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data/Manchester/2017-07-30-Pacific-Oyster-Larvae/"/>
    </mc:Choice>
  </mc:AlternateContent>
  <bookViews>
    <workbookView xWindow="0" yWindow="460" windowWidth="25600" windowHeight="14500" tabRatio="500" activeTab="3"/>
  </bookViews>
  <sheets>
    <sheet name="Sheet1" sheetId="1" r:id="rId1"/>
    <sheet name="Chart1" sheetId="3" r:id="rId2"/>
    <sheet name="Sheet2" sheetId="2" r:id="rId3"/>
    <sheet name="Sheet3" sheetId="4" r:id="rId4"/>
    <sheet name="Sheet5" sheetId="6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F12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3" i="4"/>
  <c r="D4" i="4"/>
  <c r="D5" i="4"/>
  <c r="D6" i="4"/>
  <c r="D2" i="4"/>
  <c r="AA345" i="1"/>
  <c r="Z339" i="1"/>
  <c r="Z341" i="1"/>
  <c r="Z343" i="1"/>
  <c r="Z345" i="1"/>
  <c r="Z337" i="1"/>
  <c r="AA363" i="1"/>
  <c r="Z357" i="1"/>
  <c r="Z359" i="1"/>
  <c r="Z361" i="1"/>
  <c r="Z363" i="1"/>
  <c r="Z347" i="1"/>
  <c r="Z349" i="1"/>
  <c r="Z351" i="1"/>
  <c r="Z353" i="1"/>
  <c r="Z355" i="1"/>
  <c r="AA355" i="1"/>
  <c r="Z327" i="1"/>
  <c r="Z329" i="1"/>
  <c r="Z331" i="1"/>
  <c r="Z333" i="1"/>
  <c r="Z335" i="1"/>
  <c r="AA335" i="1"/>
  <c r="AA325" i="1"/>
  <c r="Z325" i="1"/>
  <c r="Z323" i="1"/>
  <c r="Z321" i="1"/>
  <c r="Z319" i="1"/>
  <c r="Z317" i="1"/>
  <c r="Y317" i="1"/>
  <c r="Y319" i="1"/>
  <c r="Y321" i="1"/>
  <c r="Y323" i="1"/>
  <c r="Y325" i="1"/>
  <c r="Y327" i="1"/>
  <c r="Y329" i="1"/>
  <c r="Y331" i="1"/>
  <c r="Y333" i="1"/>
  <c r="Y335" i="1"/>
  <c r="F2" i="2"/>
  <c r="E2" i="2"/>
  <c r="D2" i="2"/>
  <c r="C2" i="2"/>
  <c r="B2" i="2"/>
  <c r="O356" i="1"/>
  <c r="Q356" i="1"/>
  <c r="O357" i="1"/>
  <c r="Q357" i="1"/>
  <c r="O358" i="1"/>
  <c r="Q358" i="1"/>
  <c r="O359" i="1"/>
  <c r="Q359" i="1"/>
  <c r="O360" i="1"/>
  <c r="Q360" i="1"/>
  <c r="O361" i="1"/>
  <c r="Q361" i="1"/>
  <c r="O362" i="1"/>
  <c r="Q362" i="1"/>
  <c r="O363" i="1"/>
  <c r="Q363" i="1"/>
  <c r="V363" i="1"/>
  <c r="Y357" i="1"/>
  <c r="Y359" i="1"/>
  <c r="Y361" i="1"/>
  <c r="Y363" i="1"/>
  <c r="P363" i="1"/>
  <c r="R363" i="1"/>
  <c r="U362" i="1"/>
  <c r="S362" i="1"/>
  <c r="T362" i="1"/>
  <c r="P362" i="1"/>
  <c r="R362" i="1"/>
  <c r="P361" i="1"/>
  <c r="R361" i="1"/>
  <c r="U360" i="1"/>
  <c r="S360" i="1"/>
  <c r="T360" i="1"/>
  <c r="P360" i="1"/>
  <c r="R360" i="1"/>
  <c r="P359" i="1"/>
  <c r="R359" i="1"/>
  <c r="U358" i="1"/>
  <c r="S358" i="1"/>
  <c r="T358" i="1"/>
  <c r="P358" i="1"/>
  <c r="R358" i="1"/>
  <c r="P357" i="1"/>
  <c r="R357" i="1"/>
  <c r="U356" i="1"/>
  <c r="S356" i="1"/>
  <c r="T356" i="1"/>
  <c r="P356" i="1"/>
  <c r="R356" i="1"/>
  <c r="O346" i="1"/>
  <c r="Q346" i="1"/>
  <c r="O347" i="1"/>
  <c r="Q347" i="1"/>
  <c r="O348" i="1"/>
  <c r="Q348" i="1"/>
  <c r="O349" i="1"/>
  <c r="Q349" i="1"/>
  <c r="O350" i="1"/>
  <c r="Q350" i="1"/>
  <c r="O351" i="1"/>
  <c r="Q351" i="1"/>
  <c r="O352" i="1"/>
  <c r="Q352" i="1"/>
  <c r="O353" i="1"/>
  <c r="Q353" i="1"/>
  <c r="O354" i="1"/>
  <c r="Q354" i="1"/>
  <c r="O355" i="1"/>
  <c r="Q355" i="1"/>
  <c r="V355" i="1"/>
  <c r="Y347" i="1"/>
  <c r="Y349" i="1"/>
  <c r="Y351" i="1"/>
  <c r="Y353" i="1"/>
  <c r="Y355" i="1"/>
  <c r="P355" i="1"/>
  <c r="R355" i="1"/>
  <c r="U354" i="1"/>
  <c r="S354" i="1"/>
  <c r="T354" i="1"/>
  <c r="P354" i="1"/>
  <c r="R354" i="1"/>
  <c r="P353" i="1"/>
  <c r="R353" i="1"/>
  <c r="U352" i="1"/>
  <c r="S352" i="1"/>
  <c r="T352" i="1"/>
  <c r="P352" i="1"/>
  <c r="R352" i="1"/>
  <c r="P351" i="1"/>
  <c r="R351" i="1"/>
  <c r="U350" i="1"/>
  <c r="S350" i="1"/>
  <c r="T350" i="1"/>
  <c r="P350" i="1"/>
  <c r="R350" i="1"/>
  <c r="P349" i="1"/>
  <c r="R349" i="1"/>
  <c r="U348" i="1"/>
  <c r="S348" i="1"/>
  <c r="T348" i="1"/>
  <c r="P348" i="1"/>
  <c r="R348" i="1"/>
  <c r="P347" i="1"/>
  <c r="R347" i="1"/>
  <c r="U346" i="1"/>
  <c r="S346" i="1"/>
  <c r="T346" i="1"/>
  <c r="P346" i="1"/>
  <c r="R346" i="1"/>
  <c r="O336" i="1"/>
  <c r="Q336" i="1"/>
  <c r="O337" i="1"/>
  <c r="Q337" i="1"/>
  <c r="O338" i="1"/>
  <c r="Q338" i="1"/>
  <c r="O339" i="1"/>
  <c r="Q339" i="1"/>
  <c r="O340" i="1"/>
  <c r="Q340" i="1"/>
  <c r="O341" i="1"/>
  <c r="Q341" i="1"/>
  <c r="O342" i="1"/>
  <c r="Q342" i="1"/>
  <c r="O343" i="1"/>
  <c r="Q343" i="1"/>
  <c r="O344" i="1"/>
  <c r="Q344" i="1"/>
  <c r="O345" i="1"/>
  <c r="Q345" i="1"/>
  <c r="V345" i="1"/>
  <c r="Y337" i="1"/>
  <c r="Y339" i="1"/>
  <c r="Y341" i="1"/>
  <c r="Y343" i="1"/>
  <c r="Y345" i="1"/>
  <c r="P345" i="1"/>
  <c r="R345" i="1"/>
  <c r="U344" i="1"/>
  <c r="S344" i="1"/>
  <c r="T344" i="1"/>
  <c r="P344" i="1"/>
  <c r="R344" i="1"/>
  <c r="P343" i="1"/>
  <c r="R343" i="1"/>
  <c r="U342" i="1"/>
  <c r="S342" i="1"/>
  <c r="T342" i="1"/>
  <c r="P342" i="1"/>
  <c r="R342" i="1"/>
  <c r="P341" i="1"/>
  <c r="R341" i="1"/>
  <c r="U340" i="1"/>
  <c r="S340" i="1"/>
  <c r="T340" i="1"/>
  <c r="P340" i="1"/>
  <c r="R340" i="1"/>
  <c r="P339" i="1"/>
  <c r="R339" i="1"/>
  <c r="U338" i="1"/>
  <c r="S338" i="1"/>
  <c r="T338" i="1"/>
  <c r="P338" i="1"/>
  <c r="R338" i="1"/>
  <c r="P337" i="1"/>
  <c r="R337" i="1"/>
  <c r="U336" i="1"/>
  <c r="S336" i="1"/>
  <c r="T336" i="1"/>
  <c r="P336" i="1"/>
  <c r="R336" i="1"/>
  <c r="O326" i="1"/>
  <c r="Q326" i="1"/>
  <c r="O327" i="1"/>
  <c r="Q327" i="1"/>
  <c r="O328" i="1"/>
  <c r="Q328" i="1"/>
  <c r="O329" i="1"/>
  <c r="Q329" i="1"/>
  <c r="O330" i="1"/>
  <c r="Q330" i="1"/>
  <c r="O331" i="1"/>
  <c r="Q331" i="1"/>
  <c r="O332" i="1"/>
  <c r="Q332" i="1"/>
  <c r="O333" i="1"/>
  <c r="Q333" i="1"/>
  <c r="O334" i="1"/>
  <c r="Q334" i="1"/>
  <c r="O335" i="1"/>
  <c r="Q335" i="1"/>
  <c r="V335" i="1"/>
  <c r="P335" i="1"/>
  <c r="R335" i="1"/>
  <c r="U334" i="1"/>
  <c r="S334" i="1"/>
  <c r="T334" i="1"/>
  <c r="P334" i="1"/>
  <c r="R334" i="1"/>
  <c r="P333" i="1"/>
  <c r="R333" i="1"/>
  <c r="U332" i="1"/>
  <c r="S332" i="1"/>
  <c r="T332" i="1"/>
  <c r="P332" i="1"/>
  <c r="R332" i="1"/>
  <c r="P331" i="1"/>
  <c r="R331" i="1"/>
  <c r="U330" i="1"/>
  <c r="S330" i="1"/>
  <c r="T330" i="1"/>
  <c r="P330" i="1"/>
  <c r="R330" i="1"/>
  <c r="P329" i="1"/>
  <c r="R329" i="1"/>
  <c r="U328" i="1"/>
  <c r="S328" i="1"/>
  <c r="T328" i="1"/>
  <c r="P328" i="1"/>
  <c r="R328" i="1"/>
  <c r="P327" i="1"/>
  <c r="R327" i="1"/>
  <c r="U326" i="1"/>
  <c r="S326" i="1"/>
  <c r="T326" i="1"/>
  <c r="P326" i="1"/>
  <c r="R326" i="1"/>
  <c r="O316" i="1"/>
  <c r="Q316" i="1"/>
  <c r="O317" i="1"/>
  <c r="Q317" i="1"/>
  <c r="O318" i="1"/>
  <c r="Q318" i="1"/>
  <c r="O319" i="1"/>
  <c r="Q319" i="1"/>
  <c r="O320" i="1"/>
  <c r="Q320" i="1"/>
  <c r="O321" i="1"/>
  <c r="Q321" i="1"/>
  <c r="O322" i="1"/>
  <c r="Q322" i="1"/>
  <c r="O323" i="1"/>
  <c r="Q323" i="1"/>
  <c r="O324" i="1"/>
  <c r="Q324" i="1"/>
  <c r="O325" i="1"/>
  <c r="Q325" i="1"/>
  <c r="V325" i="1"/>
  <c r="P325" i="1"/>
  <c r="R325" i="1"/>
  <c r="U324" i="1"/>
  <c r="S324" i="1"/>
  <c r="T324" i="1"/>
  <c r="P324" i="1"/>
  <c r="R324" i="1"/>
  <c r="P323" i="1"/>
  <c r="R323" i="1"/>
  <c r="U322" i="1"/>
  <c r="S322" i="1"/>
  <c r="T322" i="1"/>
  <c r="P322" i="1"/>
  <c r="R322" i="1"/>
  <c r="P321" i="1"/>
  <c r="R321" i="1"/>
  <c r="U320" i="1"/>
  <c r="S320" i="1"/>
  <c r="T320" i="1"/>
  <c r="P320" i="1"/>
  <c r="R320" i="1"/>
  <c r="P319" i="1"/>
  <c r="R319" i="1"/>
  <c r="U318" i="1"/>
  <c r="S318" i="1"/>
  <c r="T318" i="1"/>
  <c r="P318" i="1"/>
  <c r="R318" i="1"/>
  <c r="P317" i="1"/>
  <c r="R317" i="1"/>
  <c r="U316" i="1"/>
  <c r="S316" i="1"/>
  <c r="T316" i="1"/>
  <c r="P316" i="1"/>
  <c r="R316" i="1"/>
  <c r="AA277" i="1"/>
  <c r="AA287" i="1"/>
  <c r="AA297" i="1"/>
  <c r="AA307" i="1"/>
  <c r="AA315" i="1"/>
  <c r="Z315" i="1"/>
  <c r="Z307" i="1"/>
  <c r="Z297" i="1"/>
  <c r="Z287" i="1"/>
  <c r="Z277" i="1"/>
  <c r="Y301" i="1"/>
  <c r="Y299" i="1"/>
  <c r="Y311" i="1"/>
  <c r="Y271" i="1"/>
  <c r="Y273" i="1"/>
  <c r="Y275" i="1"/>
  <c r="Y277" i="1"/>
  <c r="Y279" i="1"/>
  <c r="Y281" i="1"/>
  <c r="Y283" i="1"/>
  <c r="Y285" i="1"/>
  <c r="Y287" i="1"/>
  <c r="Y289" i="1"/>
  <c r="Y291" i="1"/>
  <c r="Y293" i="1"/>
  <c r="Y295" i="1"/>
  <c r="Y297" i="1"/>
  <c r="Y303" i="1"/>
  <c r="Y305" i="1"/>
  <c r="Y307" i="1"/>
  <c r="Y309" i="1"/>
  <c r="Y313" i="1"/>
  <c r="Y315" i="1"/>
  <c r="Y269" i="1"/>
  <c r="V73" i="1"/>
  <c r="V65" i="1"/>
  <c r="V55" i="1"/>
  <c r="V45" i="1"/>
  <c r="V35" i="1"/>
  <c r="V114" i="1"/>
  <c r="V108" i="1"/>
  <c r="V123" i="1"/>
  <c r="V119" i="1"/>
  <c r="V102" i="1"/>
  <c r="V97" i="1"/>
  <c r="V93" i="1"/>
  <c r="V88" i="1"/>
  <c r="V83" i="1"/>
  <c r="V78" i="1"/>
  <c r="V25" i="1"/>
  <c r="V21" i="1"/>
  <c r="V16" i="1"/>
  <c r="V11" i="1"/>
  <c r="V6" i="1"/>
  <c r="O279" i="1"/>
  <c r="Q279" i="1"/>
  <c r="W279" i="1"/>
  <c r="O281" i="1"/>
  <c r="Q281" i="1"/>
  <c r="W281" i="1"/>
  <c r="O283" i="1"/>
  <c r="Q283" i="1"/>
  <c r="W283" i="1"/>
  <c r="O285" i="1"/>
  <c r="Q285" i="1"/>
  <c r="W285" i="1"/>
  <c r="O287" i="1"/>
  <c r="Q287" i="1"/>
  <c r="W287" i="1"/>
  <c r="O289" i="1"/>
  <c r="Q289" i="1"/>
  <c r="W289" i="1"/>
  <c r="O291" i="1"/>
  <c r="Q291" i="1"/>
  <c r="W291" i="1"/>
  <c r="O293" i="1"/>
  <c r="Q293" i="1"/>
  <c r="W293" i="1"/>
  <c r="O295" i="1"/>
  <c r="Q295" i="1"/>
  <c r="W295" i="1"/>
  <c r="O297" i="1"/>
  <c r="Q297" i="1"/>
  <c r="W297" i="1"/>
  <c r="O299" i="1"/>
  <c r="Q299" i="1"/>
  <c r="W299" i="1"/>
  <c r="O301" i="1"/>
  <c r="Q301" i="1"/>
  <c r="W301" i="1"/>
  <c r="O303" i="1"/>
  <c r="Q303" i="1"/>
  <c r="W303" i="1"/>
  <c r="O305" i="1"/>
  <c r="Q305" i="1"/>
  <c r="W305" i="1"/>
  <c r="O307" i="1"/>
  <c r="Q307" i="1"/>
  <c r="W307" i="1"/>
  <c r="O309" i="1"/>
  <c r="Q309" i="1"/>
  <c r="W309" i="1"/>
  <c r="O311" i="1"/>
  <c r="Q311" i="1"/>
  <c r="W311" i="1"/>
  <c r="O313" i="1"/>
  <c r="Q313" i="1"/>
  <c r="W313" i="1"/>
  <c r="O277" i="1"/>
  <c r="Q277" i="1"/>
  <c r="W277" i="1"/>
  <c r="O315" i="1"/>
  <c r="Q315" i="1"/>
  <c r="W315" i="1"/>
  <c r="W275" i="1"/>
  <c r="W273" i="1"/>
  <c r="W271" i="1"/>
  <c r="W269" i="1"/>
  <c r="O275" i="1"/>
  <c r="Q275" i="1"/>
  <c r="O273" i="1"/>
  <c r="Q273" i="1"/>
  <c r="O271" i="1"/>
  <c r="Q271" i="1"/>
  <c r="O269" i="1"/>
  <c r="Q269" i="1"/>
  <c r="V171" i="1"/>
  <c r="V163" i="1"/>
  <c r="V153" i="1"/>
  <c r="V143" i="1"/>
  <c r="V133" i="1"/>
  <c r="V219" i="1"/>
  <c r="V211" i="1"/>
  <c r="V201" i="1"/>
  <c r="V191" i="1"/>
  <c r="V181" i="1"/>
  <c r="O308" i="1"/>
  <c r="Q308" i="1"/>
  <c r="O310" i="1"/>
  <c r="Q310" i="1"/>
  <c r="V315" i="1"/>
  <c r="O298" i="1"/>
  <c r="Q298" i="1"/>
  <c r="O300" i="1"/>
  <c r="Q300" i="1"/>
  <c r="O302" i="1"/>
  <c r="Q302" i="1"/>
  <c r="O304" i="1"/>
  <c r="Q304" i="1"/>
  <c r="O306" i="1"/>
  <c r="Q306" i="1"/>
  <c r="V307" i="1"/>
  <c r="O288" i="1"/>
  <c r="Q288" i="1"/>
  <c r="O290" i="1"/>
  <c r="Q290" i="1"/>
  <c r="O292" i="1"/>
  <c r="Q292" i="1"/>
  <c r="O294" i="1"/>
  <c r="Q294" i="1"/>
  <c r="O296" i="1"/>
  <c r="Q296" i="1"/>
  <c r="V297" i="1"/>
  <c r="O278" i="1"/>
  <c r="Q278" i="1"/>
  <c r="O280" i="1"/>
  <c r="Q280" i="1"/>
  <c r="O282" i="1"/>
  <c r="Q282" i="1"/>
  <c r="O284" i="1"/>
  <c r="Q284" i="1"/>
  <c r="O286" i="1"/>
  <c r="Q286" i="1"/>
  <c r="V287" i="1"/>
  <c r="O268" i="1"/>
  <c r="Q268" i="1"/>
  <c r="O270" i="1"/>
  <c r="Q270" i="1"/>
  <c r="O272" i="1"/>
  <c r="Q272" i="1"/>
  <c r="O274" i="1"/>
  <c r="Q274" i="1"/>
  <c r="O276" i="1"/>
  <c r="Q276" i="1"/>
  <c r="V277" i="1"/>
  <c r="V229" i="1"/>
  <c r="V239" i="1"/>
  <c r="V249" i="1"/>
  <c r="V259" i="1"/>
  <c r="V267" i="1"/>
  <c r="P315" i="1"/>
  <c r="R315" i="1"/>
  <c r="O314" i="1"/>
  <c r="Q314" i="1"/>
  <c r="U314" i="1"/>
  <c r="S314" i="1"/>
  <c r="T314" i="1"/>
  <c r="P314" i="1"/>
  <c r="R314" i="1"/>
  <c r="P313" i="1"/>
  <c r="R313" i="1"/>
  <c r="O312" i="1"/>
  <c r="Q312" i="1"/>
  <c r="U312" i="1"/>
  <c r="S312" i="1"/>
  <c r="T312" i="1"/>
  <c r="P312" i="1"/>
  <c r="R312" i="1"/>
  <c r="P311" i="1"/>
  <c r="R311" i="1"/>
  <c r="U310" i="1"/>
  <c r="S310" i="1"/>
  <c r="T310" i="1"/>
  <c r="P310" i="1"/>
  <c r="R310" i="1"/>
  <c r="P309" i="1"/>
  <c r="R309" i="1"/>
  <c r="U308" i="1"/>
  <c r="S308" i="1"/>
  <c r="T308" i="1"/>
  <c r="P308" i="1"/>
  <c r="R308" i="1"/>
  <c r="P307" i="1"/>
  <c r="R307" i="1"/>
  <c r="U306" i="1"/>
  <c r="S306" i="1"/>
  <c r="T306" i="1"/>
  <c r="P306" i="1"/>
  <c r="R306" i="1"/>
  <c r="P305" i="1"/>
  <c r="R305" i="1"/>
  <c r="U304" i="1"/>
  <c r="S304" i="1"/>
  <c r="T304" i="1"/>
  <c r="P304" i="1"/>
  <c r="R304" i="1"/>
  <c r="P303" i="1"/>
  <c r="R303" i="1"/>
  <c r="U302" i="1"/>
  <c r="S302" i="1"/>
  <c r="T302" i="1"/>
  <c r="P302" i="1"/>
  <c r="R302" i="1"/>
  <c r="P301" i="1"/>
  <c r="R301" i="1"/>
  <c r="U300" i="1"/>
  <c r="S300" i="1"/>
  <c r="T300" i="1"/>
  <c r="P300" i="1"/>
  <c r="R300" i="1"/>
  <c r="P299" i="1"/>
  <c r="R299" i="1"/>
  <c r="U298" i="1"/>
  <c r="S298" i="1"/>
  <c r="T298" i="1"/>
  <c r="P298" i="1"/>
  <c r="R298" i="1"/>
  <c r="P297" i="1"/>
  <c r="R297" i="1"/>
  <c r="U296" i="1"/>
  <c r="S296" i="1"/>
  <c r="T296" i="1"/>
  <c r="P296" i="1"/>
  <c r="R296" i="1"/>
  <c r="P295" i="1"/>
  <c r="R295" i="1"/>
  <c r="U294" i="1"/>
  <c r="S294" i="1"/>
  <c r="T294" i="1"/>
  <c r="P294" i="1"/>
  <c r="R294" i="1"/>
  <c r="P293" i="1"/>
  <c r="R293" i="1"/>
  <c r="U292" i="1"/>
  <c r="S292" i="1"/>
  <c r="T292" i="1"/>
  <c r="P292" i="1"/>
  <c r="R292" i="1"/>
  <c r="P291" i="1"/>
  <c r="R291" i="1"/>
  <c r="U290" i="1"/>
  <c r="S290" i="1"/>
  <c r="T290" i="1"/>
  <c r="P290" i="1"/>
  <c r="R290" i="1"/>
  <c r="P289" i="1"/>
  <c r="R289" i="1"/>
  <c r="U288" i="1"/>
  <c r="S288" i="1"/>
  <c r="T288" i="1"/>
  <c r="P288" i="1"/>
  <c r="R288" i="1"/>
  <c r="P287" i="1"/>
  <c r="R287" i="1"/>
  <c r="U286" i="1"/>
  <c r="S286" i="1"/>
  <c r="T286" i="1"/>
  <c r="P286" i="1"/>
  <c r="R286" i="1"/>
  <c r="P285" i="1"/>
  <c r="R285" i="1"/>
  <c r="U284" i="1"/>
  <c r="S284" i="1"/>
  <c r="T284" i="1"/>
  <c r="P284" i="1"/>
  <c r="R284" i="1"/>
  <c r="P283" i="1"/>
  <c r="R283" i="1"/>
  <c r="U282" i="1"/>
  <c r="S282" i="1"/>
  <c r="T282" i="1"/>
  <c r="P282" i="1"/>
  <c r="R282" i="1"/>
  <c r="P281" i="1"/>
  <c r="R281" i="1"/>
  <c r="U280" i="1"/>
  <c r="S280" i="1"/>
  <c r="T280" i="1"/>
  <c r="P280" i="1"/>
  <c r="R280" i="1"/>
  <c r="P279" i="1"/>
  <c r="R279" i="1"/>
  <c r="U278" i="1"/>
  <c r="S278" i="1"/>
  <c r="T278" i="1"/>
  <c r="P278" i="1"/>
  <c r="R278" i="1"/>
  <c r="P277" i="1"/>
  <c r="R277" i="1"/>
  <c r="U276" i="1"/>
  <c r="S276" i="1"/>
  <c r="T276" i="1"/>
  <c r="P276" i="1"/>
  <c r="R276" i="1"/>
  <c r="P275" i="1"/>
  <c r="R275" i="1"/>
  <c r="U274" i="1"/>
  <c r="S274" i="1"/>
  <c r="T274" i="1"/>
  <c r="P274" i="1"/>
  <c r="R274" i="1"/>
  <c r="P273" i="1"/>
  <c r="R273" i="1"/>
  <c r="U272" i="1"/>
  <c r="S272" i="1"/>
  <c r="T272" i="1"/>
  <c r="P272" i="1"/>
  <c r="R272" i="1"/>
  <c r="P271" i="1"/>
  <c r="R271" i="1"/>
  <c r="U270" i="1"/>
  <c r="S270" i="1"/>
  <c r="T270" i="1"/>
  <c r="P270" i="1"/>
  <c r="R270" i="1"/>
  <c r="P269" i="1"/>
  <c r="R269" i="1"/>
  <c r="U268" i="1"/>
  <c r="S268" i="1"/>
  <c r="T268" i="1"/>
  <c r="P268" i="1"/>
  <c r="R268" i="1"/>
  <c r="O264" i="1"/>
  <c r="O265" i="1"/>
  <c r="O266" i="1"/>
  <c r="O267" i="1"/>
  <c r="P267" i="1"/>
  <c r="R267" i="1"/>
  <c r="Q267" i="1"/>
  <c r="Q266" i="1"/>
  <c r="U266" i="1"/>
  <c r="S266" i="1"/>
  <c r="T266" i="1"/>
  <c r="P266" i="1"/>
  <c r="R266" i="1"/>
  <c r="P265" i="1"/>
  <c r="R265" i="1"/>
  <c r="Q265" i="1"/>
  <c r="Q264" i="1"/>
  <c r="U264" i="1"/>
  <c r="S264" i="1"/>
  <c r="T264" i="1"/>
  <c r="P264" i="1"/>
  <c r="R264" i="1"/>
  <c r="P263" i="1"/>
  <c r="R263" i="1"/>
  <c r="O263" i="1"/>
  <c r="Q263" i="1"/>
  <c r="O262" i="1"/>
  <c r="Q262" i="1"/>
  <c r="U262" i="1"/>
  <c r="S262" i="1"/>
  <c r="T262" i="1"/>
  <c r="P262" i="1"/>
  <c r="R262" i="1"/>
  <c r="P261" i="1"/>
  <c r="R261" i="1"/>
  <c r="O261" i="1"/>
  <c r="Q261" i="1"/>
  <c r="O260" i="1"/>
  <c r="Q260" i="1"/>
  <c r="U260" i="1"/>
  <c r="S260" i="1"/>
  <c r="T260" i="1"/>
  <c r="P260" i="1"/>
  <c r="R260" i="1"/>
  <c r="P259" i="1"/>
  <c r="R259" i="1"/>
  <c r="O259" i="1"/>
  <c r="Q259" i="1"/>
  <c r="O258" i="1"/>
  <c r="Q258" i="1"/>
  <c r="U258" i="1"/>
  <c r="S258" i="1"/>
  <c r="T258" i="1"/>
  <c r="P258" i="1"/>
  <c r="R258" i="1"/>
  <c r="P257" i="1"/>
  <c r="R257" i="1"/>
  <c r="O257" i="1"/>
  <c r="Q257" i="1"/>
  <c r="O256" i="1"/>
  <c r="Q256" i="1"/>
  <c r="U256" i="1"/>
  <c r="S256" i="1"/>
  <c r="T256" i="1"/>
  <c r="P256" i="1"/>
  <c r="R256" i="1"/>
  <c r="P255" i="1"/>
  <c r="R255" i="1"/>
  <c r="O255" i="1"/>
  <c r="Q255" i="1"/>
  <c r="O254" i="1"/>
  <c r="Q254" i="1"/>
  <c r="U254" i="1"/>
  <c r="S254" i="1"/>
  <c r="T254" i="1"/>
  <c r="P254" i="1"/>
  <c r="R254" i="1"/>
  <c r="P253" i="1"/>
  <c r="R253" i="1"/>
  <c r="O253" i="1"/>
  <c r="Q253" i="1"/>
  <c r="O252" i="1"/>
  <c r="Q252" i="1"/>
  <c r="U252" i="1"/>
  <c r="S252" i="1"/>
  <c r="T252" i="1"/>
  <c r="P252" i="1"/>
  <c r="R252" i="1"/>
  <c r="P251" i="1"/>
  <c r="R251" i="1"/>
  <c r="O251" i="1"/>
  <c r="Q251" i="1"/>
  <c r="O250" i="1"/>
  <c r="Q250" i="1"/>
  <c r="U250" i="1"/>
  <c r="S250" i="1"/>
  <c r="T250" i="1"/>
  <c r="P250" i="1"/>
  <c r="R250" i="1"/>
  <c r="P249" i="1"/>
  <c r="R249" i="1"/>
  <c r="O249" i="1"/>
  <c r="Q249" i="1"/>
  <c r="O248" i="1"/>
  <c r="Q248" i="1"/>
  <c r="U248" i="1"/>
  <c r="S248" i="1"/>
  <c r="T248" i="1"/>
  <c r="P248" i="1"/>
  <c r="R248" i="1"/>
  <c r="P247" i="1"/>
  <c r="R247" i="1"/>
  <c r="O247" i="1"/>
  <c r="Q247" i="1"/>
  <c r="O246" i="1"/>
  <c r="Q246" i="1"/>
  <c r="U246" i="1"/>
  <c r="S246" i="1"/>
  <c r="T246" i="1"/>
  <c r="P246" i="1"/>
  <c r="R246" i="1"/>
  <c r="P245" i="1"/>
  <c r="R245" i="1"/>
  <c r="O245" i="1"/>
  <c r="Q245" i="1"/>
  <c r="O244" i="1"/>
  <c r="Q244" i="1"/>
  <c r="U244" i="1"/>
  <c r="S244" i="1"/>
  <c r="T244" i="1"/>
  <c r="P244" i="1"/>
  <c r="R244" i="1"/>
  <c r="P243" i="1"/>
  <c r="R243" i="1"/>
  <c r="O243" i="1"/>
  <c r="Q243" i="1"/>
  <c r="O242" i="1"/>
  <c r="Q242" i="1"/>
  <c r="U242" i="1"/>
  <c r="S242" i="1"/>
  <c r="T242" i="1"/>
  <c r="P242" i="1"/>
  <c r="R242" i="1"/>
  <c r="P241" i="1"/>
  <c r="R241" i="1"/>
  <c r="O241" i="1"/>
  <c r="Q241" i="1"/>
  <c r="O240" i="1"/>
  <c r="Q240" i="1"/>
  <c r="U240" i="1"/>
  <c r="S240" i="1"/>
  <c r="T240" i="1"/>
  <c r="P240" i="1"/>
  <c r="R240" i="1"/>
  <c r="P239" i="1"/>
  <c r="R239" i="1"/>
  <c r="O239" i="1"/>
  <c r="Q239" i="1"/>
  <c r="O238" i="1"/>
  <c r="Q238" i="1"/>
  <c r="U238" i="1"/>
  <c r="S238" i="1"/>
  <c r="T238" i="1"/>
  <c r="P238" i="1"/>
  <c r="R238" i="1"/>
  <c r="P237" i="1"/>
  <c r="R237" i="1"/>
  <c r="O237" i="1"/>
  <c r="Q237" i="1"/>
  <c r="O236" i="1"/>
  <c r="Q236" i="1"/>
  <c r="U236" i="1"/>
  <c r="S236" i="1"/>
  <c r="T236" i="1"/>
  <c r="P236" i="1"/>
  <c r="R236" i="1"/>
  <c r="P235" i="1"/>
  <c r="R235" i="1"/>
  <c r="O235" i="1"/>
  <c r="Q235" i="1"/>
  <c r="O234" i="1"/>
  <c r="Q234" i="1"/>
  <c r="U234" i="1"/>
  <c r="S234" i="1"/>
  <c r="T234" i="1"/>
  <c r="P234" i="1"/>
  <c r="R234" i="1"/>
  <c r="P233" i="1"/>
  <c r="R233" i="1"/>
  <c r="O233" i="1"/>
  <c r="Q233" i="1"/>
  <c r="O232" i="1"/>
  <c r="Q232" i="1"/>
  <c r="U232" i="1"/>
  <c r="S232" i="1"/>
  <c r="T232" i="1"/>
  <c r="P232" i="1"/>
  <c r="R232" i="1"/>
  <c r="P231" i="1"/>
  <c r="R231" i="1"/>
  <c r="O231" i="1"/>
  <c r="Q231" i="1"/>
  <c r="O230" i="1"/>
  <c r="Q230" i="1"/>
  <c r="U230" i="1"/>
  <c r="S230" i="1"/>
  <c r="T230" i="1"/>
  <c r="P230" i="1"/>
  <c r="R230" i="1"/>
  <c r="P229" i="1"/>
  <c r="R229" i="1"/>
  <c r="O229" i="1"/>
  <c r="Q229" i="1"/>
  <c r="O228" i="1"/>
  <c r="Q228" i="1"/>
  <c r="U228" i="1"/>
  <c r="S228" i="1"/>
  <c r="T228" i="1"/>
  <c r="P228" i="1"/>
  <c r="R228" i="1"/>
  <c r="P227" i="1"/>
  <c r="R227" i="1"/>
  <c r="O227" i="1"/>
  <c r="Q227" i="1"/>
  <c r="O226" i="1"/>
  <c r="Q226" i="1"/>
  <c r="U226" i="1"/>
  <c r="S226" i="1"/>
  <c r="T226" i="1"/>
  <c r="P226" i="1"/>
  <c r="R226" i="1"/>
  <c r="P225" i="1"/>
  <c r="R225" i="1"/>
  <c r="O225" i="1"/>
  <c r="Q225" i="1"/>
  <c r="O224" i="1"/>
  <c r="Q224" i="1"/>
  <c r="U224" i="1"/>
  <c r="S224" i="1"/>
  <c r="T224" i="1"/>
  <c r="P224" i="1"/>
  <c r="R224" i="1"/>
  <c r="P223" i="1"/>
  <c r="R223" i="1"/>
  <c r="O223" i="1"/>
  <c r="Q223" i="1"/>
  <c r="O222" i="1"/>
  <c r="Q222" i="1"/>
  <c r="U222" i="1"/>
  <c r="S222" i="1"/>
  <c r="T222" i="1"/>
  <c r="P222" i="1"/>
  <c r="R222" i="1"/>
  <c r="P221" i="1"/>
  <c r="R221" i="1"/>
  <c r="O221" i="1"/>
  <c r="Q221" i="1"/>
  <c r="O220" i="1"/>
  <c r="Q220" i="1"/>
  <c r="U220" i="1"/>
  <c r="S220" i="1"/>
  <c r="T220" i="1"/>
  <c r="P220" i="1"/>
  <c r="R220" i="1"/>
  <c r="U154" i="1"/>
  <c r="U152" i="1"/>
  <c r="U148" i="1"/>
  <c r="U130" i="1"/>
  <c r="U132" i="1"/>
  <c r="U136" i="1"/>
  <c r="U140" i="1"/>
  <c r="U146" i="1"/>
  <c r="O154" i="1"/>
  <c r="Q154" i="1"/>
  <c r="O155" i="1"/>
  <c r="Q155" i="1"/>
  <c r="O152" i="1"/>
  <c r="Q152" i="1"/>
  <c r="O153" i="1"/>
  <c r="Q153" i="1"/>
  <c r="O150" i="1"/>
  <c r="Q150" i="1"/>
  <c r="O151" i="1"/>
  <c r="Q151" i="1"/>
  <c r="U150" i="1"/>
  <c r="O148" i="1"/>
  <c r="Q148" i="1"/>
  <c r="O149" i="1"/>
  <c r="Q149" i="1"/>
  <c r="O146" i="1"/>
  <c r="Q146" i="1"/>
  <c r="O147" i="1"/>
  <c r="Q147" i="1"/>
  <c r="O144" i="1"/>
  <c r="Q144" i="1"/>
  <c r="O145" i="1"/>
  <c r="Q145" i="1"/>
  <c r="U144" i="1"/>
  <c r="O142" i="1"/>
  <c r="Q142" i="1"/>
  <c r="O143" i="1"/>
  <c r="Q143" i="1"/>
  <c r="U142" i="1"/>
  <c r="O140" i="1"/>
  <c r="Q140" i="1"/>
  <c r="O141" i="1"/>
  <c r="Q141" i="1"/>
  <c r="O138" i="1"/>
  <c r="Q138" i="1"/>
  <c r="O139" i="1"/>
  <c r="Q139" i="1"/>
  <c r="U138" i="1"/>
  <c r="O136" i="1"/>
  <c r="Q136" i="1"/>
  <c r="O137" i="1"/>
  <c r="Q137" i="1"/>
  <c r="O134" i="1"/>
  <c r="Q134" i="1"/>
  <c r="O135" i="1"/>
  <c r="Q135" i="1"/>
  <c r="U134" i="1"/>
  <c r="O132" i="1"/>
  <c r="Q132" i="1"/>
  <c r="O133" i="1"/>
  <c r="Q133" i="1"/>
  <c r="O130" i="1"/>
  <c r="Q130" i="1"/>
  <c r="O131" i="1"/>
  <c r="Q131" i="1"/>
  <c r="O128" i="1"/>
  <c r="Q128" i="1"/>
  <c r="O129" i="1"/>
  <c r="Q129" i="1"/>
  <c r="U128" i="1"/>
  <c r="O124" i="1"/>
  <c r="Q124" i="1"/>
  <c r="O125" i="1"/>
  <c r="Q125" i="1"/>
  <c r="U124" i="1"/>
  <c r="U126" i="1"/>
  <c r="O196" i="1"/>
  <c r="Q196" i="1"/>
  <c r="O197" i="1"/>
  <c r="Q197" i="1"/>
  <c r="U196" i="1"/>
  <c r="O158" i="1"/>
  <c r="Q158" i="1"/>
  <c r="O159" i="1"/>
  <c r="Q159" i="1"/>
  <c r="U158" i="1"/>
  <c r="O160" i="1"/>
  <c r="Q160" i="1"/>
  <c r="O161" i="1"/>
  <c r="Q161" i="1"/>
  <c r="U160" i="1"/>
  <c r="O162" i="1"/>
  <c r="Q162" i="1"/>
  <c r="O163" i="1"/>
  <c r="Q163" i="1"/>
  <c r="U162" i="1"/>
  <c r="O164" i="1"/>
  <c r="Q164" i="1"/>
  <c r="O165" i="1"/>
  <c r="Q165" i="1"/>
  <c r="U164" i="1"/>
  <c r="O166" i="1"/>
  <c r="Q166" i="1"/>
  <c r="O167" i="1"/>
  <c r="Q167" i="1"/>
  <c r="U166" i="1"/>
  <c r="O168" i="1"/>
  <c r="Q168" i="1"/>
  <c r="O169" i="1"/>
  <c r="Q169" i="1"/>
  <c r="U168" i="1"/>
  <c r="O170" i="1"/>
  <c r="Q170" i="1"/>
  <c r="O171" i="1"/>
  <c r="Q171" i="1"/>
  <c r="U170" i="1"/>
  <c r="O172" i="1"/>
  <c r="Q172" i="1"/>
  <c r="O173" i="1"/>
  <c r="Q173" i="1"/>
  <c r="U172" i="1"/>
  <c r="O174" i="1"/>
  <c r="Q174" i="1"/>
  <c r="O175" i="1"/>
  <c r="Q175" i="1"/>
  <c r="U174" i="1"/>
  <c r="O176" i="1"/>
  <c r="Q176" i="1"/>
  <c r="O177" i="1"/>
  <c r="Q177" i="1"/>
  <c r="U176" i="1"/>
  <c r="O178" i="1"/>
  <c r="Q178" i="1"/>
  <c r="O179" i="1"/>
  <c r="Q179" i="1"/>
  <c r="U178" i="1"/>
  <c r="O180" i="1"/>
  <c r="Q180" i="1"/>
  <c r="O181" i="1"/>
  <c r="Q181" i="1"/>
  <c r="U180" i="1"/>
  <c r="O182" i="1"/>
  <c r="Q182" i="1"/>
  <c r="O183" i="1"/>
  <c r="Q183" i="1"/>
  <c r="U182" i="1"/>
  <c r="O184" i="1"/>
  <c r="Q184" i="1"/>
  <c r="O185" i="1"/>
  <c r="Q185" i="1"/>
  <c r="U184" i="1"/>
  <c r="O186" i="1"/>
  <c r="Q186" i="1"/>
  <c r="O187" i="1"/>
  <c r="Q187" i="1"/>
  <c r="U186" i="1"/>
  <c r="O188" i="1"/>
  <c r="Q188" i="1"/>
  <c r="O189" i="1"/>
  <c r="Q189" i="1"/>
  <c r="U188" i="1"/>
  <c r="O190" i="1"/>
  <c r="Q190" i="1"/>
  <c r="O191" i="1"/>
  <c r="Q191" i="1"/>
  <c r="U190" i="1"/>
  <c r="O192" i="1"/>
  <c r="Q192" i="1"/>
  <c r="O193" i="1"/>
  <c r="Q193" i="1"/>
  <c r="U192" i="1"/>
  <c r="O194" i="1"/>
  <c r="Q194" i="1"/>
  <c r="O195" i="1"/>
  <c r="Q195" i="1"/>
  <c r="U194" i="1"/>
  <c r="O198" i="1"/>
  <c r="Q198" i="1"/>
  <c r="O199" i="1"/>
  <c r="Q199" i="1"/>
  <c r="U198" i="1"/>
  <c r="O200" i="1"/>
  <c r="Q200" i="1"/>
  <c r="O201" i="1"/>
  <c r="Q201" i="1"/>
  <c r="U200" i="1"/>
  <c r="O202" i="1"/>
  <c r="Q202" i="1"/>
  <c r="O203" i="1"/>
  <c r="Q203" i="1"/>
  <c r="U202" i="1"/>
  <c r="O204" i="1"/>
  <c r="Q204" i="1"/>
  <c r="O205" i="1"/>
  <c r="Q205" i="1"/>
  <c r="U204" i="1"/>
  <c r="O206" i="1"/>
  <c r="Q206" i="1"/>
  <c r="O207" i="1"/>
  <c r="Q207" i="1"/>
  <c r="U206" i="1"/>
  <c r="O208" i="1"/>
  <c r="Q208" i="1"/>
  <c r="O209" i="1"/>
  <c r="Q209" i="1"/>
  <c r="U208" i="1"/>
  <c r="O210" i="1"/>
  <c r="Q210" i="1"/>
  <c r="O211" i="1"/>
  <c r="Q211" i="1"/>
  <c r="U210" i="1"/>
  <c r="O212" i="1"/>
  <c r="Q212" i="1"/>
  <c r="O213" i="1"/>
  <c r="Q213" i="1"/>
  <c r="U212" i="1"/>
  <c r="O214" i="1"/>
  <c r="Q214" i="1"/>
  <c r="O215" i="1"/>
  <c r="Q215" i="1"/>
  <c r="U214" i="1"/>
  <c r="O216" i="1"/>
  <c r="Q216" i="1"/>
  <c r="O217" i="1"/>
  <c r="Q217" i="1"/>
  <c r="U216" i="1"/>
  <c r="O218" i="1"/>
  <c r="Q218" i="1"/>
  <c r="O219" i="1"/>
  <c r="Q219" i="1"/>
  <c r="U218" i="1"/>
  <c r="Q156" i="1"/>
  <c r="Q157" i="1"/>
  <c r="U156" i="1"/>
  <c r="P219" i="1"/>
  <c r="R219" i="1"/>
  <c r="S218" i="1"/>
  <c r="T218" i="1"/>
  <c r="P218" i="1"/>
  <c r="R218" i="1"/>
  <c r="P217" i="1"/>
  <c r="R217" i="1"/>
  <c r="S216" i="1"/>
  <c r="T216" i="1"/>
  <c r="P216" i="1"/>
  <c r="R216" i="1"/>
  <c r="P215" i="1"/>
  <c r="R215" i="1"/>
  <c r="S214" i="1"/>
  <c r="T214" i="1"/>
  <c r="P214" i="1"/>
  <c r="R214" i="1"/>
  <c r="P213" i="1"/>
  <c r="R213" i="1"/>
  <c r="S212" i="1"/>
  <c r="T212" i="1"/>
  <c r="P212" i="1"/>
  <c r="R212" i="1"/>
  <c r="P211" i="1"/>
  <c r="R211" i="1"/>
  <c r="S210" i="1"/>
  <c r="T210" i="1"/>
  <c r="P210" i="1"/>
  <c r="R210" i="1"/>
  <c r="P209" i="1"/>
  <c r="R209" i="1"/>
  <c r="S208" i="1"/>
  <c r="T208" i="1"/>
  <c r="P208" i="1"/>
  <c r="R208" i="1"/>
  <c r="P207" i="1"/>
  <c r="R207" i="1"/>
  <c r="S206" i="1"/>
  <c r="T206" i="1"/>
  <c r="P206" i="1"/>
  <c r="R206" i="1"/>
  <c r="P205" i="1"/>
  <c r="R205" i="1"/>
  <c r="S204" i="1"/>
  <c r="T204" i="1"/>
  <c r="P204" i="1"/>
  <c r="R204" i="1"/>
  <c r="P203" i="1"/>
  <c r="R203" i="1"/>
  <c r="S202" i="1"/>
  <c r="T202" i="1"/>
  <c r="P202" i="1"/>
  <c r="R202" i="1"/>
  <c r="P201" i="1"/>
  <c r="R201" i="1"/>
  <c r="S200" i="1"/>
  <c r="T200" i="1"/>
  <c r="P200" i="1"/>
  <c r="R200" i="1"/>
  <c r="P199" i="1"/>
  <c r="R199" i="1"/>
  <c r="S198" i="1"/>
  <c r="T198" i="1"/>
  <c r="P198" i="1"/>
  <c r="R198" i="1"/>
  <c r="P197" i="1"/>
  <c r="R197" i="1"/>
  <c r="S196" i="1"/>
  <c r="T196" i="1"/>
  <c r="P196" i="1"/>
  <c r="R196" i="1"/>
  <c r="P195" i="1"/>
  <c r="R195" i="1"/>
  <c r="S194" i="1"/>
  <c r="T194" i="1"/>
  <c r="P194" i="1"/>
  <c r="R194" i="1"/>
  <c r="P193" i="1"/>
  <c r="R193" i="1"/>
  <c r="S192" i="1"/>
  <c r="T192" i="1"/>
  <c r="P192" i="1"/>
  <c r="R192" i="1"/>
  <c r="P191" i="1"/>
  <c r="R191" i="1"/>
  <c r="S190" i="1"/>
  <c r="T190" i="1"/>
  <c r="P190" i="1"/>
  <c r="R190" i="1"/>
  <c r="P189" i="1"/>
  <c r="R189" i="1"/>
  <c r="S188" i="1"/>
  <c r="T188" i="1"/>
  <c r="P188" i="1"/>
  <c r="R188" i="1"/>
  <c r="P187" i="1"/>
  <c r="R187" i="1"/>
  <c r="S186" i="1"/>
  <c r="T186" i="1"/>
  <c r="P186" i="1"/>
  <c r="R186" i="1"/>
  <c r="P185" i="1"/>
  <c r="R185" i="1"/>
  <c r="S184" i="1"/>
  <c r="T184" i="1"/>
  <c r="P184" i="1"/>
  <c r="R184" i="1"/>
  <c r="P183" i="1"/>
  <c r="R183" i="1"/>
  <c r="S182" i="1"/>
  <c r="T182" i="1"/>
  <c r="P182" i="1"/>
  <c r="R182" i="1"/>
  <c r="P181" i="1"/>
  <c r="R181" i="1"/>
  <c r="S180" i="1"/>
  <c r="T180" i="1"/>
  <c r="P180" i="1"/>
  <c r="R180" i="1"/>
  <c r="P179" i="1"/>
  <c r="R179" i="1"/>
  <c r="S178" i="1"/>
  <c r="T178" i="1"/>
  <c r="P178" i="1"/>
  <c r="R178" i="1"/>
  <c r="P177" i="1"/>
  <c r="R177" i="1"/>
  <c r="S176" i="1"/>
  <c r="T176" i="1"/>
  <c r="P176" i="1"/>
  <c r="R176" i="1"/>
  <c r="P175" i="1"/>
  <c r="R175" i="1"/>
  <c r="S174" i="1"/>
  <c r="T174" i="1"/>
  <c r="P174" i="1"/>
  <c r="R174" i="1"/>
  <c r="P173" i="1"/>
  <c r="R173" i="1"/>
  <c r="S172" i="1"/>
  <c r="T172" i="1"/>
  <c r="P172" i="1"/>
  <c r="R172" i="1"/>
  <c r="O101" i="1"/>
  <c r="P101" i="1"/>
  <c r="Q101" i="1"/>
  <c r="R101" i="1"/>
  <c r="O123" i="1"/>
  <c r="P123" i="1"/>
  <c r="Q123" i="1"/>
  <c r="R123" i="1"/>
  <c r="O119" i="1"/>
  <c r="P119" i="1"/>
  <c r="Q119" i="1"/>
  <c r="R119" i="1"/>
  <c r="O107" i="1"/>
  <c r="P107" i="1"/>
  <c r="Q107" i="1"/>
  <c r="R107" i="1"/>
  <c r="O121" i="1"/>
  <c r="P121" i="1"/>
  <c r="Q121" i="1"/>
  <c r="R121" i="1"/>
  <c r="O113" i="1"/>
  <c r="P113" i="1"/>
  <c r="Q113" i="1"/>
  <c r="R113" i="1"/>
  <c r="O106" i="1"/>
  <c r="P106" i="1"/>
  <c r="Q106" i="1"/>
  <c r="R106" i="1"/>
  <c r="O120" i="1"/>
  <c r="P120" i="1"/>
  <c r="Q120" i="1"/>
  <c r="R120" i="1"/>
  <c r="O111" i="1"/>
  <c r="P111" i="1"/>
  <c r="Q111" i="1"/>
  <c r="R111" i="1"/>
  <c r="O122" i="1"/>
  <c r="P122" i="1"/>
  <c r="Q122" i="1"/>
  <c r="R122" i="1"/>
  <c r="O116" i="1"/>
  <c r="P116" i="1"/>
  <c r="Q116" i="1"/>
  <c r="R116" i="1"/>
  <c r="O105" i="1"/>
  <c r="P105" i="1"/>
  <c r="Q105" i="1"/>
  <c r="R105" i="1"/>
  <c r="O112" i="1"/>
  <c r="P112" i="1"/>
  <c r="Q112" i="1"/>
  <c r="R112" i="1"/>
  <c r="O114" i="1"/>
  <c r="P114" i="1"/>
  <c r="Q114" i="1"/>
  <c r="R114" i="1"/>
  <c r="O100" i="1"/>
  <c r="P100" i="1"/>
  <c r="Q100" i="1"/>
  <c r="R100" i="1"/>
  <c r="O118" i="1"/>
  <c r="P118" i="1"/>
  <c r="Q118" i="1"/>
  <c r="R118" i="1"/>
  <c r="O98" i="1"/>
  <c r="P98" i="1"/>
  <c r="Q98" i="1"/>
  <c r="R98" i="1"/>
  <c r="O117" i="1"/>
  <c r="P117" i="1"/>
  <c r="Q117" i="1"/>
  <c r="R117" i="1"/>
  <c r="O99" i="1"/>
  <c r="P99" i="1"/>
  <c r="Q99" i="1"/>
  <c r="R99" i="1"/>
  <c r="O108" i="1"/>
  <c r="P108" i="1"/>
  <c r="Q108" i="1"/>
  <c r="R108" i="1"/>
  <c r="S115" i="1"/>
  <c r="O115" i="1"/>
  <c r="Q115" i="1"/>
  <c r="T115" i="1"/>
  <c r="U115" i="1"/>
  <c r="S101" i="1"/>
  <c r="T101" i="1"/>
  <c r="U101" i="1"/>
  <c r="S123" i="1"/>
  <c r="T123" i="1"/>
  <c r="U123" i="1"/>
  <c r="S119" i="1"/>
  <c r="T119" i="1"/>
  <c r="U119" i="1"/>
  <c r="S107" i="1"/>
  <c r="T107" i="1"/>
  <c r="U107" i="1"/>
  <c r="S121" i="1"/>
  <c r="T121" i="1"/>
  <c r="U121" i="1"/>
  <c r="S113" i="1"/>
  <c r="T113" i="1"/>
  <c r="U113" i="1"/>
  <c r="S106" i="1"/>
  <c r="T106" i="1"/>
  <c r="U106" i="1"/>
  <c r="S120" i="1"/>
  <c r="T120" i="1"/>
  <c r="U120" i="1"/>
  <c r="S111" i="1"/>
  <c r="T111" i="1"/>
  <c r="U111" i="1"/>
  <c r="S122" i="1"/>
  <c r="T122" i="1"/>
  <c r="U122" i="1"/>
  <c r="S116" i="1"/>
  <c r="T116" i="1"/>
  <c r="U116" i="1"/>
  <c r="S105" i="1"/>
  <c r="T105" i="1"/>
  <c r="U105" i="1"/>
  <c r="S112" i="1"/>
  <c r="T112" i="1"/>
  <c r="U112" i="1"/>
  <c r="S114" i="1"/>
  <c r="T114" i="1"/>
  <c r="U114" i="1"/>
  <c r="S100" i="1"/>
  <c r="T100" i="1"/>
  <c r="U100" i="1"/>
  <c r="S118" i="1"/>
  <c r="T118" i="1"/>
  <c r="U118" i="1"/>
  <c r="S98" i="1"/>
  <c r="T98" i="1"/>
  <c r="U98" i="1"/>
  <c r="S117" i="1"/>
  <c r="T117" i="1"/>
  <c r="U117" i="1"/>
  <c r="S99" i="1"/>
  <c r="T99" i="1"/>
  <c r="U99" i="1"/>
  <c r="S108" i="1"/>
  <c r="T108" i="1"/>
  <c r="U108" i="1"/>
  <c r="O102" i="1"/>
  <c r="Q102" i="1"/>
  <c r="U102" i="1"/>
  <c r="S102" i="1"/>
  <c r="T102" i="1"/>
  <c r="P115" i="1"/>
  <c r="R115" i="1"/>
  <c r="P102" i="1"/>
  <c r="R102" i="1"/>
  <c r="P103" i="1"/>
  <c r="R103" i="1"/>
  <c r="P104" i="1"/>
  <c r="R104" i="1"/>
  <c r="O103" i="1"/>
  <c r="Q103" i="1"/>
  <c r="O104" i="1"/>
  <c r="Q104" i="1"/>
  <c r="U103" i="1"/>
  <c r="S103" i="1"/>
  <c r="T103" i="1"/>
  <c r="O109" i="1"/>
  <c r="Q109" i="1"/>
  <c r="O110" i="1"/>
  <c r="Q110" i="1"/>
  <c r="U109" i="1"/>
  <c r="T109" i="1"/>
  <c r="S109" i="1"/>
  <c r="P110" i="1"/>
  <c r="R110" i="1"/>
  <c r="P109" i="1"/>
  <c r="R109" i="1"/>
  <c r="P125" i="1"/>
  <c r="R125" i="1"/>
  <c r="O127" i="1"/>
  <c r="P127" i="1"/>
  <c r="Q127" i="1"/>
  <c r="R127" i="1"/>
  <c r="S170" i="1"/>
  <c r="T170" i="1"/>
  <c r="S168" i="1"/>
  <c r="T168" i="1"/>
  <c r="S166" i="1"/>
  <c r="T166" i="1"/>
  <c r="S164" i="1"/>
  <c r="T164" i="1"/>
  <c r="S162" i="1"/>
  <c r="T162" i="1"/>
  <c r="S160" i="1"/>
  <c r="T160" i="1"/>
  <c r="S158" i="1"/>
  <c r="T158" i="1"/>
  <c r="O156" i="1"/>
  <c r="S156" i="1"/>
  <c r="O157" i="1"/>
  <c r="T156" i="1"/>
  <c r="S154" i="1"/>
  <c r="T154" i="1"/>
  <c r="S152" i="1"/>
  <c r="T152" i="1"/>
  <c r="S150" i="1"/>
  <c r="T150" i="1"/>
  <c r="S148" i="1"/>
  <c r="T148" i="1"/>
  <c r="S146" i="1"/>
  <c r="T146" i="1"/>
  <c r="S144" i="1"/>
  <c r="T144" i="1"/>
  <c r="S142" i="1"/>
  <c r="T142" i="1"/>
  <c r="S140" i="1"/>
  <c r="T140" i="1"/>
  <c r="S138" i="1"/>
  <c r="T138" i="1"/>
  <c r="S136" i="1"/>
  <c r="T136" i="1"/>
  <c r="S134" i="1"/>
  <c r="T134" i="1"/>
  <c r="S132" i="1"/>
  <c r="T132" i="1"/>
  <c r="S130" i="1"/>
  <c r="T130" i="1"/>
  <c r="S128" i="1"/>
  <c r="T128" i="1"/>
  <c r="O126" i="1"/>
  <c r="Q126" i="1"/>
  <c r="S126" i="1"/>
  <c r="T126" i="1"/>
  <c r="S124" i="1"/>
  <c r="T124" i="1"/>
  <c r="P124" i="1"/>
  <c r="R124" i="1"/>
  <c r="P126" i="1"/>
  <c r="R126" i="1"/>
  <c r="P128" i="1"/>
  <c r="R128" i="1"/>
  <c r="P129" i="1"/>
  <c r="R129" i="1"/>
  <c r="P130" i="1"/>
  <c r="R130" i="1"/>
  <c r="P131" i="1"/>
  <c r="R131" i="1"/>
  <c r="P132" i="1"/>
  <c r="R132" i="1"/>
  <c r="P133" i="1"/>
  <c r="R133" i="1"/>
  <c r="P134" i="1"/>
  <c r="R134" i="1"/>
  <c r="P135" i="1"/>
  <c r="R135" i="1"/>
  <c r="P136" i="1"/>
  <c r="R136" i="1"/>
  <c r="P137" i="1"/>
  <c r="R137" i="1"/>
  <c r="P138" i="1"/>
  <c r="R138" i="1"/>
  <c r="P139" i="1"/>
  <c r="R139" i="1"/>
  <c r="P140" i="1"/>
  <c r="R140" i="1"/>
  <c r="P141" i="1"/>
  <c r="R141" i="1"/>
  <c r="P142" i="1"/>
  <c r="R142" i="1"/>
  <c r="P143" i="1"/>
  <c r="R143" i="1"/>
  <c r="P144" i="1"/>
  <c r="R144" i="1"/>
  <c r="P145" i="1"/>
  <c r="R145" i="1"/>
  <c r="P146" i="1"/>
  <c r="R146" i="1"/>
  <c r="P147" i="1"/>
  <c r="R147" i="1"/>
  <c r="P148" i="1"/>
  <c r="R148" i="1"/>
  <c r="P149" i="1"/>
  <c r="R149" i="1"/>
  <c r="P150" i="1"/>
  <c r="R150" i="1"/>
  <c r="P151" i="1"/>
  <c r="R151" i="1"/>
  <c r="P152" i="1"/>
  <c r="R152" i="1"/>
  <c r="P153" i="1"/>
  <c r="R153" i="1"/>
  <c r="P154" i="1"/>
  <c r="R154" i="1"/>
  <c r="P155" i="1"/>
  <c r="R155" i="1"/>
  <c r="P156" i="1"/>
  <c r="R156" i="1"/>
  <c r="P157" i="1"/>
  <c r="R157" i="1"/>
  <c r="P158" i="1"/>
  <c r="R158" i="1"/>
  <c r="P159" i="1"/>
  <c r="R159" i="1"/>
  <c r="P160" i="1"/>
  <c r="R160" i="1"/>
  <c r="P161" i="1"/>
  <c r="R161" i="1"/>
  <c r="P162" i="1"/>
  <c r="R162" i="1"/>
  <c r="P163" i="1"/>
  <c r="R163" i="1"/>
  <c r="P164" i="1"/>
  <c r="R164" i="1"/>
  <c r="P165" i="1"/>
  <c r="R165" i="1"/>
  <c r="P166" i="1"/>
  <c r="R166" i="1"/>
  <c r="P167" i="1"/>
  <c r="R167" i="1"/>
  <c r="P168" i="1"/>
  <c r="R168" i="1"/>
  <c r="P169" i="1"/>
  <c r="R169" i="1"/>
  <c r="P170" i="1"/>
  <c r="R170" i="1"/>
  <c r="P171" i="1"/>
  <c r="R171" i="1"/>
  <c r="O70" i="1"/>
  <c r="Q70" i="1"/>
  <c r="S70" i="1"/>
  <c r="T70" i="1"/>
  <c r="O58" i="1"/>
  <c r="Q58" i="1"/>
  <c r="O59" i="1"/>
  <c r="Q59" i="1"/>
  <c r="S58" i="1"/>
  <c r="T58" i="1"/>
  <c r="O32" i="1"/>
  <c r="Q32" i="1"/>
  <c r="O33" i="1"/>
  <c r="Q33" i="1"/>
  <c r="S32" i="1"/>
  <c r="T32" i="1"/>
  <c r="O34" i="1"/>
  <c r="Q34" i="1"/>
  <c r="O35" i="1"/>
  <c r="Q35" i="1"/>
  <c r="S34" i="1"/>
  <c r="T34" i="1"/>
  <c r="O36" i="1"/>
  <c r="Q36" i="1"/>
  <c r="O37" i="1"/>
  <c r="Q37" i="1"/>
  <c r="S36" i="1"/>
  <c r="T36" i="1"/>
  <c r="O38" i="1"/>
  <c r="Q38" i="1"/>
  <c r="O39" i="1"/>
  <c r="Q39" i="1"/>
  <c r="S38" i="1"/>
  <c r="T38" i="1"/>
  <c r="O40" i="1"/>
  <c r="Q40" i="1"/>
  <c r="O41" i="1"/>
  <c r="Q41" i="1"/>
  <c r="S40" i="1"/>
  <c r="T40" i="1"/>
  <c r="O42" i="1"/>
  <c r="Q42" i="1"/>
  <c r="O43" i="1"/>
  <c r="Q43" i="1"/>
  <c r="S42" i="1"/>
  <c r="T42" i="1"/>
  <c r="O44" i="1"/>
  <c r="Q44" i="1"/>
  <c r="O45" i="1"/>
  <c r="Q45" i="1"/>
  <c r="S44" i="1"/>
  <c r="T44" i="1"/>
  <c r="O46" i="1"/>
  <c r="Q46" i="1"/>
  <c r="O47" i="1"/>
  <c r="Q47" i="1"/>
  <c r="S46" i="1"/>
  <c r="T46" i="1"/>
  <c r="O48" i="1"/>
  <c r="Q48" i="1"/>
  <c r="O49" i="1"/>
  <c r="Q49" i="1"/>
  <c r="S48" i="1"/>
  <c r="T48" i="1"/>
  <c r="O50" i="1"/>
  <c r="Q50" i="1"/>
  <c r="O51" i="1"/>
  <c r="Q51" i="1"/>
  <c r="S50" i="1"/>
  <c r="T50" i="1"/>
  <c r="O52" i="1"/>
  <c r="Q52" i="1"/>
  <c r="O53" i="1"/>
  <c r="Q53" i="1"/>
  <c r="S52" i="1"/>
  <c r="T52" i="1"/>
  <c r="O54" i="1"/>
  <c r="Q54" i="1"/>
  <c r="O55" i="1"/>
  <c r="Q55" i="1"/>
  <c r="S54" i="1"/>
  <c r="T54" i="1"/>
  <c r="O56" i="1"/>
  <c r="Q56" i="1"/>
  <c r="O57" i="1"/>
  <c r="Q57" i="1"/>
  <c r="S56" i="1"/>
  <c r="T56" i="1"/>
  <c r="O60" i="1"/>
  <c r="Q60" i="1"/>
  <c r="O61" i="1"/>
  <c r="Q61" i="1"/>
  <c r="S60" i="1"/>
  <c r="T60" i="1"/>
  <c r="O62" i="1"/>
  <c r="Q62" i="1"/>
  <c r="O63" i="1"/>
  <c r="Q63" i="1"/>
  <c r="S62" i="1"/>
  <c r="T62" i="1"/>
  <c r="O64" i="1"/>
  <c r="Q64" i="1"/>
  <c r="O65" i="1"/>
  <c r="Q65" i="1"/>
  <c r="S64" i="1"/>
  <c r="T64" i="1"/>
  <c r="O66" i="1"/>
  <c r="Q66" i="1"/>
  <c r="O67" i="1"/>
  <c r="Q67" i="1"/>
  <c r="S66" i="1"/>
  <c r="T66" i="1"/>
  <c r="O68" i="1"/>
  <c r="Q68" i="1"/>
  <c r="O69" i="1"/>
  <c r="Q69" i="1"/>
  <c r="S68" i="1"/>
  <c r="T68" i="1"/>
  <c r="O72" i="1"/>
  <c r="Q72" i="1"/>
  <c r="O73" i="1"/>
  <c r="Q73" i="1"/>
  <c r="S72" i="1"/>
  <c r="T72" i="1"/>
  <c r="O30" i="1"/>
  <c r="Q30" i="1"/>
  <c r="O31" i="1"/>
  <c r="Q31" i="1"/>
  <c r="S30" i="1"/>
  <c r="T30" i="1"/>
  <c r="O3" i="1"/>
  <c r="Q3" i="1"/>
  <c r="S3" i="1"/>
  <c r="T3" i="1"/>
  <c r="O4" i="1"/>
  <c r="Q4" i="1"/>
  <c r="S4" i="1"/>
  <c r="T4" i="1"/>
  <c r="O5" i="1"/>
  <c r="Q5" i="1"/>
  <c r="S5" i="1"/>
  <c r="T5" i="1"/>
  <c r="O6" i="1"/>
  <c r="Q6" i="1"/>
  <c r="S6" i="1"/>
  <c r="T6" i="1"/>
  <c r="O7" i="1"/>
  <c r="Q7" i="1"/>
  <c r="S7" i="1"/>
  <c r="T7" i="1"/>
  <c r="O8" i="1"/>
  <c r="Q8" i="1"/>
  <c r="S8" i="1"/>
  <c r="T8" i="1"/>
  <c r="O9" i="1"/>
  <c r="Q9" i="1"/>
  <c r="S9" i="1"/>
  <c r="T9" i="1"/>
  <c r="O10" i="1"/>
  <c r="Q10" i="1"/>
  <c r="S10" i="1"/>
  <c r="T10" i="1"/>
  <c r="O11" i="1"/>
  <c r="Q11" i="1"/>
  <c r="S11" i="1"/>
  <c r="T11" i="1"/>
  <c r="O12" i="1"/>
  <c r="Q12" i="1"/>
  <c r="S12" i="1"/>
  <c r="T12" i="1"/>
  <c r="O13" i="1"/>
  <c r="Q13" i="1"/>
  <c r="S13" i="1"/>
  <c r="T13" i="1"/>
  <c r="O14" i="1"/>
  <c r="Q14" i="1"/>
  <c r="S14" i="1"/>
  <c r="T14" i="1"/>
  <c r="O15" i="1"/>
  <c r="Q15" i="1"/>
  <c r="S15" i="1"/>
  <c r="T15" i="1"/>
  <c r="O16" i="1"/>
  <c r="Q16" i="1"/>
  <c r="S16" i="1"/>
  <c r="T16" i="1"/>
  <c r="O17" i="1"/>
  <c r="Q17" i="1"/>
  <c r="S17" i="1"/>
  <c r="T17" i="1"/>
  <c r="O18" i="1"/>
  <c r="Q18" i="1"/>
  <c r="S18" i="1"/>
  <c r="T18" i="1"/>
  <c r="O19" i="1"/>
  <c r="Q19" i="1"/>
  <c r="S19" i="1"/>
  <c r="T19" i="1"/>
  <c r="O20" i="1"/>
  <c r="Q20" i="1"/>
  <c r="S20" i="1"/>
  <c r="T20" i="1"/>
  <c r="O21" i="1"/>
  <c r="Q21" i="1"/>
  <c r="S21" i="1"/>
  <c r="T21" i="1"/>
  <c r="O22" i="1"/>
  <c r="Q22" i="1"/>
  <c r="S22" i="1"/>
  <c r="T22" i="1"/>
  <c r="O23" i="1"/>
  <c r="Q23" i="1"/>
  <c r="S23" i="1"/>
  <c r="T23" i="1"/>
  <c r="O24" i="1"/>
  <c r="Q24" i="1"/>
  <c r="S24" i="1"/>
  <c r="T24" i="1"/>
  <c r="O25" i="1"/>
  <c r="Q25" i="1"/>
  <c r="S25" i="1"/>
  <c r="T25" i="1"/>
  <c r="O26" i="1"/>
  <c r="Q26" i="1"/>
  <c r="S26" i="1"/>
  <c r="T26" i="1"/>
  <c r="O28" i="1"/>
  <c r="Q28" i="1"/>
  <c r="S28" i="1"/>
  <c r="T28" i="1"/>
  <c r="O74" i="1"/>
  <c r="Q74" i="1"/>
  <c r="S74" i="1"/>
  <c r="T74" i="1"/>
  <c r="O75" i="1"/>
  <c r="Q75" i="1"/>
  <c r="S75" i="1"/>
  <c r="T75" i="1"/>
  <c r="O76" i="1"/>
  <c r="Q76" i="1"/>
  <c r="S76" i="1"/>
  <c r="T76" i="1"/>
  <c r="O77" i="1"/>
  <c r="Q77" i="1"/>
  <c r="S77" i="1"/>
  <c r="T77" i="1"/>
  <c r="O78" i="1"/>
  <c r="Q78" i="1"/>
  <c r="S78" i="1"/>
  <c r="T78" i="1"/>
  <c r="O79" i="1"/>
  <c r="Q79" i="1"/>
  <c r="S79" i="1"/>
  <c r="T79" i="1"/>
  <c r="O80" i="1"/>
  <c r="Q80" i="1"/>
  <c r="S80" i="1"/>
  <c r="T80" i="1"/>
  <c r="O81" i="1"/>
  <c r="Q81" i="1"/>
  <c r="S81" i="1"/>
  <c r="T81" i="1"/>
  <c r="O82" i="1"/>
  <c r="Q82" i="1"/>
  <c r="S82" i="1"/>
  <c r="T82" i="1"/>
  <c r="O83" i="1"/>
  <c r="Q83" i="1"/>
  <c r="S83" i="1"/>
  <c r="T83" i="1"/>
  <c r="O84" i="1"/>
  <c r="Q84" i="1"/>
  <c r="S84" i="1"/>
  <c r="T84" i="1"/>
  <c r="O85" i="1"/>
  <c r="Q85" i="1"/>
  <c r="S85" i="1"/>
  <c r="T85" i="1"/>
  <c r="O86" i="1"/>
  <c r="Q86" i="1"/>
  <c r="S86" i="1"/>
  <c r="T86" i="1"/>
  <c r="O87" i="1"/>
  <c r="Q87" i="1"/>
  <c r="S87" i="1"/>
  <c r="T87" i="1"/>
  <c r="O88" i="1"/>
  <c r="Q88" i="1"/>
  <c r="S88" i="1"/>
  <c r="T88" i="1"/>
  <c r="O89" i="1"/>
  <c r="Q89" i="1"/>
  <c r="S89" i="1"/>
  <c r="T89" i="1"/>
  <c r="O90" i="1"/>
  <c r="Q90" i="1"/>
  <c r="S90" i="1"/>
  <c r="T90" i="1"/>
  <c r="O91" i="1"/>
  <c r="Q91" i="1"/>
  <c r="S91" i="1"/>
  <c r="T91" i="1"/>
  <c r="O92" i="1"/>
  <c r="Q92" i="1"/>
  <c r="S92" i="1"/>
  <c r="T92" i="1"/>
  <c r="O93" i="1"/>
  <c r="Q93" i="1"/>
  <c r="S93" i="1"/>
  <c r="T93" i="1"/>
  <c r="O94" i="1"/>
  <c r="Q94" i="1"/>
  <c r="S94" i="1"/>
  <c r="T94" i="1"/>
  <c r="O95" i="1"/>
  <c r="Q95" i="1"/>
  <c r="S95" i="1"/>
  <c r="T95" i="1"/>
  <c r="O96" i="1"/>
  <c r="Q96" i="1"/>
  <c r="S96" i="1"/>
  <c r="T96" i="1"/>
  <c r="O97" i="1"/>
  <c r="Q97" i="1"/>
  <c r="S97" i="1"/>
  <c r="T97" i="1"/>
  <c r="P3" i="1"/>
  <c r="R3" i="1"/>
  <c r="P4" i="1"/>
  <c r="R4" i="1"/>
  <c r="P5" i="1"/>
  <c r="R5" i="1"/>
  <c r="P6" i="1"/>
  <c r="R6" i="1"/>
  <c r="P7" i="1"/>
  <c r="R7" i="1"/>
  <c r="P8" i="1"/>
  <c r="R8" i="1"/>
  <c r="P9" i="1"/>
  <c r="R9" i="1"/>
  <c r="P10" i="1"/>
  <c r="R10" i="1"/>
  <c r="P11" i="1"/>
  <c r="R11" i="1"/>
  <c r="P12" i="1"/>
  <c r="R12" i="1"/>
  <c r="P13" i="1"/>
  <c r="R13" i="1"/>
  <c r="P14" i="1"/>
  <c r="R14" i="1"/>
  <c r="P15" i="1"/>
  <c r="R15" i="1"/>
  <c r="P16" i="1"/>
  <c r="R16" i="1"/>
  <c r="P17" i="1"/>
  <c r="R17" i="1"/>
  <c r="P18" i="1"/>
  <c r="R18" i="1"/>
  <c r="P19" i="1"/>
  <c r="R19" i="1"/>
  <c r="P20" i="1"/>
  <c r="R20" i="1"/>
  <c r="P21" i="1"/>
  <c r="R21" i="1"/>
  <c r="P22" i="1"/>
  <c r="R22" i="1"/>
  <c r="P23" i="1"/>
  <c r="R23" i="1"/>
  <c r="P24" i="1"/>
  <c r="R24" i="1"/>
  <c r="P25" i="1"/>
  <c r="R25" i="1"/>
  <c r="P26" i="1"/>
  <c r="R26" i="1"/>
  <c r="P27" i="1"/>
  <c r="R27" i="1"/>
  <c r="P28" i="1"/>
  <c r="R28" i="1"/>
  <c r="P29" i="1"/>
  <c r="R29" i="1"/>
  <c r="P30" i="1"/>
  <c r="R30" i="1"/>
  <c r="P31" i="1"/>
  <c r="R31" i="1"/>
  <c r="P32" i="1"/>
  <c r="R32" i="1"/>
  <c r="P33" i="1"/>
  <c r="R33" i="1"/>
  <c r="P34" i="1"/>
  <c r="R34" i="1"/>
  <c r="P35" i="1"/>
  <c r="R35" i="1"/>
  <c r="P36" i="1"/>
  <c r="R36" i="1"/>
  <c r="P37" i="1"/>
  <c r="R37" i="1"/>
  <c r="P38" i="1"/>
  <c r="R38" i="1"/>
  <c r="P39" i="1"/>
  <c r="R39" i="1"/>
  <c r="P40" i="1"/>
  <c r="R40" i="1"/>
  <c r="P41" i="1"/>
  <c r="R41" i="1"/>
  <c r="P42" i="1"/>
  <c r="R42" i="1"/>
  <c r="P43" i="1"/>
  <c r="R43" i="1"/>
  <c r="P44" i="1"/>
  <c r="R44" i="1"/>
  <c r="P45" i="1"/>
  <c r="R45" i="1"/>
  <c r="P46" i="1"/>
  <c r="R46" i="1"/>
  <c r="P47" i="1"/>
  <c r="R47" i="1"/>
  <c r="P48" i="1"/>
  <c r="R48" i="1"/>
  <c r="P49" i="1"/>
  <c r="R49" i="1"/>
  <c r="P50" i="1"/>
  <c r="R50" i="1"/>
  <c r="P51" i="1"/>
  <c r="R51" i="1"/>
  <c r="P52" i="1"/>
  <c r="R52" i="1"/>
  <c r="P53" i="1"/>
  <c r="R53" i="1"/>
  <c r="P54" i="1"/>
  <c r="R54" i="1"/>
  <c r="P55" i="1"/>
  <c r="R55" i="1"/>
  <c r="P56" i="1"/>
  <c r="R56" i="1"/>
  <c r="P57" i="1"/>
  <c r="R57" i="1"/>
  <c r="P58" i="1"/>
  <c r="R58" i="1"/>
  <c r="P59" i="1"/>
  <c r="R59" i="1"/>
  <c r="P60" i="1"/>
  <c r="R60" i="1"/>
  <c r="P61" i="1"/>
  <c r="R61" i="1"/>
  <c r="P62" i="1"/>
  <c r="R62" i="1"/>
  <c r="P63" i="1"/>
  <c r="R63" i="1"/>
  <c r="P64" i="1"/>
  <c r="R64" i="1"/>
  <c r="P65" i="1"/>
  <c r="R65" i="1"/>
  <c r="P66" i="1"/>
  <c r="R66" i="1"/>
  <c r="P67" i="1"/>
  <c r="R67" i="1"/>
  <c r="P68" i="1"/>
  <c r="R68" i="1"/>
  <c r="P69" i="1"/>
  <c r="R69" i="1"/>
  <c r="P70" i="1"/>
  <c r="R70" i="1"/>
  <c r="P72" i="1"/>
  <c r="R72" i="1"/>
  <c r="P73" i="1"/>
  <c r="R73" i="1"/>
  <c r="P74" i="1"/>
  <c r="R74" i="1"/>
  <c r="P75" i="1"/>
  <c r="R75" i="1"/>
  <c r="P76" i="1"/>
  <c r="R76" i="1"/>
  <c r="P77" i="1"/>
  <c r="R77" i="1"/>
  <c r="P78" i="1"/>
  <c r="R78" i="1"/>
  <c r="P79" i="1"/>
  <c r="R79" i="1"/>
  <c r="P80" i="1"/>
  <c r="R80" i="1"/>
  <c r="P81" i="1"/>
  <c r="R81" i="1"/>
  <c r="P82" i="1"/>
  <c r="R82" i="1"/>
  <c r="P83" i="1"/>
  <c r="R83" i="1"/>
  <c r="P84" i="1"/>
  <c r="R84" i="1"/>
  <c r="P85" i="1"/>
  <c r="R85" i="1"/>
  <c r="P86" i="1"/>
  <c r="R86" i="1"/>
  <c r="P87" i="1"/>
  <c r="R87" i="1"/>
  <c r="P88" i="1"/>
  <c r="R88" i="1"/>
  <c r="P89" i="1"/>
  <c r="R89" i="1"/>
  <c r="P90" i="1"/>
  <c r="R90" i="1"/>
  <c r="P91" i="1"/>
  <c r="R91" i="1"/>
  <c r="P92" i="1"/>
  <c r="R92" i="1"/>
  <c r="P93" i="1"/>
  <c r="R93" i="1"/>
  <c r="P94" i="1"/>
  <c r="R94" i="1"/>
  <c r="P95" i="1"/>
  <c r="R95" i="1"/>
  <c r="P96" i="1"/>
  <c r="R96" i="1"/>
  <c r="P97" i="1"/>
  <c r="R97" i="1"/>
  <c r="O27" i="1"/>
  <c r="Q27" i="1"/>
  <c r="O29" i="1"/>
  <c r="Q29" i="1"/>
  <c r="P2" i="1"/>
  <c r="O2" i="1"/>
  <c r="U84" i="1"/>
  <c r="U96" i="1"/>
  <c r="U90" i="1"/>
  <c r="U79" i="1"/>
  <c r="U97" i="1"/>
  <c r="U76" i="1"/>
  <c r="U88" i="1"/>
  <c r="U93" i="1"/>
  <c r="U78" i="1"/>
  <c r="U77" i="1"/>
  <c r="U94" i="1"/>
  <c r="U81" i="1"/>
  <c r="U80" i="1"/>
  <c r="U87" i="1"/>
  <c r="U95" i="1"/>
  <c r="U82" i="1"/>
  <c r="U91" i="1"/>
  <c r="U86" i="1"/>
  <c r="U74" i="1"/>
  <c r="U85" i="1"/>
  <c r="U83" i="1"/>
  <c r="U92" i="1"/>
  <c r="U75" i="1"/>
  <c r="U89" i="1"/>
  <c r="U35" i="1"/>
  <c r="U58" i="1"/>
  <c r="U60" i="1"/>
  <c r="U28" i="1"/>
  <c r="U29" i="1"/>
  <c r="U40" i="1"/>
  <c r="U41" i="1"/>
  <c r="U26" i="1"/>
  <c r="U27" i="1"/>
  <c r="U42" i="1"/>
  <c r="U43" i="1"/>
  <c r="U46" i="1"/>
  <c r="U70" i="1"/>
  <c r="U56" i="1"/>
  <c r="U38" i="1"/>
  <c r="U68" i="1"/>
  <c r="U32" i="1"/>
  <c r="U52" i="1"/>
  <c r="U66" i="1"/>
  <c r="U54" i="1"/>
  <c r="U62" i="1"/>
  <c r="U72" i="1"/>
  <c r="U30" i="1"/>
  <c r="U44" i="1"/>
  <c r="U50" i="1"/>
  <c r="U48" i="1"/>
  <c r="U64" i="1"/>
  <c r="U36" i="1"/>
  <c r="U16" i="1"/>
  <c r="U6" i="1"/>
  <c r="U14" i="1"/>
  <c r="U8" i="1"/>
  <c r="U5" i="1"/>
  <c r="U24" i="1"/>
  <c r="U17" i="1"/>
  <c r="U20" i="1"/>
  <c r="U21" i="1"/>
  <c r="U11" i="1"/>
  <c r="U22" i="1"/>
  <c r="U12" i="1"/>
  <c r="Q2" i="1"/>
  <c r="U2" i="1"/>
  <c r="U13" i="1"/>
  <c r="U7" i="1"/>
  <c r="U23" i="1"/>
  <c r="U15" i="1"/>
  <c r="U19" i="1"/>
  <c r="U25" i="1"/>
  <c r="U18" i="1"/>
  <c r="U4" i="1"/>
  <c r="U3" i="1"/>
  <c r="U10" i="1"/>
  <c r="U34" i="1"/>
  <c r="U9" i="1"/>
  <c r="S2" i="1"/>
  <c r="R2" i="1"/>
  <c r="T2" i="1"/>
</calcChain>
</file>

<file path=xl/sharedStrings.xml><?xml version="1.0" encoding="utf-8"?>
<sst xmlns="http://schemas.openxmlformats.org/spreadsheetml/2006/main" count="1033" uniqueCount="53">
  <si>
    <t>Plate Number</t>
  </si>
  <si>
    <t>Bucket</t>
  </si>
  <si>
    <t>Well Numbers</t>
  </si>
  <si>
    <t>Average Alive</t>
  </si>
  <si>
    <t>Average Dead</t>
  </si>
  <si>
    <t>A1-A3</t>
  </si>
  <si>
    <t>A4-A6</t>
  </si>
  <si>
    <t>B1-B3</t>
  </si>
  <si>
    <t>B4-B6</t>
  </si>
  <si>
    <t>C1-C3</t>
  </si>
  <si>
    <t>C4-C6</t>
  </si>
  <si>
    <t>D1-D3</t>
  </si>
  <si>
    <t>D4-D6</t>
  </si>
  <si>
    <t>Date Sampled</t>
  </si>
  <si>
    <t>Date Counted</t>
  </si>
  <si>
    <t>Screen Size (microns)</t>
  </si>
  <si>
    <t>Sample Volume (µL)</t>
  </si>
  <si>
    <t>Notes</t>
  </si>
  <si>
    <t>Tripour Volume (µL)</t>
  </si>
  <si>
    <t>PLATE 1 COUNTS ARE VOID</t>
  </si>
  <si>
    <t>N/A</t>
  </si>
  <si>
    <t>All three drops bled together</t>
  </si>
  <si>
    <t>First two bled together</t>
  </si>
  <si>
    <t>Count 1 Alive</t>
  </si>
  <si>
    <t>Count 1 Dead</t>
  </si>
  <si>
    <t>Count 2 Alive</t>
  </si>
  <si>
    <t>Count 2 Dead</t>
  </si>
  <si>
    <t>Count 3 Alive</t>
  </si>
  <si>
    <t>Count 3 Dead</t>
  </si>
  <si>
    <t>Knocked over larvae in 48 micron tripour before I could sample and count. Percent survivorship is an underestimate.</t>
  </si>
  <si>
    <t>Survivorship</t>
  </si>
  <si>
    <t>Number Alive</t>
  </si>
  <si>
    <t>Number Dead</t>
  </si>
  <si>
    <t>Larvae Stocked</t>
  </si>
  <si>
    <t>Current Stocking Density (Larvae/mL)</t>
  </si>
  <si>
    <t>Sedgewick rafter slide used from this day forward. First two 250 µL drops bled together</t>
  </si>
  <si>
    <t>Well plate used to count larvae after day screened.</t>
  </si>
  <si>
    <t>Grace accidentally screened through a 48 first. She caught her mistake, but some larvae may have been lost.</t>
  </si>
  <si>
    <t>1 and 2 bled together</t>
  </si>
  <si>
    <t>mL Larvae Sampled</t>
  </si>
  <si>
    <t>Larvae no longer growing, wanted to sample 10k per treatment in -80</t>
  </si>
  <si>
    <t>mL Larvae Needed</t>
  </si>
  <si>
    <t>Did not sample, quantity too high</t>
  </si>
  <si>
    <t>Number of Larvae Sampled</t>
  </si>
  <si>
    <t>Number Sampled per Treatment</t>
  </si>
  <si>
    <t>Date</t>
  </si>
  <si>
    <t>Low x Low</t>
  </si>
  <si>
    <t>Low x Ambient</t>
  </si>
  <si>
    <t>Ambient x Low</t>
  </si>
  <si>
    <t>Ambient x Ambient</t>
  </si>
  <si>
    <t>Heat Shock</t>
  </si>
  <si>
    <t>Total Live Larvae in Treatment</t>
  </si>
  <si>
    <t>Remaining Live Larvae Per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</si>
</sst>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wrapText="1"/>
    </xf>
    <xf numFmtId="0" fontId="4" fillId="0" borderId="0" xfId="0" applyFont="1"/>
    <xf numFmtId="14" fontId="4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0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Live Larvae per Treatment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Low x 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Sheet2!$A$2:$A$12</c:f>
              <c:numCache>
                <c:formatCode>m/d/yy</c:formatCode>
                <c:ptCount val="11"/>
                <c:pt idx="0">
                  <c:v>42946.0</c:v>
                </c:pt>
                <c:pt idx="1">
                  <c:v>42948.0</c:v>
                </c:pt>
                <c:pt idx="2">
                  <c:v>42950.0</c:v>
                </c:pt>
                <c:pt idx="3">
                  <c:v>42952.0</c:v>
                </c:pt>
                <c:pt idx="4">
                  <c:v>42954.0</c:v>
                </c:pt>
                <c:pt idx="5">
                  <c:v>42956.0</c:v>
                </c:pt>
                <c:pt idx="6">
                  <c:v>42958.0</c:v>
                </c:pt>
                <c:pt idx="7">
                  <c:v>42960.0</c:v>
                </c:pt>
                <c:pt idx="8">
                  <c:v>42962.0</c:v>
                </c:pt>
                <c:pt idx="9">
                  <c:v>42962.0</c:v>
                </c:pt>
                <c:pt idx="10">
                  <c:v>42964.0</c:v>
                </c:pt>
              </c:numCache>
            </c:num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300000.0</c:v>
                </c:pt>
                <c:pt idx="1">
                  <c:v>247222.2222222222</c:v>
                </c:pt>
                <c:pt idx="2">
                  <c:v>259700.0</c:v>
                </c:pt>
                <c:pt idx="3">
                  <c:v>202346.6666666667</c:v>
                </c:pt>
                <c:pt idx="4">
                  <c:v>167333.3333333333</c:v>
                </c:pt>
                <c:pt idx="5">
                  <c:v>128946.6666666667</c:v>
                </c:pt>
                <c:pt idx="6">
                  <c:v>66160.0</c:v>
                </c:pt>
                <c:pt idx="7">
                  <c:v>53133.33333333334</c:v>
                </c:pt>
                <c:pt idx="8">
                  <c:v>25720.0</c:v>
                </c:pt>
                <c:pt idx="9">
                  <c:v>15280.0</c:v>
                </c:pt>
                <c:pt idx="10">
                  <c:v>9533.333333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Low x Ambient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Sheet2!$C$2:$C$12</c:f>
              <c:numCache>
                <c:formatCode>General</c:formatCode>
                <c:ptCount val="11"/>
                <c:pt idx="0">
                  <c:v>300000.0</c:v>
                </c:pt>
                <c:pt idx="1">
                  <c:v>284666.6666666667</c:v>
                </c:pt>
                <c:pt idx="2">
                  <c:v>188960.0</c:v>
                </c:pt>
                <c:pt idx="3">
                  <c:v>213036.6666666667</c:v>
                </c:pt>
                <c:pt idx="4">
                  <c:v>159966.6666666667</c:v>
                </c:pt>
                <c:pt idx="5">
                  <c:v>128573.3333333333</c:v>
                </c:pt>
                <c:pt idx="6">
                  <c:v>76971.66666666667</c:v>
                </c:pt>
                <c:pt idx="7">
                  <c:v>46466.66666666666</c:v>
                </c:pt>
                <c:pt idx="8">
                  <c:v>29160.0</c:v>
                </c:pt>
                <c:pt idx="9">
                  <c:v>18786.66667</c:v>
                </c:pt>
                <c:pt idx="10">
                  <c:v>10026.66667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Ambient x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Sheet2!$D$2:$D$12</c:f>
              <c:numCache>
                <c:formatCode>General</c:formatCode>
                <c:ptCount val="11"/>
                <c:pt idx="0">
                  <c:v>300000.0</c:v>
                </c:pt>
                <c:pt idx="1">
                  <c:v>193888.888888889</c:v>
                </c:pt>
                <c:pt idx="2">
                  <c:v>22626</c:v>
                </c:pt>
                <c:pt idx="3">
                  <c:v>193566.6666666667</c:v>
                </c:pt>
                <c:pt idx="4">
                  <c:v>162480.0</c:v>
                </c:pt>
                <c:pt idx="5">
                  <c:v>11638</c:v>
                </c:pt>
                <c:pt idx="6">
                  <c:v>74320.0</c:v>
                </c:pt>
                <c:pt idx="7">
                  <c:v>43533.33333333334</c:v>
                </c:pt>
                <c:pt idx="8">
                  <c:v>31086.66666666666</c:v>
                </c:pt>
                <c:pt idx="9">
                  <c:v>20820.0</c:v>
                </c:pt>
                <c:pt idx="10">
                  <c:v>9006.666667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Ambient x Ambient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Sheet2!$E$2:$E$12</c:f>
              <c:numCache>
                <c:formatCode>General</c:formatCode>
                <c:ptCount val="11"/>
                <c:pt idx="0">
                  <c:v>300000.0</c:v>
                </c:pt>
                <c:pt idx="1">
                  <c:v>238333.3333333333</c:v>
                </c:pt>
                <c:pt idx="2">
                  <c:v>169560.0</c:v>
                </c:pt>
                <c:pt idx="3">
                  <c:v>160306.6666666667</c:v>
                </c:pt>
                <c:pt idx="4">
                  <c:v>159180.0</c:v>
                </c:pt>
                <c:pt idx="5">
                  <c:v>94733.33333333334</c:v>
                </c:pt>
                <c:pt idx="6">
                  <c:v>50733.33333333334</c:v>
                </c:pt>
                <c:pt idx="7">
                  <c:v>32733.33333333334</c:v>
                </c:pt>
                <c:pt idx="8">
                  <c:v>20300.0</c:v>
                </c:pt>
                <c:pt idx="9">
                  <c:v>10620.0</c:v>
                </c:pt>
                <c:pt idx="10">
                  <c:v>3526.666667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Heat Shock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Sheet2!$F$2:$F$12</c:f>
              <c:numCache>
                <c:formatCode>General</c:formatCode>
                <c:ptCount val="11"/>
                <c:pt idx="0">
                  <c:v>240000.0</c:v>
                </c:pt>
                <c:pt idx="1">
                  <c:v>178888.888888889</c:v>
                </c:pt>
                <c:pt idx="2">
                  <c:v>122466.6666666667</c:v>
                </c:pt>
                <c:pt idx="3">
                  <c:v>130493.3333333333</c:v>
                </c:pt>
                <c:pt idx="4">
                  <c:v>125886.6666666667</c:v>
                </c:pt>
                <c:pt idx="5">
                  <c:v>79013.33333333334</c:v>
                </c:pt>
                <c:pt idx="6">
                  <c:v>47406.66666666667</c:v>
                </c:pt>
                <c:pt idx="7">
                  <c:v>29400.0</c:v>
                </c:pt>
                <c:pt idx="8">
                  <c:v>17606.66666666667</c:v>
                </c:pt>
                <c:pt idx="9">
                  <c:v>9406.666667</c:v>
                </c:pt>
                <c:pt idx="10">
                  <c:v>4560.0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206480"/>
        <c:axId val="639956736"/>
      </c:lineChart>
      <c:dateAx>
        <c:axId val="63820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Date</a:t>
                </a:r>
              </a:p>
            </c:rich>
          </c:tx>
          <c:layout>
            <c:manualLayout>
              <c:xMode val="edge"/>
              <c:yMode val="edge"/>
              <c:x val="0.436240186301749"/>
              <c:y val="0.93630303030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56736"/>
        <c:crosses val="autoZero"/>
        <c:auto val="1"/>
        <c:lblOffset val="100"/>
        <c:baseTimeUnit val="days"/>
        <c:majorUnit val="2.0"/>
        <c:majorTimeUnit val="days"/>
      </c:dateAx>
      <c:valAx>
        <c:axId val="639956736"/>
        <c:scaling>
          <c:orientation val="minMax"/>
          <c:max val="3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</a:t>
                </a:r>
                <a:r>
                  <a:rPr lang="en-US" sz="1600" baseline="0"/>
                  <a:t> of Live Larvae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0732064421669107"/>
              <c:y val="0.29585015509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in"/>
        <c:tickLblPos val="nextTo"/>
        <c:spPr>
          <a:noFill/>
          <a:ln w="952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3"/>
  <sheetViews>
    <sheetView showRuler="0" topLeftCell="C1" workbookViewId="0">
      <pane ySplit="1" topLeftCell="A348" activePane="bottomLeft" state="frozen"/>
      <selection activeCell="B1" sqref="B1"/>
      <selection pane="bottomLeft" activeCell="Q316" sqref="Q316"/>
    </sheetView>
  </sheetViews>
  <sheetFormatPr baseColWidth="10" defaultRowHeight="16" x14ac:dyDescent="0.2"/>
  <cols>
    <col min="1" max="1" width="12.6640625" hidden="1" customWidth="1"/>
    <col min="2" max="2" width="0" hidden="1" customWidth="1"/>
    <col min="3" max="3" width="11.6640625" bestFit="1" customWidth="1"/>
    <col min="4" max="4" width="11.6640625" customWidth="1"/>
    <col min="5" max="5" width="6.83203125" bestFit="1" customWidth="1"/>
    <col min="15" max="16" width="10.83203125" hidden="1" customWidth="1"/>
    <col min="17" max="17" width="12.1640625" bestFit="1" customWidth="1"/>
    <col min="18" max="18" width="12.1640625" hidden="1" customWidth="1"/>
    <col min="19" max="19" width="7.6640625" hidden="1" customWidth="1"/>
    <col min="20" max="21" width="12.1640625" hidden="1" customWidth="1"/>
    <col min="23" max="23" width="9.5" bestFit="1" customWidth="1"/>
    <col min="24" max="25" width="9.5" hidden="1" customWidth="1"/>
    <col min="26" max="27" width="9.5" customWidth="1"/>
  </cols>
  <sheetData>
    <row r="1" spans="1:28" s="2" customFormat="1" ht="96" x14ac:dyDescent="0.2">
      <c r="A1" s="2" t="s">
        <v>0</v>
      </c>
      <c r="B1" s="2" t="s">
        <v>2</v>
      </c>
      <c r="C1" s="2" t="s">
        <v>13</v>
      </c>
      <c r="D1" s="2" t="s">
        <v>14</v>
      </c>
      <c r="E1" s="2" t="s">
        <v>1</v>
      </c>
      <c r="F1" s="2" t="s">
        <v>15</v>
      </c>
      <c r="G1" s="2" t="s">
        <v>18</v>
      </c>
      <c r="H1" s="2" t="s">
        <v>16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3</v>
      </c>
      <c r="P1" s="2" t="s">
        <v>4</v>
      </c>
      <c r="Q1" s="2" t="s">
        <v>31</v>
      </c>
      <c r="R1" s="2" t="s">
        <v>32</v>
      </c>
      <c r="S1" s="2" t="s">
        <v>33</v>
      </c>
      <c r="T1" s="2" t="s">
        <v>30</v>
      </c>
      <c r="U1" s="2" t="s">
        <v>34</v>
      </c>
      <c r="V1" s="2" t="s">
        <v>51</v>
      </c>
      <c r="W1" s="2" t="s">
        <v>41</v>
      </c>
      <c r="X1" s="2" t="s">
        <v>39</v>
      </c>
      <c r="Y1" s="2" t="s">
        <v>43</v>
      </c>
      <c r="Z1" s="2" t="s">
        <v>44</v>
      </c>
      <c r="AA1" s="2" t="s">
        <v>52</v>
      </c>
      <c r="AB1" s="2" t="s">
        <v>17</v>
      </c>
    </row>
    <row r="2" spans="1:28" x14ac:dyDescent="0.2">
      <c r="A2">
        <v>2</v>
      </c>
      <c r="B2" t="s">
        <v>10</v>
      </c>
      <c r="C2" s="1">
        <v>42948</v>
      </c>
      <c r="D2" s="1">
        <v>42951</v>
      </c>
      <c r="E2">
        <v>1</v>
      </c>
      <c r="F2">
        <v>48</v>
      </c>
      <c r="G2">
        <v>500000</v>
      </c>
      <c r="H2">
        <v>300</v>
      </c>
      <c r="I2">
        <v>23</v>
      </c>
      <c r="J2">
        <v>0</v>
      </c>
      <c r="K2">
        <v>34</v>
      </c>
      <c r="L2">
        <v>0</v>
      </c>
      <c r="M2">
        <v>43</v>
      </c>
      <c r="N2">
        <v>0</v>
      </c>
      <c r="O2">
        <f>AVERAGE(I2,K2,M2)</f>
        <v>33.333333333333336</v>
      </c>
      <c r="P2">
        <f>AVERAGE(J2,L2,N2)</f>
        <v>0</v>
      </c>
      <c r="Q2">
        <f>(O2/H2)*G2</f>
        <v>55555.555555555562</v>
      </c>
      <c r="R2">
        <f>(P2/H2)*G2</f>
        <v>0</v>
      </c>
      <c r="S2">
        <f t="shared" ref="S2:S26" si="0">15000*4</f>
        <v>60000</v>
      </c>
      <c r="T2">
        <f>Q2/S2</f>
        <v>0.92592592592592604</v>
      </c>
      <c r="U2">
        <f t="shared" ref="U2:U30" si="1">Q2/15000</f>
        <v>3.7037037037037042</v>
      </c>
      <c r="W2" t="s">
        <v>20</v>
      </c>
      <c r="X2" t="s">
        <v>20</v>
      </c>
      <c r="Y2" t="s">
        <v>20</v>
      </c>
      <c r="AB2" t="s">
        <v>36</v>
      </c>
    </row>
    <row r="3" spans="1:28" x14ac:dyDescent="0.2">
      <c r="A3">
        <v>3</v>
      </c>
      <c r="B3" t="s">
        <v>11</v>
      </c>
      <c r="C3" s="1">
        <v>42948</v>
      </c>
      <c r="D3" s="1">
        <v>42951</v>
      </c>
      <c r="E3">
        <v>2</v>
      </c>
      <c r="F3">
        <v>48</v>
      </c>
      <c r="G3">
        <v>500000</v>
      </c>
      <c r="H3">
        <v>300</v>
      </c>
      <c r="I3">
        <v>23</v>
      </c>
      <c r="J3">
        <v>0</v>
      </c>
      <c r="K3">
        <v>23</v>
      </c>
      <c r="L3">
        <v>1</v>
      </c>
      <c r="M3">
        <v>19</v>
      </c>
      <c r="N3">
        <v>0</v>
      </c>
      <c r="O3">
        <f t="shared" ref="O3:O66" si="2">AVERAGE(I3,K3,M3)</f>
        <v>21.666666666666668</v>
      </c>
      <c r="P3">
        <f t="shared" ref="P3:P66" si="3">AVERAGE(J3,L3,N3)</f>
        <v>0.33333333333333331</v>
      </c>
      <c r="Q3">
        <f t="shared" ref="Q3:Q66" si="4">(O3/H3)*G3</f>
        <v>36111.111111111117</v>
      </c>
      <c r="R3">
        <f t="shared" ref="R3:R66" si="5">(P3/H3)*G3</f>
        <v>555.55555555555554</v>
      </c>
      <c r="S3">
        <f t="shared" si="0"/>
        <v>60000</v>
      </c>
      <c r="T3">
        <f t="shared" ref="T3:T28" si="6">Q3/S3</f>
        <v>0.60185185185185197</v>
      </c>
      <c r="U3">
        <f t="shared" si="1"/>
        <v>2.4074074074074079</v>
      </c>
      <c r="W3" t="s">
        <v>20</v>
      </c>
      <c r="X3" t="s">
        <v>20</v>
      </c>
      <c r="Y3" t="s">
        <v>20</v>
      </c>
    </row>
    <row r="4" spans="1:28" x14ac:dyDescent="0.2">
      <c r="A4">
        <v>3</v>
      </c>
      <c r="B4" t="s">
        <v>10</v>
      </c>
      <c r="C4" s="1">
        <v>42948</v>
      </c>
      <c r="D4" s="1">
        <v>42951</v>
      </c>
      <c r="E4">
        <v>3</v>
      </c>
      <c r="F4">
        <v>48</v>
      </c>
      <c r="G4">
        <v>500000</v>
      </c>
      <c r="H4">
        <v>300</v>
      </c>
      <c r="I4">
        <v>35</v>
      </c>
      <c r="J4">
        <v>0</v>
      </c>
      <c r="K4">
        <v>28</v>
      </c>
      <c r="L4">
        <v>0</v>
      </c>
      <c r="M4">
        <v>41</v>
      </c>
      <c r="N4">
        <v>0</v>
      </c>
      <c r="O4">
        <f t="shared" si="2"/>
        <v>34.666666666666664</v>
      </c>
      <c r="P4">
        <f t="shared" si="3"/>
        <v>0</v>
      </c>
      <c r="Q4">
        <f t="shared" si="4"/>
        <v>57777.777777777774</v>
      </c>
      <c r="R4">
        <f t="shared" si="5"/>
        <v>0</v>
      </c>
      <c r="S4">
        <f t="shared" si="0"/>
        <v>60000</v>
      </c>
      <c r="T4">
        <f t="shared" si="6"/>
        <v>0.96296296296296291</v>
      </c>
      <c r="U4">
        <f t="shared" si="1"/>
        <v>3.8518518518518516</v>
      </c>
      <c r="W4" t="s">
        <v>20</v>
      </c>
      <c r="X4" t="s">
        <v>20</v>
      </c>
      <c r="Y4" t="s">
        <v>20</v>
      </c>
    </row>
    <row r="5" spans="1:28" x14ac:dyDescent="0.2">
      <c r="A5">
        <v>1</v>
      </c>
      <c r="B5" t="s">
        <v>10</v>
      </c>
      <c r="C5" s="1">
        <v>42948</v>
      </c>
      <c r="D5" s="1">
        <v>42949</v>
      </c>
      <c r="E5">
        <v>4</v>
      </c>
      <c r="F5">
        <v>48</v>
      </c>
      <c r="G5">
        <v>500000</v>
      </c>
      <c r="H5">
        <v>300</v>
      </c>
      <c r="I5">
        <v>28</v>
      </c>
      <c r="J5">
        <v>6</v>
      </c>
      <c r="K5">
        <v>31</v>
      </c>
      <c r="L5">
        <v>5</v>
      </c>
      <c r="M5">
        <v>21</v>
      </c>
      <c r="N5">
        <v>13</v>
      </c>
      <c r="O5">
        <f t="shared" si="2"/>
        <v>26.666666666666668</v>
      </c>
      <c r="P5">
        <f t="shared" si="3"/>
        <v>8</v>
      </c>
      <c r="Q5">
        <f t="shared" si="4"/>
        <v>44444.444444444445</v>
      </c>
      <c r="R5">
        <f t="shared" si="5"/>
        <v>13333.333333333334</v>
      </c>
      <c r="S5">
        <f t="shared" si="0"/>
        <v>60000</v>
      </c>
      <c r="T5">
        <f t="shared" si="6"/>
        <v>0.7407407407407407</v>
      </c>
      <c r="U5">
        <f t="shared" si="1"/>
        <v>2.9629629629629628</v>
      </c>
      <c r="W5" t="s">
        <v>20</v>
      </c>
      <c r="X5" t="s">
        <v>20</v>
      </c>
      <c r="Y5" t="s">
        <v>20</v>
      </c>
      <c r="AB5" t="s">
        <v>19</v>
      </c>
    </row>
    <row r="6" spans="1:28" x14ac:dyDescent="0.2">
      <c r="A6">
        <v>1</v>
      </c>
      <c r="B6" t="s">
        <v>7</v>
      </c>
      <c r="C6" s="1">
        <v>42948</v>
      </c>
      <c r="D6" s="1">
        <v>42949</v>
      </c>
      <c r="E6">
        <v>5</v>
      </c>
      <c r="F6">
        <v>48</v>
      </c>
      <c r="G6">
        <v>500000</v>
      </c>
      <c r="H6">
        <v>300</v>
      </c>
      <c r="I6">
        <v>38</v>
      </c>
      <c r="J6">
        <v>0</v>
      </c>
      <c r="K6">
        <v>28</v>
      </c>
      <c r="L6">
        <v>0</v>
      </c>
      <c r="M6">
        <v>30</v>
      </c>
      <c r="N6">
        <v>1</v>
      </c>
      <c r="O6">
        <f t="shared" si="2"/>
        <v>32</v>
      </c>
      <c r="P6">
        <f t="shared" si="3"/>
        <v>0.33333333333333331</v>
      </c>
      <c r="Q6">
        <f t="shared" si="4"/>
        <v>53333.333333333336</v>
      </c>
      <c r="R6">
        <f t="shared" si="5"/>
        <v>555.55555555555554</v>
      </c>
      <c r="S6">
        <f t="shared" si="0"/>
        <v>60000</v>
      </c>
      <c r="T6">
        <f t="shared" si="6"/>
        <v>0.88888888888888895</v>
      </c>
      <c r="U6">
        <f t="shared" si="1"/>
        <v>3.5555555555555558</v>
      </c>
      <c r="V6">
        <f>SUM(Q2:Q6)</f>
        <v>247222.22222222225</v>
      </c>
      <c r="W6" t="s">
        <v>20</v>
      </c>
      <c r="X6" t="s">
        <v>20</v>
      </c>
      <c r="Y6" t="s">
        <v>20</v>
      </c>
      <c r="AB6" t="s">
        <v>19</v>
      </c>
    </row>
    <row r="7" spans="1:28" x14ac:dyDescent="0.2">
      <c r="A7">
        <v>2</v>
      </c>
      <c r="B7" t="s">
        <v>12</v>
      </c>
      <c r="C7" s="1">
        <v>42948</v>
      </c>
      <c r="D7" s="1">
        <v>42951</v>
      </c>
      <c r="E7">
        <v>6</v>
      </c>
      <c r="F7">
        <v>48</v>
      </c>
      <c r="G7">
        <v>500000</v>
      </c>
      <c r="H7">
        <v>300</v>
      </c>
      <c r="I7">
        <v>27</v>
      </c>
      <c r="J7">
        <v>0</v>
      </c>
      <c r="K7">
        <v>35</v>
      </c>
      <c r="L7">
        <v>0</v>
      </c>
      <c r="M7">
        <v>33</v>
      </c>
      <c r="N7">
        <v>0</v>
      </c>
      <c r="O7">
        <f t="shared" si="2"/>
        <v>31.666666666666668</v>
      </c>
      <c r="P7">
        <f t="shared" si="3"/>
        <v>0</v>
      </c>
      <c r="Q7">
        <f t="shared" si="4"/>
        <v>52777.777777777781</v>
      </c>
      <c r="R7">
        <f t="shared" si="5"/>
        <v>0</v>
      </c>
      <c r="S7">
        <f t="shared" si="0"/>
        <v>60000</v>
      </c>
      <c r="T7">
        <f t="shared" si="6"/>
        <v>0.87962962962962965</v>
      </c>
      <c r="U7">
        <f t="shared" si="1"/>
        <v>3.5185185185185186</v>
      </c>
      <c r="W7" t="s">
        <v>20</v>
      </c>
      <c r="X7" t="s">
        <v>20</v>
      </c>
      <c r="Y7" t="s">
        <v>20</v>
      </c>
    </row>
    <row r="8" spans="1:28" x14ac:dyDescent="0.2">
      <c r="A8">
        <v>1</v>
      </c>
      <c r="B8" t="s">
        <v>9</v>
      </c>
      <c r="C8" s="1">
        <v>42948</v>
      </c>
      <c r="D8" s="1">
        <v>42949</v>
      </c>
      <c r="E8">
        <v>7</v>
      </c>
      <c r="F8">
        <v>48</v>
      </c>
      <c r="G8">
        <v>500000</v>
      </c>
      <c r="H8">
        <v>300</v>
      </c>
      <c r="I8">
        <v>20</v>
      </c>
      <c r="J8">
        <v>12</v>
      </c>
      <c r="K8">
        <v>26</v>
      </c>
      <c r="L8">
        <v>1</v>
      </c>
      <c r="M8">
        <v>30</v>
      </c>
      <c r="N8">
        <v>10</v>
      </c>
      <c r="O8">
        <f t="shared" si="2"/>
        <v>25.333333333333332</v>
      </c>
      <c r="P8">
        <f t="shared" si="3"/>
        <v>7.666666666666667</v>
      </c>
      <c r="Q8">
        <f t="shared" si="4"/>
        <v>42222.222222222226</v>
      </c>
      <c r="R8">
        <f t="shared" si="5"/>
        <v>12777.777777777779</v>
      </c>
      <c r="S8">
        <f t="shared" si="0"/>
        <v>60000</v>
      </c>
      <c r="T8">
        <f t="shared" si="6"/>
        <v>0.70370370370370372</v>
      </c>
      <c r="U8">
        <f t="shared" si="1"/>
        <v>2.8148148148148149</v>
      </c>
      <c r="W8" t="s">
        <v>20</v>
      </c>
      <c r="X8" t="s">
        <v>20</v>
      </c>
      <c r="Y8" t="s">
        <v>20</v>
      </c>
      <c r="AB8" t="s">
        <v>19</v>
      </c>
    </row>
    <row r="9" spans="1:28" x14ac:dyDescent="0.2">
      <c r="A9">
        <v>1</v>
      </c>
      <c r="B9" t="s">
        <v>5</v>
      </c>
      <c r="C9" s="1">
        <v>42948</v>
      </c>
      <c r="D9" s="1">
        <v>42949</v>
      </c>
      <c r="E9">
        <v>8</v>
      </c>
      <c r="F9">
        <v>48</v>
      </c>
      <c r="G9">
        <v>500000</v>
      </c>
      <c r="H9">
        <v>250</v>
      </c>
      <c r="I9">
        <v>35</v>
      </c>
      <c r="J9">
        <v>1</v>
      </c>
      <c r="K9">
        <v>31</v>
      </c>
      <c r="L9">
        <v>5</v>
      </c>
      <c r="M9">
        <v>26</v>
      </c>
      <c r="N9">
        <v>5</v>
      </c>
      <c r="O9">
        <f t="shared" si="2"/>
        <v>30.666666666666668</v>
      </c>
      <c r="P9">
        <f t="shared" si="3"/>
        <v>3.6666666666666665</v>
      </c>
      <c r="Q9">
        <f t="shared" si="4"/>
        <v>61333.333333333336</v>
      </c>
      <c r="R9">
        <f t="shared" si="5"/>
        <v>7333.333333333333</v>
      </c>
      <c r="S9">
        <f t="shared" si="0"/>
        <v>60000</v>
      </c>
      <c r="T9">
        <f t="shared" si="6"/>
        <v>1.0222222222222224</v>
      </c>
      <c r="U9">
        <f t="shared" si="1"/>
        <v>4.0888888888888895</v>
      </c>
      <c r="W9" t="s">
        <v>20</v>
      </c>
      <c r="X9" t="s">
        <v>20</v>
      </c>
      <c r="Y9" t="s">
        <v>20</v>
      </c>
      <c r="AB9" t="s">
        <v>19</v>
      </c>
    </row>
    <row r="10" spans="1:28" x14ac:dyDescent="0.2">
      <c r="A10">
        <v>3</v>
      </c>
      <c r="B10" t="s">
        <v>12</v>
      </c>
      <c r="C10" s="1">
        <v>42948</v>
      </c>
      <c r="D10" s="1">
        <v>42951</v>
      </c>
      <c r="E10">
        <v>9</v>
      </c>
      <c r="F10">
        <v>48</v>
      </c>
      <c r="G10">
        <v>500000</v>
      </c>
      <c r="H10">
        <v>300</v>
      </c>
      <c r="I10">
        <v>49</v>
      </c>
      <c r="J10">
        <v>0</v>
      </c>
      <c r="K10">
        <v>44</v>
      </c>
      <c r="L10">
        <v>0</v>
      </c>
      <c r="M10">
        <v>42</v>
      </c>
      <c r="N10">
        <v>0</v>
      </c>
      <c r="O10">
        <f t="shared" si="2"/>
        <v>45</v>
      </c>
      <c r="P10">
        <f t="shared" si="3"/>
        <v>0</v>
      </c>
      <c r="Q10">
        <f t="shared" si="4"/>
        <v>75000</v>
      </c>
      <c r="R10">
        <f t="shared" si="5"/>
        <v>0</v>
      </c>
      <c r="S10">
        <f t="shared" si="0"/>
        <v>60000</v>
      </c>
      <c r="T10">
        <f t="shared" si="6"/>
        <v>1.25</v>
      </c>
      <c r="U10">
        <f t="shared" si="1"/>
        <v>5</v>
      </c>
      <c r="W10" t="s">
        <v>20</v>
      </c>
      <c r="X10" t="s">
        <v>20</v>
      </c>
      <c r="Y10" t="s">
        <v>20</v>
      </c>
    </row>
    <row r="11" spans="1:28" x14ac:dyDescent="0.2">
      <c r="A11">
        <v>2</v>
      </c>
      <c r="B11" t="s">
        <v>7</v>
      </c>
      <c r="C11" s="1">
        <v>42948</v>
      </c>
      <c r="D11" s="1">
        <v>42951</v>
      </c>
      <c r="E11">
        <v>10</v>
      </c>
      <c r="F11">
        <v>48</v>
      </c>
      <c r="G11">
        <v>500000</v>
      </c>
      <c r="H11">
        <v>300</v>
      </c>
      <c r="I11">
        <v>24</v>
      </c>
      <c r="J11">
        <v>0</v>
      </c>
      <c r="K11">
        <v>44</v>
      </c>
      <c r="L11">
        <v>0</v>
      </c>
      <c r="M11">
        <v>28</v>
      </c>
      <c r="N11">
        <v>0</v>
      </c>
      <c r="O11">
        <f t="shared" si="2"/>
        <v>32</v>
      </c>
      <c r="P11">
        <f t="shared" si="3"/>
        <v>0</v>
      </c>
      <c r="Q11">
        <f t="shared" si="4"/>
        <v>53333.333333333336</v>
      </c>
      <c r="R11">
        <f t="shared" si="5"/>
        <v>0</v>
      </c>
      <c r="S11">
        <f t="shared" si="0"/>
        <v>60000</v>
      </c>
      <c r="T11">
        <f t="shared" si="6"/>
        <v>0.88888888888888895</v>
      </c>
      <c r="U11">
        <f t="shared" si="1"/>
        <v>3.5555555555555558</v>
      </c>
      <c r="V11">
        <f>SUM(Q7:Q11)</f>
        <v>284666.66666666669</v>
      </c>
      <c r="W11" t="s">
        <v>20</v>
      </c>
      <c r="X11" t="s">
        <v>20</v>
      </c>
      <c r="Y11" t="s">
        <v>20</v>
      </c>
    </row>
    <row r="12" spans="1:28" x14ac:dyDescent="0.2">
      <c r="A12">
        <v>2</v>
      </c>
      <c r="B12" t="s">
        <v>9</v>
      </c>
      <c r="C12" s="1">
        <v>42948</v>
      </c>
      <c r="D12" s="1">
        <v>42951</v>
      </c>
      <c r="E12">
        <v>11</v>
      </c>
      <c r="F12">
        <v>48</v>
      </c>
      <c r="G12">
        <v>500000</v>
      </c>
      <c r="H12">
        <v>300</v>
      </c>
      <c r="I12">
        <v>14</v>
      </c>
      <c r="J12">
        <v>0</v>
      </c>
      <c r="K12">
        <v>19</v>
      </c>
      <c r="L12">
        <v>0</v>
      </c>
      <c r="M12">
        <v>17</v>
      </c>
      <c r="N12">
        <v>0</v>
      </c>
      <c r="O12">
        <f t="shared" si="2"/>
        <v>16.666666666666668</v>
      </c>
      <c r="P12">
        <f t="shared" si="3"/>
        <v>0</v>
      </c>
      <c r="Q12">
        <f t="shared" si="4"/>
        <v>27777.777777777781</v>
      </c>
      <c r="R12">
        <f t="shared" si="5"/>
        <v>0</v>
      </c>
      <c r="S12">
        <f t="shared" si="0"/>
        <v>60000</v>
      </c>
      <c r="T12">
        <f t="shared" si="6"/>
        <v>0.46296296296296302</v>
      </c>
      <c r="U12">
        <f t="shared" si="1"/>
        <v>1.8518518518518521</v>
      </c>
      <c r="W12" t="s">
        <v>20</v>
      </c>
      <c r="X12" t="s">
        <v>20</v>
      </c>
      <c r="Y12" t="s">
        <v>20</v>
      </c>
    </row>
    <row r="13" spans="1:28" x14ac:dyDescent="0.2">
      <c r="A13">
        <v>2</v>
      </c>
      <c r="B13" t="s">
        <v>11</v>
      </c>
      <c r="C13" s="1">
        <v>42948</v>
      </c>
      <c r="D13" s="1">
        <v>42951</v>
      </c>
      <c r="E13">
        <v>12</v>
      </c>
      <c r="F13">
        <v>48</v>
      </c>
      <c r="G13">
        <v>500000</v>
      </c>
      <c r="H13">
        <v>300</v>
      </c>
      <c r="I13">
        <v>30</v>
      </c>
      <c r="J13">
        <v>0</v>
      </c>
      <c r="K13">
        <v>31</v>
      </c>
      <c r="L13">
        <v>0</v>
      </c>
      <c r="M13">
        <v>25</v>
      </c>
      <c r="N13">
        <v>0</v>
      </c>
      <c r="O13">
        <f t="shared" si="2"/>
        <v>28.666666666666668</v>
      </c>
      <c r="P13">
        <f t="shared" si="3"/>
        <v>0</v>
      </c>
      <c r="Q13">
        <f t="shared" si="4"/>
        <v>47777.777777777781</v>
      </c>
      <c r="R13">
        <f t="shared" si="5"/>
        <v>0</v>
      </c>
      <c r="S13">
        <f t="shared" si="0"/>
        <v>60000</v>
      </c>
      <c r="T13">
        <f t="shared" si="6"/>
        <v>0.79629629629629639</v>
      </c>
      <c r="U13">
        <f t="shared" si="1"/>
        <v>3.1851851851851856</v>
      </c>
      <c r="W13" t="s">
        <v>20</v>
      </c>
      <c r="X13" t="s">
        <v>20</v>
      </c>
      <c r="Y13" t="s">
        <v>20</v>
      </c>
    </row>
    <row r="14" spans="1:28" x14ac:dyDescent="0.2">
      <c r="A14">
        <v>1</v>
      </c>
      <c r="B14" t="s">
        <v>8</v>
      </c>
      <c r="C14" s="1">
        <v>42948</v>
      </c>
      <c r="D14" s="1">
        <v>42949</v>
      </c>
      <c r="E14">
        <v>13</v>
      </c>
      <c r="F14">
        <v>48</v>
      </c>
      <c r="G14">
        <v>500000</v>
      </c>
      <c r="H14">
        <v>300</v>
      </c>
      <c r="I14">
        <v>22</v>
      </c>
      <c r="J14">
        <v>1</v>
      </c>
      <c r="K14">
        <v>26</v>
      </c>
      <c r="L14">
        <v>1</v>
      </c>
      <c r="M14">
        <v>16</v>
      </c>
      <c r="N14">
        <v>5</v>
      </c>
      <c r="O14">
        <f t="shared" si="2"/>
        <v>21.333333333333332</v>
      </c>
      <c r="P14">
        <f t="shared" si="3"/>
        <v>2.3333333333333335</v>
      </c>
      <c r="Q14">
        <f t="shared" si="4"/>
        <v>35555.555555555555</v>
      </c>
      <c r="R14">
        <f t="shared" si="5"/>
        <v>3888.8888888888891</v>
      </c>
      <c r="S14">
        <f t="shared" si="0"/>
        <v>60000</v>
      </c>
      <c r="T14">
        <f t="shared" si="6"/>
        <v>0.59259259259259256</v>
      </c>
      <c r="U14">
        <f t="shared" si="1"/>
        <v>2.3703703703703702</v>
      </c>
      <c r="W14" t="s">
        <v>20</v>
      </c>
      <c r="X14" t="s">
        <v>20</v>
      </c>
      <c r="Y14" t="s">
        <v>20</v>
      </c>
      <c r="AB14" t="s">
        <v>19</v>
      </c>
    </row>
    <row r="15" spans="1:28" x14ac:dyDescent="0.2">
      <c r="A15">
        <v>3</v>
      </c>
      <c r="B15" t="s">
        <v>6</v>
      </c>
      <c r="C15" s="1">
        <v>42948</v>
      </c>
      <c r="D15" s="1">
        <v>42951</v>
      </c>
      <c r="E15">
        <v>14</v>
      </c>
      <c r="F15">
        <v>48</v>
      </c>
      <c r="G15">
        <v>500000</v>
      </c>
      <c r="H15">
        <v>300</v>
      </c>
      <c r="I15">
        <v>34</v>
      </c>
      <c r="J15">
        <v>0</v>
      </c>
      <c r="K15">
        <v>33</v>
      </c>
      <c r="L15">
        <v>0</v>
      </c>
      <c r="M15">
        <v>26</v>
      </c>
      <c r="N15">
        <v>0</v>
      </c>
      <c r="O15">
        <f t="shared" si="2"/>
        <v>31</v>
      </c>
      <c r="P15">
        <f t="shared" si="3"/>
        <v>0</v>
      </c>
      <c r="Q15">
        <f t="shared" si="4"/>
        <v>51666.666666666664</v>
      </c>
      <c r="R15">
        <f t="shared" si="5"/>
        <v>0</v>
      </c>
      <c r="S15">
        <f t="shared" si="0"/>
        <v>60000</v>
      </c>
      <c r="T15">
        <f t="shared" si="6"/>
        <v>0.86111111111111105</v>
      </c>
      <c r="U15">
        <f t="shared" si="1"/>
        <v>3.4444444444444442</v>
      </c>
      <c r="W15" t="s">
        <v>20</v>
      </c>
      <c r="X15" t="s">
        <v>20</v>
      </c>
      <c r="Y15" t="s">
        <v>20</v>
      </c>
    </row>
    <row r="16" spans="1:28" x14ac:dyDescent="0.2">
      <c r="A16">
        <v>1</v>
      </c>
      <c r="B16" t="s">
        <v>6</v>
      </c>
      <c r="C16" s="1">
        <v>42948</v>
      </c>
      <c r="D16" s="1">
        <v>42949</v>
      </c>
      <c r="E16">
        <v>15</v>
      </c>
      <c r="F16">
        <v>48</v>
      </c>
      <c r="G16">
        <v>500000</v>
      </c>
      <c r="H16">
        <v>300</v>
      </c>
      <c r="I16">
        <v>24</v>
      </c>
      <c r="J16">
        <v>2</v>
      </c>
      <c r="K16">
        <v>19</v>
      </c>
      <c r="L16">
        <v>0</v>
      </c>
      <c r="M16">
        <v>13</v>
      </c>
      <c r="N16">
        <v>10</v>
      </c>
      <c r="O16">
        <f t="shared" si="2"/>
        <v>18.666666666666668</v>
      </c>
      <c r="P16">
        <f t="shared" si="3"/>
        <v>4</v>
      </c>
      <c r="Q16">
        <f t="shared" si="4"/>
        <v>31111.111111111113</v>
      </c>
      <c r="R16">
        <f t="shared" si="5"/>
        <v>6666.666666666667</v>
      </c>
      <c r="S16">
        <f t="shared" si="0"/>
        <v>60000</v>
      </c>
      <c r="T16">
        <f t="shared" si="6"/>
        <v>0.5185185185185186</v>
      </c>
      <c r="U16">
        <f t="shared" si="1"/>
        <v>2.0740740740740744</v>
      </c>
      <c r="V16">
        <f>SUM(Q12:Q16)</f>
        <v>193888.88888888891</v>
      </c>
      <c r="W16" t="s">
        <v>20</v>
      </c>
      <c r="X16" t="s">
        <v>20</v>
      </c>
      <c r="Y16" t="s">
        <v>20</v>
      </c>
      <c r="AB16" t="s">
        <v>19</v>
      </c>
    </row>
    <row r="17" spans="1:28" x14ac:dyDescent="0.2">
      <c r="A17">
        <v>1</v>
      </c>
      <c r="B17" t="s">
        <v>12</v>
      </c>
      <c r="C17" s="1">
        <v>42948</v>
      </c>
      <c r="D17" s="1">
        <v>42949</v>
      </c>
      <c r="E17">
        <v>16</v>
      </c>
      <c r="F17">
        <v>48</v>
      </c>
      <c r="G17">
        <v>500000</v>
      </c>
      <c r="H17">
        <v>300</v>
      </c>
      <c r="I17">
        <v>17</v>
      </c>
      <c r="J17">
        <v>0</v>
      </c>
      <c r="K17">
        <v>37</v>
      </c>
      <c r="L17">
        <v>0</v>
      </c>
      <c r="M17">
        <v>22</v>
      </c>
      <c r="N17">
        <v>0</v>
      </c>
      <c r="O17">
        <f t="shared" si="2"/>
        <v>25.333333333333332</v>
      </c>
      <c r="P17">
        <f t="shared" si="3"/>
        <v>0</v>
      </c>
      <c r="Q17">
        <f t="shared" si="4"/>
        <v>42222.222222222226</v>
      </c>
      <c r="R17">
        <f t="shared" si="5"/>
        <v>0</v>
      </c>
      <c r="S17">
        <f t="shared" si="0"/>
        <v>60000</v>
      </c>
      <c r="T17">
        <f t="shared" si="6"/>
        <v>0.70370370370370372</v>
      </c>
      <c r="U17">
        <f t="shared" si="1"/>
        <v>2.8148148148148149</v>
      </c>
      <c r="W17" t="s">
        <v>20</v>
      </c>
      <c r="X17" t="s">
        <v>20</v>
      </c>
      <c r="Y17" t="s">
        <v>20</v>
      </c>
      <c r="AB17" t="s">
        <v>19</v>
      </c>
    </row>
    <row r="18" spans="1:28" x14ac:dyDescent="0.2">
      <c r="A18">
        <v>3</v>
      </c>
      <c r="B18" t="s">
        <v>9</v>
      </c>
      <c r="C18" s="1">
        <v>42948</v>
      </c>
      <c r="D18" s="1">
        <v>42951</v>
      </c>
      <c r="E18">
        <v>17</v>
      </c>
      <c r="F18">
        <v>48</v>
      </c>
      <c r="G18">
        <v>500000</v>
      </c>
      <c r="H18">
        <v>300</v>
      </c>
      <c r="I18">
        <v>30</v>
      </c>
      <c r="J18">
        <v>0</v>
      </c>
      <c r="K18">
        <v>27</v>
      </c>
      <c r="L18">
        <v>0</v>
      </c>
      <c r="M18">
        <v>36</v>
      </c>
      <c r="N18">
        <v>0</v>
      </c>
      <c r="O18">
        <f t="shared" si="2"/>
        <v>31</v>
      </c>
      <c r="P18">
        <f t="shared" si="3"/>
        <v>0</v>
      </c>
      <c r="Q18">
        <f t="shared" si="4"/>
        <v>51666.666666666664</v>
      </c>
      <c r="R18">
        <f t="shared" si="5"/>
        <v>0</v>
      </c>
      <c r="S18">
        <f t="shared" si="0"/>
        <v>60000</v>
      </c>
      <c r="T18">
        <f t="shared" si="6"/>
        <v>0.86111111111111105</v>
      </c>
      <c r="U18">
        <f t="shared" si="1"/>
        <v>3.4444444444444442</v>
      </c>
      <c r="W18" t="s">
        <v>20</v>
      </c>
      <c r="X18" t="s">
        <v>20</v>
      </c>
      <c r="Y18" t="s">
        <v>20</v>
      </c>
    </row>
    <row r="19" spans="1:28" x14ac:dyDescent="0.2">
      <c r="A19">
        <v>3</v>
      </c>
      <c r="B19" t="s">
        <v>7</v>
      </c>
      <c r="C19" s="1">
        <v>42948</v>
      </c>
      <c r="D19" s="1">
        <v>42951</v>
      </c>
      <c r="E19">
        <v>18</v>
      </c>
      <c r="F19">
        <v>48</v>
      </c>
      <c r="G19">
        <v>500000</v>
      </c>
      <c r="H19">
        <v>300</v>
      </c>
      <c r="I19">
        <v>32</v>
      </c>
      <c r="J19">
        <v>0</v>
      </c>
      <c r="K19">
        <v>21</v>
      </c>
      <c r="L19">
        <v>0</v>
      </c>
      <c r="M19">
        <v>38</v>
      </c>
      <c r="N19">
        <v>0</v>
      </c>
      <c r="O19">
        <f t="shared" si="2"/>
        <v>30.333333333333332</v>
      </c>
      <c r="P19">
        <f t="shared" si="3"/>
        <v>0</v>
      </c>
      <c r="Q19">
        <f t="shared" si="4"/>
        <v>50555.555555555555</v>
      </c>
      <c r="R19">
        <f t="shared" si="5"/>
        <v>0</v>
      </c>
      <c r="S19">
        <f t="shared" si="0"/>
        <v>60000</v>
      </c>
      <c r="T19">
        <f t="shared" si="6"/>
        <v>0.84259259259259256</v>
      </c>
      <c r="U19">
        <f t="shared" si="1"/>
        <v>3.3703703703703702</v>
      </c>
      <c r="W19" t="s">
        <v>20</v>
      </c>
      <c r="X19" t="s">
        <v>20</v>
      </c>
      <c r="Y19" t="s">
        <v>20</v>
      </c>
    </row>
    <row r="20" spans="1:28" x14ac:dyDescent="0.2">
      <c r="A20">
        <v>2</v>
      </c>
      <c r="B20" t="s">
        <v>5</v>
      </c>
      <c r="C20" s="1">
        <v>42948</v>
      </c>
      <c r="D20" s="1">
        <v>42951</v>
      </c>
      <c r="E20">
        <v>19</v>
      </c>
      <c r="F20">
        <v>48</v>
      </c>
      <c r="G20">
        <v>500000</v>
      </c>
      <c r="H20">
        <v>300</v>
      </c>
      <c r="I20">
        <v>20</v>
      </c>
      <c r="J20">
        <v>0</v>
      </c>
      <c r="K20">
        <v>28</v>
      </c>
      <c r="L20">
        <v>1</v>
      </c>
      <c r="M20">
        <v>41</v>
      </c>
      <c r="N20">
        <v>0</v>
      </c>
      <c r="O20">
        <f t="shared" si="2"/>
        <v>29.666666666666668</v>
      </c>
      <c r="P20">
        <f t="shared" si="3"/>
        <v>0.33333333333333331</v>
      </c>
      <c r="Q20">
        <f t="shared" si="4"/>
        <v>49444.444444444445</v>
      </c>
      <c r="R20">
        <f t="shared" si="5"/>
        <v>555.55555555555554</v>
      </c>
      <c r="S20">
        <f t="shared" si="0"/>
        <v>60000</v>
      </c>
      <c r="T20">
        <f t="shared" si="6"/>
        <v>0.82407407407407407</v>
      </c>
      <c r="U20">
        <f t="shared" si="1"/>
        <v>3.2962962962962963</v>
      </c>
      <c r="W20" t="s">
        <v>20</v>
      </c>
      <c r="X20" t="s">
        <v>20</v>
      </c>
      <c r="Y20" t="s">
        <v>20</v>
      </c>
    </row>
    <row r="21" spans="1:28" x14ac:dyDescent="0.2">
      <c r="A21">
        <v>2</v>
      </c>
      <c r="B21" t="s">
        <v>6</v>
      </c>
      <c r="C21" s="1">
        <v>42948</v>
      </c>
      <c r="D21" s="1">
        <v>42951</v>
      </c>
      <c r="E21">
        <v>20</v>
      </c>
      <c r="F21">
        <v>48</v>
      </c>
      <c r="G21">
        <v>500000</v>
      </c>
      <c r="H21">
        <v>300</v>
      </c>
      <c r="I21">
        <v>30</v>
      </c>
      <c r="J21">
        <v>0</v>
      </c>
      <c r="K21">
        <v>23</v>
      </c>
      <c r="L21">
        <v>0</v>
      </c>
      <c r="M21">
        <v>27</v>
      </c>
      <c r="N21">
        <v>0</v>
      </c>
      <c r="O21">
        <f t="shared" si="2"/>
        <v>26.666666666666668</v>
      </c>
      <c r="P21">
        <f t="shared" si="3"/>
        <v>0</v>
      </c>
      <c r="Q21">
        <f t="shared" si="4"/>
        <v>44444.444444444445</v>
      </c>
      <c r="R21">
        <f t="shared" si="5"/>
        <v>0</v>
      </c>
      <c r="S21">
        <f t="shared" si="0"/>
        <v>60000</v>
      </c>
      <c r="T21">
        <f t="shared" si="6"/>
        <v>0.7407407407407407</v>
      </c>
      <c r="U21">
        <f t="shared" si="1"/>
        <v>2.9629629629629628</v>
      </c>
      <c r="V21">
        <f>SUM(Q17:Q21)</f>
        <v>238333.33333333331</v>
      </c>
      <c r="W21" t="s">
        <v>20</v>
      </c>
      <c r="X21" t="s">
        <v>20</v>
      </c>
      <c r="Y21" t="s">
        <v>20</v>
      </c>
    </row>
    <row r="22" spans="1:28" x14ac:dyDescent="0.2">
      <c r="A22">
        <v>2</v>
      </c>
      <c r="B22" t="s">
        <v>8</v>
      </c>
      <c r="C22" s="1">
        <v>42948</v>
      </c>
      <c r="D22" s="1">
        <v>42951</v>
      </c>
      <c r="E22">
        <v>21</v>
      </c>
      <c r="F22">
        <v>48</v>
      </c>
      <c r="G22">
        <v>500000</v>
      </c>
      <c r="H22">
        <v>300</v>
      </c>
      <c r="I22">
        <v>32</v>
      </c>
      <c r="J22">
        <v>0</v>
      </c>
      <c r="K22">
        <v>34</v>
      </c>
      <c r="L22">
        <v>0</v>
      </c>
      <c r="M22">
        <v>37</v>
      </c>
      <c r="N22">
        <v>0</v>
      </c>
      <c r="O22">
        <f t="shared" si="2"/>
        <v>34.333333333333336</v>
      </c>
      <c r="P22">
        <f t="shared" si="3"/>
        <v>0</v>
      </c>
      <c r="Q22">
        <f t="shared" si="4"/>
        <v>57222.222222222226</v>
      </c>
      <c r="R22">
        <f t="shared" si="5"/>
        <v>0</v>
      </c>
      <c r="S22">
        <f t="shared" si="0"/>
        <v>60000</v>
      </c>
      <c r="T22">
        <f t="shared" si="6"/>
        <v>0.95370370370370372</v>
      </c>
      <c r="U22">
        <f t="shared" si="1"/>
        <v>3.8148148148148149</v>
      </c>
      <c r="W22" t="s">
        <v>20</v>
      </c>
      <c r="X22" t="s">
        <v>20</v>
      </c>
      <c r="Y22" t="s">
        <v>20</v>
      </c>
    </row>
    <row r="23" spans="1:28" x14ac:dyDescent="0.2">
      <c r="A23">
        <v>3</v>
      </c>
      <c r="B23" t="s">
        <v>5</v>
      </c>
      <c r="C23" s="1">
        <v>42948</v>
      </c>
      <c r="D23" s="1">
        <v>42951</v>
      </c>
      <c r="E23">
        <v>22</v>
      </c>
      <c r="F23">
        <v>48</v>
      </c>
      <c r="G23">
        <v>500000</v>
      </c>
      <c r="H23">
        <v>300</v>
      </c>
      <c r="I23">
        <v>21</v>
      </c>
      <c r="J23">
        <v>0</v>
      </c>
      <c r="K23">
        <v>27</v>
      </c>
      <c r="L23">
        <v>0</v>
      </c>
      <c r="M23">
        <v>24</v>
      </c>
      <c r="N23">
        <v>0</v>
      </c>
      <c r="O23">
        <f t="shared" si="2"/>
        <v>24</v>
      </c>
      <c r="P23">
        <f t="shared" si="3"/>
        <v>0</v>
      </c>
      <c r="Q23">
        <f t="shared" si="4"/>
        <v>40000</v>
      </c>
      <c r="R23">
        <f t="shared" si="5"/>
        <v>0</v>
      </c>
      <c r="S23">
        <f t="shared" si="0"/>
        <v>60000</v>
      </c>
      <c r="T23">
        <f t="shared" si="6"/>
        <v>0.66666666666666663</v>
      </c>
      <c r="U23">
        <f t="shared" si="1"/>
        <v>2.6666666666666665</v>
      </c>
      <c r="W23" t="s">
        <v>20</v>
      </c>
      <c r="X23" t="s">
        <v>20</v>
      </c>
      <c r="Y23" t="s">
        <v>20</v>
      </c>
    </row>
    <row r="24" spans="1:28" x14ac:dyDescent="0.2">
      <c r="A24">
        <v>1</v>
      </c>
      <c r="B24" t="s">
        <v>11</v>
      </c>
      <c r="C24" s="1">
        <v>42948</v>
      </c>
      <c r="D24" s="1">
        <v>42949</v>
      </c>
      <c r="E24">
        <v>23</v>
      </c>
      <c r="F24">
        <v>48</v>
      </c>
      <c r="G24">
        <v>500000</v>
      </c>
      <c r="H24">
        <v>300</v>
      </c>
      <c r="I24">
        <v>25</v>
      </c>
      <c r="J24">
        <v>4</v>
      </c>
      <c r="K24">
        <v>25</v>
      </c>
      <c r="L24">
        <v>5</v>
      </c>
      <c r="M24">
        <v>10</v>
      </c>
      <c r="N24">
        <v>24</v>
      </c>
      <c r="O24">
        <f t="shared" si="2"/>
        <v>20</v>
      </c>
      <c r="P24">
        <f t="shared" si="3"/>
        <v>11</v>
      </c>
      <c r="Q24">
        <f t="shared" si="4"/>
        <v>33333.333333333336</v>
      </c>
      <c r="R24">
        <f t="shared" si="5"/>
        <v>18333.333333333332</v>
      </c>
      <c r="S24">
        <f t="shared" si="0"/>
        <v>60000</v>
      </c>
      <c r="T24">
        <f t="shared" si="6"/>
        <v>0.55555555555555558</v>
      </c>
      <c r="U24">
        <f t="shared" si="1"/>
        <v>2.2222222222222223</v>
      </c>
      <c r="W24" t="s">
        <v>20</v>
      </c>
      <c r="X24" t="s">
        <v>20</v>
      </c>
      <c r="Y24" t="s">
        <v>20</v>
      </c>
      <c r="AB24" t="s">
        <v>19</v>
      </c>
    </row>
    <row r="25" spans="1:28" x14ac:dyDescent="0.2">
      <c r="A25">
        <v>3</v>
      </c>
      <c r="B25" t="s">
        <v>8</v>
      </c>
      <c r="C25" s="1">
        <v>42948</v>
      </c>
      <c r="D25" s="1">
        <v>42951</v>
      </c>
      <c r="E25">
        <v>24</v>
      </c>
      <c r="F25">
        <v>48</v>
      </c>
      <c r="G25">
        <v>500000</v>
      </c>
      <c r="H25">
        <v>300</v>
      </c>
      <c r="I25">
        <v>38</v>
      </c>
      <c r="J25">
        <v>1</v>
      </c>
      <c r="K25">
        <v>27</v>
      </c>
      <c r="L25">
        <v>0</v>
      </c>
      <c r="M25">
        <v>22</v>
      </c>
      <c r="N25">
        <v>0</v>
      </c>
      <c r="O25">
        <f t="shared" si="2"/>
        <v>29</v>
      </c>
      <c r="P25">
        <f t="shared" si="3"/>
        <v>0.33333333333333331</v>
      </c>
      <c r="Q25">
        <f t="shared" si="4"/>
        <v>48333.333333333336</v>
      </c>
      <c r="R25">
        <f t="shared" si="5"/>
        <v>555.55555555555554</v>
      </c>
      <c r="S25">
        <f t="shared" si="0"/>
        <v>60000</v>
      </c>
      <c r="T25">
        <f t="shared" si="6"/>
        <v>0.80555555555555558</v>
      </c>
      <c r="U25">
        <f t="shared" si="1"/>
        <v>3.2222222222222223</v>
      </c>
      <c r="V25">
        <f>SUM(Q22:Q25)</f>
        <v>178888.88888888891</v>
      </c>
      <c r="W25" t="s">
        <v>20</v>
      </c>
      <c r="X25" t="s">
        <v>20</v>
      </c>
      <c r="Y25" t="s">
        <v>20</v>
      </c>
    </row>
    <row r="26" spans="1:28" x14ac:dyDescent="0.2">
      <c r="A26" t="s">
        <v>20</v>
      </c>
      <c r="B26" t="s">
        <v>20</v>
      </c>
      <c r="C26" s="1">
        <v>42950</v>
      </c>
      <c r="D26" s="1">
        <v>42950</v>
      </c>
      <c r="E26">
        <v>1</v>
      </c>
      <c r="F26">
        <v>60</v>
      </c>
      <c r="G26">
        <v>325000</v>
      </c>
      <c r="H26">
        <v>250</v>
      </c>
      <c r="I26">
        <v>65</v>
      </c>
      <c r="J26">
        <v>0</v>
      </c>
      <c r="K26" t="s">
        <v>20</v>
      </c>
      <c r="L26" t="s">
        <v>20</v>
      </c>
      <c r="M26">
        <v>25</v>
      </c>
      <c r="N26">
        <v>0</v>
      </c>
      <c r="O26">
        <f t="shared" si="2"/>
        <v>45</v>
      </c>
      <c r="P26">
        <f t="shared" si="3"/>
        <v>0</v>
      </c>
      <c r="Q26">
        <f t="shared" si="4"/>
        <v>58500</v>
      </c>
      <c r="R26">
        <f t="shared" si="5"/>
        <v>0</v>
      </c>
      <c r="S26">
        <f t="shared" si="0"/>
        <v>60000</v>
      </c>
      <c r="T26">
        <f t="shared" si="6"/>
        <v>0.97499999999999998</v>
      </c>
      <c r="U26">
        <f t="shared" si="1"/>
        <v>3.9</v>
      </c>
      <c r="W26" t="s">
        <v>20</v>
      </c>
      <c r="X26" t="s">
        <v>20</v>
      </c>
      <c r="Y26" t="s">
        <v>20</v>
      </c>
      <c r="AB26" t="s">
        <v>35</v>
      </c>
    </row>
    <row r="27" spans="1:28" x14ac:dyDescent="0.2">
      <c r="A27" t="s">
        <v>20</v>
      </c>
      <c r="B27" t="s">
        <v>20</v>
      </c>
      <c r="C27" s="1">
        <v>42950</v>
      </c>
      <c r="D27" s="1">
        <v>42950</v>
      </c>
      <c r="E27">
        <v>1</v>
      </c>
      <c r="F27">
        <v>48</v>
      </c>
      <c r="G27">
        <v>290000</v>
      </c>
      <c r="H27">
        <v>250</v>
      </c>
      <c r="I27">
        <v>0</v>
      </c>
      <c r="J27">
        <v>2</v>
      </c>
      <c r="K27" t="s">
        <v>20</v>
      </c>
      <c r="L27" t="s">
        <v>20</v>
      </c>
      <c r="M27">
        <v>0</v>
      </c>
      <c r="N27">
        <v>0</v>
      </c>
      <c r="O27">
        <f t="shared" si="2"/>
        <v>0</v>
      </c>
      <c r="P27">
        <f t="shared" si="3"/>
        <v>1</v>
      </c>
      <c r="Q27">
        <f t="shared" si="4"/>
        <v>0</v>
      </c>
      <c r="R27">
        <f t="shared" si="5"/>
        <v>1160</v>
      </c>
      <c r="U27">
        <f t="shared" si="1"/>
        <v>0</v>
      </c>
      <c r="W27" t="s">
        <v>20</v>
      </c>
      <c r="X27" t="s">
        <v>20</v>
      </c>
      <c r="Y27" t="s">
        <v>20</v>
      </c>
      <c r="AB27" t="s">
        <v>22</v>
      </c>
    </row>
    <row r="28" spans="1:28" x14ac:dyDescent="0.2">
      <c r="A28" t="s">
        <v>20</v>
      </c>
      <c r="B28" t="s">
        <v>20</v>
      </c>
      <c r="C28" s="1">
        <v>42950</v>
      </c>
      <c r="D28" s="1">
        <v>42950</v>
      </c>
      <c r="E28">
        <v>2</v>
      </c>
      <c r="F28">
        <v>60</v>
      </c>
      <c r="G28">
        <v>350000</v>
      </c>
      <c r="H28">
        <v>250</v>
      </c>
      <c r="I28">
        <v>52</v>
      </c>
      <c r="J28">
        <v>0</v>
      </c>
      <c r="K28" t="s">
        <v>20</v>
      </c>
      <c r="L28" t="s">
        <v>20</v>
      </c>
      <c r="M28" t="s">
        <v>20</v>
      </c>
      <c r="N28" t="s">
        <v>20</v>
      </c>
      <c r="O28">
        <f t="shared" si="2"/>
        <v>52</v>
      </c>
      <c r="P28">
        <f t="shared" si="3"/>
        <v>0</v>
      </c>
      <c r="Q28">
        <f t="shared" si="4"/>
        <v>72800</v>
      </c>
      <c r="R28">
        <f t="shared" si="5"/>
        <v>0</v>
      </c>
      <c r="S28">
        <f>15000*4</f>
        <v>60000</v>
      </c>
      <c r="T28">
        <f t="shared" si="6"/>
        <v>1.2133333333333334</v>
      </c>
      <c r="U28">
        <f t="shared" si="1"/>
        <v>4.8533333333333335</v>
      </c>
      <c r="W28" t="s">
        <v>20</v>
      </c>
      <c r="X28" t="s">
        <v>20</v>
      </c>
      <c r="Y28" t="s">
        <v>20</v>
      </c>
      <c r="AB28" t="s">
        <v>21</v>
      </c>
    </row>
    <row r="29" spans="1:28" x14ac:dyDescent="0.2">
      <c r="A29" t="s">
        <v>20</v>
      </c>
      <c r="B29" t="s">
        <v>20</v>
      </c>
      <c r="C29" s="1">
        <v>42950</v>
      </c>
      <c r="D29" s="1">
        <v>42950</v>
      </c>
      <c r="E29">
        <v>2</v>
      </c>
      <c r="F29">
        <v>48</v>
      </c>
      <c r="G29">
        <v>350000</v>
      </c>
      <c r="H29">
        <v>250</v>
      </c>
      <c r="I29">
        <v>0</v>
      </c>
      <c r="J29">
        <v>1</v>
      </c>
      <c r="K29">
        <v>2</v>
      </c>
      <c r="L29">
        <v>0</v>
      </c>
      <c r="M29">
        <v>2</v>
      </c>
      <c r="N29">
        <v>1</v>
      </c>
      <c r="O29">
        <f t="shared" si="2"/>
        <v>1.3333333333333333</v>
      </c>
      <c r="P29">
        <f t="shared" si="3"/>
        <v>0.66666666666666663</v>
      </c>
      <c r="Q29">
        <f t="shared" si="4"/>
        <v>1866.6666666666665</v>
      </c>
      <c r="R29">
        <f t="shared" si="5"/>
        <v>933.33333333333326</v>
      </c>
      <c r="U29">
        <f t="shared" si="1"/>
        <v>0.12444444444444444</v>
      </c>
      <c r="W29" t="s">
        <v>20</v>
      </c>
      <c r="X29" t="s">
        <v>20</v>
      </c>
      <c r="Y29" t="s">
        <v>20</v>
      </c>
    </row>
    <row r="30" spans="1:28" x14ac:dyDescent="0.2">
      <c r="A30" t="s">
        <v>20</v>
      </c>
      <c r="B30" t="s">
        <v>20</v>
      </c>
      <c r="C30" s="1">
        <v>42950</v>
      </c>
      <c r="D30" s="1">
        <v>42950</v>
      </c>
      <c r="E30">
        <v>3</v>
      </c>
      <c r="F30">
        <v>60</v>
      </c>
      <c r="G30">
        <v>300000</v>
      </c>
      <c r="H30">
        <v>250</v>
      </c>
      <c r="I30">
        <v>31</v>
      </c>
      <c r="J30">
        <v>1</v>
      </c>
      <c r="K30">
        <v>40</v>
      </c>
      <c r="L30">
        <v>0</v>
      </c>
      <c r="M30">
        <v>33</v>
      </c>
      <c r="N30">
        <v>1</v>
      </c>
      <c r="O30">
        <f t="shared" si="2"/>
        <v>34.666666666666664</v>
      </c>
      <c r="P30">
        <f t="shared" si="3"/>
        <v>0.66666666666666663</v>
      </c>
      <c r="Q30">
        <f t="shared" si="4"/>
        <v>41600</v>
      </c>
      <c r="R30">
        <f t="shared" si="5"/>
        <v>800</v>
      </c>
      <c r="S30">
        <f>15000*4</f>
        <v>60000</v>
      </c>
      <c r="T30">
        <f>SUM(Q30:Q31)/S30</f>
        <v>0.70333333333333337</v>
      </c>
      <c r="U30">
        <f t="shared" si="1"/>
        <v>2.7733333333333334</v>
      </c>
      <c r="W30" t="s">
        <v>20</v>
      </c>
      <c r="X30" t="s">
        <v>20</v>
      </c>
      <c r="Y30" t="s">
        <v>20</v>
      </c>
    </row>
    <row r="31" spans="1:28" x14ac:dyDescent="0.2">
      <c r="A31" t="s">
        <v>20</v>
      </c>
      <c r="B31" t="s">
        <v>20</v>
      </c>
      <c r="C31" s="1">
        <v>42950</v>
      </c>
      <c r="D31" s="1">
        <v>42950</v>
      </c>
      <c r="E31">
        <v>3</v>
      </c>
      <c r="F31">
        <v>48</v>
      </c>
      <c r="G31">
        <v>225000</v>
      </c>
      <c r="H31">
        <v>250</v>
      </c>
      <c r="I31">
        <v>1</v>
      </c>
      <c r="J31">
        <v>0</v>
      </c>
      <c r="K31">
        <v>1</v>
      </c>
      <c r="L31">
        <v>0</v>
      </c>
      <c r="M31">
        <v>0</v>
      </c>
      <c r="N31">
        <v>1</v>
      </c>
      <c r="O31">
        <f t="shared" si="2"/>
        <v>0.66666666666666663</v>
      </c>
      <c r="P31">
        <f t="shared" si="3"/>
        <v>0.33333333333333331</v>
      </c>
      <c r="Q31">
        <f t="shared" si="4"/>
        <v>600</v>
      </c>
      <c r="R31">
        <f t="shared" si="5"/>
        <v>300</v>
      </c>
      <c r="W31" t="s">
        <v>20</v>
      </c>
      <c r="X31" t="s">
        <v>20</v>
      </c>
      <c r="Y31" t="s">
        <v>20</v>
      </c>
    </row>
    <row r="32" spans="1:28" x14ac:dyDescent="0.2">
      <c r="A32" t="s">
        <v>20</v>
      </c>
      <c r="B32" t="s">
        <v>20</v>
      </c>
      <c r="C32" s="1">
        <v>42950</v>
      </c>
      <c r="D32" s="1">
        <v>42950</v>
      </c>
      <c r="E32">
        <v>4</v>
      </c>
      <c r="F32">
        <v>60</v>
      </c>
      <c r="G32">
        <v>310000</v>
      </c>
      <c r="H32">
        <v>250</v>
      </c>
      <c r="I32">
        <v>34</v>
      </c>
      <c r="J32">
        <v>0</v>
      </c>
      <c r="K32">
        <v>30</v>
      </c>
      <c r="L32">
        <v>2</v>
      </c>
      <c r="M32">
        <v>26</v>
      </c>
      <c r="N32">
        <v>1</v>
      </c>
      <c r="O32">
        <f t="shared" si="2"/>
        <v>30</v>
      </c>
      <c r="P32">
        <f t="shared" si="3"/>
        <v>1</v>
      </c>
      <c r="Q32">
        <f t="shared" si="4"/>
        <v>37200</v>
      </c>
      <c r="R32">
        <f t="shared" si="5"/>
        <v>1240</v>
      </c>
      <c r="S32">
        <f>15000*4</f>
        <v>60000</v>
      </c>
      <c r="T32">
        <f t="shared" ref="T32:T72" si="7">SUM(Q32:Q33)/S32</f>
        <v>0.66</v>
      </c>
      <c r="U32">
        <f>Q32/15000</f>
        <v>2.48</v>
      </c>
      <c r="W32" t="s">
        <v>20</v>
      </c>
      <c r="X32" t="s">
        <v>20</v>
      </c>
      <c r="Y32" t="s">
        <v>20</v>
      </c>
    </row>
    <row r="33" spans="1:25" x14ac:dyDescent="0.2">
      <c r="A33" t="s">
        <v>20</v>
      </c>
      <c r="B33" t="s">
        <v>20</v>
      </c>
      <c r="C33" s="1">
        <v>42950</v>
      </c>
      <c r="D33" s="1">
        <v>42950</v>
      </c>
      <c r="E33">
        <v>4</v>
      </c>
      <c r="F33">
        <v>48</v>
      </c>
      <c r="G33">
        <v>200000</v>
      </c>
      <c r="H33">
        <v>250</v>
      </c>
      <c r="I33">
        <v>4</v>
      </c>
      <c r="J33">
        <v>0</v>
      </c>
      <c r="K33">
        <v>4</v>
      </c>
      <c r="L33">
        <v>0</v>
      </c>
      <c r="M33">
        <v>1</v>
      </c>
      <c r="N33">
        <v>1</v>
      </c>
      <c r="O33">
        <f t="shared" si="2"/>
        <v>3</v>
      </c>
      <c r="P33">
        <f t="shared" si="3"/>
        <v>0.33333333333333331</v>
      </c>
      <c r="Q33">
        <f t="shared" si="4"/>
        <v>2400</v>
      </c>
      <c r="R33">
        <f t="shared" si="5"/>
        <v>266.66666666666669</v>
      </c>
      <c r="W33" t="s">
        <v>20</v>
      </c>
      <c r="X33" t="s">
        <v>20</v>
      </c>
      <c r="Y33" t="s">
        <v>20</v>
      </c>
    </row>
    <row r="34" spans="1:25" x14ac:dyDescent="0.2">
      <c r="A34" t="s">
        <v>20</v>
      </c>
      <c r="B34" t="s">
        <v>20</v>
      </c>
      <c r="C34" s="1">
        <v>42950</v>
      </c>
      <c r="D34" s="1">
        <v>42950</v>
      </c>
      <c r="E34">
        <v>5</v>
      </c>
      <c r="F34">
        <v>60</v>
      </c>
      <c r="G34">
        <v>550000</v>
      </c>
      <c r="H34">
        <v>250</v>
      </c>
      <c r="I34">
        <v>21</v>
      </c>
      <c r="J34">
        <v>0</v>
      </c>
      <c r="K34">
        <v>17</v>
      </c>
      <c r="L34">
        <v>0</v>
      </c>
      <c r="M34">
        <v>23</v>
      </c>
      <c r="N34">
        <v>0</v>
      </c>
      <c r="O34">
        <f t="shared" si="2"/>
        <v>20.333333333333332</v>
      </c>
      <c r="P34">
        <f t="shared" si="3"/>
        <v>0</v>
      </c>
      <c r="Q34">
        <f t="shared" si="4"/>
        <v>44733.333333333328</v>
      </c>
      <c r="R34">
        <f t="shared" si="5"/>
        <v>0</v>
      </c>
      <c r="S34">
        <f>15000*4</f>
        <v>60000</v>
      </c>
      <c r="T34">
        <f t="shared" si="7"/>
        <v>0.74555555555555553</v>
      </c>
      <c r="U34">
        <f>Q34/15000</f>
        <v>2.9822222222222221</v>
      </c>
      <c r="W34" t="s">
        <v>20</v>
      </c>
      <c r="X34" t="s">
        <v>20</v>
      </c>
      <c r="Y34" t="s">
        <v>20</v>
      </c>
    </row>
    <row r="35" spans="1:25" x14ac:dyDescent="0.2">
      <c r="A35" t="s">
        <v>20</v>
      </c>
      <c r="B35" t="s">
        <v>20</v>
      </c>
      <c r="C35" s="1">
        <v>42950</v>
      </c>
      <c r="D35" s="1">
        <v>42950</v>
      </c>
      <c r="E35">
        <v>5</v>
      </c>
      <c r="F35">
        <v>48</v>
      </c>
      <c r="G35">
        <v>300000</v>
      </c>
      <c r="H35">
        <v>250</v>
      </c>
      <c r="I35">
        <v>0</v>
      </c>
      <c r="J35">
        <v>2</v>
      </c>
      <c r="K35">
        <v>0</v>
      </c>
      <c r="L35">
        <v>1</v>
      </c>
      <c r="M35">
        <v>0</v>
      </c>
      <c r="N35">
        <v>5</v>
      </c>
      <c r="O35">
        <f t="shared" si="2"/>
        <v>0</v>
      </c>
      <c r="P35">
        <f t="shared" si="3"/>
        <v>2.6666666666666665</v>
      </c>
      <c r="Q35">
        <f t="shared" si="4"/>
        <v>0</v>
      </c>
      <c r="R35">
        <f t="shared" si="5"/>
        <v>3200</v>
      </c>
      <c r="U35">
        <f>Q35/15000</f>
        <v>0</v>
      </c>
      <c r="V35">
        <f>SUM(Q26:Q35)</f>
        <v>259700</v>
      </c>
      <c r="W35" t="s">
        <v>20</v>
      </c>
      <c r="X35" t="s">
        <v>20</v>
      </c>
      <c r="Y35" t="s">
        <v>20</v>
      </c>
    </row>
    <row r="36" spans="1:25" x14ac:dyDescent="0.2">
      <c r="A36" t="s">
        <v>20</v>
      </c>
      <c r="B36" t="s">
        <v>20</v>
      </c>
      <c r="C36" s="1">
        <v>42950</v>
      </c>
      <c r="D36" s="1">
        <v>42950</v>
      </c>
      <c r="E36">
        <v>6</v>
      </c>
      <c r="F36">
        <v>60</v>
      </c>
      <c r="G36">
        <v>325000</v>
      </c>
      <c r="H36">
        <v>250</v>
      </c>
      <c r="I36">
        <v>20</v>
      </c>
      <c r="J36">
        <v>0</v>
      </c>
      <c r="K36">
        <v>26</v>
      </c>
      <c r="L36">
        <v>0</v>
      </c>
      <c r="M36">
        <v>28</v>
      </c>
      <c r="N36">
        <v>0</v>
      </c>
      <c r="O36">
        <f t="shared" si="2"/>
        <v>24.666666666666668</v>
      </c>
      <c r="P36">
        <f t="shared" si="3"/>
        <v>0</v>
      </c>
      <c r="Q36">
        <f t="shared" si="4"/>
        <v>32066.666666666668</v>
      </c>
      <c r="R36">
        <f t="shared" si="5"/>
        <v>0</v>
      </c>
      <c r="S36">
        <f>15000*4</f>
        <v>60000</v>
      </c>
      <c r="T36">
        <f t="shared" si="7"/>
        <v>0.54555555555555557</v>
      </c>
      <c r="U36">
        <f>Q36/15000</f>
        <v>2.137777777777778</v>
      </c>
      <c r="W36" t="s">
        <v>20</v>
      </c>
      <c r="X36" t="s">
        <v>20</v>
      </c>
      <c r="Y36" t="s">
        <v>20</v>
      </c>
    </row>
    <row r="37" spans="1:25" x14ac:dyDescent="0.2">
      <c r="A37" t="s">
        <v>20</v>
      </c>
      <c r="B37" t="s">
        <v>20</v>
      </c>
      <c r="C37" s="1">
        <v>42950</v>
      </c>
      <c r="D37" s="1">
        <v>42950</v>
      </c>
      <c r="E37">
        <v>6</v>
      </c>
      <c r="F37">
        <v>48</v>
      </c>
      <c r="G37">
        <v>250000</v>
      </c>
      <c r="H37">
        <v>250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2"/>
        <v>0.66666666666666663</v>
      </c>
      <c r="P37">
        <f t="shared" si="3"/>
        <v>0</v>
      </c>
      <c r="Q37">
        <f t="shared" si="4"/>
        <v>666.66666666666663</v>
      </c>
      <c r="R37">
        <f t="shared" si="5"/>
        <v>0</v>
      </c>
      <c r="W37" t="s">
        <v>20</v>
      </c>
      <c r="X37" t="s">
        <v>20</v>
      </c>
      <c r="Y37" t="s">
        <v>20</v>
      </c>
    </row>
    <row r="38" spans="1:25" x14ac:dyDescent="0.2">
      <c r="A38" t="s">
        <v>20</v>
      </c>
      <c r="B38" t="s">
        <v>20</v>
      </c>
      <c r="C38" s="1">
        <v>42950</v>
      </c>
      <c r="D38" s="1">
        <v>42950</v>
      </c>
      <c r="E38">
        <v>7</v>
      </c>
      <c r="F38">
        <v>60</v>
      </c>
      <c r="G38">
        <v>350000</v>
      </c>
      <c r="H38">
        <v>250</v>
      </c>
      <c r="I38">
        <v>26</v>
      </c>
      <c r="J38">
        <v>1</v>
      </c>
      <c r="K38">
        <v>29</v>
      </c>
      <c r="L38">
        <v>1</v>
      </c>
      <c r="M38">
        <v>19</v>
      </c>
      <c r="N38">
        <v>1</v>
      </c>
      <c r="O38">
        <f t="shared" si="2"/>
        <v>24.666666666666668</v>
      </c>
      <c r="P38">
        <f t="shared" si="3"/>
        <v>1</v>
      </c>
      <c r="Q38">
        <f t="shared" si="4"/>
        <v>34533.333333333336</v>
      </c>
      <c r="R38">
        <f t="shared" si="5"/>
        <v>1400</v>
      </c>
      <c r="S38">
        <f>15000*4</f>
        <v>60000</v>
      </c>
      <c r="T38">
        <f t="shared" si="7"/>
        <v>0.58933333333333338</v>
      </c>
      <c r="U38">
        <f>Q38/15000</f>
        <v>2.3022222222222224</v>
      </c>
      <c r="W38" t="s">
        <v>20</v>
      </c>
      <c r="X38" t="s">
        <v>20</v>
      </c>
      <c r="Y38" t="s">
        <v>20</v>
      </c>
    </row>
    <row r="39" spans="1:25" x14ac:dyDescent="0.2">
      <c r="A39" t="s">
        <v>20</v>
      </c>
      <c r="B39" t="s">
        <v>20</v>
      </c>
      <c r="C39" s="1">
        <v>42950</v>
      </c>
      <c r="D39" s="1">
        <v>42950</v>
      </c>
      <c r="E39">
        <v>7</v>
      </c>
      <c r="F39">
        <v>48</v>
      </c>
      <c r="G39">
        <v>310000</v>
      </c>
      <c r="H39">
        <v>250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f t="shared" si="2"/>
        <v>0.66666666666666663</v>
      </c>
      <c r="P39">
        <f t="shared" si="3"/>
        <v>1</v>
      </c>
      <c r="Q39">
        <f t="shared" si="4"/>
        <v>826.66666666666663</v>
      </c>
      <c r="R39">
        <f t="shared" si="5"/>
        <v>1240</v>
      </c>
      <c r="W39" t="s">
        <v>20</v>
      </c>
      <c r="X39" t="s">
        <v>20</v>
      </c>
      <c r="Y39" t="s">
        <v>20</v>
      </c>
    </row>
    <row r="40" spans="1:25" x14ac:dyDescent="0.2">
      <c r="A40" t="s">
        <v>20</v>
      </c>
      <c r="B40" t="s">
        <v>20</v>
      </c>
      <c r="C40" s="1">
        <v>42950</v>
      </c>
      <c r="D40" s="1">
        <v>42950</v>
      </c>
      <c r="E40">
        <v>8</v>
      </c>
      <c r="F40">
        <v>60</v>
      </c>
      <c r="G40">
        <v>350000</v>
      </c>
      <c r="H40">
        <v>250</v>
      </c>
      <c r="I40">
        <v>45</v>
      </c>
      <c r="J40">
        <v>1</v>
      </c>
      <c r="K40">
        <v>13</v>
      </c>
      <c r="L40">
        <v>0</v>
      </c>
      <c r="M40">
        <v>22</v>
      </c>
      <c r="N40">
        <v>0</v>
      </c>
      <c r="O40">
        <f t="shared" si="2"/>
        <v>26.666666666666668</v>
      </c>
      <c r="P40">
        <f t="shared" si="3"/>
        <v>0.33333333333333331</v>
      </c>
      <c r="Q40">
        <f t="shared" si="4"/>
        <v>37333.333333333336</v>
      </c>
      <c r="R40">
        <f t="shared" si="5"/>
        <v>466.66666666666663</v>
      </c>
      <c r="S40">
        <f>15000*4</f>
        <v>60000</v>
      </c>
      <c r="T40">
        <f t="shared" si="7"/>
        <v>0.62222222222222223</v>
      </c>
      <c r="U40">
        <f>Q40/15000</f>
        <v>2.4888888888888889</v>
      </c>
      <c r="W40" t="s">
        <v>20</v>
      </c>
      <c r="X40" t="s">
        <v>20</v>
      </c>
      <c r="Y40" t="s">
        <v>20</v>
      </c>
    </row>
    <row r="41" spans="1:25" x14ac:dyDescent="0.2">
      <c r="A41" t="s">
        <v>20</v>
      </c>
      <c r="B41" t="s">
        <v>20</v>
      </c>
      <c r="C41" s="1">
        <v>42950</v>
      </c>
      <c r="D41" s="1">
        <v>42950</v>
      </c>
      <c r="E41">
        <v>8</v>
      </c>
      <c r="F41">
        <v>48</v>
      </c>
      <c r="G41">
        <v>300000</v>
      </c>
      <c r="H41">
        <v>250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f t="shared" si="2"/>
        <v>0</v>
      </c>
      <c r="P41">
        <f t="shared" si="3"/>
        <v>0.66666666666666663</v>
      </c>
      <c r="Q41">
        <f t="shared" si="4"/>
        <v>0</v>
      </c>
      <c r="R41">
        <f t="shared" si="5"/>
        <v>800</v>
      </c>
      <c r="U41">
        <f>Q41/15000</f>
        <v>0</v>
      </c>
      <c r="W41" t="s">
        <v>20</v>
      </c>
      <c r="X41" t="s">
        <v>20</v>
      </c>
      <c r="Y41" t="s">
        <v>20</v>
      </c>
    </row>
    <row r="42" spans="1:25" x14ac:dyDescent="0.2">
      <c r="A42" t="s">
        <v>20</v>
      </c>
      <c r="B42" t="s">
        <v>20</v>
      </c>
      <c r="C42" s="1">
        <v>42950</v>
      </c>
      <c r="D42" s="1">
        <v>42950</v>
      </c>
      <c r="E42">
        <v>9</v>
      </c>
      <c r="F42">
        <v>60</v>
      </c>
      <c r="G42">
        <v>350000</v>
      </c>
      <c r="H42">
        <v>250</v>
      </c>
      <c r="I42">
        <v>39</v>
      </c>
      <c r="J42">
        <v>3</v>
      </c>
      <c r="K42">
        <v>25</v>
      </c>
      <c r="L42">
        <v>0</v>
      </c>
      <c r="M42">
        <v>31</v>
      </c>
      <c r="N42">
        <v>0</v>
      </c>
      <c r="O42">
        <f t="shared" si="2"/>
        <v>31.666666666666668</v>
      </c>
      <c r="P42">
        <f t="shared" si="3"/>
        <v>1</v>
      </c>
      <c r="Q42">
        <f t="shared" si="4"/>
        <v>44333.333333333336</v>
      </c>
      <c r="R42">
        <f t="shared" si="5"/>
        <v>1400</v>
      </c>
      <c r="S42">
        <f>15000*4</f>
        <v>60000</v>
      </c>
      <c r="T42">
        <f t="shared" si="7"/>
        <v>0.73888888888888893</v>
      </c>
      <c r="U42">
        <f>Q42/15000</f>
        <v>2.9555555555555557</v>
      </c>
      <c r="W42" t="s">
        <v>20</v>
      </c>
      <c r="X42" t="s">
        <v>20</v>
      </c>
      <c r="Y42" t="s">
        <v>20</v>
      </c>
    </row>
    <row r="43" spans="1:25" x14ac:dyDescent="0.2">
      <c r="A43" t="s">
        <v>20</v>
      </c>
      <c r="B43" t="s">
        <v>20</v>
      </c>
      <c r="C43" s="1">
        <v>42950</v>
      </c>
      <c r="D43" s="1">
        <v>42950</v>
      </c>
      <c r="E43">
        <v>9</v>
      </c>
      <c r="F43">
        <v>48</v>
      </c>
      <c r="G43">
        <v>290000</v>
      </c>
      <c r="H43">
        <v>250</v>
      </c>
      <c r="I43">
        <v>0</v>
      </c>
      <c r="J43">
        <v>2</v>
      </c>
      <c r="K43">
        <v>0</v>
      </c>
      <c r="L43">
        <v>0</v>
      </c>
      <c r="M43">
        <v>0</v>
      </c>
      <c r="N43">
        <v>1</v>
      </c>
      <c r="O43">
        <f t="shared" si="2"/>
        <v>0</v>
      </c>
      <c r="P43">
        <f t="shared" si="3"/>
        <v>1</v>
      </c>
      <c r="Q43">
        <f t="shared" si="4"/>
        <v>0</v>
      </c>
      <c r="R43">
        <f t="shared" si="5"/>
        <v>1160</v>
      </c>
      <c r="U43">
        <f>Q43/15000</f>
        <v>0</v>
      </c>
      <c r="W43" t="s">
        <v>20</v>
      </c>
      <c r="X43" t="s">
        <v>20</v>
      </c>
      <c r="Y43" t="s">
        <v>20</v>
      </c>
    </row>
    <row r="44" spans="1:25" x14ac:dyDescent="0.2">
      <c r="A44" t="s">
        <v>20</v>
      </c>
      <c r="B44" t="s">
        <v>20</v>
      </c>
      <c r="C44" s="1">
        <v>42950</v>
      </c>
      <c r="D44" s="1">
        <v>42950</v>
      </c>
      <c r="E44">
        <v>10</v>
      </c>
      <c r="F44">
        <v>60</v>
      </c>
      <c r="G44">
        <v>300000</v>
      </c>
      <c r="H44">
        <v>250</v>
      </c>
      <c r="I44">
        <v>26</v>
      </c>
      <c r="J44">
        <v>2</v>
      </c>
      <c r="K44">
        <v>38</v>
      </c>
      <c r="L44">
        <v>0</v>
      </c>
      <c r="M44">
        <v>30</v>
      </c>
      <c r="N44">
        <v>1</v>
      </c>
      <c r="O44">
        <f t="shared" si="2"/>
        <v>31.333333333333332</v>
      </c>
      <c r="P44">
        <f t="shared" si="3"/>
        <v>1</v>
      </c>
      <c r="Q44">
        <f t="shared" si="4"/>
        <v>37600</v>
      </c>
      <c r="R44">
        <f t="shared" si="5"/>
        <v>1200</v>
      </c>
      <c r="S44">
        <f>15000*4</f>
        <v>60000</v>
      </c>
      <c r="T44">
        <f t="shared" si="7"/>
        <v>0.65333333333333332</v>
      </c>
      <c r="U44">
        <f>Q44/15000</f>
        <v>2.5066666666666668</v>
      </c>
      <c r="W44" t="s">
        <v>20</v>
      </c>
      <c r="X44" t="s">
        <v>20</v>
      </c>
      <c r="Y44" t="s">
        <v>20</v>
      </c>
    </row>
    <row r="45" spans="1:25" x14ac:dyDescent="0.2">
      <c r="A45" t="s">
        <v>20</v>
      </c>
      <c r="B45" t="s">
        <v>20</v>
      </c>
      <c r="C45" s="1">
        <v>42950</v>
      </c>
      <c r="D45" s="1">
        <v>42950</v>
      </c>
      <c r="E45">
        <v>10</v>
      </c>
      <c r="F45">
        <v>48</v>
      </c>
      <c r="G45">
        <v>200000</v>
      </c>
      <c r="H45">
        <v>250</v>
      </c>
      <c r="I45">
        <v>2</v>
      </c>
      <c r="J45">
        <v>1</v>
      </c>
      <c r="K45">
        <v>1</v>
      </c>
      <c r="L45">
        <v>0</v>
      </c>
      <c r="M45">
        <v>3</v>
      </c>
      <c r="N45">
        <v>2</v>
      </c>
      <c r="O45">
        <f t="shared" si="2"/>
        <v>2</v>
      </c>
      <c r="P45">
        <f t="shared" si="3"/>
        <v>1</v>
      </c>
      <c r="Q45">
        <f t="shared" si="4"/>
        <v>1600</v>
      </c>
      <c r="R45">
        <f t="shared" si="5"/>
        <v>800</v>
      </c>
      <c r="V45">
        <f>SUM(Q36:Q45)</f>
        <v>188960.00000000003</v>
      </c>
      <c r="W45" t="s">
        <v>20</v>
      </c>
      <c r="X45" t="s">
        <v>20</v>
      </c>
      <c r="Y45" t="s">
        <v>20</v>
      </c>
    </row>
    <row r="46" spans="1:25" x14ac:dyDescent="0.2">
      <c r="A46" t="s">
        <v>20</v>
      </c>
      <c r="B46" t="s">
        <v>20</v>
      </c>
      <c r="C46" s="1">
        <v>42950</v>
      </c>
      <c r="D46" s="1">
        <v>42950</v>
      </c>
      <c r="E46">
        <v>11</v>
      </c>
      <c r="F46">
        <v>60</v>
      </c>
      <c r="G46">
        <v>350000</v>
      </c>
      <c r="H46">
        <v>250</v>
      </c>
      <c r="I46">
        <v>34</v>
      </c>
      <c r="J46">
        <v>0</v>
      </c>
      <c r="K46">
        <v>33</v>
      </c>
      <c r="L46">
        <v>0</v>
      </c>
      <c r="M46">
        <v>21</v>
      </c>
      <c r="N46">
        <v>2</v>
      </c>
      <c r="O46">
        <f t="shared" si="2"/>
        <v>29.333333333333332</v>
      </c>
      <c r="P46">
        <f t="shared" si="3"/>
        <v>0.66666666666666663</v>
      </c>
      <c r="Q46">
        <f t="shared" si="4"/>
        <v>41066.666666666664</v>
      </c>
      <c r="R46">
        <f t="shared" si="5"/>
        <v>933.33333333333326</v>
      </c>
      <c r="S46">
        <f>15000*4</f>
        <v>60000</v>
      </c>
      <c r="T46">
        <f t="shared" si="7"/>
        <v>0.74311111111111106</v>
      </c>
      <c r="U46">
        <f>Q46/15000</f>
        <v>2.7377777777777776</v>
      </c>
      <c r="W46" t="s">
        <v>20</v>
      </c>
      <c r="X46" t="s">
        <v>20</v>
      </c>
      <c r="Y46" t="s">
        <v>20</v>
      </c>
    </row>
    <row r="47" spans="1:25" x14ac:dyDescent="0.2">
      <c r="A47" t="s">
        <v>20</v>
      </c>
      <c r="B47" t="s">
        <v>20</v>
      </c>
      <c r="C47" s="1">
        <v>42950</v>
      </c>
      <c r="D47" s="1">
        <v>42950</v>
      </c>
      <c r="E47">
        <v>11</v>
      </c>
      <c r="F47">
        <v>48</v>
      </c>
      <c r="G47">
        <v>240000</v>
      </c>
      <c r="H47">
        <v>250</v>
      </c>
      <c r="I47">
        <v>3</v>
      </c>
      <c r="J47">
        <v>0</v>
      </c>
      <c r="K47">
        <v>1</v>
      </c>
      <c r="L47">
        <v>1</v>
      </c>
      <c r="M47">
        <v>7</v>
      </c>
      <c r="N47">
        <v>2</v>
      </c>
      <c r="O47">
        <f t="shared" si="2"/>
        <v>3.6666666666666665</v>
      </c>
      <c r="P47">
        <f t="shared" si="3"/>
        <v>1</v>
      </c>
      <c r="Q47">
        <f t="shared" si="4"/>
        <v>3520</v>
      </c>
      <c r="R47">
        <f t="shared" si="5"/>
        <v>960</v>
      </c>
      <c r="W47" t="s">
        <v>20</v>
      </c>
      <c r="X47" t="s">
        <v>20</v>
      </c>
      <c r="Y47" t="s">
        <v>20</v>
      </c>
    </row>
    <row r="48" spans="1:25" x14ac:dyDescent="0.2">
      <c r="A48" t="s">
        <v>20</v>
      </c>
      <c r="B48" t="s">
        <v>20</v>
      </c>
      <c r="C48" s="1">
        <v>42950</v>
      </c>
      <c r="D48" s="1">
        <v>42950</v>
      </c>
      <c r="E48">
        <v>12</v>
      </c>
      <c r="F48">
        <v>60</v>
      </c>
      <c r="G48">
        <v>300000</v>
      </c>
      <c r="H48">
        <v>250</v>
      </c>
      <c r="I48">
        <v>33</v>
      </c>
      <c r="J48">
        <v>0</v>
      </c>
      <c r="K48">
        <v>37</v>
      </c>
      <c r="L48">
        <v>0</v>
      </c>
      <c r="M48">
        <v>29</v>
      </c>
      <c r="N48">
        <v>0</v>
      </c>
      <c r="O48">
        <f t="shared" si="2"/>
        <v>33</v>
      </c>
      <c r="P48">
        <f t="shared" si="3"/>
        <v>0</v>
      </c>
      <c r="Q48">
        <f t="shared" si="4"/>
        <v>39600</v>
      </c>
      <c r="R48">
        <f t="shared" si="5"/>
        <v>0</v>
      </c>
      <c r="S48">
        <f>15000*4</f>
        <v>60000</v>
      </c>
      <c r="T48">
        <f t="shared" si="7"/>
        <v>0.66500000000000004</v>
      </c>
      <c r="U48">
        <f>Q48/15000</f>
        <v>2.64</v>
      </c>
      <c r="W48" t="s">
        <v>20</v>
      </c>
      <c r="X48" t="s">
        <v>20</v>
      </c>
      <c r="Y48" t="s">
        <v>20</v>
      </c>
    </row>
    <row r="49" spans="1:25" x14ac:dyDescent="0.2">
      <c r="A49" t="s">
        <v>20</v>
      </c>
      <c r="B49" t="s">
        <v>20</v>
      </c>
      <c r="C49" s="1">
        <v>42950</v>
      </c>
      <c r="D49" s="1">
        <v>42950</v>
      </c>
      <c r="E49">
        <v>12</v>
      </c>
      <c r="F49">
        <v>48</v>
      </c>
      <c r="G49">
        <v>225000</v>
      </c>
      <c r="H49">
        <v>250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f t="shared" si="2"/>
        <v>0.33333333333333331</v>
      </c>
      <c r="P49">
        <f t="shared" si="3"/>
        <v>0.33333333333333331</v>
      </c>
      <c r="Q49">
        <f t="shared" si="4"/>
        <v>300</v>
      </c>
      <c r="R49">
        <f t="shared" si="5"/>
        <v>300</v>
      </c>
      <c r="W49" t="s">
        <v>20</v>
      </c>
      <c r="X49" t="s">
        <v>20</v>
      </c>
      <c r="Y49" t="s">
        <v>20</v>
      </c>
    </row>
    <row r="50" spans="1:25" x14ac:dyDescent="0.2">
      <c r="A50" t="s">
        <v>20</v>
      </c>
      <c r="B50" t="s">
        <v>20</v>
      </c>
      <c r="C50" s="1">
        <v>42950</v>
      </c>
      <c r="D50" s="1">
        <v>42950</v>
      </c>
      <c r="E50">
        <v>13</v>
      </c>
      <c r="F50">
        <v>60</v>
      </c>
      <c r="G50">
        <v>300000</v>
      </c>
      <c r="H50">
        <v>250</v>
      </c>
      <c r="I50">
        <v>34</v>
      </c>
      <c r="J50">
        <v>0</v>
      </c>
      <c r="K50">
        <v>41</v>
      </c>
      <c r="L50">
        <v>0</v>
      </c>
      <c r="M50">
        <v>3</v>
      </c>
      <c r="N50">
        <v>0</v>
      </c>
      <c r="O50">
        <f t="shared" si="2"/>
        <v>26</v>
      </c>
      <c r="P50">
        <f t="shared" si="3"/>
        <v>0</v>
      </c>
      <c r="Q50">
        <f t="shared" si="4"/>
        <v>31200</v>
      </c>
      <c r="R50">
        <f t="shared" si="5"/>
        <v>0</v>
      </c>
      <c r="S50">
        <f>15000*4</f>
        <v>60000</v>
      </c>
      <c r="T50">
        <f t="shared" si="7"/>
        <v>0.5477777777777777</v>
      </c>
      <c r="U50">
        <f>Q50/15000</f>
        <v>2.08</v>
      </c>
      <c r="W50" t="s">
        <v>20</v>
      </c>
      <c r="X50" t="s">
        <v>20</v>
      </c>
      <c r="Y50" t="s">
        <v>20</v>
      </c>
    </row>
    <row r="51" spans="1:25" x14ac:dyDescent="0.2">
      <c r="A51" t="s">
        <v>20</v>
      </c>
      <c r="B51" t="s">
        <v>20</v>
      </c>
      <c r="C51" s="1">
        <v>42950</v>
      </c>
      <c r="D51" s="1">
        <v>42950</v>
      </c>
      <c r="E51">
        <v>13</v>
      </c>
      <c r="F51">
        <v>48</v>
      </c>
      <c r="G51">
        <v>250000</v>
      </c>
      <c r="H51">
        <v>250</v>
      </c>
      <c r="I51">
        <v>2</v>
      </c>
      <c r="J51">
        <v>0</v>
      </c>
      <c r="K51">
        <v>2</v>
      </c>
      <c r="L51">
        <v>0</v>
      </c>
      <c r="M51">
        <v>1</v>
      </c>
      <c r="N51">
        <v>1</v>
      </c>
      <c r="O51">
        <f t="shared" si="2"/>
        <v>1.6666666666666667</v>
      </c>
      <c r="P51">
        <f t="shared" si="3"/>
        <v>0.33333333333333331</v>
      </c>
      <c r="Q51">
        <f t="shared" si="4"/>
        <v>1666.6666666666667</v>
      </c>
      <c r="R51">
        <f t="shared" si="5"/>
        <v>333.33333333333331</v>
      </c>
      <c r="W51" t="s">
        <v>20</v>
      </c>
      <c r="X51" t="s">
        <v>20</v>
      </c>
      <c r="Y51" t="s">
        <v>20</v>
      </c>
    </row>
    <row r="52" spans="1:25" x14ac:dyDescent="0.2">
      <c r="A52" t="s">
        <v>20</v>
      </c>
      <c r="B52" t="s">
        <v>20</v>
      </c>
      <c r="C52" s="1">
        <v>42950</v>
      </c>
      <c r="D52" s="1">
        <v>42950</v>
      </c>
      <c r="E52">
        <v>14</v>
      </c>
      <c r="F52">
        <v>60</v>
      </c>
      <c r="G52">
        <v>300000</v>
      </c>
      <c r="H52">
        <v>250</v>
      </c>
      <c r="I52">
        <v>30</v>
      </c>
      <c r="J52">
        <v>1</v>
      </c>
      <c r="K52">
        <v>38</v>
      </c>
      <c r="L52">
        <v>2</v>
      </c>
      <c r="M52">
        <v>25</v>
      </c>
      <c r="N52">
        <v>1</v>
      </c>
      <c r="O52">
        <f t="shared" si="2"/>
        <v>31</v>
      </c>
      <c r="P52">
        <f t="shared" si="3"/>
        <v>1.3333333333333333</v>
      </c>
      <c r="Q52">
        <f t="shared" si="4"/>
        <v>37200</v>
      </c>
      <c r="R52">
        <f t="shared" si="5"/>
        <v>1600</v>
      </c>
      <c r="S52">
        <f>15000*4</f>
        <v>60000</v>
      </c>
      <c r="T52">
        <f t="shared" si="7"/>
        <v>0.63777777777777778</v>
      </c>
      <c r="U52">
        <f>Q52/15000</f>
        <v>2.48</v>
      </c>
      <c r="W52" t="s">
        <v>20</v>
      </c>
      <c r="X52" t="s">
        <v>20</v>
      </c>
      <c r="Y52" t="s">
        <v>20</v>
      </c>
    </row>
    <row r="53" spans="1:25" x14ac:dyDescent="0.2">
      <c r="A53" t="s">
        <v>20</v>
      </c>
      <c r="B53" t="s">
        <v>20</v>
      </c>
      <c r="C53" s="1">
        <v>42950</v>
      </c>
      <c r="D53" s="1">
        <v>42950</v>
      </c>
      <c r="E53">
        <v>14</v>
      </c>
      <c r="F53">
        <v>48</v>
      </c>
      <c r="G53">
        <v>200000</v>
      </c>
      <c r="H53">
        <v>250</v>
      </c>
      <c r="I53">
        <v>4</v>
      </c>
      <c r="J53">
        <v>0</v>
      </c>
      <c r="K53">
        <v>0</v>
      </c>
      <c r="L53">
        <v>0</v>
      </c>
      <c r="M53">
        <v>0</v>
      </c>
      <c r="N53">
        <v>1</v>
      </c>
      <c r="O53">
        <f t="shared" si="2"/>
        <v>1.3333333333333333</v>
      </c>
      <c r="P53">
        <f t="shared" si="3"/>
        <v>0.33333333333333331</v>
      </c>
      <c r="Q53">
        <f t="shared" si="4"/>
        <v>1066.6666666666667</v>
      </c>
      <c r="R53">
        <f t="shared" si="5"/>
        <v>266.66666666666669</v>
      </c>
      <c r="W53" t="s">
        <v>20</v>
      </c>
      <c r="X53" t="s">
        <v>20</v>
      </c>
      <c r="Y53" t="s">
        <v>20</v>
      </c>
    </row>
    <row r="54" spans="1:25" x14ac:dyDescent="0.2">
      <c r="A54" t="s">
        <v>20</v>
      </c>
      <c r="B54" t="s">
        <v>20</v>
      </c>
      <c r="C54" s="1">
        <v>42950</v>
      </c>
      <c r="D54" s="1">
        <v>42950</v>
      </c>
      <c r="E54">
        <v>15</v>
      </c>
      <c r="F54">
        <v>60</v>
      </c>
      <c r="G54">
        <v>350000</v>
      </c>
      <c r="H54">
        <v>250</v>
      </c>
      <c r="I54">
        <v>71</v>
      </c>
      <c r="J54">
        <v>0</v>
      </c>
      <c r="K54" t="s">
        <v>20</v>
      </c>
      <c r="L54" t="s">
        <v>20</v>
      </c>
      <c r="M54">
        <v>29</v>
      </c>
      <c r="N54">
        <v>0</v>
      </c>
      <c r="O54">
        <f t="shared" si="2"/>
        <v>50</v>
      </c>
      <c r="P54">
        <f t="shared" si="3"/>
        <v>0</v>
      </c>
      <c r="Q54">
        <f t="shared" si="4"/>
        <v>70000</v>
      </c>
      <c r="R54">
        <f t="shared" si="5"/>
        <v>0</v>
      </c>
      <c r="S54">
        <f>15000*4</f>
        <v>60000</v>
      </c>
      <c r="T54">
        <f t="shared" si="7"/>
        <v>1.1773333333333333</v>
      </c>
      <c r="U54">
        <f>Q54/15000</f>
        <v>4.666666666666667</v>
      </c>
      <c r="W54" t="s">
        <v>20</v>
      </c>
      <c r="X54" t="s">
        <v>20</v>
      </c>
      <c r="Y54" t="s">
        <v>20</v>
      </c>
    </row>
    <row r="55" spans="1:25" x14ac:dyDescent="0.2">
      <c r="A55" t="s">
        <v>20</v>
      </c>
      <c r="B55" t="s">
        <v>20</v>
      </c>
      <c r="C55" s="1">
        <v>42950</v>
      </c>
      <c r="D55" s="1">
        <v>42950</v>
      </c>
      <c r="E55">
        <v>15</v>
      </c>
      <c r="F55">
        <v>48</v>
      </c>
      <c r="G55">
        <v>240000</v>
      </c>
      <c r="H55">
        <v>250</v>
      </c>
      <c r="I55">
        <v>0</v>
      </c>
      <c r="J55">
        <v>1</v>
      </c>
      <c r="K55">
        <v>1</v>
      </c>
      <c r="L55">
        <v>2</v>
      </c>
      <c r="M55">
        <v>1</v>
      </c>
      <c r="N55">
        <v>1</v>
      </c>
      <c r="O55">
        <f t="shared" si="2"/>
        <v>0.66666666666666663</v>
      </c>
      <c r="P55">
        <f t="shared" si="3"/>
        <v>1.3333333333333333</v>
      </c>
      <c r="Q55">
        <f t="shared" si="4"/>
        <v>640</v>
      </c>
      <c r="R55">
        <f t="shared" si="5"/>
        <v>1280</v>
      </c>
      <c r="V55">
        <f>SUM(Q46:Q55)</f>
        <v>226259.99999999997</v>
      </c>
      <c r="W55" t="s">
        <v>20</v>
      </c>
      <c r="X55" t="s">
        <v>20</v>
      </c>
      <c r="Y55" t="s">
        <v>20</v>
      </c>
    </row>
    <row r="56" spans="1:25" x14ac:dyDescent="0.2">
      <c r="A56" t="s">
        <v>20</v>
      </c>
      <c r="B56" t="s">
        <v>20</v>
      </c>
      <c r="C56" s="1">
        <v>42950</v>
      </c>
      <c r="D56" s="1">
        <v>42950</v>
      </c>
      <c r="E56">
        <v>16</v>
      </c>
      <c r="F56">
        <v>60</v>
      </c>
      <c r="G56">
        <v>350000</v>
      </c>
      <c r="H56">
        <v>250</v>
      </c>
      <c r="I56">
        <v>18</v>
      </c>
      <c r="J56">
        <v>0</v>
      </c>
      <c r="K56">
        <v>22</v>
      </c>
      <c r="L56">
        <v>1</v>
      </c>
      <c r="M56">
        <v>26</v>
      </c>
      <c r="N56">
        <v>3</v>
      </c>
      <c r="O56">
        <f t="shared" si="2"/>
        <v>22</v>
      </c>
      <c r="P56">
        <f t="shared" si="3"/>
        <v>1.3333333333333333</v>
      </c>
      <c r="Q56">
        <f t="shared" si="4"/>
        <v>30800</v>
      </c>
      <c r="R56">
        <f t="shared" si="5"/>
        <v>1866.6666666666665</v>
      </c>
      <c r="S56">
        <f>15000*4</f>
        <v>60000</v>
      </c>
      <c r="T56">
        <f t="shared" si="7"/>
        <v>0.53333333333333333</v>
      </c>
      <c r="U56">
        <f>Q56/15000</f>
        <v>2.0533333333333332</v>
      </c>
      <c r="W56" t="s">
        <v>20</v>
      </c>
      <c r="X56" t="s">
        <v>20</v>
      </c>
      <c r="Y56" t="s">
        <v>20</v>
      </c>
    </row>
    <row r="57" spans="1:25" x14ac:dyDescent="0.2">
      <c r="A57" t="s">
        <v>20</v>
      </c>
      <c r="B57" t="s">
        <v>20</v>
      </c>
      <c r="C57" s="1">
        <v>42950</v>
      </c>
      <c r="D57" s="1">
        <v>42950</v>
      </c>
      <c r="E57">
        <v>16</v>
      </c>
      <c r="F57">
        <v>48</v>
      </c>
      <c r="G57">
        <v>300000</v>
      </c>
      <c r="H57">
        <v>250</v>
      </c>
      <c r="I57">
        <v>0</v>
      </c>
      <c r="J57">
        <v>0</v>
      </c>
      <c r="K57">
        <v>0</v>
      </c>
      <c r="L57">
        <v>0</v>
      </c>
      <c r="M57">
        <v>3</v>
      </c>
      <c r="N57">
        <v>1</v>
      </c>
      <c r="O57">
        <f t="shared" si="2"/>
        <v>1</v>
      </c>
      <c r="P57">
        <f t="shared" si="3"/>
        <v>0.33333333333333331</v>
      </c>
      <c r="Q57">
        <f t="shared" si="4"/>
        <v>1200</v>
      </c>
      <c r="R57">
        <f t="shared" si="5"/>
        <v>400</v>
      </c>
      <c r="W57" t="s">
        <v>20</v>
      </c>
      <c r="X57" t="s">
        <v>20</v>
      </c>
      <c r="Y57" t="s">
        <v>20</v>
      </c>
    </row>
    <row r="58" spans="1:25" x14ac:dyDescent="0.2">
      <c r="A58" t="s">
        <v>20</v>
      </c>
      <c r="B58" t="s">
        <v>20</v>
      </c>
      <c r="C58" s="1">
        <v>42950</v>
      </c>
      <c r="D58" s="1">
        <v>42950</v>
      </c>
      <c r="E58">
        <v>17</v>
      </c>
      <c r="F58">
        <v>60</v>
      </c>
      <c r="G58">
        <v>550000</v>
      </c>
      <c r="H58">
        <v>250</v>
      </c>
      <c r="I58">
        <v>3</v>
      </c>
      <c r="J58">
        <v>0</v>
      </c>
      <c r="K58">
        <v>15</v>
      </c>
      <c r="L58">
        <v>0</v>
      </c>
      <c r="M58">
        <v>27</v>
      </c>
      <c r="N58">
        <v>0</v>
      </c>
      <c r="O58">
        <f t="shared" si="2"/>
        <v>15</v>
      </c>
      <c r="P58">
        <f t="shared" si="3"/>
        <v>0</v>
      </c>
      <c r="Q58">
        <f t="shared" si="4"/>
        <v>33000</v>
      </c>
      <c r="R58">
        <f t="shared" si="5"/>
        <v>0</v>
      </c>
      <c r="S58">
        <f>15000*4</f>
        <v>60000</v>
      </c>
      <c r="T58">
        <f t="shared" si="7"/>
        <v>0.62</v>
      </c>
      <c r="U58">
        <f>Q58/15000</f>
        <v>2.2000000000000002</v>
      </c>
      <c r="W58" t="s">
        <v>20</v>
      </c>
      <c r="X58" t="s">
        <v>20</v>
      </c>
      <c r="Y58" t="s">
        <v>20</v>
      </c>
    </row>
    <row r="59" spans="1:25" x14ac:dyDescent="0.2">
      <c r="A59" t="s">
        <v>20</v>
      </c>
      <c r="B59" t="s">
        <v>20</v>
      </c>
      <c r="C59" s="1">
        <v>42950</v>
      </c>
      <c r="D59" s="1">
        <v>42950</v>
      </c>
      <c r="E59">
        <v>17</v>
      </c>
      <c r="F59">
        <v>48</v>
      </c>
      <c r="G59">
        <v>350000</v>
      </c>
      <c r="H59">
        <v>250</v>
      </c>
      <c r="I59">
        <v>1</v>
      </c>
      <c r="J59">
        <v>0</v>
      </c>
      <c r="K59">
        <v>3</v>
      </c>
      <c r="L59">
        <v>0</v>
      </c>
      <c r="M59">
        <v>5</v>
      </c>
      <c r="N59">
        <v>0</v>
      </c>
      <c r="O59">
        <f t="shared" si="2"/>
        <v>3</v>
      </c>
      <c r="P59">
        <f t="shared" si="3"/>
        <v>0</v>
      </c>
      <c r="Q59">
        <f t="shared" si="4"/>
        <v>4200</v>
      </c>
      <c r="R59">
        <f t="shared" si="5"/>
        <v>0</v>
      </c>
      <c r="W59" t="s">
        <v>20</v>
      </c>
      <c r="X59" t="s">
        <v>20</v>
      </c>
      <c r="Y59" t="s">
        <v>20</v>
      </c>
    </row>
    <row r="60" spans="1:25" x14ac:dyDescent="0.2">
      <c r="A60" t="s">
        <v>20</v>
      </c>
      <c r="B60" t="s">
        <v>20</v>
      </c>
      <c r="C60" s="1">
        <v>42950</v>
      </c>
      <c r="D60" s="1">
        <v>42950</v>
      </c>
      <c r="E60">
        <v>18</v>
      </c>
      <c r="F60">
        <v>60</v>
      </c>
      <c r="G60">
        <v>550000</v>
      </c>
      <c r="H60">
        <v>250</v>
      </c>
      <c r="I60">
        <v>9</v>
      </c>
      <c r="J60">
        <v>0</v>
      </c>
      <c r="K60">
        <v>12</v>
      </c>
      <c r="L60">
        <v>0</v>
      </c>
      <c r="M60">
        <v>17</v>
      </c>
      <c r="N60">
        <v>0</v>
      </c>
      <c r="O60">
        <f t="shared" si="2"/>
        <v>12.666666666666666</v>
      </c>
      <c r="P60">
        <f t="shared" si="3"/>
        <v>0</v>
      </c>
      <c r="Q60">
        <f t="shared" si="4"/>
        <v>27866.666666666664</v>
      </c>
      <c r="R60">
        <f t="shared" si="5"/>
        <v>0</v>
      </c>
      <c r="S60">
        <f>15000*4</f>
        <v>60000</v>
      </c>
      <c r="T60">
        <f t="shared" si="7"/>
        <v>0.4844444444444444</v>
      </c>
      <c r="U60">
        <f>Q60/15000</f>
        <v>1.8577777777777775</v>
      </c>
      <c r="W60" t="s">
        <v>20</v>
      </c>
      <c r="X60" t="s">
        <v>20</v>
      </c>
      <c r="Y60" t="s">
        <v>20</v>
      </c>
    </row>
    <row r="61" spans="1:25" x14ac:dyDescent="0.2">
      <c r="A61" t="s">
        <v>20</v>
      </c>
      <c r="B61" t="s">
        <v>20</v>
      </c>
      <c r="C61" s="1">
        <v>42950</v>
      </c>
      <c r="D61" s="1">
        <v>42950</v>
      </c>
      <c r="E61">
        <v>18</v>
      </c>
      <c r="F61">
        <v>48</v>
      </c>
      <c r="G61">
        <v>300000</v>
      </c>
      <c r="H61">
        <v>250</v>
      </c>
      <c r="I61">
        <v>0</v>
      </c>
      <c r="J61">
        <v>0</v>
      </c>
      <c r="K61">
        <v>2</v>
      </c>
      <c r="L61">
        <v>0</v>
      </c>
      <c r="M61">
        <v>1</v>
      </c>
      <c r="N61">
        <v>0</v>
      </c>
      <c r="O61">
        <f t="shared" si="2"/>
        <v>1</v>
      </c>
      <c r="P61">
        <f t="shared" si="3"/>
        <v>0</v>
      </c>
      <c r="Q61">
        <f t="shared" si="4"/>
        <v>1200</v>
      </c>
      <c r="R61">
        <f t="shared" si="5"/>
        <v>0</v>
      </c>
      <c r="W61" t="s">
        <v>20</v>
      </c>
      <c r="X61" t="s">
        <v>20</v>
      </c>
      <c r="Y61" t="s">
        <v>20</v>
      </c>
    </row>
    <row r="62" spans="1:25" x14ac:dyDescent="0.2">
      <c r="A62" t="s">
        <v>20</v>
      </c>
      <c r="B62" t="s">
        <v>20</v>
      </c>
      <c r="C62" s="1">
        <v>42950</v>
      </c>
      <c r="D62" s="1">
        <v>42950</v>
      </c>
      <c r="E62">
        <v>19</v>
      </c>
      <c r="F62">
        <v>60</v>
      </c>
      <c r="G62">
        <v>310000</v>
      </c>
      <c r="H62">
        <v>250</v>
      </c>
      <c r="I62">
        <v>30</v>
      </c>
      <c r="J62">
        <v>0</v>
      </c>
      <c r="K62">
        <v>25</v>
      </c>
      <c r="L62">
        <v>0</v>
      </c>
      <c r="M62">
        <v>32</v>
      </c>
      <c r="N62">
        <v>0</v>
      </c>
      <c r="O62">
        <f t="shared" si="2"/>
        <v>29</v>
      </c>
      <c r="P62">
        <f t="shared" si="3"/>
        <v>0</v>
      </c>
      <c r="Q62">
        <f t="shared" si="4"/>
        <v>35960</v>
      </c>
      <c r="R62">
        <f t="shared" si="5"/>
        <v>0</v>
      </c>
      <c r="S62">
        <f>15000*4</f>
        <v>60000</v>
      </c>
      <c r="T62">
        <f t="shared" si="7"/>
        <v>0.59933333333333338</v>
      </c>
      <c r="U62">
        <f>Q62/15000</f>
        <v>2.3973333333333335</v>
      </c>
      <c r="W62" t="s">
        <v>20</v>
      </c>
      <c r="X62" t="s">
        <v>20</v>
      </c>
      <c r="Y62" t="s">
        <v>20</v>
      </c>
    </row>
    <row r="63" spans="1:25" x14ac:dyDescent="0.2">
      <c r="A63" t="s">
        <v>20</v>
      </c>
      <c r="B63" t="s">
        <v>20</v>
      </c>
      <c r="C63" s="1">
        <v>42950</v>
      </c>
      <c r="D63" s="1">
        <v>42950</v>
      </c>
      <c r="E63">
        <v>19</v>
      </c>
      <c r="F63">
        <v>48</v>
      </c>
      <c r="G63">
        <v>210000</v>
      </c>
      <c r="H63">
        <v>250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W63" t="s">
        <v>20</v>
      </c>
      <c r="X63" t="s">
        <v>20</v>
      </c>
      <c r="Y63" t="s">
        <v>20</v>
      </c>
    </row>
    <row r="64" spans="1:25" x14ac:dyDescent="0.2">
      <c r="A64" t="s">
        <v>20</v>
      </c>
      <c r="B64" t="s">
        <v>20</v>
      </c>
      <c r="C64" s="1">
        <v>42950</v>
      </c>
      <c r="D64" s="1">
        <v>42950</v>
      </c>
      <c r="E64">
        <v>20</v>
      </c>
      <c r="F64">
        <v>60</v>
      </c>
      <c r="G64">
        <v>300000</v>
      </c>
      <c r="H64">
        <v>250</v>
      </c>
      <c r="I64">
        <v>39</v>
      </c>
      <c r="J64">
        <v>0</v>
      </c>
      <c r="K64">
        <v>25</v>
      </c>
      <c r="L64">
        <v>1</v>
      </c>
      <c r="M64">
        <v>21</v>
      </c>
      <c r="N64">
        <v>0</v>
      </c>
      <c r="O64">
        <f t="shared" si="2"/>
        <v>28.333333333333332</v>
      </c>
      <c r="P64">
        <f t="shared" si="3"/>
        <v>0.33333333333333331</v>
      </c>
      <c r="Q64">
        <f t="shared" si="4"/>
        <v>34000</v>
      </c>
      <c r="R64">
        <f t="shared" si="5"/>
        <v>400</v>
      </c>
      <c r="S64">
        <f>15000*4</f>
        <v>60000</v>
      </c>
      <c r="T64">
        <f t="shared" si="7"/>
        <v>0.58888888888888891</v>
      </c>
      <c r="U64">
        <f>Q64/15000</f>
        <v>2.2666666666666666</v>
      </c>
      <c r="W64" t="s">
        <v>20</v>
      </c>
      <c r="X64" t="s">
        <v>20</v>
      </c>
      <c r="Y64" t="s">
        <v>20</v>
      </c>
    </row>
    <row r="65" spans="1:28" x14ac:dyDescent="0.2">
      <c r="A65" t="s">
        <v>20</v>
      </c>
      <c r="B65" t="s">
        <v>20</v>
      </c>
      <c r="C65" s="1">
        <v>42950</v>
      </c>
      <c r="D65" s="1">
        <v>42950</v>
      </c>
      <c r="E65">
        <v>20</v>
      </c>
      <c r="F65">
        <v>48</v>
      </c>
      <c r="G65">
        <v>200000</v>
      </c>
      <c r="H65">
        <v>250</v>
      </c>
      <c r="I65">
        <v>5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2"/>
        <v>1.6666666666666667</v>
      </c>
      <c r="P65">
        <f t="shared" si="3"/>
        <v>0</v>
      </c>
      <c r="Q65">
        <f t="shared" si="4"/>
        <v>1333.3333333333335</v>
      </c>
      <c r="R65">
        <f t="shared" si="5"/>
        <v>0</v>
      </c>
      <c r="V65">
        <f>SUM(Q56:Q65)</f>
        <v>169560</v>
      </c>
      <c r="W65" t="s">
        <v>20</v>
      </c>
      <c r="X65" t="s">
        <v>20</v>
      </c>
      <c r="Y65" t="s">
        <v>20</v>
      </c>
    </row>
    <row r="66" spans="1:28" x14ac:dyDescent="0.2">
      <c r="A66" t="s">
        <v>20</v>
      </c>
      <c r="B66" t="s">
        <v>20</v>
      </c>
      <c r="C66" s="1">
        <v>42950</v>
      </c>
      <c r="D66" s="1">
        <v>42950</v>
      </c>
      <c r="E66">
        <v>21</v>
      </c>
      <c r="F66">
        <v>60</v>
      </c>
      <c r="G66">
        <v>300000</v>
      </c>
      <c r="H66">
        <v>250</v>
      </c>
      <c r="I66">
        <v>21</v>
      </c>
      <c r="J66">
        <v>0</v>
      </c>
      <c r="K66">
        <v>21</v>
      </c>
      <c r="L66">
        <v>1</v>
      </c>
      <c r="M66">
        <v>15</v>
      </c>
      <c r="N66">
        <v>1</v>
      </c>
      <c r="O66">
        <f t="shared" si="2"/>
        <v>19</v>
      </c>
      <c r="P66">
        <f t="shared" si="3"/>
        <v>0.66666666666666663</v>
      </c>
      <c r="Q66">
        <f t="shared" si="4"/>
        <v>22800</v>
      </c>
      <c r="R66">
        <f t="shared" si="5"/>
        <v>800</v>
      </c>
      <c r="S66">
        <f>15000*4</f>
        <v>60000</v>
      </c>
      <c r="T66">
        <f t="shared" si="7"/>
        <v>0.39333333333333331</v>
      </c>
      <c r="U66">
        <f>Q66/15000</f>
        <v>1.52</v>
      </c>
      <c r="W66" t="s">
        <v>20</v>
      </c>
      <c r="X66" t="s">
        <v>20</v>
      </c>
      <c r="Y66" t="s">
        <v>20</v>
      </c>
    </row>
    <row r="67" spans="1:28" x14ac:dyDescent="0.2">
      <c r="A67" t="s">
        <v>20</v>
      </c>
      <c r="B67" t="s">
        <v>20</v>
      </c>
      <c r="C67" s="1">
        <v>42950</v>
      </c>
      <c r="D67" s="1">
        <v>42950</v>
      </c>
      <c r="E67">
        <v>21</v>
      </c>
      <c r="F67">
        <v>48</v>
      </c>
      <c r="G67">
        <v>200000</v>
      </c>
      <c r="H67">
        <v>250</v>
      </c>
      <c r="I67">
        <v>0</v>
      </c>
      <c r="J67">
        <v>1</v>
      </c>
      <c r="K67">
        <v>1</v>
      </c>
      <c r="L67">
        <v>0</v>
      </c>
      <c r="M67">
        <v>2</v>
      </c>
      <c r="N67">
        <v>0</v>
      </c>
      <c r="O67">
        <f t="shared" ref="O67:O156" si="8">AVERAGE(I67,K67,M67)</f>
        <v>1</v>
      </c>
      <c r="P67">
        <f t="shared" ref="P67:P156" si="9">AVERAGE(J67,L67,N67)</f>
        <v>0.33333333333333331</v>
      </c>
      <c r="Q67">
        <f t="shared" ref="Q67:Q156" si="10">(O67/H67)*G67</f>
        <v>800</v>
      </c>
      <c r="R67">
        <f t="shared" ref="R67:R156" si="11">(P67/H67)*G67</f>
        <v>266.66666666666669</v>
      </c>
      <c r="W67" t="s">
        <v>20</v>
      </c>
      <c r="X67" t="s">
        <v>20</v>
      </c>
      <c r="Y67" t="s">
        <v>20</v>
      </c>
    </row>
    <row r="68" spans="1:28" x14ac:dyDescent="0.2">
      <c r="A68" t="s">
        <v>20</v>
      </c>
      <c r="B68" t="s">
        <v>20</v>
      </c>
      <c r="C68" s="1">
        <v>42950</v>
      </c>
      <c r="D68" s="1">
        <v>42950</v>
      </c>
      <c r="E68">
        <v>22</v>
      </c>
      <c r="F68">
        <v>60</v>
      </c>
      <c r="G68">
        <v>300000</v>
      </c>
      <c r="H68">
        <v>250</v>
      </c>
      <c r="I68">
        <v>23</v>
      </c>
      <c r="J68">
        <v>0</v>
      </c>
      <c r="K68">
        <v>33</v>
      </c>
      <c r="L68">
        <v>2</v>
      </c>
      <c r="M68">
        <v>30</v>
      </c>
      <c r="N68">
        <v>1</v>
      </c>
      <c r="O68">
        <f t="shared" si="8"/>
        <v>28.666666666666668</v>
      </c>
      <c r="P68">
        <f t="shared" si="9"/>
        <v>1</v>
      </c>
      <c r="Q68">
        <f t="shared" si="10"/>
        <v>34400</v>
      </c>
      <c r="R68">
        <f t="shared" si="11"/>
        <v>1200</v>
      </c>
      <c r="S68">
        <f>15000*4</f>
        <v>60000</v>
      </c>
      <c r="T68">
        <f t="shared" si="7"/>
        <v>0.59555555555555562</v>
      </c>
      <c r="U68">
        <f>Q68/15000</f>
        <v>2.2933333333333334</v>
      </c>
      <c r="W68" t="s">
        <v>20</v>
      </c>
      <c r="X68" t="s">
        <v>20</v>
      </c>
      <c r="Y68" t="s">
        <v>20</v>
      </c>
    </row>
    <row r="69" spans="1:28" x14ac:dyDescent="0.2">
      <c r="A69" t="s">
        <v>20</v>
      </c>
      <c r="B69" t="s">
        <v>20</v>
      </c>
      <c r="C69" s="1">
        <v>42950</v>
      </c>
      <c r="D69" s="1">
        <v>42950</v>
      </c>
      <c r="E69">
        <v>22</v>
      </c>
      <c r="F69">
        <v>48</v>
      </c>
      <c r="G69">
        <v>200000</v>
      </c>
      <c r="H69">
        <v>250</v>
      </c>
      <c r="I69">
        <v>2</v>
      </c>
      <c r="J69">
        <v>1</v>
      </c>
      <c r="K69">
        <v>2</v>
      </c>
      <c r="L69">
        <v>0</v>
      </c>
      <c r="M69">
        <v>1</v>
      </c>
      <c r="N69">
        <v>0</v>
      </c>
      <c r="O69">
        <f t="shared" si="8"/>
        <v>1.6666666666666667</v>
      </c>
      <c r="P69">
        <f t="shared" si="9"/>
        <v>0.33333333333333331</v>
      </c>
      <c r="Q69">
        <f t="shared" si="10"/>
        <v>1333.3333333333335</v>
      </c>
      <c r="R69">
        <f t="shared" si="11"/>
        <v>266.66666666666669</v>
      </c>
      <c r="W69" t="s">
        <v>20</v>
      </c>
      <c r="X69" t="s">
        <v>20</v>
      </c>
      <c r="Y69" t="s">
        <v>20</v>
      </c>
    </row>
    <row r="70" spans="1:28" x14ac:dyDescent="0.2">
      <c r="A70" t="s">
        <v>20</v>
      </c>
      <c r="B70" t="s">
        <v>20</v>
      </c>
      <c r="C70" s="1">
        <v>42950</v>
      </c>
      <c r="D70" s="1">
        <v>42950</v>
      </c>
      <c r="E70">
        <v>23</v>
      </c>
      <c r="F70">
        <v>60</v>
      </c>
      <c r="G70">
        <v>350000</v>
      </c>
      <c r="H70">
        <v>250</v>
      </c>
      <c r="I70">
        <v>13</v>
      </c>
      <c r="J70">
        <v>0</v>
      </c>
      <c r="K70">
        <v>16</v>
      </c>
      <c r="L70">
        <v>0</v>
      </c>
      <c r="M70">
        <v>10</v>
      </c>
      <c r="O70">
        <f t="shared" si="8"/>
        <v>13</v>
      </c>
      <c r="P70">
        <f t="shared" si="9"/>
        <v>0</v>
      </c>
      <c r="Q70">
        <f t="shared" si="10"/>
        <v>18200</v>
      </c>
      <c r="R70">
        <f t="shared" si="11"/>
        <v>0</v>
      </c>
      <c r="S70">
        <f>15000*4</f>
        <v>60000</v>
      </c>
      <c r="T70">
        <f>SUM(Q70)/S70</f>
        <v>0.30333333333333334</v>
      </c>
      <c r="U70">
        <f>Q70/15000</f>
        <v>1.2133333333333334</v>
      </c>
      <c r="W70" t="s">
        <v>20</v>
      </c>
      <c r="X70" t="s">
        <v>20</v>
      </c>
      <c r="Y70" t="s">
        <v>20</v>
      </c>
      <c r="AB70" t="s">
        <v>29</v>
      </c>
    </row>
    <row r="71" spans="1:28" x14ac:dyDescent="0.2">
      <c r="A71" t="s">
        <v>20</v>
      </c>
      <c r="B71" t="s">
        <v>20</v>
      </c>
      <c r="C71" s="1">
        <v>42950</v>
      </c>
      <c r="D71" s="1">
        <v>42950</v>
      </c>
      <c r="E71">
        <v>23</v>
      </c>
      <c r="F71">
        <v>48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  <c r="R71" t="s">
        <v>20</v>
      </c>
      <c r="W71" t="s">
        <v>20</v>
      </c>
      <c r="X71" t="s">
        <v>20</v>
      </c>
      <c r="Y71" t="s">
        <v>20</v>
      </c>
    </row>
    <row r="72" spans="1:28" x14ac:dyDescent="0.2">
      <c r="A72" t="s">
        <v>20</v>
      </c>
      <c r="B72" t="s">
        <v>20</v>
      </c>
      <c r="C72" s="1">
        <v>42950</v>
      </c>
      <c r="D72" s="1">
        <v>42950</v>
      </c>
      <c r="E72">
        <v>24</v>
      </c>
      <c r="F72">
        <v>60</v>
      </c>
      <c r="G72">
        <v>350000</v>
      </c>
      <c r="H72">
        <v>250</v>
      </c>
      <c r="I72">
        <v>32</v>
      </c>
      <c r="J72">
        <v>0</v>
      </c>
      <c r="K72">
        <v>23</v>
      </c>
      <c r="L72">
        <v>0</v>
      </c>
      <c r="M72">
        <v>31</v>
      </c>
      <c r="N72">
        <v>0</v>
      </c>
      <c r="O72">
        <f t="shared" si="8"/>
        <v>28.666666666666668</v>
      </c>
      <c r="P72">
        <f t="shared" si="9"/>
        <v>0</v>
      </c>
      <c r="Q72">
        <f t="shared" si="10"/>
        <v>40133.333333333336</v>
      </c>
      <c r="R72">
        <f t="shared" si="11"/>
        <v>0</v>
      </c>
      <c r="S72">
        <f>15000*4</f>
        <v>60000</v>
      </c>
      <c r="T72">
        <f t="shared" si="7"/>
        <v>0.74888888888888894</v>
      </c>
      <c r="U72">
        <f>Q72/15000</f>
        <v>2.6755555555555559</v>
      </c>
      <c r="W72" t="s">
        <v>20</v>
      </c>
      <c r="X72" t="s">
        <v>20</v>
      </c>
      <c r="Y72" t="s">
        <v>20</v>
      </c>
    </row>
    <row r="73" spans="1:28" x14ac:dyDescent="0.2">
      <c r="A73" t="s">
        <v>20</v>
      </c>
      <c r="B73" t="s">
        <v>20</v>
      </c>
      <c r="C73" s="1">
        <v>42950</v>
      </c>
      <c r="D73" s="1">
        <v>42950</v>
      </c>
      <c r="E73">
        <v>24</v>
      </c>
      <c r="F73">
        <v>48</v>
      </c>
      <c r="G73">
        <v>300000</v>
      </c>
      <c r="H73">
        <v>250</v>
      </c>
      <c r="I73">
        <v>3</v>
      </c>
      <c r="J73">
        <v>0</v>
      </c>
      <c r="K73">
        <v>5</v>
      </c>
      <c r="L73">
        <v>1</v>
      </c>
      <c r="M73">
        <v>4</v>
      </c>
      <c r="N73">
        <v>0</v>
      </c>
      <c r="O73">
        <f t="shared" si="8"/>
        <v>4</v>
      </c>
      <c r="P73">
        <f t="shared" si="9"/>
        <v>0.33333333333333331</v>
      </c>
      <c r="Q73">
        <f t="shared" si="10"/>
        <v>4800</v>
      </c>
      <c r="R73">
        <f t="shared" si="11"/>
        <v>400</v>
      </c>
      <c r="V73">
        <f>SUM(Q66:Q73)</f>
        <v>122466.66666666669</v>
      </c>
      <c r="W73" t="s">
        <v>20</v>
      </c>
      <c r="X73" t="s">
        <v>20</v>
      </c>
      <c r="Y73" t="s">
        <v>20</v>
      </c>
    </row>
    <row r="74" spans="1:28" x14ac:dyDescent="0.2">
      <c r="C74" s="1">
        <v>42952</v>
      </c>
      <c r="D74" s="1">
        <v>42952</v>
      </c>
      <c r="E74">
        <v>1</v>
      </c>
      <c r="F74">
        <v>60</v>
      </c>
      <c r="G74">
        <v>400000</v>
      </c>
      <c r="H74">
        <v>250</v>
      </c>
      <c r="I74">
        <v>17</v>
      </c>
      <c r="J74">
        <v>0</v>
      </c>
      <c r="K74">
        <v>27</v>
      </c>
      <c r="L74">
        <v>0</v>
      </c>
      <c r="M74">
        <v>34</v>
      </c>
      <c r="N74">
        <v>1</v>
      </c>
      <c r="O74">
        <f t="shared" si="8"/>
        <v>26</v>
      </c>
      <c r="P74">
        <f t="shared" si="9"/>
        <v>0.33333333333333331</v>
      </c>
      <c r="Q74">
        <f t="shared" si="10"/>
        <v>41600</v>
      </c>
      <c r="R74">
        <f t="shared" si="11"/>
        <v>533.33333333333337</v>
      </c>
      <c r="S74">
        <f t="shared" ref="S74:S124" si="12">15000*4</f>
        <v>60000</v>
      </c>
      <c r="T74">
        <f t="shared" ref="T74:T124" si="13">Q74/S74</f>
        <v>0.69333333333333336</v>
      </c>
      <c r="U74">
        <f t="shared" ref="U74:U97" si="14">Q74/15000</f>
        <v>2.7733333333333334</v>
      </c>
      <c r="W74" t="s">
        <v>20</v>
      </c>
      <c r="X74" t="s">
        <v>20</v>
      </c>
      <c r="Y74" t="s">
        <v>20</v>
      </c>
    </row>
    <row r="75" spans="1:28" x14ac:dyDescent="0.2">
      <c r="C75" s="1">
        <v>42952</v>
      </c>
      <c r="D75" s="1">
        <v>42952</v>
      </c>
      <c r="E75">
        <v>2</v>
      </c>
      <c r="F75">
        <v>60</v>
      </c>
      <c r="G75">
        <v>400000</v>
      </c>
      <c r="H75">
        <v>250</v>
      </c>
      <c r="I75">
        <v>18</v>
      </c>
      <c r="J75">
        <v>4</v>
      </c>
      <c r="K75">
        <v>21</v>
      </c>
      <c r="L75">
        <v>1</v>
      </c>
      <c r="M75">
        <v>26</v>
      </c>
      <c r="N75">
        <v>2</v>
      </c>
      <c r="O75">
        <f t="shared" si="8"/>
        <v>21.666666666666668</v>
      </c>
      <c r="P75">
        <f t="shared" si="9"/>
        <v>2.3333333333333335</v>
      </c>
      <c r="Q75">
        <f t="shared" si="10"/>
        <v>34666.666666666664</v>
      </c>
      <c r="R75">
        <f t="shared" si="11"/>
        <v>3733.3333333333335</v>
      </c>
      <c r="S75">
        <f t="shared" si="12"/>
        <v>60000</v>
      </c>
      <c r="T75">
        <f t="shared" si="13"/>
        <v>0.57777777777777772</v>
      </c>
      <c r="U75">
        <f t="shared" si="14"/>
        <v>2.3111111111111109</v>
      </c>
      <c r="W75" t="s">
        <v>20</v>
      </c>
      <c r="X75" t="s">
        <v>20</v>
      </c>
      <c r="Y75" t="s">
        <v>20</v>
      </c>
    </row>
    <row r="76" spans="1:28" x14ac:dyDescent="0.2">
      <c r="C76" s="1">
        <v>42952</v>
      </c>
      <c r="D76" s="1">
        <v>42952</v>
      </c>
      <c r="E76">
        <v>3</v>
      </c>
      <c r="F76">
        <v>60</v>
      </c>
      <c r="G76">
        <v>400000</v>
      </c>
      <c r="H76">
        <v>250</v>
      </c>
      <c r="I76">
        <v>20</v>
      </c>
      <c r="J76">
        <v>0</v>
      </c>
      <c r="K76">
        <v>38</v>
      </c>
      <c r="L76">
        <v>0</v>
      </c>
      <c r="M76">
        <v>29</v>
      </c>
      <c r="N76">
        <v>1</v>
      </c>
      <c r="O76">
        <f t="shared" si="8"/>
        <v>29</v>
      </c>
      <c r="P76">
        <f t="shared" si="9"/>
        <v>0.33333333333333331</v>
      </c>
      <c r="Q76">
        <f t="shared" si="10"/>
        <v>46400</v>
      </c>
      <c r="R76">
        <f t="shared" si="11"/>
        <v>533.33333333333337</v>
      </c>
      <c r="S76">
        <f t="shared" si="12"/>
        <v>60000</v>
      </c>
      <c r="T76">
        <f t="shared" si="13"/>
        <v>0.77333333333333332</v>
      </c>
      <c r="U76">
        <f t="shared" si="14"/>
        <v>3.0933333333333333</v>
      </c>
      <c r="W76" t="s">
        <v>20</v>
      </c>
      <c r="X76" t="s">
        <v>20</v>
      </c>
      <c r="Y76" t="s">
        <v>20</v>
      </c>
    </row>
    <row r="77" spans="1:28" x14ac:dyDescent="0.2">
      <c r="C77" s="1">
        <v>42952</v>
      </c>
      <c r="D77" s="1">
        <v>42952</v>
      </c>
      <c r="E77">
        <v>4</v>
      </c>
      <c r="F77">
        <v>60</v>
      </c>
      <c r="G77">
        <v>375000</v>
      </c>
      <c r="H77">
        <v>250</v>
      </c>
      <c r="I77">
        <v>38</v>
      </c>
      <c r="J77">
        <v>2</v>
      </c>
      <c r="K77">
        <v>9</v>
      </c>
      <c r="L77">
        <v>0</v>
      </c>
      <c r="M77">
        <v>25</v>
      </c>
      <c r="N77">
        <v>1</v>
      </c>
      <c r="O77">
        <f t="shared" si="8"/>
        <v>24</v>
      </c>
      <c r="P77">
        <f t="shared" si="9"/>
        <v>1</v>
      </c>
      <c r="Q77">
        <f t="shared" si="10"/>
        <v>36000</v>
      </c>
      <c r="R77">
        <f t="shared" si="11"/>
        <v>1500</v>
      </c>
      <c r="S77">
        <f t="shared" si="12"/>
        <v>60000</v>
      </c>
      <c r="T77">
        <f t="shared" si="13"/>
        <v>0.6</v>
      </c>
      <c r="U77">
        <f t="shared" si="14"/>
        <v>2.4</v>
      </c>
      <c r="W77" t="s">
        <v>20</v>
      </c>
      <c r="X77" t="s">
        <v>20</v>
      </c>
      <c r="Y77" t="s">
        <v>20</v>
      </c>
    </row>
    <row r="78" spans="1:28" x14ac:dyDescent="0.2">
      <c r="C78" s="1">
        <v>42952</v>
      </c>
      <c r="D78" s="1">
        <v>42952</v>
      </c>
      <c r="E78">
        <v>5</v>
      </c>
      <c r="F78">
        <v>60</v>
      </c>
      <c r="G78">
        <v>390000</v>
      </c>
      <c r="H78">
        <v>250</v>
      </c>
      <c r="I78">
        <v>32</v>
      </c>
      <c r="J78">
        <v>0</v>
      </c>
      <c r="K78">
        <v>24</v>
      </c>
      <c r="L78">
        <v>1</v>
      </c>
      <c r="M78">
        <v>28</v>
      </c>
      <c r="N78">
        <v>0</v>
      </c>
      <c r="O78">
        <f t="shared" si="8"/>
        <v>28</v>
      </c>
      <c r="P78">
        <f t="shared" si="9"/>
        <v>0.33333333333333331</v>
      </c>
      <c r="Q78">
        <f t="shared" si="10"/>
        <v>43680</v>
      </c>
      <c r="R78">
        <f t="shared" si="11"/>
        <v>520</v>
      </c>
      <c r="S78">
        <f t="shared" si="12"/>
        <v>60000</v>
      </c>
      <c r="T78">
        <f t="shared" si="13"/>
        <v>0.72799999999999998</v>
      </c>
      <c r="U78">
        <f t="shared" si="14"/>
        <v>2.9119999999999999</v>
      </c>
      <c r="V78">
        <f>SUM(Q74:Q78)</f>
        <v>202346.66666666666</v>
      </c>
      <c r="W78" t="s">
        <v>20</v>
      </c>
      <c r="X78" t="s">
        <v>20</v>
      </c>
      <c r="Y78" t="s">
        <v>20</v>
      </c>
    </row>
    <row r="79" spans="1:28" x14ac:dyDescent="0.2">
      <c r="C79" s="1">
        <v>42952</v>
      </c>
      <c r="D79" s="1">
        <v>42952</v>
      </c>
      <c r="E79">
        <v>6</v>
      </c>
      <c r="F79">
        <v>60</v>
      </c>
      <c r="G79">
        <v>360000</v>
      </c>
      <c r="H79">
        <v>250</v>
      </c>
      <c r="I79">
        <v>31</v>
      </c>
      <c r="J79">
        <v>0</v>
      </c>
      <c r="K79">
        <v>29</v>
      </c>
      <c r="L79">
        <v>1</v>
      </c>
      <c r="M79">
        <v>14</v>
      </c>
      <c r="N79">
        <v>0</v>
      </c>
      <c r="O79">
        <f t="shared" si="8"/>
        <v>24.666666666666668</v>
      </c>
      <c r="P79">
        <f t="shared" si="9"/>
        <v>0.33333333333333331</v>
      </c>
      <c r="Q79">
        <f t="shared" si="10"/>
        <v>35520</v>
      </c>
      <c r="R79">
        <f t="shared" si="11"/>
        <v>480</v>
      </c>
      <c r="S79">
        <f t="shared" si="12"/>
        <v>60000</v>
      </c>
      <c r="T79">
        <f t="shared" si="13"/>
        <v>0.59199999999999997</v>
      </c>
      <c r="U79">
        <f t="shared" si="14"/>
        <v>2.3679999999999999</v>
      </c>
      <c r="W79" t="s">
        <v>20</v>
      </c>
      <c r="X79" t="s">
        <v>20</v>
      </c>
      <c r="Y79" t="s">
        <v>20</v>
      </c>
    </row>
    <row r="80" spans="1:28" x14ac:dyDescent="0.2">
      <c r="C80" s="1">
        <v>42952</v>
      </c>
      <c r="D80" s="1">
        <v>42952</v>
      </c>
      <c r="E80">
        <v>7</v>
      </c>
      <c r="F80">
        <v>60</v>
      </c>
      <c r="G80">
        <v>325000</v>
      </c>
      <c r="H80">
        <v>250</v>
      </c>
      <c r="I80">
        <v>21</v>
      </c>
      <c r="J80">
        <v>0</v>
      </c>
      <c r="K80">
        <v>27</v>
      </c>
      <c r="L80">
        <v>0</v>
      </c>
      <c r="M80">
        <v>23</v>
      </c>
      <c r="N80">
        <v>1</v>
      </c>
      <c r="O80">
        <f t="shared" si="8"/>
        <v>23.666666666666668</v>
      </c>
      <c r="P80">
        <f t="shared" si="9"/>
        <v>0.33333333333333331</v>
      </c>
      <c r="Q80">
        <f t="shared" si="10"/>
        <v>30766.666666666672</v>
      </c>
      <c r="R80">
        <f t="shared" si="11"/>
        <v>433.33333333333331</v>
      </c>
      <c r="S80">
        <f t="shared" si="12"/>
        <v>60000</v>
      </c>
      <c r="T80">
        <f t="shared" si="13"/>
        <v>0.51277777777777789</v>
      </c>
      <c r="U80">
        <f t="shared" si="14"/>
        <v>2.0511111111111116</v>
      </c>
      <c r="W80" t="s">
        <v>20</v>
      </c>
      <c r="X80" t="s">
        <v>20</v>
      </c>
      <c r="Y80" t="s">
        <v>20</v>
      </c>
    </row>
    <row r="81" spans="3:25" x14ac:dyDescent="0.2">
      <c r="C81" s="1">
        <v>42952</v>
      </c>
      <c r="D81" s="1">
        <v>42952</v>
      </c>
      <c r="E81">
        <v>8</v>
      </c>
      <c r="F81">
        <v>60</v>
      </c>
      <c r="G81">
        <v>375000</v>
      </c>
      <c r="H81">
        <v>250</v>
      </c>
      <c r="I81">
        <v>29</v>
      </c>
      <c r="J81">
        <v>0</v>
      </c>
      <c r="K81">
        <v>1</v>
      </c>
      <c r="L81">
        <v>0</v>
      </c>
      <c r="M81">
        <v>34</v>
      </c>
      <c r="N81">
        <v>0</v>
      </c>
      <c r="O81">
        <f t="shared" si="8"/>
        <v>21.333333333333332</v>
      </c>
      <c r="P81">
        <f t="shared" si="9"/>
        <v>0</v>
      </c>
      <c r="Q81">
        <f t="shared" si="10"/>
        <v>32000</v>
      </c>
      <c r="R81">
        <f t="shared" si="11"/>
        <v>0</v>
      </c>
      <c r="S81">
        <f t="shared" si="12"/>
        <v>60000</v>
      </c>
      <c r="T81">
        <f t="shared" si="13"/>
        <v>0.53333333333333333</v>
      </c>
      <c r="U81">
        <f t="shared" si="14"/>
        <v>2.1333333333333333</v>
      </c>
      <c r="W81" t="s">
        <v>20</v>
      </c>
      <c r="X81" t="s">
        <v>20</v>
      </c>
      <c r="Y81" t="s">
        <v>20</v>
      </c>
    </row>
    <row r="82" spans="3:25" x14ac:dyDescent="0.2">
      <c r="C82" s="1">
        <v>42952</v>
      </c>
      <c r="D82" s="1">
        <v>42952</v>
      </c>
      <c r="E82">
        <v>9</v>
      </c>
      <c r="F82">
        <v>60</v>
      </c>
      <c r="G82">
        <v>400000</v>
      </c>
      <c r="H82">
        <v>250</v>
      </c>
      <c r="I82">
        <v>27</v>
      </c>
      <c r="J82">
        <v>2</v>
      </c>
      <c r="K82">
        <v>30</v>
      </c>
      <c r="L82">
        <v>1</v>
      </c>
      <c r="M82">
        <v>33</v>
      </c>
      <c r="N82">
        <v>0</v>
      </c>
      <c r="O82">
        <f t="shared" si="8"/>
        <v>30</v>
      </c>
      <c r="P82">
        <f t="shared" si="9"/>
        <v>1</v>
      </c>
      <c r="Q82">
        <f t="shared" si="10"/>
        <v>48000</v>
      </c>
      <c r="R82">
        <f t="shared" si="11"/>
        <v>1600</v>
      </c>
      <c r="S82">
        <f t="shared" si="12"/>
        <v>60000</v>
      </c>
      <c r="T82">
        <f t="shared" si="13"/>
        <v>0.8</v>
      </c>
      <c r="U82">
        <f t="shared" si="14"/>
        <v>3.2</v>
      </c>
      <c r="W82" t="s">
        <v>20</v>
      </c>
      <c r="X82" t="s">
        <v>20</v>
      </c>
      <c r="Y82" t="s">
        <v>20</v>
      </c>
    </row>
    <row r="83" spans="3:25" x14ac:dyDescent="0.2">
      <c r="C83" s="1">
        <v>42952</v>
      </c>
      <c r="D83" s="1">
        <v>42952</v>
      </c>
      <c r="E83">
        <v>10</v>
      </c>
      <c r="F83">
        <v>60</v>
      </c>
      <c r="G83">
        <v>375000</v>
      </c>
      <c r="H83">
        <v>250</v>
      </c>
      <c r="I83">
        <v>59</v>
      </c>
      <c r="J83">
        <v>2</v>
      </c>
      <c r="K83" t="s">
        <v>20</v>
      </c>
      <c r="L83" t="s">
        <v>20</v>
      </c>
      <c r="M83">
        <v>30</v>
      </c>
      <c r="N83">
        <v>2</v>
      </c>
      <c r="O83">
        <f t="shared" si="8"/>
        <v>44.5</v>
      </c>
      <c r="P83">
        <f t="shared" si="9"/>
        <v>2</v>
      </c>
      <c r="Q83">
        <f t="shared" si="10"/>
        <v>66750</v>
      </c>
      <c r="R83">
        <f t="shared" si="11"/>
        <v>3000</v>
      </c>
      <c r="S83">
        <f t="shared" si="12"/>
        <v>60000</v>
      </c>
      <c r="T83">
        <f t="shared" si="13"/>
        <v>1.1125</v>
      </c>
      <c r="U83">
        <f t="shared" si="14"/>
        <v>4.45</v>
      </c>
      <c r="V83">
        <f>SUM(Q79:Q83)</f>
        <v>213036.66666666669</v>
      </c>
      <c r="W83" t="s">
        <v>20</v>
      </c>
      <c r="X83" t="s">
        <v>20</v>
      </c>
      <c r="Y83" t="s">
        <v>20</v>
      </c>
    </row>
    <row r="84" spans="3:25" x14ac:dyDescent="0.2">
      <c r="C84" s="1">
        <v>42952</v>
      </c>
      <c r="D84" s="1">
        <v>42952</v>
      </c>
      <c r="E84">
        <v>11</v>
      </c>
      <c r="F84">
        <v>60</v>
      </c>
      <c r="G84">
        <v>550000</v>
      </c>
      <c r="H84">
        <v>250</v>
      </c>
      <c r="I84">
        <v>15</v>
      </c>
      <c r="J84">
        <v>0</v>
      </c>
      <c r="K84">
        <v>22</v>
      </c>
      <c r="L84">
        <v>0</v>
      </c>
      <c r="M84">
        <v>26</v>
      </c>
      <c r="N84">
        <v>1</v>
      </c>
      <c r="O84">
        <f t="shared" si="8"/>
        <v>21</v>
      </c>
      <c r="P84">
        <f t="shared" si="9"/>
        <v>0.33333333333333331</v>
      </c>
      <c r="Q84">
        <f t="shared" si="10"/>
        <v>46200</v>
      </c>
      <c r="R84">
        <f t="shared" si="11"/>
        <v>733.33333333333326</v>
      </c>
      <c r="S84">
        <f t="shared" si="12"/>
        <v>60000</v>
      </c>
      <c r="T84">
        <f t="shared" si="13"/>
        <v>0.77</v>
      </c>
      <c r="U84">
        <f t="shared" si="14"/>
        <v>3.08</v>
      </c>
      <c r="W84" t="s">
        <v>20</v>
      </c>
      <c r="X84" t="s">
        <v>20</v>
      </c>
      <c r="Y84" t="s">
        <v>20</v>
      </c>
    </row>
    <row r="85" spans="3:25" x14ac:dyDescent="0.2">
      <c r="C85" s="1">
        <v>42952</v>
      </c>
      <c r="D85" s="1">
        <v>42952</v>
      </c>
      <c r="E85">
        <v>12</v>
      </c>
      <c r="F85">
        <v>60</v>
      </c>
      <c r="G85">
        <v>400000</v>
      </c>
      <c r="H85">
        <v>250</v>
      </c>
      <c r="I85">
        <v>17</v>
      </c>
      <c r="J85">
        <v>0</v>
      </c>
      <c r="K85">
        <v>22</v>
      </c>
      <c r="L85">
        <v>1</v>
      </c>
      <c r="M85">
        <v>38</v>
      </c>
      <c r="N85">
        <v>0</v>
      </c>
      <c r="O85">
        <f t="shared" si="8"/>
        <v>25.666666666666668</v>
      </c>
      <c r="P85">
        <f t="shared" si="9"/>
        <v>0.33333333333333331</v>
      </c>
      <c r="Q85">
        <f t="shared" si="10"/>
        <v>41066.666666666672</v>
      </c>
      <c r="R85">
        <f t="shared" si="11"/>
        <v>533.33333333333337</v>
      </c>
      <c r="S85">
        <f t="shared" si="12"/>
        <v>60000</v>
      </c>
      <c r="T85">
        <f t="shared" si="13"/>
        <v>0.68444444444444452</v>
      </c>
      <c r="U85">
        <f t="shared" si="14"/>
        <v>2.7377777777777781</v>
      </c>
      <c r="W85" t="s">
        <v>20</v>
      </c>
      <c r="X85" t="s">
        <v>20</v>
      </c>
      <c r="Y85" t="s">
        <v>20</v>
      </c>
    </row>
    <row r="86" spans="3:25" x14ac:dyDescent="0.2">
      <c r="C86" s="1">
        <v>42952</v>
      </c>
      <c r="D86" s="1">
        <v>42952</v>
      </c>
      <c r="E86">
        <v>13</v>
      </c>
      <c r="F86">
        <v>60</v>
      </c>
      <c r="G86">
        <v>400000</v>
      </c>
      <c r="H86">
        <v>250</v>
      </c>
      <c r="I86">
        <v>23</v>
      </c>
      <c r="J86">
        <v>0</v>
      </c>
      <c r="K86">
        <v>20</v>
      </c>
      <c r="L86">
        <v>1</v>
      </c>
      <c r="M86">
        <v>33</v>
      </c>
      <c r="N86">
        <v>1</v>
      </c>
      <c r="O86">
        <f t="shared" si="8"/>
        <v>25.333333333333332</v>
      </c>
      <c r="P86">
        <f t="shared" si="9"/>
        <v>0.66666666666666663</v>
      </c>
      <c r="Q86">
        <f t="shared" si="10"/>
        <v>40533.333333333336</v>
      </c>
      <c r="R86">
        <f t="shared" si="11"/>
        <v>1066.6666666666667</v>
      </c>
      <c r="S86">
        <f t="shared" si="12"/>
        <v>60000</v>
      </c>
      <c r="T86">
        <f t="shared" si="13"/>
        <v>0.67555555555555558</v>
      </c>
      <c r="U86">
        <f t="shared" si="14"/>
        <v>2.7022222222222223</v>
      </c>
      <c r="W86" t="s">
        <v>20</v>
      </c>
      <c r="X86" t="s">
        <v>20</v>
      </c>
      <c r="Y86" t="s">
        <v>20</v>
      </c>
    </row>
    <row r="87" spans="3:25" x14ac:dyDescent="0.2">
      <c r="C87" s="1">
        <v>42952</v>
      </c>
      <c r="D87" s="1">
        <v>42952</v>
      </c>
      <c r="E87">
        <v>14</v>
      </c>
      <c r="F87">
        <v>60</v>
      </c>
      <c r="G87">
        <v>425000</v>
      </c>
      <c r="H87">
        <v>250</v>
      </c>
      <c r="I87">
        <v>25</v>
      </c>
      <c r="J87">
        <v>0</v>
      </c>
      <c r="K87">
        <v>28</v>
      </c>
      <c r="L87">
        <v>0</v>
      </c>
      <c r="M87">
        <v>16</v>
      </c>
      <c r="N87">
        <v>1</v>
      </c>
      <c r="O87">
        <f t="shared" si="8"/>
        <v>23</v>
      </c>
      <c r="P87">
        <f t="shared" si="9"/>
        <v>0.33333333333333331</v>
      </c>
      <c r="Q87">
        <f t="shared" si="10"/>
        <v>39100</v>
      </c>
      <c r="R87">
        <f t="shared" si="11"/>
        <v>566.66666666666663</v>
      </c>
      <c r="S87">
        <f t="shared" si="12"/>
        <v>60000</v>
      </c>
      <c r="T87">
        <f t="shared" si="13"/>
        <v>0.65166666666666662</v>
      </c>
      <c r="U87">
        <f t="shared" si="14"/>
        <v>2.6066666666666665</v>
      </c>
      <c r="W87" t="s">
        <v>20</v>
      </c>
      <c r="X87" t="s">
        <v>20</v>
      </c>
      <c r="Y87" t="s">
        <v>20</v>
      </c>
    </row>
    <row r="88" spans="3:25" x14ac:dyDescent="0.2">
      <c r="C88" s="1">
        <v>42952</v>
      </c>
      <c r="D88" s="1">
        <v>42952</v>
      </c>
      <c r="E88">
        <v>15</v>
      </c>
      <c r="F88">
        <v>60</v>
      </c>
      <c r="G88">
        <v>500000</v>
      </c>
      <c r="H88">
        <v>250</v>
      </c>
      <c r="I88">
        <v>15</v>
      </c>
      <c r="J88">
        <v>1</v>
      </c>
      <c r="K88">
        <v>0</v>
      </c>
      <c r="L88">
        <v>2</v>
      </c>
      <c r="M88">
        <v>25</v>
      </c>
      <c r="N88">
        <v>0</v>
      </c>
      <c r="O88">
        <f t="shared" si="8"/>
        <v>13.333333333333334</v>
      </c>
      <c r="P88">
        <f t="shared" si="9"/>
        <v>1</v>
      </c>
      <c r="Q88">
        <f t="shared" si="10"/>
        <v>26666.666666666668</v>
      </c>
      <c r="R88">
        <f t="shared" si="11"/>
        <v>2000</v>
      </c>
      <c r="S88">
        <f t="shared" si="12"/>
        <v>60000</v>
      </c>
      <c r="T88">
        <f t="shared" si="13"/>
        <v>0.44444444444444448</v>
      </c>
      <c r="U88">
        <f t="shared" si="14"/>
        <v>1.7777777777777779</v>
      </c>
      <c r="V88">
        <f>SUM(Q84:Q88)</f>
        <v>193566.66666666666</v>
      </c>
      <c r="W88" t="s">
        <v>20</v>
      </c>
      <c r="X88" t="s">
        <v>20</v>
      </c>
      <c r="Y88" t="s">
        <v>20</v>
      </c>
    </row>
    <row r="89" spans="3:25" x14ac:dyDescent="0.2">
      <c r="C89" s="1">
        <v>42952</v>
      </c>
      <c r="D89" s="1">
        <v>42952</v>
      </c>
      <c r="E89">
        <v>16</v>
      </c>
      <c r="F89">
        <v>60</v>
      </c>
      <c r="G89">
        <v>500000</v>
      </c>
      <c r="H89">
        <v>250</v>
      </c>
      <c r="I89">
        <v>20</v>
      </c>
      <c r="J89">
        <v>1</v>
      </c>
      <c r="K89">
        <v>6</v>
      </c>
      <c r="L89">
        <v>0</v>
      </c>
      <c r="M89">
        <v>14</v>
      </c>
      <c r="N89">
        <v>1</v>
      </c>
      <c r="O89">
        <f t="shared" si="8"/>
        <v>13.333333333333334</v>
      </c>
      <c r="P89">
        <f t="shared" si="9"/>
        <v>0.66666666666666663</v>
      </c>
      <c r="Q89">
        <f t="shared" si="10"/>
        <v>26666.666666666668</v>
      </c>
      <c r="R89">
        <f t="shared" si="11"/>
        <v>1333.3333333333333</v>
      </c>
      <c r="S89">
        <f t="shared" si="12"/>
        <v>60000</v>
      </c>
      <c r="T89">
        <f t="shared" si="13"/>
        <v>0.44444444444444448</v>
      </c>
      <c r="U89">
        <f t="shared" si="14"/>
        <v>1.7777777777777779</v>
      </c>
      <c r="W89" t="s">
        <v>20</v>
      </c>
      <c r="X89" t="s">
        <v>20</v>
      </c>
      <c r="Y89" t="s">
        <v>20</v>
      </c>
    </row>
    <row r="90" spans="3:25" x14ac:dyDescent="0.2">
      <c r="C90" s="1">
        <v>42952</v>
      </c>
      <c r="D90" s="1">
        <v>42952</v>
      </c>
      <c r="E90">
        <v>17</v>
      </c>
      <c r="F90">
        <v>60</v>
      </c>
      <c r="G90">
        <v>360000</v>
      </c>
      <c r="H90">
        <v>250</v>
      </c>
      <c r="I90">
        <v>20</v>
      </c>
      <c r="J90">
        <v>2</v>
      </c>
      <c r="K90">
        <v>26</v>
      </c>
      <c r="L90">
        <v>0</v>
      </c>
      <c r="M90">
        <v>32</v>
      </c>
      <c r="N90">
        <v>3</v>
      </c>
      <c r="O90">
        <f t="shared" si="8"/>
        <v>26</v>
      </c>
      <c r="P90">
        <f t="shared" si="9"/>
        <v>1.6666666666666667</v>
      </c>
      <c r="Q90">
        <f t="shared" si="10"/>
        <v>37440</v>
      </c>
      <c r="R90">
        <f t="shared" si="11"/>
        <v>2400</v>
      </c>
      <c r="S90">
        <f t="shared" si="12"/>
        <v>60000</v>
      </c>
      <c r="T90">
        <f t="shared" si="13"/>
        <v>0.624</v>
      </c>
      <c r="U90">
        <f t="shared" si="14"/>
        <v>2.496</v>
      </c>
      <c r="W90" t="s">
        <v>20</v>
      </c>
      <c r="X90" t="s">
        <v>20</v>
      </c>
      <c r="Y90" t="s">
        <v>20</v>
      </c>
    </row>
    <row r="91" spans="3:25" x14ac:dyDescent="0.2">
      <c r="C91" s="1">
        <v>42952</v>
      </c>
      <c r="D91" s="1">
        <v>42952</v>
      </c>
      <c r="E91">
        <v>18</v>
      </c>
      <c r="F91">
        <v>60</v>
      </c>
      <c r="G91">
        <v>400000</v>
      </c>
      <c r="H91">
        <v>250</v>
      </c>
      <c r="I91">
        <v>19</v>
      </c>
      <c r="J91">
        <v>1</v>
      </c>
      <c r="K91">
        <v>17</v>
      </c>
      <c r="L91">
        <v>0</v>
      </c>
      <c r="M91">
        <v>16</v>
      </c>
      <c r="N91">
        <v>0</v>
      </c>
      <c r="O91">
        <f t="shared" si="8"/>
        <v>17.333333333333332</v>
      </c>
      <c r="P91">
        <f t="shared" si="9"/>
        <v>0.33333333333333331</v>
      </c>
      <c r="Q91">
        <f t="shared" si="10"/>
        <v>27733.333333333332</v>
      </c>
      <c r="R91">
        <f t="shared" si="11"/>
        <v>533.33333333333337</v>
      </c>
      <c r="S91">
        <f t="shared" si="12"/>
        <v>60000</v>
      </c>
      <c r="T91">
        <f t="shared" si="13"/>
        <v>0.4622222222222222</v>
      </c>
      <c r="U91">
        <f t="shared" si="14"/>
        <v>1.8488888888888888</v>
      </c>
      <c r="W91" t="s">
        <v>20</v>
      </c>
      <c r="X91" t="s">
        <v>20</v>
      </c>
      <c r="Y91" t="s">
        <v>20</v>
      </c>
    </row>
    <row r="92" spans="3:25" x14ac:dyDescent="0.2">
      <c r="C92" s="1">
        <v>42952</v>
      </c>
      <c r="D92" s="1">
        <v>42952</v>
      </c>
      <c r="E92">
        <v>19</v>
      </c>
      <c r="F92">
        <v>60</v>
      </c>
      <c r="G92">
        <v>500000</v>
      </c>
      <c r="H92">
        <v>250</v>
      </c>
      <c r="I92">
        <v>19</v>
      </c>
      <c r="J92">
        <v>2</v>
      </c>
      <c r="K92">
        <v>14</v>
      </c>
      <c r="L92">
        <v>2</v>
      </c>
      <c r="M92">
        <v>22</v>
      </c>
      <c r="N92">
        <v>1</v>
      </c>
      <c r="O92">
        <f t="shared" si="8"/>
        <v>18.333333333333332</v>
      </c>
      <c r="P92">
        <f t="shared" si="9"/>
        <v>1.6666666666666667</v>
      </c>
      <c r="Q92">
        <f t="shared" si="10"/>
        <v>36666.666666666664</v>
      </c>
      <c r="R92">
        <f t="shared" si="11"/>
        <v>3333.3333333333335</v>
      </c>
      <c r="S92">
        <f t="shared" si="12"/>
        <v>60000</v>
      </c>
      <c r="T92">
        <f t="shared" si="13"/>
        <v>0.61111111111111105</v>
      </c>
      <c r="U92">
        <f t="shared" si="14"/>
        <v>2.4444444444444442</v>
      </c>
      <c r="W92" t="s">
        <v>20</v>
      </c>
      <c r="X92" t="s">
        <v>20</v>
      </c>
      <c r="Y92" t="s">
        <v>20</v>
      </c>
    </row>
    <row r="93" spans="3:25" x14ac:dyDescent="0.2">
      <c r="C93" s="1">
        <v>42952</v>
      </c>
      <c r="D93" s="1">
        <v>42952</v>
      </c>
      <c r="E93">
        <v>20</v>
      </c>
      <c r="F93">
        <v>60</v>
      </c>
      <c r="G93">
        <v>450000</v>
      </c>
      <c r="H93">
        <v>250</v>
      </c>
      <c r="I93">
        <v>9</v>
      </c>
      <c r="J93">
        <v>0</v>
      </c>
      <c r="K93">
        <v>30</v>
      </c>
      <c r="L93">
        <v>3</v>
      </c>
      <c r="M93">
        <v>14</v>
      </c>
      <c r="N93">
        <v>0</v>
      </c>
      <c r="O93">
        <f t="shared" si="8"/>
        <v>17.666666666666668</v>
      </c>
      <c r="P93">
        <f t="shared" si="9"/>
        <v>1</v>
      </c>
      <c r="Q93">
        <f t="shared" si="10"/>
        <v>31800</v>
      </c>
      <c r="R93">
        <f t="shared" si="11"/>
        <v>1800</v>
      </c>
      <c r="S93">
        <f t="shared" si="12"/>
        <v>60000</v>
      </c>
      <c r="T93">
        <f t="shared" si="13"/>
        <v>0.53</v>
      </c>
      <c r="U93">
        <f t="shared" si="14"/>
        <v>2.12</v>
      </c>
      <c r="V93">
        <f>SUM(Q89:Q93)</f>
        <v>160306.66666666666</v>
      </c>
      <c r="W93" t="s">
        <v>20</v>
      </c>
      <c r="X93" t="s">
        <v>20</v>
      </c>
      <c r="Y93" t="s">
        <v>20</v>
      </c>
    </row>
    <row r="94" spans="3:25" x14ac:dyDescent="0.2">
      <c r="C94" s="1">
        <v>42952</v>
      </c>
      <c r="D94" s="1">
        <v>42952</v>
      </c>
      <c r="E94">
        <v>21</v>
      </c>
      <c r="F94">
        <v>60</v>
      </c>
      <c r="G94">
        <v>440000</v>
      </c>
      <c r="H94">
        <v>250</v>
      </c>
      <c r="I94">
        <v>9</v>
      </c>
      <c r="J94">
        <v>0</v>
      </c>
      <c r="K94">
        <v>16</v>
      </c>
      <c r="L94">
        <v>0</v>
      </c>
      <c r="M94">
        <v>18</v>
      </c>
      <c r="N94">
        <v>0</v>
      </c>
      <c r="O94">
        <f t="shared" si="8"/>
        <v>14.333333333333334</v>
      </c>
      <c r="P94">
        <f t="shared" si="9"/>
        <v>0</v>
      </c>
      <c r="Q94">
        <f t="shared" si="10"/>
        <v>25226.666666666668</v>
      </c>
      <c r="R94">
        <f t="shared" si="11"/>
        <v>0</v>
      </c>
      <c r="S94">
        <f t="shared" si="12"/>
        <v>60000</v>
      </c>
      <c r="T94">
        <f t="shared" si="13"/>
        <v>0.42044444444444445</v>
      </c>
      <c r="U94">
        <f t="shared" si="14"/>
        <v>1.6817777777777778</v>
      </c>
      <c r="W94" t="s">
        <v>20</v>
      </c>
      <c r="X94" t="s">
        <v>20</v>
      </c>
      <c r="Y94" t="s">
        <v>20</v>
      </c>
    </row>
    <row r="95" spans="3:25" x14ac:dyDescent="0.2">
      <c r="C95" s="1">
        <v>42952</v>
      </c>
      <c r="D95" s="1">
        <v>42952</v>
      </c>
      <c r="E95">
        <v>22</v>
      </c>
      <c r="F95">
        <v>60</v>
      </c>
      <c r="G95">
        <v>375000</v>
      </c>
      <c r="H95">
        <v>250</v>
      </c>
      <c r="I95">
        <v>23</v>
      </c>
      <c r="J95">
        <v>1</v>
      </c>
      <c r="K95">
        <v>32</v>
      </c>
      <c r="L95">
        <v>1</v>
      </c>
      <c r="M95">
        <v>17</v>
      </c>
      <c r="N95">
        <v>0</v>
      </c>
      <c r="O95">
        <f t="shared" si="8"/>
        <v>24</v>
      </c>
      <c r="P95">
        <f t="shared" si="9"/>
        <v>0.66666666666666663</v>
      </c>
      <c r="Q95">
        <f t="shared" si="10"/>
        <v>36000</v>
      </c>
      <c r="R95">
        <f t="shared" si="11"/>
        <v>1000</v>
      </c>
      <c r="S95">
        <f t="shared" si="12"/>
        <v>60000</v>
      </c>
      <c r="T95">
        <f t="shared" si="13"/>
        <v>0.6</v>
      </c>
      <c r="U95">
        <f t="shared" si="14"/>
        <v>2.4</v>
      </c>
      <c r="W95" t="s">
        <v>20</v>
      </c>
      <c r="X95" t="s">
        <v>20</v>
      </c>
      <c r="Y95" t="s">
        <v>20</v>
      </c>
    </row>
    <row r="96" spans="3:25" x14ac:dyDescent="0.2">
      <c r="C96" s="1">
        <v>42952</v>
      </c>
      <c r="D96" s="1">
        <v>42952</v>
      </c>
      <c r="E96">
        <v>23</v>
      </c>
      <c r="F96">
        <v>60</v>
      </c>
      <c r="G96">
        <v>450000</v>
      </c>
      <c r="H96">
        <v>250</v>
      </c>
      <c r="I96">
        <v>11</v>
      </c>
      <c r="J96">
        <v>0</v>
      </c>
      <c r="K96">
        <v>17</v>
      </c>
      <c r="L96">
        <v>1</v>
      </c>
      <c r="M96">
        <v>27</v>
      </c>
      <c r="N96">
        <v>0</v>
      </c>
      <c r="O96">
        <f t="shared" si="8"/>
        <v>18.333333333333332</v>
      </c>
      <c r="P96">
        <f t="shared" si="9"/>
        <v>0.33333333333333331</v>
      </c>
      <c r="Q96">
        <f t="shared" si="10"/>
        <v>33000</v>
      </c>
      <c r="R96">
        <f t="shared" si="11"/>
        <v>600</v>
      </c>
      <c r="S96">
        <f t="shared" si="12"/>
        <v>60000</v>
      </c>
      <c r="T96">
        <f t="shared" si="13"/>
        <v>0.55000000000000004</v>
      </c>
      <c r="U96">
        <f t="shared" si="14"/>
        <v>2.2000000000000002</v>
      </c>
      <c r="W96" t="s">
        <v>20</v>
      </c>
      <c r="X96" t="s">
        <v>20</v>
      </c>
      <c r="Y96" t="s">
        <v>20</v>
      </c>
    </row>
    <row r="97" spans="3:28" x14ac:dyDescent="0.2">
      <c r="C97" s="1">
        <v>42952</v>
      </c>
      <c r="D97" s="1">
        <v>42952</v>
      </c>
      <c r="E97">
        <v>24</v>
      </c>
      <c r="F97">
        <v>60</v>
      </c>
      <c r="G97">
        <v>425000</v>
      </c>
      <c r="H97">
        <v>250</v>
      </c>
      <c r="I97">
        <v>23</v>
      </c>
      <c r="J97">
        <v>0</v>
      </c>
      <c r="K97">
        <v>23</v>
      </c>
      <c r="L97">
        <v>0</v>
      </c>
      <c r="M97">
        <v>18</v>
      </c>
      <c r="N97">
        <v>1</v>
      </c>
      <c r="O97">
        <f t="shared" si="8"/>
        <v>21.333333333333332</v>
      </c>
      <c r="P97">
        <f t="shared" si="9"/>
        <v>0.33333333333333331</v>
      </c>
      <c r="Q97">
        <f t="shared" si="10"/>
        <v>36266.666666666664</v>
      </c>
      <c r="R97">
        <f t="shared" si="11"/>
        <v>566.66666666666663</v>
      </c>
      <c r="S97">
        <f t="shared" si="12"/>
        <v>60000</v>
      </c>
      <c r="T97">
        <f t="shared" si="13"/>
        <v>0.60444444444444445</v>
      </c>
      <c r="U97">
        <f t="shared" si="14"/>
        <v>2.4177777777777778</v>
      </c>
      <c r="V97">
        <f>SUM(Q94:Q97)</f>
        <v>130493.33333333334</v>
      </c>
      <c r="W97" t="s">
        <v>20</v>
      </c>
      <c r="X97" t="s">
        <v>20</v>
      </c>
      <c r="Y97" t="s">
        <v>20</v>
      </c>
    </row>
    <row r="98" spans="3:28" x14ac:dyDescent="0.2">
      <c r="C98" s="1">
        <v>42954</v>
      </c>
      <c r="D98" s="1">
        <v>42954</v>
      </c>
      <c r="E98">
        <v>1</v>
      </c>
      <c r="F98">
        <v>60</v>
      </c>
      <c r="G98">
        <v>400000</v>
      </c>
      <c r="H98">
        <v>250</v>
      </c>
      <c r="I98">
        <v>18</v>
      </c>
      <c r="J98">
        <v>1</v>
      </c>
      <c r="K98">
        <v>19</v>
      </c>
      <c r="L98">
        <v>1</v>
      </c>
      <c r="M98">
        <v>28</v>
      </c>
      <c r="N98">
        <v>0</v>
      </c>
      <c r="O98">
        <f t="shared" ref="O98:O123" si="15">AVERAGE(I98,K98,M98)</f>
        <v>21.666666666666668</v>
      </c>
      <c r="P98">
        <f t="shared" si="9"/>
        <v>0.66666666666666663</v>
      </c>
      <c r="Q98">
        <f t="shared" ref="Q98:Q123" si="16">(O98/H98)*G98</f>
        <v>34666.666666666664</v>
      </c>
      <c r="R98">
        <f t="shared" ref="R98:R123" si="17">(P98/H98)*G98</f>
        <v>1066.6666666666667</v>
      </c>
      <c r="S98">
        <f t="shared" ref="S98:S103" si="18">15000*4</f>
        <v>60000</v>
      </c>
      <c r="T98">
        <f>Q98/S98</f>
        <v>0.57777777777777772</v>
      </c>
      <c r="U98">
        <f>Q98/15000</f>
        <v>2.3111111111111109</v>
      </c>
      <c r="W98" t="s">
        <v>20</v>
      </c>
      <c r="X98" t="s">
        <v>20</v>
      </c>
      <c r="Y98" t="s">
        <v>20</v>
      </c>
    </row>
    <row r="99" spans="3:28" x14ac:dyDescent="0.2">
      <c r="C99" s="1">
        <v>42954</v>
      </c>
      <c r="D99" s="1">
        <v>42954</v>
      </c>
      <c r="E99">
        <v>2</v>
      </c>
      <c r="F99">
        <v>60</v>
      </c>
      <c r="G99">
        <v>300000</v>
      </c>
      <c r="H99">
        <v>250</v>
      </c>
      <c r="I99">
        <v>18</v>
      </c>
      <c r="J99">
        <v>0</v>
      </c>
      <c r="K99">
        <v>25</v>
      </c>
      <c r="L99">
        <v>1</v>
      </c>
      <c r="M99">
        <v>23</v>
      </c>
      <c r="N99">
        <v>1</v>
      </c>
      <c r="O99">
        <f t="shared" si="15"/>
        <v>22</v>
      </c>
      <c r="P99">
        <f t="shared" si="9"/>
        <v>0.66666666666666663</v>
      </c>
      <c r="Q99">
        <f t="shared" si="16"/>
        <v>26400</v>
      </c>
      <c r="R99">
        <f t="shared" si="17"/>
        <v>800</v>
      </c>
      <c r="S99">
        <f t="shared" si="18"/>
        <v>60000</v>
      </c>
      <c r="T99">
        <f>Q99/S99</f>
        <v>0.44</v>
      </c>
      <c r="U99">
        <f>Q99/15000</f>
        <v>1.76</v>
      </c>
      <c r="W99" t="s">
        <v>20</v>
      </c>
      <c r="X99" t="s">
        <v>20</v>
      </c>
      <c r="Y99" t="s">
        <v>20</v>
      </c>
    </row>
    <row r="100" spans="3:28" x14ac:dyDescent="0.2">
      <c r="C100" s="1">
        <v>42954</v>
      </c>
      <c r="D100" s="1">
        <v>42954</v>
      </c>
      <c r="E100">
        <v>3</v>
      </c>
      <c r="F100">
        <v>60</v>
      </c>
      <c r="G100">
        <v>300000</v>
      </c>
      <c r="H100">
        <v>250</v>
      </c>
      <c r="I100">
        <v>26</v>
      </c>
      <c r="J100">
        <v>0</v>
      </c>
      <c r="K100">
        <v>28</v>
      </c>
      <c r="L100">
        <v>0</v>
      </c>
      <c r="M100">
        <v>37</v>
      </c>
      <c r="N100">
        <v>0</v>
      </c>
      <c r="O100">
        <f t="shared" si="15"/>
        <v>30.333333333333332</v>
      </c>
      <c r="P100">
        <f t="shared" si="9"/>
        <v>0</v>
      </c>
      <c r="Q100">
        <f t="shared" si="16"/>
        <v>36400</v>
      </c>
      <c r="R100">
        <f t="shared" si="17"/>
        <v>0</v>
      </c>
      <c r="S100">
        <f t="shared" si="18"/>
        <v>60000</v>
      </c>
      <c r="T100">
        <f>Q100/S100</f>
        <v>0.60666666666666669</v>
      </c>
      <c r="U100">
        <f>Q100/15000</f>
        <v>2.4266666666666667</v>
      </c>
      <c r="W100" t="s">
        <v>20</v>
      </c>
      <c r="X100" t="s">
        <v>20</v>
      </c>
      <c r="Y100" t="s">
        <v>20</v>
      </c>
    </row>
    <row r="101" spans="3:28" x14ac:dyDescent="0.2">
      <c r="C101" s="1">
        <v>42954</v>
      </c>
      <c r="D101" s="1">
        <v>42954</v>
      </c>
      <c r="E101">
        <v>4</v>
      </c>
      <c r="F101">
        <v>60</v>
      </c>
      <c r="G101">
        <v>425000</v>
      </c>
      <c r="H101">
        <v>250</v>
      </c>
      <c r="I101">
        <v>22</v>
      </c>
      <c r="J101">
        <v>0</v>
      </c>
      <c r="K101">
        <v>24</v>
      </c>
      <c r="L101" s="3">
        <v>0</v>
      </c>
      <c r="M101" s="3">
        <v>18</v>
      </c>
      <c r="N101" s="3">
        <v>1</v>
      </c>
      <c r="O101">
        <f t="shared" si="15"/>
        <v>21.333333333333332</v>
      </c>
      <c r="P101">
        <f t="shared" si="9"/>
        <v>0.33333333333333331</v>
      </c>
      <c r="Q101">
        <f t="shared" si="16"/>
        <v>36266.666666666664</v>
      </c>
      <c r="R101">
        <f t="shared" si="17"/>
        <v>566.66666666666663</v>
      </c>
      <c r="S101">
        <f t="shared" si="18"/>
        <v>60000</v>
      </c>
      <c r="T101">
        <f>Q101/S101</f>
        <v>0.60444444444444445</v>
      </c>
      <c r="U101">
        <f>Q101/15000</f>
        <v>2.4177777777777778</v>
      </c>
      <c r="W101" t="s">
        <v>20</v>
      </c>
      <c r="X101" t="s">
        <v>20</v>
      </c>
      <c r="Y101" t="s">
        <v>20</v>
      </c>
    </row>
    <row r="102" spans="3:28" x14ac:dyDescent="0.2">
      <c r="C102" s="1">
        <v>42954</v>
      </c>
      <c r="D102" s="1">
        <v>42954</v>
      </c>
      <c r="E102">
        <v>5</v>
      </c>
      <c r="F102">
        <v>60</v>
      </c>
      <c r="G102">
        <v>350000</v>
      </c>
      <c r="H102">
        <v>250</v>
      </c>
      <c r="I102">
        <v>15</v>
      </c>
      <c r="J102">
        <v>0</v>
      </c>
      <c r="K102">
        <v>27</v>
      </c>
      <c r="L102">
        <v>0</v>
      </c>
      <c r="M102">
        <v>30</v>
      </c>
      <c r="N102">
        <v>1</v>
      </c>
      <c r="O102">
        <f t="shared" si="15"/>
        <v>24</v>
      </c>
      <c r="P102">
        <f t="shared" si="9"/>
        <v>0.33333333333333331</v>
      </c>
      <c r="Q102">
        <f t="shared" si="16"/>
        <v>33600</v>
      </c>
      <c r="R102">
        <f t="shared" si="17"/>
        <v>466.66666666666663</v>
      </c>
      <c r="S102">
        <f t="shared" si="18"/>
        <v>60000</v>
      </c>
      <c r="T102">
        <f>Q102/S102</f>
        <v>0.56000000000000005</v>
      </c>
      <c r="U102">
        <f>Q102/15000</f>
        <v>2.2400000000000002</v>
      </c>
      <c r="V102">
        <f>SUM(Q98:Q102)</f>
        <v>167333.33333333331</v>
      </c>
      <c r="W102" t="s">
        <v>20</v>
      </c>
      <c r="X102" t="s">
        <v>20</v>
      </c>
      <c r="Y102" t="s">
        <v>20</v>
      </c>
    </row>
    <row r="103" spans="3:28" x14ac:dyDescent="0.2">
      <c r="C103" s="1">
        <v>42954</v>
      </c>
      <c r="D103" s="1">
        <v>42954</v>
      </c>
      <c r="E103">
        <v>6</v>
      </c>
      <c r="F103">
        <v>80</v>
      </c>
      <c r="G103">
        <v>350000</v>
      </c>
      <c r="H103">
        <v>250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 t="shared" si="15"/>
        <v>0</v>
      </c>
      <c r="P103">
        <f t="shared" si="9"/>
        <v>0</v>
      </c>
      <c r="Q103">
        <f t="shared" si="16"/>
        <v>0</v>
      </c>
      <c r="R103">
        <f t="shared" si="17"/>
        <v>0</v>
      </c>
      <c r="S103">
        <f t="shared" si="18"/>
        <v>60000</v>
      </c>
      <c r="T103">
        <f>SUM(Q103,Q104)/S103</f>
        <v>0.41333333333333333</v>
      </c>
      <c r="U103">
        <f>SUM(Q103,Q104)/15000</f>
        <v>1.6533333333333333</v>
      </c>
      <c r="W103" t="s">
        <v>20</v>
      </c>
      <c r="X103" t="s">
        <v>20</v>
      </c>
      <c r="Y103" t="s">
        <v>20</v>
      </c>
    </row>
    <row r="104" spans="3:28" x14ac:dyDescent="0.2">
      <c r="C104" s="1">
        <v>42954</v>
      </c>
      <c r="D104" s="1">
        <v>42954</v>
      </c>
      <c r="E104">
        <v>6</v>
      </c>
      <c r="F104">
        <v>60</v>
      </c>
      <c r="G104">
        <v>300000</v>
      </c>
      <c r="H104">
        <v>250</v>
      </c>
      <c r="I104">
        <v>18</v>
      </c>
      <c r="J104">
        <v>1</v>
      </c>
      <c r="K104">
        <v>20</v>
      </c>
      <c r="L104">
        <v>2</v>
      </c>
      <c r="M104">
        <v>24</v>
      </c>
      <c r="N104">
        <v>0</v>
      </c>
      <c r="O104">
        <f t="shared" si="15"/>
        <v>20.666666666666668</v>
      </c>
      <c r="P104">
        <f t="shared" si="9"/>
        <v>1</v>
      </c>
      <c r="Q104">
        <f t="shared" si="16"/>
        <v>24800</v>
      </c>
      <c r="R104">
        <f t="shared" si="17"/>
        <v>1200</v>
      </c>
      <c r="W104" t="s">
        <v>20</v>
      </c>
      <c r="X104" t="s">
        <v>20</v>
      </c>
      <c r="Y104" t="s">
        <v>20</v>
      </c>
    </row>
    <row r="105" spans="3:28" x14ac:dyDescent="0.2">
      <c r="C105" s="1">
        <v>42954</v>
      </c>
      <c r="D105" s="1">
        <v>42954</v>
      </c>
      <c r="E105">
        <v>7</v>
      </c>
      <c r="F105">
        <v>60</v>
      </c>
      <c r="G105">
        <v>300000</v>
      </c>
      <c r="H105">
        <v>250</v>
      </c>
      <c r="I105">
        <v>21</v>
      </c>
      <c r="J105">
        <v>1</v>
      </c>
      <c r="K105">
        <v>29</v>
      </c>
      <c r="L105">
        <v>0</v>
      </c>
      <c r="M105">
        <v>18</v>
      </c>
      <c r="N105">
        <v>0</v>
      </c>
      <c r="O105">
        <f t="shared" si="15"/>
        <v>22.666666666666668</v>
      </c>
      <c r="P105">
        <f t="shared" si="9"/>
        <v>0.33333333333333331</v>
      </c>
      <c r="Q105">
        <f t="shared" si="16"/>
        <v>27200.000000000004</v>
      </c>
      <c r="R105">
        <f t="shared" si="17"/>
        <v>400</v>
      </c>
      <c r="S105">
        <f>15000*4</f>
        <v>60000</v>
      </c>
      <c r="T105">
        <f>Q105/S105</f>
        <v>0.45333333333333342</v>
      </c>
      <c r="U105">
        <f>Q105/15000</f>
        <v>1.8133333333333337</v>
      </c>
      <c r="W105" t="s">
        <v>20</v>
      </c>
      <c r="X105" t="s">
        <v>20</v>
      </c>
      <c r="Y105" t="s">
        <v>20</v>
      </c>
    </row>
    <row r="106" spans="3:28" x14ac:dyDescent="0.2">
      <c r="C106" s="1">
        <v>42954</v>
      </c>
      <c r="D106" s="1">
        <v>42954</v>
      </c>
      <c r="E106">
        <v>8</v>
      </c>
      <c r="F106">
        <v>60</v>
      </c>
      <c r="G106">
        <v>325000</v>
      </c>
      <c r="H106">
        <v>250</v>
      </c>
      <c r="I106">
        <v>23</v>
      </c>
      <c r="J106">
        <v>0</v>
      </c>
      <c r="K106">
        <v>29</v>
      </c>
      <c r="L106">
        <v>0</v>
      </c>
      <c r="M106">
        <v>33</v>
      </c>
      <c r="N106">
        <v>1</v>
      </c>
      <c r="O106">
        <f t="shared" si="15"/>
        <v>28.333333333333332</v>
      </c>
      <c r="P106">
        <f t="shared" si="9"/>
        <v>0.33333333333333331</v>
      </c>
      <c r="Q106">
        <f t="shared" si="16"/>
        <v>36833.333333333328</v>
      </c>
      <c r="R106">
        <f t="shared" si="17"/>
        <v>433.33333333333331</v>
      </c>
      <c r="S106">
        <f>15000*4</f>
        <v>60000</v>
      </c>
      <c r="T106">
        <f>Q106/S106</f>
        <v>0.61388888888888882</v>
      </c>
      <c r="U106">
        <f>Q106/15000</f>
        <v>2.4555555555555553</v>
      </c>
      <c r="W106" t="s">
        <v>20</v>
      </c>
      <c r="X106" t="s">
        <v>20</v>
      </c>
      <c r="Y106" t="s">
        <v>20</v>
      </c>
    </row>
    <row r="107" spans="3:28" x14ac:dyDescent="0.2">
      <c r="C107" s="1">
        <v>42954</v>
      </c>
      <c r="D107" s="1">
        <v>42954</v>
      </c>
      <c r="E107">
        <v>9</v>
      </c>
      <c r="F107">
        <v>60</v>
      </c>
      <c r="G107">
        <v>375000</v>
      </c>
      <c r="H107">
        <v>250</v>
      </c>
      <c r="I107">
        <v>17</v>
      </c>
      <c r="J107">
        <v>0</v>
      </c>
      <c r="K107">
        <v>21</v>
      </c>
      <c r="L107">
        <v>0</v>
      </c>
      <c r="M107">
        <v>20</v>
      </c>
      <c r="N107">
        <v>1</v>
      </c>
      <c r="O107">
        <f t="shared" si="15"/>
        <v>19.333333333333332</v>
      </c>
      <c r="P107">
        <f t="shared" si="9"/>
        <v>0.33333333333333331</v>
      </c>
      <c r="Q107">
        <f t="shared" si="16"/>
        <v>28999.999999999996</v>
      </c>
      <c r="R107">
        <f t="shared" si="17"/>
        <v>500</v>
      </c>
      <c r="S107">
        <f>15000*4</f>
        <v>60000</v>
      </c>
      <c r="T107">
        <f>Q107/S107</f>
        <v>0.48333333333333328</v>
      </c>
      <c r="U107">
        <f>Q107/15000</f>
        <v>1.9333333333333331</v>
      </c>
      <c r="W107" t="s">
        <v>20</v>
      </c>
      <c r="X107" t="s">
        <v>20</v>
      </c>
      <c r="Y107" t="s">
        <v>20</v>
      </c>
    </row>
    <row r="108" spans="3:28" x14ac:dyDescent="0.2">
      <c r="C108" s="1">
        <v>42954</v>
      </c>
      <c r="D108" s="1">
        <v>42954</v>
      </c>
      <c r="E108">
        <v>10</v>
      </c>
      <c r="F108">
        <v>60</v>
      </c>
      <c r="G108">
        <v>400000</v>
      </c>
      <c r="H108">
        <v>250</v>
      </c>
      <c r="I108">
        <v>18</v>
      </c>
      <c r="J108">
        <v>1</v>
      </c>
      <c r="K108">
        <v>33</v>
      </c>
      <c r="L108">
        <v>2</v>
      </c>
      <c r="M108">
        <v>28</v>
      </c>
      <c r="N108">
        <v>2</v>
      </c>
      <c r="O108">
        <f t="shared" si="15"/>
        <v>26.333333333333332</v>
      </c>
      <c r="P108">
        <f t="shared" si="9"/>
        <v>1.6666666666666667</v>
      </c>
      <c r="Q108">
        <f t="shared" si="16"/>
        <v>42133.333333333336</v>
      </c>
      <c r="R108">
        <f t="shared" si="17"/>
        <v>2666.666666666667</v>
      </c>
      <c r="S108">
        <f>15000*4</f>
        <v>60000</v>
      </c>
      <c r="T108">
        <f>Q108/S108</f>
        <v>0.7022222222222223</v>
      </c>
      <c r="U108">
        <f>Q108/15000</f>
        <v>2.8088888888888892</v>
      </c>
      <c r="V108">
        <f>SUM(Q103:Q108)</f>
        <v>159966.66666666666</v>
      </c>
      <c r="W108" t="s">
        <v>20</v>
      </c>
      <c r="X108" t="s">
        <v>20</v>
      </c>
      <c r="Y108" t="s">
        <v>20</v>
      </c>
    </row>
    <row r="109" spans="3:28" x14ac:dyDescent="0.2">
      <c r="C109" s="1">
        <v>42954</v>
      </c>
      <c r="D109" s="1">
        <v>42954</v>
      </c>
      <c r="E109">
        <v>11</v>
      </c>
      <c r="F109">
        <v>80</v>
      </c>
      <c r="G109">
        <v>500000</v>
      </c>
      <c r="H109">
        <v>250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 t="shared" si="15"/>
        <v>0</v>
      </c>
      <c r="P109">
        <f t="shared" si="9"/>
        <v>0</v>
      </c>
      <c r="Q109">
        <f t="shared" si="16"/>
        <v>0</v>
      </c>
      <c r="R109">
        <f t="shared" si="17"/>
        <v>0</v>
      </c>
      <c r="S109">
        <f>15000*4</f>
        <v>60000</v>
      </c>
      <c r="T109">
        <f>SUM(Q109,Q110)/S109</f>
        <v>0.53666666666666663</v>
      </c>
      <c r="U109">
        <f>SUM(Q109,Q110)/15000</f>
        <v>2.1466666666666665</v>
      </c>
      <c r="W109" t="s">
        <v>20</v>
      </c>
      <c r="X109" t="s">
        <v>20</v>
      </c>
      <c r="Y109" t="s">
        <v>20</v>
      </c>
    </row>
    <row r="110" spans="3:28" x14ac:dyDescent="0.2">
      <c r="C110" s="1">
        <v>42954</v>
      </c>
      <c r="D110" s="1">
        <v>42954</v>
      </c>
      <c r="E110">
        <v>11</v>
      </c>
      <c r="F110">
        <v>60</v>
      </c>
      <c r="G110">
        <v>350000</v>
      </c>
      <c r="H110">
        <v>250</v>
      </c>
      <c r="I110">
        <v>22</v>
      </c>
      <c r="J110">
        <v>1</v>
      </c>
      <c r="K110">
        <v>21</v>
      </c>
      <c r="L110">
        <v>2</v>
      </c>
      <c r="M110">
        <v>26</v>
      </c>
      <c r="N110">
        <v>1</v>
      </c>
      <c r="O110">
        <f t="shared" si="15"/>
        <v>23</v>
      </c>
      <c r="P110">
        <f t="shared" si="9"/>
        <v>1.3333333333333333</v>
      </c>
      <c r="Q110">
        <f t="shared" si="16"/>
        <v>32200</v>
      </c>
      <c r="R110">
        <f t="shared" si="17"/>
        <v>1866.6666666666665</v>
      </c>
      <c r="W110" t="s">
        <v>20</v>
      </c>
      <c r="X110" t="s">
        <v>20</v>
      </c>
      <c r="Y110" t="s">
        <v>20</v>
      </c>
    </row>
    <row r="111" spans="3:28" x14ac:dyDescent="0.2">
      <c r="C111" s="1">
        <v>42954</v>
      </c>
      <c r="D111" s="1">
        <v>42954</v>
      </c>
      <c r="E111">
        <v>12</v>
      </c>
      <c r="F111">
        <v>60</v>
      </c>
      <c r="G111">
        <v>300000</v>
      </c>
      <c r="H111">
        <v>250</v>
      </c>
      <c r="I111">
        <v>18</v>
      </c>
      <c r="J111">
        <v>1</v>
      </c>
      <c r="K111">
        <v>18</v>
      </c>
      <c r="L111">
        <v>0</v>
      </c>
      <c r="M111">
        <v>22</v>
      </c>
      <c r="N111">
        <v>0</v>
      </c>
      <c r="O111">
        <f t="shared" si="15"/>
        <v>19.333333333333332</v>
      </c>
      <c r="P111">
        <f t="shared" si="9"/>
        <v>0.33333333333333331</v>
      </c>
      <c r="Q111">
        <f t="shared" si="16"/>
        <v>23199.999999999996</v>
      </c>
      <c r="R111">
        <f t="shared" si="17"/>
        <v>400</v>
      </c>
      <c r="S111">
        <f t="shared" ref="S111:S123" si="19">15000*4</f>
        <v>60000</v>
      </c>
      <c r="T111">
        <f t="shared" ref="T111:T123" si="20">Q111/S111</f>
        <v>0.3866666666666666</v>
      </c>
      <c r="U111">
        <f t="shared" ref="U111:U123" si="21">Q111/15000</f>
        <v>1.5466666666666664</v>
      </c>
      <c r="W111" t="s">
        <v>20</v>
      </c>
      <c r="X111" t="s">
        <v>20</v>
      </c>
      <c r="Y111" t="s">
        <v>20</v>
      </c>
      <c r="AB111" t="s">
        <v>37</v>
      </c>
    </row>
    <row r="112" spans="3:28" x14ac:dyDescent="0.2">
      <c r="C112" s="1">
        <v>42954</v>
      </c>
      <c r="D112" s="1">
        <v>42954</v>
      </c>
      <c r="E112">
        <v>13</v>
      </c>
      <c r="F112">
        <v>60</v>
      </c>
      <c r="G112">
        <v>400000</v>
      </c>
      <c r="H112">
        <v>250</v>
      </c>
      <c r="I112">
        <v>12</v>
      </c>
      <c r="J112">
        <v>1</v>
      </c>
      <c r="K112">
        <v>15</v>
      </c>
      <c r="L112">
        <v>0</v>
      </c>
      <c r="M112">
        <v>22</v>
      </c>
      <c r="N112">
        <v>1</v>
      </c>
      <c r="O112">
        <f t="shared" si="15"/>
        <v>16.333333333333332</v>
      </c>
      <c r="P112">
        <f t="shared" si="9"/>
        <v>0.66666666666666663</v>
      </c>
      <c r="Q112">
        <f t="shared" si="16"/>
        <v>26133.333333333332</v>
      </c>
      <c r="R112">
        <f t="shared" si="17"/>
        <v>1066.6666666666667</v>
      </c>
      <c r="S112">
        <f t="shared" si="19"/>
        <v>60000</v>
      </c>
      <c r="T112">
        <f t="shared" si="20"/>
        <v>0.43555555555555553</v>
      </c>
      <c r="U112">
        <f t="shared" si="21"/>
        <v>1.7422222222222221</v>
      </c>
      <c r="W112" t="s">
        <v>20</v>
      </c>
      <c r="X112" t="s">
        <v>20</v>
      </c>
      <c r="Y112" t="s">
        <v>20</v>
      </c>
    </row>
    <row r="113" spans="3:25" x14ac:dyDescent="0.2">
      <c r="C113" s="1">
        <v>42954</v>
      </c>
      <c r="D113" s="1">
        <v>42954</v>
      </c>
      <c r="E113">
        <v>14</v>
      </c>
      <c r="F113">
        <v>60</v>
      </c>
      <c r="G113">
        <v>350000</v>
      </c>
      <c r="H113">
        <v>250</v>
      </c>
      <c r="I113">
        <v>33</v>
      </c>
      <c r="J113">
        <v>0</v>
      </c>
      <c r="K113">
        <v>32</v>
      </c>
      <c r="L113">
        <v>1</v>
      </c>
      <c r="M113">
        <v>22</v>
      </c>
      <c r="N113">
        <v>0</v>
      </c>
      <c r="O113">
        <f t="shared" si="15"/>
        <v>29</v>
      </c>
      <c r="P113">
        <f t="shared" si="9"/>
        <v>0.33333333333333331</v>
      </c>
      <c r="Q113">
        <f t="shared" si="16"/>
        <v>40600</v>
      </c>
      <c r="R113">
        <f t="shared" si="17"/>
        <v>466.66666666666663</v>
      </c>
      <c r="S113">
        <f t="shared" si="19"/>
        <v>60000</v>
      </c>
      <c r="T113">
        <f t="shared" si="20"/>
        <v>0.67666666666666664</v>
      </c>
      <c r="U113">
        <f t="shared" si="21"/>
        <v>2.7066666666666666</v>
      </c>
      <c r="W113" t="s">
        <v>20</v>
      </c>
      <c r="X113" t="s">
        <v>20</v>
      </c>
      <c r="Y113" t="s">
        <v>20</v>
      </c>
    </row>
    <row r="114" spans="3:25" x14ac:dyDescent="0.2">
      <c r="C114" s="1">
        <v>42954</v>
      </c>
      <c r="D114" s="1">
        <v>42954</v>
      </c>
      <c r="E114">
        <v>15</v>
      </c>
      <c r="F114">
        <v>60</v>
      </c>
      <c r="G114">
        <v>340000</v>
      </c>
      <c r="H114">
        <v>250</v>
      </c>
      <c r="I114">
        <v>29</v>
      </c>
      <c r="J114">
        <v>0</v>
      </c>
      <c r="K114">
        <v>21</v>
      </c>
      <c r="L114">
        <v>1</v>
      </c>
      <c r="M114">
        <v>39</v>
      </c>
      <c r="N114">
        <v>1</v>
      </c>
      <c r="O114">
        <f t="shared" si="15"/>
        <v>29.666666666666668</v>
      </c>
      <c r="P114">
        <f t="shared" si="9"/>
        <v>0.66666666666666663</v>
      </c>
      <c r="Q114">
        <f t="shared" si="16"/>
        <v>40346.666666666672</v>
      </c>
      <c r="R114">
        <f t="shared" si="17"/>
        <v>906.66666666666663</v>
      </c>
      <c r="S114">
        <f t="shared" si="19"/>
        <v>60000</v>
      </c>
      <c r="T114">
        <f t="shared" si="20"/>
        <v>0.67244444444444451</v>
      </c>
      <c r="U114">
        <f t="shared" si="21"/>
        <v>2.689777777777778</v>
      </c>
      <c r="V114">
        <f>SUM(Q109:Q114)</f>
        <v>162480</v>
      </c>
      <c r="W114" t="s">
        <v>20</v>
      </c>
      <c r="X114" t="s">
        <v>20</v>
      </c>
      <c r="Y114" t="s">
        <v>20</v>
      </c>
    </row>
    <row r="115" spans="3:25" x14ac:dyDescent="0.2">
      <c r="C115" s="1">
        <v>42954</v>
      </c>
      <c r="D115" s="1">
        <v>42954</v>
      </c>
      <c r="E115">
        <v>16</v>
      </c>
      <c r="F115">
        <v>60</v>
      </c>
      <c r="G115" s="3">
        <v>350000</v>
      </c>
      <c r="H115">
        <v>250</v>
      </c>
      <c r="I115">
        <v>15</v>
      </c>
      <c r="J115">
        <v>0</v>
      </c>
      <c r="K115">
        <v>18</v>
      </c>
      <c r="L115">
        <v>0</v>
      </c>
      <c r="M115">
        <v>12</v>
      </c>
      <c r="N115">
        <v>1</v>
      </c>
      <c r="O115">
        <f t="shared" si="15"/>
        <v>15</v>
      </c>
      <c r="P115">
        <f t="shared" si="9"/>
        <v>0.33333333333333331</v>
      </c>
      <c r="Q115">
        <f t="shared" si="16"/>
        <v>21000</v>
      </c>
      <c r="R115">
        <f t="shared" si="17"/>
        <v>466.66666666666663</v>
      </c>
      <c r="S115">
        <f t="shared" si="19"/>
        <v>60000</v>
      </c>
      <c r="T115">
        <f t="shared" si="20"/>
        <v>0.35</v>
      </c>
      <c r="U115">
        <f t="shared" si="21"/>
        <v>1.4</v>
      </c>
      <c r="W115" t="s">
        <v>20</v>
      </c>
      <c r="X115" t="s">
        <v>20</v>
      </c>
      <c r="Y115" t="s">
        <v>20</v>
      </c>
    </row>
    <row r="116" spans="3:25" x14ac:dyDescent="0.2">
      <c r="C116" s="1">
        <v>42954</v>
      </c>
      <c r="D116" s="1">
        <v>42954</v>
      </c>
      <c r="E116">
        <v>17</v>
      </c>
      <c r="F116">
        <v>60</v>
      </c>
      <c r="G116">
        <v>375000</v>
      </c>
      <c r="H116">
        <v>250</v>
      </c>
      <c r="I116">
        <v>20</v>
      </c>
      <c r="J116">
        <v>0</v>
      </c>
      <c r="K116">
        <v>18</v>
      </c>
      <c r="L116">
        <v>0</v>
      </c>
      <c r="M116">
        <v>21</v>
      </c>
      <c r="N116">
        <v>1</v>
      </c>
      <c r="O116">
        <f t="shared" si="15"/>
        <v>19.666666666666668</v>
      </c>
      <c r="P116">
        <f t="shared" si="9"/>
        <v>0.33333333333333331</v>
      </c>
      <c r="Q116">
        <f t="shared" si="16"/>
        <v>29500.000000000004</v>
      </c>
      <c r="R116">
        <f t="shared" si="17"/>
        <v>500</v>
      </c>
      <c r="S116">
        <f t="shared" si="19"/>
        <v>60000</v>
      </c>
      <c r="T116">
        <f t="shared" si="20"/>
        <v>0.49166666666666675</v>
      </c>
      <c r="U116">
        <f t="shared" si="21"/>
        <v>1.966666666666667</v>
      </c>
      <c r="W116" t="s">
        <v>20</v>
      </c>
      <c r="X116" t="s">
        <v>20</v>
      </c>
      <c r="Y116" t="s">
        <v>20</v>
      </c>
    </row>
    <row r="117" spans="3:25" x14ac:dyDescent="0.2">
      <c r="C117" s="1">
        <v>42954</v>
      </c>
      <c r="D117" s="1">
        <v>42954</v>
      </c>
      <c r="E117">
        <v>18</v>
      </c>
      <c r="F117">
        <v>60</v>
      </c>
      <c r="G117">
        <v>325000</v>
      </c>
      <c r="H117">
        <v>250</v>
      </c>
      <c r="I117">
        <v>25</v>
      </c>
      <c r="J117">
        <v>1</v>
      </c>
      <c r="K117">
        <v>24</v>
      </c>
      <c r="L117">
        <v>0</v>
      </c>
      <c r="M117">
        <v>15</v>
      </c>
      <c r="N117">
        <v>1</v>
      </c>
      <c r="O117">
        <f t="shared" si="15"/>
        <v>21.333333333333332</v>
      </c>
      <c r="P117">
        <f t="shared" si="9"/>
        <v>0.66666666666666663</v>
      </c>
      <c r="Q117">
        <f t="shared" si="16"/>
        <v>27733.333333333332</v>
      </c>
      <c r="R117">
        <f t="shared" si="17"/>
        <v>866.66666666666663</v>
      </c>
      <c r="S117">
        <f t="shared" si="19"/>
        <v>60000</v>
      </c>
      <c r="T117">
        <f t="shared" si="20"/>
        <v>0.4622222222222222</v>
      </c>
      <c r="U117">
        <f t="shared" si="21"/>
        <v>1.8488888888888888</v>
      </c>
      <c r="W117" t="s">
        <v>20</v>
      </c>
      <c r="X117" t="s">
        <v>20</v>
      </c>
      <c r="Y117" t="s">
        <v>20</v>
      </c>
    </row>
    <row r="118" spans="3:25" x14ac:dyDescent="0.2">
      <c r="C118" s="1">
        <v>42954</v>
      </c>
      <c r="D118" s="1">
        <v>42954</v>
      </c>
      <c r="E118">
        <v>19</v>
      </c>
      <c r="F118">
        <v>60</v>
      </c>
      <c r="G118">
        <v>325000</v>
      </c>
      <c r="H118">
        <v>250</v>
      </c>
      <c r="I118">
        <v>25</v>
      </c>
      <c r="J118">
        <v>1</v>
      </c>
      <c r="K118">
        <v>31</v>
      </c>
      <c r="L118">
        <v>1</v>
      </c>
      <c r="M118">
        <v>33</v>
      </c>
      <c r="N118">
        <v>2</v>
      </c>
      <c r="O118">
        <f t="shared" si="15"/>
        <v>29.666666666666668</v>
      </c>
      <c r="P118">
        <f t="shared" si="9"/>
        <v>1.3333333333333333</v>
      </c>
      <c r="Q118">
        <f t="shared" si="16"/>
        <v>38566.666666666664</v>
      </c>
      <c r="R118">
        <f t="shared" si="17"/>
        <v>1733.3333333333333</v>
      </c>
      <c r="S118">
        <f t="shared" si="19"/>
        <v>60000</v>
      </c>
      <c r="T118">
        <f t="shared" si="20"/>
        <v>0.64277777777777778</v>
      </c>
      <c r="U118">
        <f t="shared" si="21"/>
        <v>2.5711111111111111</v>
      </c>
      <c r="W118" t="s">
        <v>20</v>
      </c>
      <c r="X118" t="s">
        <v>20</v>
      </c>
      <c r="Y118" t="s">
        <v>20</v>
      </c>
    </row>
    <row r="119" spans="3:25" x14ac:dyDescent="0.2">
      <c r="C119" s="1">
        <v>42954</v>
      </c>
      <c r="D119" s="1">
        <v>42954</v>
      </c>
      <c r="E119">
        <v>20</v>
      </c>
      <c r="F119">
        <v>60</v>
      </c>
      <c r="G119">
        <v>375000</v>
      </c>
      <c r="H119">
        <v>250</v>
      </c>
      <c r="I119">
        <v>19</v>
      </c>
      <c r="J119">
        <v>0</v>
      </c>
      <c r="K119">
        <v>16</v>
      </c>
      <c r="L119">
        <v>0</v>
      </c>
      <c r="M119">
        <v>21</v>
      </c>
      <c r="N119">
        <v>0</v>
      </c>
      <c r="O119">
        <f t="shared" si="15"/>
        <v>18.666666666666668</v>
      </c>
      <c r="P119">
        <f t="shared" si="9"/>
        <v>0</v>
      </c>
      <c r="Q119">
        <f t="shared" si="16"/>
        <v>28000.000000000004</v>
      </c>
      <c r="R119">
        <f t="shared" si="17"/>
        <v>0</v>
      </c>
      <c r="S119">
        <f t="shared" si="19"/>
        <v>60000</v>
      </c>
      <c r="T119">
        <f t="shared" si="20"/>
        <v>0.46666666666666673</v>
      </c>
      <c r="U119">
        <f t="shared" si="21"/>
        <v>1.8666666666666669</v>
      </c>
      <c r="V119">
        <f>SUM(Q113:Q117)</f>
        <v>159180.00000000003</v>
      </c>
      <c r="W119" t="s">
        <v>20</v>
      </c>
      <c r="X119" t="s">
        <v>20</v>
      </c>
      <c r="Y119" t="s">
        <v>20</v>
      </c>
    </row>
    <row r="120" spans="3:25" x14ac:dyDescent="0.2">
      <c r="C120" s="1">
        <v>42954</v>
      </c>
      <c r="D120" s="1">
        <v>42954</v>
      </c>
      <c r="E120">
        <v>21</v>
      </c>
      <c r="F120">
        <v>60</v>
      </c>
      <c r="G120">
        <v>475000</v>
      </c>
      <c r="H120">
        <v>250</v>
      </c>
      <c r="I120">
        <v>20</v>
      </c>
      <c r="J120">
        <v>1</v>
      </c>
      <c r="K120">
        <v>17</v>
      </c>
      <c r="L120">
        <v>0</v>
      </c>
      <c r="M120">
        <v>13</v>
      </c>
      <c r="N120">
        <v>0</v>
      </c>
      <c r="O120">
        <f t="shared" si="15"/>
        <v>16.666666666666668</v>
      </c>
      <c r="P120">
        <f t="shared" si="9"/>
        <v>0.33333333333333331</v>
      </c>
      <c r="Q120">
        <f t="shared" si="16"/>
        <v>31666.666666666668</v>
      </c>
      <c r="R120">
        <f t="shared" si="17"/>
        <v>633.33333333333326</v>
      </c>
      <c r="S120">
        <f t="shared" si="19"/>
        <v>60000</v>
      </c>
      <c r="T120">
        <f t="shared" si="20"/>
        <v>0.52777777777777779</v>
      </c>
      <c r="U120">
        <f t="shared" si="21"/>
        <v>2.1111111111111112</v>
      </c>
      <c r="W120" t="s">
        <v>20</v>
      </c>
      <c r="X120" t="s">
        <v>20</v>
      </c>
      <c r="Y120" t="s">
        <v>20</v>
      </c>
    </row>
    <row r="121" spans="3:25" x14ac:dyDescent="0.2">
      <c r="C121" s="1">
        <v>42954</v>
      </c>
      <c r="D121" s="1">
        <v>42954</v>
      </c>
      <c r="E121">
        <v>22</v>
      </c>
      <c r="F121">
        <v>60</v>
      </c>
      <c r="G121">
        <v>340000</v>
      </c>
      <c r="H121">
        <v>250</v>
      </c>
      <c r="I121">
        <v>24</v>
      </c>
      <c r="J121">
        <v>0</v>
      </c>
      <c r="K121">
        <v>13</v>
      </c>
      <c r="L121">
        <v>2</v>
      </c>
      <c r="M121">
        <v>24</v>
      </c>
      <c r="N121">
        <v>1</v>
      </c>
      <c r="O121">
        <f t="shared" si="15"/>
        <v>20.333333333333332</v>
      </c>
      <c r="P121">
        <f t="shared" si="9"/>
        <v>1</v>
      </c>
      <c r="Q121">
        <f t="shared" si="16"/>
        <v>27653.333333333332</v>
      </c>
      <c r="R121">
        <f t="shared" si="17"/>
        <v>1360</v>
      </c>
      <c r="S121">
        <f t="shared" si="19"/>
        <v>60000</v>
      </c>
      <c r="T121">
        <f t="shared" si="20"/>
        <v>0.46088888888888885</v>
      </c>
      <c r="U121">
        <f t="shared" si="21"/>
        <v>1.8435555555555554</v>
      </c>
      <c r="W121" t="s">
        <v>20</v>
      </c>
      <c r="X121" t="s">
        <v>20</v>
      </c>
      <c r="Y121" t="s">
        <v>20</v>
      </c>
    </row>
    <row r="122" spans="3:25" x14ac:dyDescent="0.2">
      <c r="C122" s="1">
        <v>42954</v>
      </c>
      <c r="D122" s="1">
        <v>42954</v>
      </c>
      <c r="E122">
        <v>23</v>
      </c>
      <c r="F122">
        <v>60</v>
      </c>
      <c r="G122">
        <v>300000</v>
      </c>
      <c r="H122">
        <v>250</v>
      </c>
      <c r="I122">
        <v>17</v>
      </c>
      <c r="J122">
        <v>0</v>
      </c>
      <c r="K122">
        <v>17</v>
      </c>
      <c r="L122">
        <v>0</v>
      </c>
      <c r="M122">
        <v>14</v>
      </c>
      <c r="N122">
        <v>0</v>
      </c>
      <c r="O122">
        <f t="shared" si="15"/>
        <v>16</v>
      </c>
      <c r="P122">
        <f t="shared" si="9"/>
        <v>0</v>
      </c>
      <c r="Q122">
        <f t="shared" si="16"/>
        <v>19200</v>
      </c>
      <c r="R122">
        <f t="shared" si="17"/>
        <v>0</v>
      </c>
      <c r="S122">
        <f t="shared" si="19"/>
        <v>60000</v>
      </c>
      <c r="T122">
        <f t="shared" si="20"/>
        <v>0.32</v>
      </c>
      <c r="U122">
        <f t="shared" si="21"/>
        <v>1.28</v>
      </c>
      <c r="W122" t="s">
        <v>20</v>
      </c>
      <c r="X122" t="s">
        <v>20</v>
      </c>
      <c r="Y122" t="s">
        <v>20</v>
      </c>
    </row>
    <row r="123" spans="3:25" x14ac:dyDescent="0.2">
      <c r="C123" s="1">
        <v>42954</v>
      </c>
      <c r="D123" s="1">
        <v>42954</v>
      </c>
      <c r="E123">
        <v>24</v>
      </c>
      <c r="F123">
        <v>60</v>
      </c>
      <c r="G123">
        <v>300000</v>
      </c>
      <c r="H123">
        <v>250</v>
      </c>
      <c r="I123">
        <v>27</v>
      </c>
      <c r="J123">
        <v>0</v>
      </c>
      <c r="K123">
        <v>17</v>
      </c>
      <c r="L123">
        <v>0</v>
      </c>
      <c r="M123">
        <v>16</v>
      </c>
      <c r="N123">
        <v>0</v>
      </c>
      <c r="O123">
        <f t="shared" si="15"/>
        <v>20</v>
      </c>
      <c r="P123">
        <f t="shared" si="9"/>
        <v>0</v>
      </c>
      <c r="Q123">
        <f t="shared" si="16"/>
        <v>24000</v>
      </c>
      <c r="R123">
        <f t="shared" si="17"/>
        <v>0</v>
      </c>
      <c r="S123">
        <f t="shared" si="19"/>
        <v>60000</v>
      </c>
      <c r="T123">
        <f t="shared" si="20"/>
        <v>0.4</v>
      </c>
      <c r="U123">
        <f t="shared" si="21"/>
        <v>1.6</v>
      </c>
      <c r="V123">
        <f>SUM(Q118:Q121)</f>
        <v>125886.66666666667</v>
      </c>
      <c r="W123" t="s">
        <v>20</v>
      </c>
      <c r="X123" t="s">
        <v>20</v>
      </c>
      <c r="Y123" t="s">
        <v>20</v>
      </c>
    </row>
    <row r="124" spans="3:25" x14ac:dyDescent="0.2">
      <c r="C124" s="1">
        <v>42956</v>
      </c>
      <c r="D124" s="1">
        <v>42956</v>
      </c>
      <c r="E124">
        <v>1</v>
      </c>
      <c r="F124">
        <v>80</v>
      </c>
      <c r="G124">
        <v>310000</v>
      </c>
      <c r="H124">
        <v>250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f t="shared" si="8"/>
        <v>0</v>
      </c>
      <c r="P124">
        <f t="shared" si="9"/>
        <v>0.33333333333333331</v>
      </c>
      <c r="Q124">
        <f t="shared" si="10"/>
        <v>0</v>
      </c>
      <c r="R124">
        <f t="shared" si="11"/>
        <v>413.33333333333331</v>
      </c>
      <c r="S124">
        <f t="shared" si="12"/>
        <v>60000</v>
      </c>
      <c r="T124">
        <f t="shared" si="13"/>
        <v>0</v>
      </c>
      <c r="U124">
        <f>SUM(Q124+Q125/15000)</f>
        <v>1.5537777777777779</v>
      </c>
      <c r="W124" t="s">
        <v>20</v>
      </c>
      <c r="X124" t="s">
        <v>20</v>
      </c>
      <c r="Y124" t="s">
        <v>20</v>
      </c>
    </row>
    <row r="125" spans="3:25" x14ac:dyDescent="0.2">
      <c r="C125" s="1">
        <v>42956</v>
      </c>
      <c r="D125" s="1">
        <v>42956</v>
      </c>
      <c r="E125">
        <v>1</v>
      </c>
      <c r="F125">
        <v>60</v>
      </c>
      <c r="G125">
        <v>380000</v>
      </c>
      <c r="H125">
        <v>250</v>
      </c>
      <c r="I125">
        <v>18</v>
      </c>
      <c r="J125">
        <v>0</v>
      </c>
      <c r="K125">
        <v>8</v>
      </c>
      <c r="L125">
        <v>2</v>
      </c>
      <c r="M125">
        <v>20</v>
      </c>
      <c r="N125">
        <v>0</v>
      </c>
      <c r="O125">
        <f t="shared" si="8"/>
        <v>15.333333333333334</v>
      </c>
      <c r="P125">
        <f t="shared" si="9"/>
        <v>0.66666666666666663</v>
      </c>
      <c r="Q125">
        <f t="shared" si="10"/>
        <v>23306.666666666668</v>
      </c>
      <c r="R125">
        <f t="shared" si="11"/>
        <v>1013.3333333333333</v>
      </c>
      <c r="W125" t="s">
        <v>20</v>
      </c>
      <c r="X125" t="s">
        <v>20</v>
      </c>
      <c r="Y125" t="s">
        <v>20</v>
      </c>
    </row>
    <row r="126" spans="3:25" x14ac:dyDescent="0.2">
      <c r="C126" s="1">
        <v>42956</v>
      </c>
      <c r="D126" s="1">
        <v>42956</v>
      </c>
      <c r="E126">
        <v>2</v>
      </c>
      <c r="F126">
        <v>80</v>
      </c>
      <c r="G126">
        <v>300000</v>
      </c>
      <c r="H126">
        <v>250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f t="shared" si="8"/>
        <v>0</v>
      </c>
      <c r="P126">
        <f t="shared" si="9"/>
        <v>0</v>
      </c>
      <c r="Q126">
        <f t="shared" si="10"/>
        <v>0</v>
      </c>
      <c r="R126">
        <f t="shared" si="11"/>
        <v>0</v>
      </c>
      <c r="S126">
        <f>15000*4</f>
        <v>60000</v>
      </c>
      <c r="T126">
        <f t="shared" ref="T126" si="22">Q126/S126</f>
        <v>0</v>
      </c>
      <c r="U126">
        <f>SUM(Q126+Q127/15000)</f>
        <v>1.6</v>
      </c>
      <c r="W126" t="s">
        <v>20</v>
      </c>
      <c r="X126" t="s">
        <v>20</v>
      </c>
      <c r="Y126" t="s">
        <v>20</v>
      </c>
    </row>
    <row r="127" spans="3:25" x14ac:dyDescent="0.2">
      <c r="C127" s="1">
        <v>42956</v>
      </c>
      <c r="D127" s="1">
        <v>42956</v>
      </c>
      <c r="E127">
        <v>2</v>
      </c>
      <c r="F127">
        <v>60</v>
      </c>
      <c r="G127">
        <v>300000</v>
      </c>
      <c r="H127">
        <v>250</v>
      </c>
      <c r="I127">
        <v>18</v>
      </c>
      <c r="J127">
        <v>1</v>
      </c>
      <c r="K127">
        <v>17</v>
      </c>
      <c r="L127">
        <v>3</v>
      </c>
      <c r="M127">
        <v>25</v>
      </c>
      <c r="N127">
        <v>3</v>
      </c>
      <c r="O127">
        <f t="shared" si="8"/>
        <v>20</v>
      </c>
      <c r="P127">
        <f t="shared" si="9"/>
        <v>2.3333333333333335</v>
      </c>
      <c r="Q127">
        <f t="shared" si="10"/>
        <v>24000</v>
      </c>
      <c r="R127">
        <f t="shared" si="11"/>
        <v>2800.0000000000005</v>
      </c>
      <c r="W127" t="s">
        <v>20</v>
      </c>
      <c r="X127" t="s">
        <v>20</v>
      </c>
      <c r="Y127" t="s">
        <v>20</v>
      </c>
    </row>
    <row r="128" spans="3:25" x14ac:dyDescent="0.2">
      <c r="C128" s="1">
        <v>42956</v>
      </c>
      <c r="D128" s="1">
        <v>42956</v>
      </c>
      <c r="E128">
        <v>3</v>
      </c>
      <c r="F128">
        <v>80</v>
      </c>
      <c r="G128">
        <v>310000</v>
      </c>
      <c r="H128">
        <v>250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>
        <f t="shared" si="8"/>
        <v>0</v>
      </c>
      <c r="P128">
        <f t="shared" si="9"/>
        <v>0</v>
      </c>
      <c r="Q128">
        <f t="shared" si="10"/>
        <v>0</v>
      </c>
      <c r="R128">
        <f t="shared" si="11"/>
        <v>0</v>
      </c>
      <c r="S128">
        <f>15000*4</f>
        <v>60000</v>
      </c>
      <c r="T128">
        <f>SUM(Q128:Q129)/S128</f>
        <v>0.39311111111111108</v>
      </c>
      <c r="U128">
        <f>SUM(Q128+Q129/15000)</f>
        <v>1.5724444444444443</v>
      </c>
      <c r="W128" t="s">
        <v>20</v>
      </c>
      <c r="X128" t="s">
        <v>20</v>
      </c>
      <c r="Y128" t="s">
        <v>20</v>
      </c>
    </row>
    <row r="129" spans="3:25" x14ac:dyDescent="0.2">
      <c r="C129" s="1">
        <v>42956</v>
      </c>
      <c r="D129" s="1">
        <v>42956</v>
      </c>
      <c r="E129">
        <v>3</v>
      </c>
      <c r="F129">
        <v>60</v>
      </c>
      <c r="G129">
        <v>305000</v>
      </c>
      <c r="H129">
        <v>250</v>
      </c>
      <c r="I129">
        <v>16</v>
      </c>
      <c r="J129">
        <v>0</v>
      </c>
      <c r="K129">
        <v>21</v>
      </c>
      <c r="L129">
        <v>0</v>
      </c>
      <c r="M129">
        <v>21</v>
      </c>
      <c r="N129">
        <v>1</v>
      </c>
      <c r="O129">
        <f t="shared" si="8"/>
        <v>19.333333333333332</v>
      </c>
      <c r="P129">
        <f t="shared" si="9"/>
        <v>0.33333333333333331</v>
      </c>
      <c r="Q129">
        <f t="shared" si="10"/>
        <v>23586.666666666664</v>
      </c>
      <c r="R129">
        <f t="shared" si="11"/>
        <v>406.66666666666663</v>
      </c>
      <c r="W129" t="s">
        <v>20</v>
      </c>
      <c r="X129" t="s">
        <v>20</v>
      </c>
      <c r="Y129" t="s">
        <v>20</v>
      </c>
    </row>
    <row r="130" spans="3:25" x14ac:dyDescent="0.2">
      <c r="C130" s="1">
        <v>42956</v>
      </c>
      <c r="D130" s="1">
        <v>42956</v>
      </c>
      <c r="E130">
        <v>4</v>
      </c>
      <c r="F130">
        <v>80</v>
      </c>
      <c r="G130">
        <v>310000</v>
      </c>
      <c r="H130">
        <v>250</v>
      </c>
      <c r="I130">
        <v>1</v>
      </c>
      <c r="J130">
        <v>0</v>
      </c>
      <c r="K130">
        <v>3</v>
      </c>
      <c r="L130">
        <v>0</v>
      </c>
      <c r="M130">
        <v>0</v>
      </c>
      <c r="N130">
        <v>0</v>
      </c>
      <c r="O130">
        <f t="shared" si="8"/>
        <v>1.3333333333333333</v>
      </c>
      <c r="P130">
        <f t="shared" si="9"/>
        <v>0</v>
      </c>
      <c r="Q130">
        <f t="shared" si="10"/>
        <v>1653.3333333333333</v>
      </c>
      <c r="R130">
        <f t="shared" si="11"/>
        <v>0</v>
      </c>
      <c r="S130">
        <f>15000*4</f>
        <v>60000</v>
      </c>
      <c r="T130">
        <f t="shared" ref="T130" si="23">SUM(Q130:Q131)/S130</f>
        <v>0.54422222222222216</v>
      </c>
      <c r="U130">
        <f>SUM(Q130+Q131)/15000</f>
        <v>2.1768888888888887</v>
      </c>
      <c r="W130" t="s">
        <v>20</v>
      </c>
      <c r="X130" t="s">
        <v>20</v>
      </c>
      <c r="Y130" t="s">
        <v>20</v>
      </c>
    </row>
    <row r="131" spans="3:25" x14ac:dyDescent="0.2">
      <c r="C131" s="1">
        <v>42956</v>
      </c>
      <c r="D131" s="1">
        <v>42956</v>
      </c>
      <c r="E131">
        <v>4</v>
      </c>
      <c r="F131">
        <v>60</v>
      </c>
      <c r="G131">
        <v>310000</v>
      </c>
      <c r="H131">
        <v>250</v>
      </c>
      <c r="I131">
        <v>28</v>
      </c>
      <c r="J131">
        <v>1</v>
      </c>
      <c r="K131">
        <v>24</v>
      </c>
      <c r="L131">
        <v>0</v>
      </c>
      <c r="M131">
        <v>23</v>
      </c>
      <c r="N131">
        <v>1</v>
      </c>
      <c r="O131">
        <f t="shared" si="8"/>
        <v>25</v>
      </c>
      <c r="P131">
        <f t="shared" si="9"/>
        <v>0.66666666666666663</v>
      </c>
      <c r="Q131">
        <f t="shared" si="10"/>
        <v>31000</v>
      </c>
      <c r="R131">
        <f t="shared" si="11"/>
        <v>826.66666666666663</v>
      </c>
      <c r="W131" t="s">
        <v>20</v>
      </c>
      <c r="X131" t="s">
        <v>20</v>
      </c>
      <c r="Y131" t="s">
        <v>20</v>
      </c>
    </row>
    <row r="132" spans="3:25" x14ac:dyDescent="0.2">
      <c r="C132" s="1">
        <v>42956</v>
      </c>
      <c r="D132" s="1">
        <v>42956</v>
      </c>
      <c r="E132">
        <v>5</v>
      </c>
      <c r="F132">
        <v>80</v>
      </c>
      <c r="G132">
        <v>200000</v>
      </c>
      <c r="H132">
        <v>250</v>
      </c>
      <c r="I132" s="3">
        <v>1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>
        <f t="shared" si="8"/>
        <v>0.33333333333333331</v>
      </c>
      <c r="P132">
        <f t="shared" si="9"/>
        <v>0</v>
      </c>
      <c r="Q132">
        <f t="shared" si="10"/>
        <v>266.66666666666669</v>
      </c>
      <c r="R132">
        <f t="shared" si="11"/>
        <v>0</v>
      </c>
      <c r="S132">
        <f>15000*4</f>
        <v>60000</v>
      </c>
      <c r="T132">
        <f t="shared" ref="T132" si="24">SUM(Q132:Q133)/S132</f>
        <v>0.42333333333333328</v>
      </c>
      <c r="U132">
        <f>SUM(Q132+Q133)/15000</f>
        <v>1.6933333333333331</v>
      </c>
      <c r="W132" t="s">
        <v>20</v>
      </c>
      <c r="X132" t="s">
        <v>20</v>
      </c>
      <c r="Y132" t="s">
        <v>20</v>
      </c>
    </row>
    <row r="133" spans="3:25" x14ac:dyDescent="0.2">
      <c r="C133" s="1">
        <v>42956</v>
      </c>
      <c r="D133" s="1">
        <v>42956</v>
      </c>
      <c r="E133">
        <v>5</v>
      </c>
      <c r="F133">
        <v>60</v>
      </c>
      <c r="G133">
        <v>325000</v>
      </c>
      <c r="H133">
        <v>250</v>
      </c>
      <c r="I133">
        <v>29</v>
      </c>
      <c r="J133">
        <v>3</v>
      </c>
      <c r="K133">
        <v>19</v>
      </c>
      <c r="L133">
        <v>2</v>
      </c>
      <c r="M133">
        <v>10</v>
      </c>
      <c r="N133">
        <v>6</v>
      </c>
      <c r="O133">
        <f t="shared" si="8"/>
        <v>19.333333333333332</v>
      </c>
      <c r="P133">
        <f t="shared" si="9"/>
        <v>3.6666666666666665</v>
      </c>
      <c r="Q133">
        <f t="shared" si="10"/>
        <v>25133.333333333328</v>
      </c>
      <c r="R133">
        <f t="shared" si="11"/>
        <v>4766.666666666667</v>
      </c>
      <c r="V133">
        <f>SUM(Q124:Q133)</f>
        <v>128946.66666666667</v>
      </c>
      <c r="W133" t="s">
        <v>20</v>
      </c>
      <c r="X133" t="s">
        <v>20</v>
      </c>
      <c r="Y133" t="s">
        <v>20</v>
      </c>
    </row>
    <row r="134" spans="3:25" x14ac:dyDescent="0.2">
      <c r="C134" s="1">
        <v>42956</v>
      </c>
      <c r="D134" s="1">
        <v>42956</v>
      </c>
      <c r="E134">
        <v>6</v>
      </c>
      <c r="F134">
        <v>80</v>
      </c>
      <c r="G134">
        <v>200000</v>
      </c>
      <c r="H134">
        <v>250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>
        <f t="shared" si="8"/>
        <v>0</v>
      </c>
      <c r="P134">
        <f t="shared" si="9"/>
        <v>0</v>
      </c>
      <c r="Q134">
        <f t="shared" si="10"/>
        <v>0</v>
      </c>
      <c r="R134">
        <f t="shared" si="11"/>
        <v>0</v>
      </c>
      <c r="S134">
        <f>15000*4</f>
        <v>60000</v>
      </c>
      <c r="T134">
        <f t="shared" ref="T134" si="25">SUM(Q134:Q135)/S134</f>
        <v>0.14222222222222222</v>
      </c>
      <c r="U134">
        <f>SUM(Q134+Q135/15000)</f>
        <v>0.56888888888888889</v>
      </c>
      <c r="W134" t="s">
        <v>20</v>
      </c>
      <c r="X134" t="s">
        <v>20</v>
      </c>
      <c r="Y134" t="s">
        <v>20</v>
      </c>
    </row>
    <row r="135" spans="3:25" x14ac:dyDescent="0.2">
      <c r="C135" s="1">
        <v>42956</v>
      </c>
      <c r="D135" s="1">
        <v>42956</v>
      </c>
      <c r="E135">
        <v>6</v>
      </c>
      <c r="F135">
        <v>60</v>
      </c>
      <c r="G135">
        <v>400000</v>
      </c>
      <c r="H135">
        <v>250</v>
      </c>
      <c r="I135">
        <v>5</v>
      </c>
      <c r="J135">
        <v>0</v>
      </c>
      <c r="K135">
        <v>3</v>
      </c>
      <c r="L135">
        <v>1</v>
      </c>
      <c r="M135">
        <v>8</v>
      </c>
      <c r="N135">
        <v>2</v>
      </c>
      <c r="O135">
        <f t="shared" si="8"/>
        <v>5.333333333333333</v>
      </c>
      <c r="P135">
        <f t="shared" si="9"/>
        <v>1</v>
      </c>
      <c r="Q135">
        <f t="shared" si="10"/>
        <v>8533.3333333333339</v>
      </c>
      <c r="R135">
        <f t="shared" si="11"/>
        <v>1600</v>
      </c>
      <c r="W135" t="s">
        <v>20</v>
      </c>
      <c r="X135" t="s">
        <v>20</v>
      </c>
      <c r="Y135" t="s">
        <v>20</v>
      </c>
    </row>
    <row r="136" spans="3:25" x14ac:dyDescent="0.2">
      <c r="C136" s="1">
        <v>42956</v>
      </c>
      <c r="D136" s="1">
        <v>42956</v>
      </c>
      <c r="E136">
        <v>7</v>
      </c>
      <c r="F136">
        <v>80</v>
      </c>
      <c r="G136">
        <v>310000</v>
      </c>
      <c r="H136">
        <v>250</v>
      </c>
      <c r="I136" s="3">
        <v>2</v>
      </c>
      <c r="J136" s="3">
        <v>1</v>
      </c>
      <c r="K136" s="3">
        <v>0</v>
      </c>
      <c r="L136" s="3">
        <v>0</v>
      </c>
      <c r="M136" s="3">
        <v>0</v>
      </c>
      <c r="N136" s="3">
        <v>0</v>
      </c>
      <c r="O136">
        <f t="shared" si="8"/>
        <v>0.66666666666666663</v>
      </c>
      <c r="P136">
        <f t="shared" si="9"/>
        <v>0.33333333333333331</v>
      </c>
      <c r="Q136">
        <f t="shared" si="10"/>
        <v>826.66666666666663</v>
      </c>
      <c r="R136">
        <f t="shared" si="11"/>
        <v>413.33333333333331</v>
      </c>
      <c r="S136">
        <f>15000*4</f>
        <v>60000</v>
      </c>
      <c r="T136">
        <f t="shared" ref="T136" si="26">SUM(Q136:Q137)/S136</f>
        <v>0.42211111111111105</v>
      </c>
      <c r="U136">
        <f>SUM(Q136+Q137)/15000</f>
        <v>1.6884444444444442</v>
      </c>
      <c r="W136" t="s">
        <v>20</v>
      </c>
      <c r="X136" t="s">
        <v>20</v>
      </c>
      <c r="Y136" t="s">
        <v>20</v>
      </c>
    </row>
    <row r="137" spans="3:25" x14ac:dyDescent="0.2">
      <c r="C137" s="1">
        <v>42956</v>
      </c>
      <c r="D137" s="1">
        <v>42956</v>
      </c>
      <c r="E137">
        <v>7</v>
      </c>
      <c r="F137">
        <v>60</v>
      </c>
      <c r="G137">
        <v>375000</v>
      </c>
      <c r="H137">
        <v>250</v>
      </c>
      <c r="I137">
        <v>19</v>
      </c>
      <c r="J137">
        <v>2</v>
      </c>
      <c r="K137">
        <v>19</v>
      </c>
      <c r="L137">
        <v>1</v>
      </c>
      <c r="M137">
        <v>11</v>
      </c>
      <c r="N137">
        <v>1</v>
      </c>
      <c r="O137">
        <f t="shared" si="8"/>
        <v>16.333333333333332</v>
      </c>
      <c r="P137">
        <f t="shared" si="9"/>
        <v>1.3333333333333333</v>
      </c>
      <c r="Q137">
        <f t="shared" si="10"/>
        <v>24499.999999999996</v>
      </c>
      <c r="R137">
        <f t="shared" si="11"/>
        <v>2000</v>
      </c>
      <c r="W137" t="s">
        <v>20</v>
      </c>
      <c r="X137" t="s">
        <v>20</v>
      </c>
      <c r="Y137" t="s">
        <v>20</v>
      </c>
    </row>
    <row r="138" spans="3:25" x14ac:dyDescent="0.2">
      <c r="C138" s="1">
        <v>42956</v>
      </c>
      <c r="D138" s="1">
        <v>42956</v>
      </c>
      <c r="E138">
        <v>8</v>
      </c>
      <c r="F138">
        <v>80</v>
      </c>
      <c r="G138">
        <v>350000</v>
      </c>
      <c r="H138">
        <v>250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>
        <f t="shared" si="8"/>
        <v>0</v>
      </c>
      <c r="P138">
        <f t="shared" si="9"/>
        <v>0</v>
      </c>
      <c r="Q138">
        <f t="shared" si="10"/>
        <v>0</v>
      </c>
      <c r="R138">
        <f t="shared" si="11"/>
        <v>0</v>
      </c>
      <c r="S138">
        <f>15000*4</f>
        <v>60000</v>
      </c>
      <c r="T138">
        <f t="shared" ref="T138" si="27">SUM(Q138:Q139)/S138</f>
        <v>0.64166666666666672</v>
      </c>
      <c r="U138">
        <f>SUM(Q138+Q139/15000)</f>
        <v>2.5666666666666669</v>
      </c>
      <c r="W138" t="s">
        <v>20</v>
      </c>
      <c r="X138" t="s">
        <v>20</v>
      </c>
      <c r="Y138" t="s">
        <v>20</v>
      </c>
    </row>
    <row r="139" spans="3:25" x14ac:dyDescent="0.2">
      <c r="C139" s="1">
        <v>42956</v>
      </c>
      <c r="D139" s="1">
        <v>42956</v>
      </c>
      <c r="E139">
        <v>8</v>
      </c>
      <c r="F139">
        <v>60</v>
      </c>
      <c r="G139">
        <v>375000</v>
      </c>
      <c r="H139">
        <v>250</v>
      </c>
      <c r="I139">
        <v>27</v>
      </c>
      <c r="J139">
        <v>2</v>
      </c>
      <c r="K139">
        <v>25</v>
      </c>
      <c r="L139">
        <v>0</v>
      </c>
      <c r="M139">
        <v>25</v>
      </c>
      <c r="N139">
        <v>2</v>
      </c>
      <c r="O139">
        <f t="shared" si="8"/>
        <v>25.666666666666668</v>
      </c>
      <c r="P139">
        <f t="shared" si="9"/>
        <v>1.3333333333333333</v>
      </c>
      <c r="Q139">
        <f t="shared" si="10"/>
        <v>38500</v>
      </c>
      <c r="R139">
        <f t="shared" si="11"/>
        <v>2000</v>
      </c>
      <c r="W139" t="s">
        <v>20</v>
      </c>
      <c r="X139" t="s">
        <v>20</v>
      </c>
      <c r="Y139" t="s">
        <v>20</v>
      </c>
    </row>
    <row r="140" spans="3:25" x14ac:dyDescent="0.2">
      <c r="C140" s="1">
        <v>42956</v>
      </c>
      <c r="D140" s="1">
        <v>42956</v>
      </c>
      <c r="E140">
        <v>9</v>
      </c>
      <c r="F140">
        <v>80</v>
      </c>
      <c r="G140">
        <v>340000</v>
      </c>
      <c r="H140">
        <v>250</v>
      </c>
      <c r="I140" s="3">
        <v>0</v>
      </c>
      <c r="J140" s="3">
        <v>0</v>
      </c>
      <c r="K140" s="3">
        <v>1</v>
      </c>
      <c r="L140" s="3">
        <v>0</v>
      </c>
      <c r="M140" s="3">
        <v>0</v>
      </c>
      <c r="N140" s="3">
        <v>0</v>
      </c>
      <c r="O140">
        <f t="shared" si="8"/>
        <v>0.33333333333333331</v>
      </c>
      <c r="P140">
        <f t="shared" si="9"/>
        <v>0</v>
      </c>
      <c r="Q140">
        <f t="shared" si="10"/>
        <v>453.33333333333331</v>
      </c>
      <c r="R140">
        <f t="shared" si="11"/>
        <v>0</v>
      </c>
      <c r="S140">
        <f>15000*4</f>
        <v>60000</v>
      </c>
      <c r="T140">
        <f t="shared" ref="T140" si="28">SUM(Q140:Q141)/S140</f>
        <v>0.5364444444444445</v>
      </c>
      <c r="U140">
        <f>SUM(Q140+Q141)/15000</f>
        <v>2.145777777777778</v>
      </c>
      <c r="W140" t="s">
        <v>20</v>
      </c>
      <c r="X140" t="s">
        <v>20</v>
      </c>
      <c r="Y140" t="s">
        <v>20</v>
      </c>
    </row>
    <row r="141" spans="3:25" x14ac:dyDescent="0.2">
      <c r="C141" s="1">
        <v>42956</v>
      </c>
      <c r="D141" s="1">
        <v>42956</v>
      </c>
      <c r="E141">
        <v>9</v>
      </c>
      <c r="F141">
        <v>60</v>
      </c>
      <c r="G141">
        <v>350000</v>
      </c>
      <c r="H141">
        <v>250</v>
      </c>
      <c r="I141">
        <v>18</v>
      </c>
      <c r="J141">
        <v>6</v>
      </c>
      <c r="K141">
        <v>26</v>
      </c>
      <c r="L141">
        <v>1</v>
      </c>
      <c r="M141">
        <v>24</v>
      </c>
      <c r="N141">
        <v>2</v>
      </c>
      <c r="O141">
        <f t="shared" si="8"/>
        <v>22.666666666666668</v>
      </c>
      <c r="P141">
        <f t="shared" si="9"/>
        <v>3</v>
      </c>
      <c r="Q141">
        <f t="shared" si="10"/>
        <v>31733.333333333336</v>
      </c>
      <c r="R141">
        <f t="shared" si="11"/>
        <v>4200</v>
      </c>
      <c r="W141" t="s">
        <v>20</v>
      </c>
      <c r="X141" t="s">
        <v>20</v>
      </c>
      <c r="Y141" t="s">
        <v>20</v>
      </c>
    </row>
    <row r="142" spans="3:25" x14ac:dyDescent="0.2">
      <c r="C142" s="1">
        <v>42956</v>
      </c>
      <c r="D142" s="1">
        <v>42956</v>
      </c>
      <c r="E142">
        <v>10</v>
      </c>
      <c r="F142">
        <v>80</v>
      </c>
      <c r="G142">
        <v>200000</v>
      </c>
      <c r="H142">
        <v>250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1</v>
      </c>
      <c r="O142">
        <f t="shared" si="8"/>
        <v>0</v>
      </c>
      <c r="P142">
        <f t="shared" si="9"/>
        <v>0.33333333333333331</v>
      </c>
      <c r="Q142">
        <f t="shared" si="10"/>
        <v>0</v>
      </c>
      <c r="R142">
        <f t="shared" si="11"/>
        <v>266.66666666666669</v>
      </c>
      <c r="S142">
        <f>15000*4</f>
        <v>60000</v>
      </c>
      <c r="T142">
        <f t="shared" ref="T142" si="29">SUM(Q142:Q143)/S142</f>
        <v>0.40044444444444449</v>
      </c>
      <c r="U142">
        <f>SUM(Q142+Q143/15000)</f>
        <v>1.601777777777778</v>
      </c>
      <c r="W142" t="s">
        <v>20</v>
      </c>
      <c r="X142" t="s">
        <v>20</v>
      </c>
      <c r="Y142" t="s">
        <v>20</v>
      </c>
    </row>
    <row r="143" spans="3:25" x14ac:dyDescent="0.2">
      <c r="C143" s="1">
        <v>42956</v>
      </c>
      <c r="D143" s="1">
        <v>42956</v>
      </c>
      <c r="E143">
        <v>10</v>
      </c>
      <c r="F143">
        <v>60</v>
      </c>
      <c r="G143">
        <v>340000</v>
      </c>
      <c r="H143">
        <v>250</v>
      </c>
      <c r="I143">
        <v>18</v>
      </c>
      <c r="J143">
        <v>4</v>
      </c>
      <c r="K143">
        <v>15</v>
      </c>
      <c r="L143">
        <v>2</v>
      </c>
      <c r="M143">
        <v>20</v>
      </c>
      <c r="N143">
        <v>6</v>
      </c>
      <c r="O143">
        <f t="shared" si="8"/>
        <v>17.666666666666668</v>
      </c>
      <c r="P143">
        <f t="shared" si="9"/>
        <v>4</v>
      </c>
      <c r="Q143">
        <f t="shared" si="10"/>
        <v>24026.666666666668</v>
      </c>
      <c r="R143">
        <f t="shared" si="11"/>
        <v>5440</v>
      </c>
      <c r="V143">
        <f>SUM(Q134:Q143)</f>
        <v>128573.33333333333</v>
      </c>
      <c r="W143" t="s">
        <v>20</v>
      </c>
      <c r="X143" t="s">
        <v>20</v>
      </c>
      <c r="Y143" t="s">
        <v>20</v>
      </c>
    </row>
    <row r="144" spans="3:25" x14ac:dyDescent="0.2">
      <c r="C144" s="1">
        <v>42956</v>
      </c>
      <c r="D144" s="1">
        <v>42956</v>
      </c>
      <c r="E144">
        <v>11</v>
      </c>
      <c r="F144">
        <v>80</v>
      </c>
      <c r="G144">
        <v>275000</v>
      </c>
      <c r="H144">
        <v>250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>
        <f t="shared" si="8"/>
        <v>0</v>
      </c>
      <c r="P144">
        <f t="shared" si="9"/>
        <v>0</v>
      </c>
      <c r="Q144">
        <f t="shared" si="10"/>
        <v>0</v>
      </c>
      <c r="R144">
        <f t="shared" si="11"/>
        <v>0</v>
      </c>
      <c r="S144">
        <f>15000*4</f>
        <v>60000</v>
      </c>
      <c r="T144">
        <f t="shared" ref="T144" si="30">SUM(Q144:Q145)/S144</f>
        <v>0.37333333333333335</v>
      </c>
      <c r="U144">
        <f>SUM(Q144+Q145/15000)</f>
        <v>1.4933333333333334</v>
      </c>
      <c r="W144" t="s">
        <v>20</v>
      </c>
      <c r="X144" t="s">
        <v>20</v>
      </c>
      <c r="Y144" t="s">
        <v>20</v>
      </c>
    </row>
    <row r="145" spans="3:28" x14ac:dyDescent="0.2">
      <c r="C145" s="1">
        <v>42956</v>
      </c>
      <c r="D145" s="1">
        <v>42956</v>
      </c>
      <c r="E145">
        <v>11</v>
      </c>
      <c r="F145">
        <v>60</v>
      </c>
      <c r="G145">
        <v>350000</v>
      </c>
      <c r="H145">
        <v>250</v>
      </c>
      <c r="I145">
        <v>24</v>
      </c>
      <c r="J145">
        <v>0</v>
      </c>
      <c r="K145">
        <v>13</v>
      </c>
      <c r="L145">
        <v>1</v>
      </c>
      <c r="M145">
        <v>11</v>
      </c>
      <c r="N145">
        <v>1</v>
      </c>
      <c r="O145">
        <f t="shared" si="8"/>
        <v>16</v>
      </c>
      <c r="P145">
        <f t="shared" si="9"/>
        <v>0.66666666666666663</v>
      </c>
      <c r="Q145">
        <f t="shared" si="10"/>
        <v>22400</v>
      </c>
      <c r="R145">
        <f t="shared" si="11"/>
        <v>933.33333333333326</v>
      </c>
      <c r="W145" t="s">
        <v>20</v>
      </c>
      <c r="X145" t="s">
        <v>20</v>
      </c>
      <c r="Y145" t="s">
        <v>20</v>
      </c>
    </row>
    <row r="146" spans="3:28" x14ac:dyDescent="0.2">
      <c r="C146" s="1">
        <v>42956</v>
      </c>
      <c r="D146" s="1">
        <v>42956</v>
      </c>
      <c r="E146">
        <v>12</v>
      </c>
      <c r="F146">
        <v>80</v>
      </c>
      <c r="G146">
        <v>310000</v>
      </c>
      <c r="H146">
        <v>250</v>
      </c>
      <c r="I146">
        <v>1</v>
      </c>
      <c r="J146">
        <v>0</v>
      </c>
      <c r="K146">
        <v>1</v>
      </c>
      <c r="L146">
        <v>0</v>
      </c>
      <c r="M146">
        <v>1</v>
      </c>
      <c r="N146">
        <v>0</v>
      </c>
      <c r="O146">
        <f t="shared" si="8"/>
        <v>1</v>
      </c>
      <c r="P146">
        <f t="shared" si="9"/>
        <v>0</v>
      </c>
      <c r="Q146">
        <f t="shared" si="10"/>
        <v>1240</v>
      </c>
      <c r="R146">
        <f t="shared" si="11"/>
        <v>0</v>
      </c>
      <c r="S146">
        <f>15000*4</f>
        <v>60000</v>
      </c>
      <c r="T146">
        <f t="shared" ref="T146" si="31">SUM(Q146:Q147)/S146</f>
        <v>0.31622222222222224</v>
      </c>
      <c r="U146">
        <f>SUM(Q146+Q147)/15000</f>
        <v>1.264888888888889</v>
      </c>
      <c r="W146" t="s">
        <v>20</v>
      </c>
      <c r="X146" t="s">
        <v>20</v>
      </c>
      <c r="Y146" t="s">
        <v>20</v>
      </c>
    </row>
    <row r="147" spans="3:28" x14ac:dyDescent="0.2">
      <c r="C147" s="1">
        <v>42956</v>
      </c>
      <c r="D147" s="1">
        <v>42956</v>
      </c>
      <c r="E147">
        <v>12</v>
      </c>
      <c r="F147">
        <v>60</v>
      </c>
      <c r="G147">
        <v>475000</v>
      </c>
      <c r="H147">
        <v>250</v>
      </c>
      <c r="I147">
        <v>8</v>
      </c>
      <c r="J147">
        <v>1</v>
      </c>
      <c r="K147">
        <v>8</v>
      </c>
      <c r="L147">
        <v>0</v>
      </c>
      <c r="M147">
        <v>12</v>
      </c>
      <c r="N147">
        <v>2</v>
      </c>
      <c r="O147">
        <f t="shared" si="8"/>
        <v>9.3333333333333339</v>
      </c>
      <c r="P147">
        <f t="shared" si="9"/>
        <v>1</v>
      </c>
      <c r="Q147">
        <f t="shared" si="10"/>
        <v>17733.333333333336</v>
      </c>
      <c r="R147">
        <f t="shared" si="11"/>
        <v>1900</v>
      </c>
      <c r="W147" t="s">
        <v>20</v>
      </c>
      <c r="X147" t="s">
        <v>20</v>
      </c>
      <c r="Y147" t="s">
        <v>20</v>
      </c>
    </row>
    <row r="148" spans="3:28" x14ac:dyDescent="0.2">
      <c r="C148" s="1">
        <v>42956</v>
      </c>
      <c r="D148" s="1">
        <v>42956</v>
      </c>
      <c r="E148">
        <v>13</v>
      </c>
      <c r="F148">
        <v>80</v>
      </c>
      <c r="G148">
        <v>325000</v>
      </c>
      <c r="H148">
        <v>250</v>
      </c>
      <c r="I148" s="3">
        <v>0</v>
      </c>
      <c r="J148" s="3">
        <v>0</v>
      </c>
      <c r="K148" s="3">
        <v>0</v>
      </c>
      <c r="L148" s="3">
        <v>0</v>
      </c>
      <c r="M148" s="3">
        <v>2</v>
      </c>
      <c r="N148" s="3">
        <v>0</v>
      </c>
      <c r="O148">
        <f t="shared" si="8"/>
        <v>0.66666666666666663</v>
      </c>
      <c r="P148">
        <f t="shared" si="9"/>
        <v>0</v>
      </c>
      <c r="Q148">
        <f t="shared" si="10"/>
        <v>866.66666666666663</v>
      </c>
      <c r="R148">
        <f t="shared" si="11"/>
        <v>0</v>
      </c>
      <c r="S148">
        <f>15000*4</f>
        <v>60000</v>
      </c>
      <c r="T148">
        <f t="shared" ref="T148" si="32">SUM(Q148:Q149)/S148</f>
        <v>0.34511111111111115</v>
      </c>
      <c r="U148">
        <f>SUM(Q148+Q149)/15000</f>
        <v>1.3804444444444446</v>
      </c>
      <c r="W148" t="s">
        <v>20</v>
      </c>
      <c r="X148" t="s">
        <v>20</v>
      </c>
      <c r="Y148" t="s">
        <v>20</v>
      </c>
    </row>
    <row r="149" spans="3:28" x14ac:dyDescent="0.2">
      <c r="C149" s="1">
        <v>42956</v>
      </c>
      <c r="D149" s="1">
        <v>42956</v>
      </c>
      <c r="E149">
        <v>13</v>
      </c>
      <c r="F149">
        <v>60</v>
      </c>
      <c r="G149">
        <v>310000</v>
      </c>
      <c r="H149">
        <v>250</v>
      </c>
      <c r="I149">
        <v>17</v>
      </c>
      <c r="J149">
        <v>2</v>
      </c>
      <c r="K149">
        <v>14</v>
      </c>
      <c r="L149">
        <v>2</v>
      </c>
      <c r="M149">
        <v>17</v>
      </c>
      <c r="N149">
        <v>2</v>
      </c>
      <c r="O149">
        <f t="shared" si="8"/>
        <v>16</v>
      </c>
      <c r="P149">
        <f t="shared" si="9"/>
        <v>2</v>
      </c>
      <c r="Q149">
        <f t="shared" si="10"/>
        <v>19840</v>
      </c>
      <c r="R149">
        <f t="shared" si="11"/>
        <v>2480</v>
      </c>
      <c r="W149" t="s">
        <v>20</v>
      </c>
      <c r="X149" t="s">
        <v>20</v>
      </c>
      <c r="Y149" t="s">
        <v>20</v>
      </c>
    </row>
    <row r="150" spans="3:28" x14ac:dyDescent="0.2">
      <c r="C150" s="1">
        <v>42956</v>
      </c>
      <c r="D150" s="1">
        <v>42956</v>
      </c>
      <c r="E150">
        <v>14</v>
      </c>
      <c r="F150">
        <v>80</v>
      </c>
      <c r="G150">
        <v>340000</v>
      </c>
      <c r="H150">
        <v>250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>
        <f t="shared" si="8"/>
        <v>0</v>
      </c>
      <c r="P150">
        <f t="shared" si="9"/>
        <v>0</v>
      </c>
      <c r="Q150">
        <f t="shared" si="10"/>
        <v>0</v>
      </c>
      <c r="R150">
        <f t="shared" si="11"/>
        <v>0</v>
      </c>
      <c r="S150">
        <f>15000*4</f>
        <v>60000</v>
      </c>
      <c r="T150">
        <f t="shared" ref="T150" si="33">SUM(Q150:Q151)/S150</f>
        <v>0.41777777777777775</v>
      </c>
      <c r="U150">
        <f>SUM(Q150+Q151/15000)</f>
        <v>1.671111111111111</v>
      </c>
      <c r="W150" t="s">
        <v>20</v>
      </c>
      <c r="X150" t="s">
        <v>20</v>
      </c>
      <c r="Y150" t="s">
        <v>20</v>
      </c>
    </row>
    <row r="151" spans="3:28" x14ac:dyDescent="0.2">
      <c r="C151" s="1">
        <v>42956</v>
      </c>
      <c r="D151" s="1">
        <v>42956</v>
      </c>
      <c r="E151">
        <v>14</v>
      </c>
      <c r="F151">
        <v>60</v>
      </c>
      <c r="G151">
        <v>400000</v>
      </c>
      <c r="H151">
        <v>250</v>
      </c>
      <c r="I151">
        <v>21</v>
      </c>
      <c r="J151">
        <v>0</v>
      </c>
      <c r="K151">
        <v>9</v>
      </c>
      <c r="L151">
        <v>2</v>
      </c>
      <c r="M151">
        <v>17</v>
      </c>
      <c r="N151">
        <v>1</v>
      </c>
      <c r="O151">
        <f t="shared" si="8"/>
        <v>15.666666666666666</v>
      </c>
      <c r="P151">
        <f t="shared" si="9"/>
        <v>1</v>
      </c>
      <c r="Q151">
        <f t="shared" si="10"/>
        <v>25066.666666666664</v>
      </c>
      <c r="R151">
        <f t="shared" si="11"/>
        <v>1600</v>
      </c>
      <c r="W151" t="s">
        <v>20</v>
      </c>
      <c r="X151" t="s">
        <v>20</v>
      </c>
      <c r="Y151" t="s">
        <v>20</v>
      </c>
    </row>
    <row r="152" spans="3:28" x14ac:dyDescent="0.2">
      <c r="C152" s="1">
        <v>42956</v>
      </c>
      <c r="D152" s="1">
        <v>42956</v>
      </c>
      <c r="E152">
        <v>15</v>
      </c>
      <c r="F152">
        <v>80</v>
      </c>
      <c r="G152">
        <v>325000</v>
      </c>
      <c r="H152">
        <v>250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f t="shared" si="8"/>
        <v>0.33333333333333331</v>
      </c>
      <c r="P152">
        <f t="shared" si="9"/>
        <v>0</v>
      </c>
      <c r="Q152">
        <f t="shared" si="10"/>
        <v>433.33333333333331</v>
      </c>
      <c r="R152">
        <f t="shared" si="11"/>
        <v>0</v>
      </c>
      <c r="S152">
        <f>15000*4</f>
        <v>60000</v>
      </c>
      <c r="T152">
        <f t="shared" ref="T152" si="34">SUM(Q152:Q153)/S152</f>
        <v>0.48722222222222217</v>
      </c>
      <c r="U152">
        <f>SUM(Q152+Q153)/15000</f>
        <v>1.9488888888888887</v>
      </c>
      <c r="W152" t="s">
        <v>20</v>
      </c>
      <c r="X152" t="s">
        <v>20</v>
      </c>
      <c r="Y152" t="s">
        <v>20</v>
      </c>
    </row>
    <row r="153" spans="3:28" x14ac:dyDescent="0.2">
      <c r="C153" s="1">
        <v>42956</v>
      </c>
      <c r="D153" s="1">
        <v>42956</v>
      </c>
      <c r="E153">
        <v>15</v>
      </c>
      <c r="F153">
        <v>60</v>
      </c>
      <c r="G153">
        <v>400000</v>
      </c>
      <c r="H153">
        <v>250</v>
      </c>
      <c r="I153">
        <v>15</v>
      </c>
      <c r="J153">
        <v>0</v>
      </c>
      <c r="K153">
        <v>16</v>
      </c>
      <c r="L153">
        <v>2</v>
      </c>
      <c r="M153">
        <v>23</v>
      </c>
      <c r="N153">
        <v>2</v>
      </c>
      <c r="O153">
        <f t="shared" si="8"/>
        <v>18</v>
      </c>
      <c r="P153">
        <f t="shared" si="9"/>
        <v>1.3333333333333333</v>
      </c>
      <c r="Q153">
        <f t="shared" si="10"/>
        <v>28799.999999999996</v>
      </c>
      <c r="R153">
        <f t="shared" si="11"/>
        <v>2133.3333333333335</v>
      </c>
      <c r="V153">
        <f>SUM(Q144:Q153)</f>
        <v>116379.99999999999</v>
      </c>
      <c r="W153" t="s">
        <v>20</v>
      </c>
      <c r="X153" t="s">
        <v>20</v>
      </c>
      <c r="Y153" t="s">
        <v>20</v>
      </c>
    </row>
    <row r="154" spans="3:28" x14ac:dyDescent="0.2">
      <c r="C154" s="1">
        <v>42956</v>
      </c>
      <c r="D154" s="1">
        <v>42956</v>
      </c>
      <c r="E154">
        <v>16</v>
      </c>
      <c r="F154">
        <v>80</v>
      </c>
      <c r="G154">
        <v>425000</v>
      </c>
      <c r="H154">
        <v>250</v>
      </c>
      <c r="I154" s="3">
        <v>0</v>
      </c>
      <c r="J154" s="3">
        <v>0</v>
      </c>
      <c r="K154" s="3">
        <v>1</v>
      </c>
      <c r="L154" s="3">
        <v>0</v>
      </c>
      <c r="M154" s="3">
        <v>0</v>
      </c>
      <c r="N154" s="3">
        <v>0</v>
      </c>
      <c r="O154">
        <f t="shared" si="8"/>
        <v>0.33333333333333331</v>
      </c>
      <c r="P154">
        <f t="shared" si="9"/>
        <v>0</v>
      </c>
      <c r="Q154">
        <f t="shared" si="10"/>
        <v>566.66666666666663</v>
      </c>
      <c r="R154">
        <f t="shared" si="11"/>
        <v>0</v>
      </c>
      <c r="S154">
        <f>15000*4</f>
        <v>60000</v>
      </c>
      <c r="T154">
        <f t="shared" ref="T154" si="35">SUM(Q154:Q155)/S154</f>
        <v>0.42499999999999999</v>
      </c>
      <c r="U154">
        <f>SUM(Q154+Q155)/15000</f>
        <v>1.7</v>
      </c>
      <c r="W154" t="s">
        <v>20</v>
      </c>
      <c r="X154" t="s">
        <v>20</v>
      </c>
      <c r="Y154" t="s">
        <v>20</v>
      </c>
    </row>
    <row r="155" spans="3:28" x14ac:dyDescent="0.2">
      <c r="C155" s="1">
        <v>42956</v>
      </c>
      <c r="D155" s="1">
        <v>42956</v>
      </c>
      <c r="E155">
        <v>16</v>
      </c>
      <c r="F155">
        <v>60</v>
      </c>
      <c r="G155">
        <v>425000</v>
      </c>
      <c r="H155">
        <v>250</v>
      </c>
      <c r="I155">
        <v>14</v>
      </c>
      <c r="J155">
        <v>2</v>
      </c>
      <c r="K155">
        <v>11</v>
      </c>
      <c r="L155">
        <v>1</v>
      </c>
      <c r="M155">
        <v>19</v>
      </c>
      <c r="N155">
        <v>1</v>
      </c>
      <c r="O155">
        <f t="shared" si="8"/>
        <v>14.666666666666666</v>
      </c>
      <c r="P155">
        <f t="shared" si="9"/>
        <v>1.3333333333333333</v>
      </c>
      <c r="Q155">
        <f t="shared" si="10"/>
        <v>24933.333333333332</v>
      </c>
      <c r="R155">
        <f t="shared" si="11"/>
        <v>2266.6666666666665</v>
      </c>
      <c r="W155" t="s">
        <v>20</v>
      </c>
      <c r="X155" t="s">
        <v>20</v>
      </c>
      <c r="Y155" t="s">
        <v>20</v>
      </c>
    </row>
    <row r="156" spans="3:28" x14ac:dyDescent="0.2">
      <c r="C156" s="1">
        <v>42956</v>
      </c>
      <c r="D156" s="1">
        <v>42956</v>
      </c>
      <c r="E156">
        <v>17</v>
      </c>
      <c r="F156">
        <v>80</v>
      </c>
      <c r="G156">
        <v>450000</v>
      </c>
      <c r="H156">
        <v>250</v>
      </c>
      <c r="I156">
        <v>0</v>
      </c>
      <c r="J156">
        <v>0</v>
      </c>
      <c r="K156" t="s">
        <v>20</v>
      </c>
      <c r="L156" t="s">
        <v>20</v>
      </c>
      <c r="M156">
        <v>0</v>
      </c>
      <c r="N156">
        <v>0</v>
      </c>
      <c r="O156">
        <f t="shared" si="8"/>
        <v>0</v>
      </c>
      <c r="P156">
        <f t="shared" si="9"/>
        <v>0</v>
      </c>
      <c r="Q156">
        <f t="shared" si="10"/>
        <v>0</v>
      </c>
      <c r="R156">
        <f t="shared" si="11"/>
        <v>0</v>
      </c>
      <c r="S156">
        <f>15000*4</f>
        <v>60000</v>
      </c>
      <c r="T156">
        <f t="shared" ref="T156" si="36">SUM(Q156:Q157)/S156</f>
        <v>0.155</v>
      </c>
      <c r="U156">
        <f>SUM(Q156+Q157)/15000</f>
        <v>0.62</v>
      </c>
      <c r="W156" t="s">
        <v>20</v>
      </c>
      <c r="X156" t="s">
        <v>20</v>
      </c>
      <c r="Y156" t="s">
        <v>20</v>
      </c>
      <c r="AB156" t="s">
        <v>38</v>
      </c>
    </row>
    <row r="157" spans="3:28" x14ac:dyDescent="0.2">
      <c r="C157" s="1">
        <v>42956</v>
      </c>
      <c r="D157" s="1">
        <v>42956</v>
      </c>
      <c r="E157">
        <v>17</v>
      </c>
      <c r="F157">
        <v>60</v>
      </c>
      <c r="G157">
        <v>310000</v>
      </c>
      <c r="H157">
        <v>250</v>
      </c>
      <c r="I157">
        <v>10</v>
      </c>
      <c r="J157">
        <v>1</v>
      </c>
      <c r="K157" t="s">
        <v>20</v>
      </c>
      <c r="L157" t="s">
        <v>20</v>
      </c>
      <c r="M157">
        <v>5</v>
      </c>
      <c r="N157">
        <v>0</v>
      </c>
      <c r="O157">
        <f t="shared" ref="O157:P172" si="37">AVERAGE(I157,K157,M157)</f>
        <v>7.5</v>
      </c>
      <c r="P157">
        <f t="shared" si="37"/>
        <v>0.5</v>
      </c>
      <c r="Q157">
        <f t="shared" ref="Q157:Q204" si="38">(O157/H157)*G157</f>
        <v>9300</v>
      </c>
      <c r="R157">
        <f t="shared" ref="R157:R204" si="39">(P157/H157)*G157</f>
        <v>620</v>
      </c>
      <c r="W157" t="s">
        <v>20</v>
      </c>
      <c r="X157" t="s">
        <v>20</v>
      </c>
      <c r="Y157" t="s">
        <v>20</v>
      </c>
      <c r="AB157" t="s">
        <v>38</v>
      </c>
    </row>
    <row r="158" spans="3:28" x14ac:dyDescent="0.2">
      <c r="C158" s="1">
        <v>42956</v>
      </c>
      <c r="D158" s="1">
        <v>42956</v>
      </c>
      <c r="E158">
        <v>18</v>
      </c>
      <c r="F158">
        <v>80</v>
      </c>
      <c r="G158">
        <v>325000</v>
      </c>
      <c r="H158">
        <v>250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f t="shared" si="37"/>
        <v>0</v>
      </c>
      <c r="P158">
        <f t="shared" si="37"/>
        <v>0.33333333333333331</v>
      </c>
      <c r="Q158">
        <f t="shared" si="38"/>
        <v>0</v>
      </c>
      <c r="R158">
        <f t="shared" si="39"/>
        <v>433.33333333333331</v>
      </c>
      <c r="S158">
        <f>15000*4</f>
        <v>60000</v>
      </c>
      <c r="T158">
        <f t="shared" ref="T158" si="40">SUM(Q158:Q159)/S158</f>
        <v>0.26722222222222225</v>
      </c>
      <c r="U158">
        <f t="shared" ref="U158:U218" si="41">SUM(Q158+Q159)/15000</f>
        <v>1.068888888888889</v>
      </c>
      <c r="W158" t="s">
        <v>20</v>
      </c>
      <c r="X158" t="s">
        <v>20</v>
      </c>
      <c r="Y158" t="s">
        <v>20</v>
      </c>
    </row>
    <row r="159" spans="3:28" x14ac:dyDescent="0.2">
      <c r="C159" s="1">
        <v>42956</v>
      </c>
      <c r="D159" s="1">
        <v>42956</v>
      </c>
      <c r="E159">
        <v>18</v>
      </c>
      <c r="F159">
        <v>60</v>
      </c>
      <c r="G159">
        <v>325000</v>
      </c>
      <c r="H159">
        <v>250</v>
      </c>
      <c r="I159">
        <v>11</v>
      </c>
      <c r="J159">
        <v>1</v>
      </c>
      <c r="K159">
        <v>10</v>
      </c>
      <c r="L159">
        <v>10</v>
      </c>
      <c r="M159">
        <v>16</v>
      </c>
      <c r="N159">
        <v>6</v>
      </c>
      <c r="O159">
        <f t="shared" si="37"/>
        <v>12.333333333333334</v>
      </c>
      <c r="P159">
        <f t="shared" si="37"/>
        <v>5.666666666666667</v>
      </c>
      <c r="Q159">
        <f t="shared" si="38"/>
        <v>16033.333333333334</v>
      </c>
      <c r="R159">
        <f t="shared" si="39"/>
        <v>7366.666666666667</v>
      </c>
      <c r="W159" t="s">
        <v>20</v>
      </c>
      <c r="X159" t="s">
        <v>20</v>
      </c>
      <c r="Y159" t="s">
        <v>20</v>
      </c>
    </row>
    <row r="160" spans="3:28" x14ac:dyDescent="0.2">
      <c r="C160" s="1">
        <v>42956</v>
      </c>
      <c r="D160" s="1">
        <v>42956</v>
      </c>
      <c r="E160">
        <v>19</v>
      </c>
      <c r="F160">
        <v>80</v>
      </c>
      <c r="G160">
        <v>340000</v>
      </c>
      <c r="H160">
        <v>250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f t="shared" si="37"/>
        <v>0</v>
      </c>
      <c r="P160">
        <f t="shared" si="37"/>
        <v>0</v>
      </c>
      <c r="Q160">
        <f t="shared" si="38"/>
        <v>0</v>
      </c>
      <c r="R160">
        <f t="shared" si="39"/>
        <v>0</v>
      </c>
      <c r="S160">
        <f>15000*4</f>
        <v>60000</v>
      </c>
      <c r="T160">
        <f t="shared" ref="T160" si="42">SUM(Q160:Q161)/S160</f>
        <v>0.33333333333333331</v>
      </c>
      <c r="U160">
        <f t="shared" si="41"/>
        <v>1.3333333333333333</v>
      </c>
      <c r="W160" t="s">
        <v>20</v>
      </c>
      <c r="X160" t="s">
        <v>20</v>
      </c>
      <c r="Y160" t="s">
        <v>20</v>
      </c>
    </row>
    <row r="161" spans="3:25" x14ac:dyDescent="0.2">
      <c r="C161" s="1">
        <v>42956</v>
      </c>
      <c r="D161" s="1">
        <v>42956</v>
      </c>
      <c r="E161">
        <v>19</v>
      </c>
      <c r="F161">
        <v>60</v>
      </c>
      <c r="G161">
        <v>300000</v>
      </c>
      <c r="H161">
        <v>250</v>
      </c>
      <c r="I161">
        <v>15</v>
      </c>
      <c r="J161">
        <v>0</v>
      </c>
      <c r="K161">
        <v>20</v>
      </c>
      <c r="L161">
        <v>3</v>
      </c>
      <c r="M161">
        <v>15</v>
      </c>
      <c r="N161">
        <v>1</v>
      </c>
      <c r="O161">
        <f t="shared" si="37"/>
        <v>16.666666666666668</v>
      </c>
      <c r="P161">
        <f t="shared" si="37"/>
        <v>1.3333333333333333</v>
      </c>
      <c r="Q161">
        <f t="shared" si="38"/>
        <v>20000</v>
      </c>
      <c r="R161">
        <f t="shared" si="39"/>
        <v>1600</v>
      </c>
      <c r="W161" t="s">
        <v>20</v>
      </c>
      <c r="X161" t="s">
        <v>20</v>
      </c>
      <c r="Y161" t="s">
        <v>20</v>
      </c>
    </row>
    <row r="162" spans="3:25" x14ac:dyDescent="0.2">
      <c r="C162" s="1">
        <v>42956</v>
      </c>
      <c r="D162" s="1">
        <v>42956</v>
      </c>
      <c r="E162">
        <v>20</v>
      </c>
      <c r="F162">
        <v>80</v>
      </c>
      <c r="G162">
        <v>325000</v>
      </c>
      <c r="H162">
        <v>250</v>
      </c>
      <c r="I162" s="3">
        <v>1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>
        <f t="shared" si="37"/>
        <v>0.33333333333333331</v>
      </c>
      <c r="P162">
        <f t="shared" si="37"/>
        <v>0</v>
      </c>
      <c r="Q162">
        <f t="shared" si="38"/>
        <v>433.33333333333331</v>
      </c>
      <c r="R162">
        <f t="shared" si="39"/>
        <v>0</v>
      </c>
      <c r="S162">
        <f>15000*4</f>
        <v>60000</v>
      </c>
      <c r="T162">
        <f t="shared" ref="T162" si="43">SUM(Q162:Q163)/S162</f>
        <v>0.39833333333333332</v>
      </c>
      <c r="U162">
        <f t="shared" si="41"/>
        <v>1.5933333333333333</v>
      </c>
      <c r="W162" t="s">
        <v>20</v>
      </c>
      <c r="X162" t="s">
        <v>20</v>
      </c>
      <c r="Y162" t="s">
        <v>20</v>
      </c>
    </row>
    <row r="163" spans="3:25" x14ac:dyDescent="0.2">
      <c r="C163" s="1">
        <v>42956</v>
      </c>
      <c r="D163" s="1">
        <v>42956</v>
      </c>
      <c r="E163">
        <v>20</v>
      </c>
      <c r="F163">
        <v>60</v>
      </c>
      <c r="G163">
        <v>440000</v>
      </c>
      <c r="H163">
        <v>250</v>
      </c>
      <c r="I163">
        <v>11</v>
      </c>
      <c r="J163">
        <v>0</v>
      </c>
      <c r="K163">
        <v>10</v>
      </c>
      <c r="L163">
        <v>1</v>
      </c>
      <c r="M163">
        <v>19</v>
      </c>
      <c r="N163">
        <v>1</v>
      </c>
      <c r="O163">
        <f t="shared" si="37"/>
        <v>13.333333333333334</v>
      </c>
      <c r="P163">
        <f t="shared" si="37"/>
        <v>0.66666666666666663</v>
      </c>
      <c r="Q163">
        <f t="shared" si="38"/>
        <v>23466.666666666668</v>
      </c>
      <c r="R163">
        <f t="shared" si="39"/>
        <v>1173.3333333333333</v>
      </c>
      <c r="V163">
        <f>SUM(Q154:Q163)</f>
        <v>94733.333333333343</v>
      </c>
      <c r="W163" t="s">
        <v>20</v>
      </c>
      <c r="X163" t="s">
        <v>20</v>
      </c>
      <c r="Y163" t="s">
        <v>20</v>
      </c>
    </row>
    <row r="164" spans="3:25" x14ac:dyDescent="0.2">
      <c r="C164" s="1">
        <v>42956</v>
      </c>
      <c r="D164" s="1">
        <v>42956</v>
      </c>
      <c r="E164">
        <v>21</v>
      </c>
      <c r="F164">
        <v>80</v>
      </c>
      <c r="G164">
        <v>310000</v>
      </c>
      <c r="H164">
        <v>250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f t="shared" si="37"/>
        <v>0.33333333333333331</v>
      </c>
      <c r="P164">
        <f t="shared" si="37"/>
        <v>0</v>
      </c>
      <c r="Q164">
        <f t="shared" si="38"/>
        <v>413.33333333333331</v>
      </c>
      <c r="R164">
        <f t="shared" si="39"/>
        <v>0</v>
      </c>
      <c r="S164">
        <f>15000*4</f>
        <v>60000</v>
      </c>
      <c r="T164">
        <f t="shared" ref="T164" si="44">SUM(Q164:Q165)/S164</f>
        <v>0.29466666666666669</v>
      </c>
      <c r="U164">
        <f t="shared" si="41"/>
        <v>1.1786666666666668</v>
      </c>
      <c r="W164" t="s">
        <v>20</v>
      </c>
      <c r="X164" t="s">
        <v>20</v>
      </c>
      <c r="Y164" t="s">
        <v>20</v>
      </c>
    </row>
    <row r="165" spans="3:25" x14ac:dyDescent="0.2">
      <c r="C165" s="1">
        <v>42956</v>
      </c>
      <c r="D165" s="1">
        <v>42956</v>
      </c>
      <c r="E165">
        <v>21</v>
      </c>
      <c r="F165">
        <v>60</v>
      </c>
      <c r="G165">
        <v>350000</v>
      </c>
      <c r="H165">
        <v>250</v>
      </c>
      <c r="I165">
        <v>8</v>
      </c>
      <c r="J165">
        <v>1</v>
      </c>
      <c r="K165">
        <v>19</v>
      </c>
      <c r="L165">
        <v>2</v>
      </c>
      <c r="M165">
        <v>10</v>
      </c>
      <c r="N165">
        <v>0</v>
      </c>
      <c r="O165">
        <f t="shared" si="37"/>
        <v>12.333333333333334</v>
      </c>
      <c r="P165">
        <f t="shared" si="37"/>
        <v>1</v>
      </c>
      <c r="Q165">
        <f t="shared" si="38"/>
        <v>17266.666666666668</v>
      </c>
      <c r="R165">
        <f t="shared" si="39"/>
        <v>1400</v>
      </c>
      <c r="W165" t="s">
        <v>20</v>
      </c>
      <c r="X165" t="s">
        <v>20</v>
      </c>
      <c r="Y165" t="s">
        <v>20</v>
      </c>
    </row>
    <row r="166" spans="3:25" x14ac:dyDescent="0.2">
      <c r="C166" s="1">
        <v>42956</v>
      </c>
      <c r="D166" s="1">
        <v>42956</v>
      </c>
      <c r="E166">
        <v>22</v>
      </c>
      <c r="F166">
        <v>80</v>
      </c>
      <c r="G166">
        <v>325000</v>
      </c>
      <c r="H166">
        <v>250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>
        <f t="shared" si="37"/>
        <v>0</v>
      </c>
      <c r="P166">
        <f t="shared" si="37"/>
        <v>0</v>
      </c>
      <c r="Q166">
        <f t="shared" si="38"/>
        <v>0</v>
      </c>
      <c r="R166">
        <f t="shared" si="39"/>
        <v>0</v>
      </c>
      <c r="S166">
        <f>15000*4</f>
        <v>60000</v>
      </c>
      <c r="T166">
        <f t="shared" ref="T166" si="45">SUM(Q166:Q167)/S166</f>
        <v>0.33444444444444449</v>
      </c>
      <c r="U166">
        <f t="shared" si="41"/>
        <v>1.337777777777778</v>
      </c>
      <c r="W166" t="s">
        <v>20</v>
      </c>
      <c r="X166" t="s">
        <v>20</v>
      </c>
      <c r="Y166" t="s">
        <v>20</v>
      </c>
    </row>
    <row r="167" spans="3:25" x14ac:dyDescent="0.2">
      <c r="C167" s="1">
        <v>42956</v>
      </c>
      <c r="D167" s="1">
        <v>42956</v>
      </c>
      <c r="E167">
        <v>22</v>
      </c>
      <c r="F167">
        <v>60</v>
      </c>
      <c r="G167">
        <v>350000</v>
      </c>
      <c r="H167">
        <v>250</v>
      </c>
      <c r="I167">
        <v>17</v>
      </c>
      <c r="J167">
        <v>1</v>
      </c>
      <c r="K167">
        <v>9</v>
      </c>
      <c r="L167">
        <v>0</v>
      </c>
      <c r="M167">
        <v>17</v>
      </c>
      <c r="N167">
        <v>1</v>
      </c>
      <c r="O167">
        <f t="shared" si="37"/>
        <v>14.333333333333334</v>
      </c>
      <c r="P167">
        <f t="shared" si="37"/>
        <v>0.66666666666666663</v>
      </c>
      <c r="Q167">
        <f t="shared" si="38"/>
        <v>20066.666666666668</v>
      </c>
      <c r="R167">
        <f t="shared" si="39"/>
        <v>933.33333333333326</v>
      </c>
      <c r="W167" t="s">
        <v>20</v>
      </c>
      <c r="X167" t="s">
        <v>20</v>
      </c>
      <c r="Y167" t="s">
        <v>20</v>
      </c>
    </row>
    <row r="168" spans="3:25" x14ac:dyDescent="0.2">
      <c r="C168" s="1">
        <v>42956</v>
      </c>
      <c r="D168" s="1">
        <v>42956</v>
      </c>
      <c r="E168">
        <v>23</v>
      </c>
      <c r="F168">
        <v>80</v>
      </c>
      <c r="G168">
        <v>300000</v>
      </c>
      <c r="H168">
        <v>250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f t="shared" si="37"/>
        <v>0</v>
      </c>
      <c r="P168">
        <f t="shared" si="37"/>
        <v>0</v>
      </c>
      <c r="Q168">
        <f t="shared" si="38"/>
        <v>0</v>
      </c>
      <c r="R168">
        <f t="shared" si="39"/>
        <v>0</v>
      </c>
      <c r="S168">
        <f>15000*4</f>
        <v>60000</v>
      </c>
      <c r="T168">
        <f>SUM(Q168)/S168</f>
        <v>0</v>
      </c>
      <c r="U168">
        <f t="shared" si="41"/>
        <v>1.3866666666666667</v>
      </c>
      <c r="W168" t="s">
        <v>20</v>
      </c>
      <c r="X168" t="s">
        <v>20</v>
      </c>
      <c r="Y168" t="s">
        <v>20</v>
      </c>
    </row>
    <row r="169" spans="3:25" x14ac:dyDescent="0.2">
      <c r="C169" s="1">
        <v>42956</v>
      </c>
      <c r="D169" s="1">
        <v>42956</v>
      </c>
      <c r="E169">
        <v>23</v>
      </c>
      <c r="F169">
        <v>60</v>
      </c>
      <c r="G169">
        <v>300000</v>
      </c>
      <c r="H169">
        <v>250</v>
      </c>
      <c r="I169">
        <v>16</v>
      </c>
      <c r="J169">
        <v>0</v>
      </c>
      <c r="K169">
        <v>16</v>
      </c>
      <c r="L169">
        <v>0</v>
      </c>
      <c r="M169">
        <v>20</v>
      </c>
      <c r="N169">
        <v>1</v>
      </c>
      <c r="O169">
        <f t="shared" si="37"/>
        <v>17.333333333333332</v>
      </c>
      <c r="P169">
        <f t="shared" si="37"/>
        <v>0.33333333333333331</v>
      </c>
      <c r="Q169">
        <f t="shared" si="38"/>
        <v>20800</v>
      </c>
      <c r="R169">
        <f t="shared" si="39"/>
        <v>400</v>
      </c>
      <c r="W169" t="s">
        <v>20</v>
      </c>
      <c r="X169" t="s">
        <v>20</v>
      </c>
      <c r="Y169" t="s">
        <v>20</v>
      </c>
    </row>
    <row r="170" spans="3:25" x14ac:dyDescent="0.2">
      <c r="C170" s="1">
        <v>42956</v>
      </c>
      <c r="D170" s="1">
        <v>42956</v>
      </c>
      <c r="E170">
        <v>24</v>
      </c>
      <c r="F170">
        <v>80</v>
      </c>
      <c r="G170">
        <v>300000</v>
      </c>
      <c r="H170">
        <v>250</v>
      </c>
      <c r="I170" s="3">
        <v>0</v>
      </c>
      <c r="J170" s="3">
        <v>0</v>
      </c>
      <c r="K170" s="3">
        <v>0</v>
      </c>
      <c r="L170" s="3">
        <v>0</v>
      </c>
      <c r="M170" s="3">
        <v>1</v>
      </c>
      <c r="N170" s="3">
        <v>0</v>
      </c>
      <c r="O170">
        <f t="shared" si="37"/>
        <v>0.33333333333333331</v>
      </c>
      <c r="P170">
        <f t="shared" si="37"/>
        <v>0</v>
      </c>
      <c r="Q170">
        <f t="shared" si="38"/>
        <v>400</v>
      </c>
      <c r="R170">
        <f t="shared" si="39"/>
        <v>0</v>
      </c>
      <c r="S170">
        <f>15000*4</f>
        <v>60000</v>
      </c>
      <c r="T170">
        <f t="shared" ref="T170" si="46">SUM(Q170:Q171)/S170</f>
        <v>0.34111111111111114</v>
      </c>
      <c r="U170">
        <f t="shared" si="41"/>
        <v>1.3644444444444446</v>
      </c>
      <c r="W170" t="s">
        <v>20</v>
      </c>
      <c r="X170" t="s">
        <v>20</v>
      </c>
      <c r="Y170" t="s">
        <v>20</v>
      </c>
    </row>
    <row r="171" spans="3:25" x14ac:dyDescent="0.2">
      <c r="C171" s="1">
        <v>42956</v>
      </c>
      <c r="D171" s="1">
        <v>42956</v>
      </c>
      <c r="E171">
        <v>24</v>
      </c>
      <c r="F171">
        <v>60</v>
      </c>
      <c r="G171">
        <v>350000</v>
      </c>
      <c r="H171">
        <v>250</v>
      </c>
      <c r="I171">
        <v>16</v>
      </c>
      <c r="J171">
        <v>0</v>
      </c>
      <c r="K171">
        <v>14</v>
      </c>
      <c r="L171">
        <v>0</v>
      </c>
      <c r="M171">
        <v>13</v>
      </c>
      <c r="N171">
        <v>2</v>
      </c>
      <c r="O171">
        <f t="shared" si="37"/>
        <v>14.333333333333334</v>
      </c>
      <c r="P171">
        <f t="shared" si="37"/>
        <v>0.66666666666666663</v>
      </c>
      <c r="Q171">
        <f t="shared" si="38"/>
        <v>20066.666666666668</v>
      </c>
      <c r="R171">
        <f t="shared" si="39"/>
        <v>933.33333333333326</v>
      </c>
      <c r="V171">
        <f>SUM(Q164:Q171)</f>
        <v>79013.333333333343</v>
      </c>
      <c r="W171" t="s">
        <v>20</v>
      </c>
      <c r="X171" t="s">
        <v>20</v>
      </c>
      <c r="Y171" t="s">
        <v>20</v>
      </c>
    </row>
    <row r="172" spans="3:25" x14ac:dyDescent="0.2">
      <c r="C172" s="1">
        <v>42958</v>
      </c>
      <c r="D172" s="1">
        <v>42958</v>
      </c>
      <c r="E172">
        <v>1</v>
      </c>
      <c r="F172">
        <v>80</v>
      </c>
      <c r="G172">
        <v>400000</v>
      </c>
      <c r="H172">
        <v>250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>
        <f t="shared" si="37"/>
        <v>0</v>
      </c>
      <c r="P172">
        <f t="shared" si="37"/>
        <v>0</v>
      </c>
      <c r="Q172">
        <f t="shared" si="38"/>
        <v>0</v>
      </c>
      <c r="R172">
        <f t="shared" si="39"/>
        <v>0</v>
      </c>
      <c r="S172">
        <f t="shared" ref="S172:S220" si="47">15000*4</f>
        <v>60000</v>
      </c>
      <c r="T172">
        <f t="shared" ref="T172" si="48">Q172/S172</f>
        <v>0</v>
      </c>
      <c r="U172">
        <f t="shared" si="41"/>
        <v>0.56888888888888889</v>
      </c>
      <c r="W172" t="s">
        <v>20</v>
      </c>
      <c r="X172" t="s">
        <v>20</v>
      </c>
      <c r="Y172" t="s">
        <v>20</v>
      </c>
    </row>
    <row r="173" spans="3:25" x14ac:dyDescent="0.2">
      <c r="C173" s="1">
        <v>42958</v>
      </c>
      <c r="D173" s="1">
        <v>42958</v>
      </c>
      <c r="E173">
        <v>1</v>
      </c>
      <c r="F173">
        <v>60</v>
      </c>
      <c r="G173">
        <v>400000</v>
      </c>
      <c r="H173">
        <v>250</v>
      </c>
      <c r="I173">
        <v>3</v>
      </c>
      <c r="J173">
        <v>1</v>
      </c>
      <c r="K173">
        <v>6</v>
      </c>
      <c r="L173">
        <v>2</v>
      </c>
      <c r="M173">
        <v>7</v>
      </c>
      <c r="N173">
        <v>0</v>
      </c>
      <c r="O173">
        <f t="shared" ref="O173:O220" si="49">AVERAGE(I173,K173,M173)</f>
        <v>5.333333333333333</v>
      </c>
      <c r="P173">
        <f t="shared" ref="P173:P220" si="50">AVERAGE(J173,L173,N173)</f>
        <v>1</v>
      </c>
      <c r="Q173">
        <f t="shared" si="38"/>
        <v>8533.3333333333339</v>
      </c>
      <c r="R173">
        <f t="shared" si="39"/>
        <v>1600</v>
      </c>
      <c r="W173" t="s">
        <v>20</v>
      </c>
      <c r="X173" t="s">
        <v>20</v>
      </c>
      <c r="Y173" t="s">
        <v>20</v>
      </c>
    </row>
    <row r="174" spans="3:25" x14ac:dyDescent="0.2">
      <c r="C174" s="1">
        <v>42958</v>
      </c>
      <c r="D174" s="1">
        <v>42958</v>
      </c>
      <c r="E174">
        <v>2</v>
      </c>
      <c r="F174">
        <v>80</v>
      </c>
      <c r="G174">
        <v>400000</v>
      </c>
      <c r="H174">
        <v>250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>
        <f t="shared" si="49"/>
        <v>0</v>
      </c>
      <c r="P174">
        <f t="shared" si="50"/>
        <v>0</v>
      </c>
      <c r="Q174">
        <f t="shared" si="38"/>
        <v>0</v>
      </c>
      <c r="R174">
        <f t="shared" si="39"/>
        <v>0</v>
      </c>
      <c r="S174">
        <f>15000*4</f>
        <v>60000</v>
      </c>
      <c r="T174">
        <f t="shared" ref="T174" si="51">Q174/S174</f>
        <v>0</v>
      </c>
      <c r="U174">
        <f t="shared" si="41"/>
        <v>0.71555555555555561</v>
      </c>
      <c r="W174" t="s">
        <v>20</v>
      </c>
      <c r="X174" t="s">
        <v>20</v>
      </c>
      <c r="Y174" t="s">
        <v>20</v>
      </c>
    </row>
    <row r="175" spans="3:25" x14ac:dyDescent="0.2">
      <c r="C175" s="1">
        <v>42958</v>
      </c>
      <c r="D175" s="1">
        <v>42958</v>
      </c>
      <c r="E175">
        <v>2</v>
      </c>
      <c r="F175">
        <v>60</v>
      </c>
      <c r="G175">
        <v>350000</v>
      </c>
      <c r="H175">
        <v>250</v>
      </c>
      <c r="I175">
        <v>9</v>
      </c>
      <c r="J175">
        <v>3</v>
      </c>
      <c r="K175">
        <v>6</v>
      </c>
      <c r="L175">
        <v>1</v>
      </c>
      <c r="M175">
        <v>8</v>
      </c>
      <c r="N175">
        <v>1</v>
      </c>
      <c r="O175">
        <f t="shared" si="49"/>
        <v>7.666666666666667</v>
      </c>
      <c r="P175">
        <f t="shared" si="50"/>
        <v>1.6666666666666667</v>
      </c>
      <c r="Q175">
        <f t="shared" si="38"/>
        <v>10733.333333333334</v>
      </c>
      <c r="R175">
        <f t="shared" si="39"/>
        <v>2333.3333333333335</v>
      </c>
      <c r="W175" t="s">
        <v>20</v>
      </c>
      <c r="X175" t="s">
        <v>20</v>
      </c>
      <c r="Y175" t="s">
        <v>20</v>
      </c>
    </row>
    <row r="176" spans="3:25" x14ac:dyDescent="0.2">
      <c r="C176" s="1">
        <v>42958</v>
      </c>
      <c r="D176" s="1">
        <v>42958</v>
      </c>
      <c r="E176">
        <v>3</v>
      </c>
      <c r="F176">
        <v>80</v>
      </c>
      <c r="G176">
        <v>400000</v>
      </c>
      <c r="H176">
        <v>250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>
        <f t="shared" si="49"/>
        <v>0</v>
      </c>
      <c r="P176">
        <f t="shared" si="50"/>
        <v>0</v>
      </c>
      <c r="Q176">
        <f t="shared" si="38"/>
        <v>0</v>
      </c>
      <c r="R176">
        <f t="shared" si="39"/>
        <v>0</v>
      </c>
      <c r="S176">
        <f>15000*4</f>
        <v>60000</v>
      </c>
      <c r="T176">
        <f>SUM(Q176:Q177)/S176</f>
        <v>0.23222222222222219</v>
      </c>
      <c r="U176">
        <f t="shared" si="41"/>
        <v>0.92888888888888876</v>
      </c>
      <c r="W176" t="s">
        <v>20</v>
      </c>
      <c r="X176" t="s">
        <v>20</v>
      </c>
      <c r="Y176" t="s">
        <v>20</v>
      </c>
    </row>
    <row r="177" spans="3:25" x14ac:dyDescent="0.2">
      <c r="C177" s="1">
        <v>42958</v>
      </c>
      <c r="D177" s="1">
        <v>42958</v>
      </c>
      <c r="E177">
        <v>3</v>
      </c>
      <c r="F177">
        <v>60</v>
      </c>
      <c r="G177">
        <v>275000</v>
      </c>
      <c r="H177">
        <v>250</v>
      </c>
      <c r="I177">
        <v>15</v>
      </c>
      <c r="J177">
        <v>2</v>
      </c>
      <c r="K177">
        <v>14</v>
      </c>
      <c r="L177">
        <v>0</v>
      </c>
      <c r="M177">
        <v>9</v>
      </c>
      <c r="N177">
        <v>1</v>
      </c>
      <c r="O177">
        <f t="shared" si="49"/>
        <v>12.666666666666666</v>
      </c>
      <c r="P177">
        <f t="shared" si="50"/>
        <v>1</v>
      </c>
      <c r="Q177">
        <f t="shared" si="38"/>
        <v>13933.333333333332</v>
      </c>
      <c r="R177">
        <f t="shared" si="39"/>
        <v>1100</v>
      </c>
      <c r="W177" t="s">
        <v>20</v>
      </c>
      <c r="X177" t="s">
        <v>20</v>
      </c>
      <c r="Y177" t="s">
        <v>20</v>
      </c>
    </row>
    <row r="178" spans="3:25" x14ac:dyDescent="0.2">
      <c r="C178" s="1">
        <v>42958</v>
      </c>
      <c r="D178" s="1">
        <v>42958</v>
      </c>
      <c r="E178">
        <v>4</v>
      </c>
      <c r="F178">
        <v>80</v>
      </c>
      <c r="G178">
        <v>350000</v>
      </c>
      <c r="H178">
        <v>250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>
        <f t="shared" si="49"/>
        <v>0</v>
      </c>
      <c r="P178">
        <f t="shared" si="50"/>
        <v>0</v>
      </c>
      <c r="Q178">
        <f t="shared" si="38"/>
        <v>0</v>
      </c>
      <c r="R178">
        <f t="shared" si="39"/>
        <v>0</v>
      </c>
      <c r="S178">
        <f>15000*4</f>
        <v>60000</v>
      </c>
      <c r="T178">
        <f t="shared" ref="T178" si="52">SUM(Q178:Q179)/S178</f>
        <v>0.21333333333333335</v>
      </c>
      <c r="U178">
        <f t="shared" si="41"/>
        <v>0.85333333333333339</v>
      </c>
      <c r="W178" t="s">
        <v>20</v>
      </c>
      <c r="X178" t="s">
        <v>20</v>
      </c>
      <c r="Y178" t="s">
        <v>20</v>
      </c>
    </row>
    <row r="179" spans="3:25" x14ac:dyDescent="0.2">
      <c r="C179" s="1">
        <v>42958</v>
      </c>
      <c r="D179" s="1">
        <v>42958</v>
      </c>
      <c r="E179">
        <v>4</v>
      </c>
      <c r="F179">
        <v>60</v>
      </c>
      <c r="G179">
        <v>400000</v>
      </c>
      <c r="H179">
        <v>250</v>
      </c>
      <c r="I179">
        <v>11</v>
      </c>
      <c r="J179">
        <v>2</v>
      </c>
      <c r="K179">
        <v>5</v>
      </c>
      <c r="L179">
        <v>0</v>
      </c>
      <c r="M179">
        <v>8</v>
      </c>
      <c r="N179">
        <v>1</v>
      </c>
      <c r="O179">
        <f t="shared" si="49"/>
        <v>8</v>
      </c>
      <c r="P179">
        <f t="shared" si="50"/>
        <v>1</v>
      </c>
      <c r="Q179">
        <f t="shared" si="38"/>
        <v>12800</v>
      </c>
      <c r="R179">
        <f t="shared" si="39"/>
        <v>1600</v>
      </c>
      <c r="W179" t="s">
        <v>20</v>
      </c>
      <c r="X179" t="s">
        <v>20</v>
      </c>
      <c r="Y179" t="s">
        <v>20</v>
      </c>
    </row>
    <row r="180" spans="3:25" x14ac:dyDescent="0.2">
      <c r="C180" s="1">
        <v>42958</v>
      </c>
      <c r="D180" s="1">
        <v>42958</v>
      </c>
      <c r="E180">
        <v>5</v>
      </c>
      <c r="F180">
        <v>80</v>
      </c>
      <c r="G180">
        <v>275000</v>
      </c>
      <c r="H180">
        <v>250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>
        <f t="shared" si="49"/>
        <v>0</v>
      </c>
      <c r="P180">
        <f t="shared" si="50"/>
        <v>0</v>
      </c>
      <c r="Q180">
        <f t="shared" si="38"/>
        <v>0</v>
      </c>
      <c r="R180">
        <f t="shared" si="39"/>
        <v>0</v>
      </c>
      <c r="S180">
        <f>15000*4</f>
        <v>60000</v>
      </c>
      <c r="T180">
        <f t="shared" ref="T180" si="53">SUM(Q180:Q181)/S180</f>
        <v>0.33600000000000002</v>
      </c>
      <c r="U180">
        <f t="shared" si="41"/>
        <v>1.3440000000000001</v>
      </c>
      <c r="W180" t="s">
        <v>20</v>
      </c>
      <c r="X180" t="s">
        <v>20</v>
      </c>
      <c r="Y180" t="s">
        <v>20</v>
      </c>
    </row>
    <row r="181" spans="3:25" x14ac:dyDescent="0.2">
      <c r="C181" s="1">
        <v>42958</v>
      </c>
      <c r="D181" s="1">
        <v>42958</v>
      </c>
      <c r="E181">
        <v>5</v>
      </c>
      <c r="F181">
        <v>60</v>
      </c>
      <c r="G181">
        <v>280000</v>
      </c>
      <c r="H181">
        <v>250</v>
      </c>
      <c r="I181">
        <v>18</v>
      </c>
      <c r="J181">
        <v>3</v>
      </c>
      <c r="K181">
        <v>19</v>
      </c>
      <c r="L181">
        <v>4</v>
      </c>
      <c r="M181">
        <v>17</v>
      </c>
      <c r="N181">
        <v>3</v>
      </c>
      <c r="O181">
        <f t="shared" si="49"/>
        <v>18</v>
      </c>
      <c r="P181">
        <f t="shared" si="50"/>
        <v>3.3333333333333335</v>
      </c>
      <c r="Q181">
        <f t="shared" si="38"/>
        <v>20160</v>
      </c>
      <c r="R181">
        <f t="shared" si="39"/>
        <v>3733.3333333333335</v>
      </c>
      <c r="V181">
        <f>SUM(Q172:Q181)</f>
        <v>66160</v>
      </c>
      <c r="W181" t="s">
        <v>20</v>
      </c>
      <c r="X181" t="s">
        <v>20</v>
      </c>
      <c r="Y181" t="s">
        <v>20</v>
      </c>
    </row>
    <row r="182" spans="3:25" x14ac:dyDescent="0.2">
      <c r="C182" s="1">
        <v>42958</v>
      </c>
      <c r="D182" s="1">
        <v>42958</v>
      </c>
      <c r="E182">
        <v>6</v>
      </c>
      <c r="F182">
        <v>80</v>
      </c>
      <c r="G182">
        <v>400000</v>
      </c>
      <c r="H182">
        <v>250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>
        <f t="shared" si="49"/>
        <v>0</v>
      </c>
      <c r="P182">
        <f t="shared" si="50"/>
        <v>0</v>
      </c>
      <c r="Q182">
        <f t="shared" si="38"/>
        <v>0</v>
      </c>
      <c r="R182">
        <f t="shared" si="39"/>
        <v>0</v>
      </c>
      <c r="S182">
        <f>15000*4</f>
        <v>60000</v>
      </c>
      <c r="T182">
        <f t="shared" ref="T182" si="54">SUM(Q182:Q183)/S182</f>
        <v>0.16800000000000001</v>
      </c>
      <c r="U182">
        <f t="shared" si="41"/>
        <v>0.67200000000000004</v>
      </c>
      <c r="W182" t="s">
        <v>20</v>
      </c>
      <c r="X182" t="s">
        <v>20</v>
      </c>
      <c r="Y182" t="s">
        <v>20</v>
      </c>
    </row>
    <row r="183" spans="3:25" x14ac:dyDescent="0.2">
      <c r="C183" s="1">
        <v>42958</v>
      </c>
      <c r="D183" s="1">
        <v>42958</v>
      </c>
      <c r="E183">
        <v>6</v>
      </c>
      <c r="F183">
        <v>60</v>
      </c>
      <c r="G183">
        <v>360000</v>
      </c>
      <c r="H183">
        <v>250</v>
      </c>
      <c r="I183">
        <v>11</v>
      </c>
      <c r="J183">
        <v>2</v>
      </c>
      <c r="K183">
        <v>5</v>
      </c>
      <c r="L183">
        <v>0</v>
      </c>
      <c r="M183">
        <v>5</v>
      </c>
      <c r="N183">
        <v>3</v>
      </c>
      <c r="O183">
        <f t="shared" si="49"/>
        <v>7</v>
      </c>
      <c r="P183">
        <f t="shared" si="50"/>
        <v>1.6666666666666667</v>
      </c>
      <c r="Q183">
        <f t="shared" si="38"/>
        <v>10080</v>
      </c>
      <c r="R183">
        <f t="shared" si="39"/>
        <v>2400</v>
      </c>
      <c r="W183" t="s">
        <v>20</v>
      </c>
      <c r="X183" t="s">
        <v>20</v>
      </c>
      <c r="Y183" t="s">
        <v>20</v>
      </c>
    </row>
    <row r="184" spans="3:25" x14ac:dyDescent="0.2">
      <c r="C184" s="1">
        <v>42958</v>
      </c>
      <c r="D184" s="1">
        <v>42958</v>
      </c>
      <c r="E184">
        <v>7</v>
      </c>
      <c r="F184">
        <v>80</v>
      </c>
      <c r="G184">
        <v>400000</v>
      </c>
      <c r="H184">
        <v>250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>
        <f t="shared" si="49"/>
        <v>0</v>
      </c>
      <c r="P184">
        <f t="shared" si="50"/>
        <v>0</v>
      </c>
      <c r="Q184">
        <f t="shared" si="38"/>
        <v>0</v>
      </c>
      <c r="R184">
        <f t="shared" si="39"/>
        <v>0</v>
      </c>
      <c r="S184">
        <f>15000*4</f>
        <v>60000</v>
      </c>
      <c r="T184">
        <f t="shared" ref="T184" si="55">SUM(Q184:Q185)/S184</f>
        <v>0.37</v>
      </c>
      <c r="U184">
        <f t="shared" si="41"/>
        <v>1.48</v>
      </c>
      <c r="W184" t="s">
        <v>20</v>
      </c>
      <c r="X184" t="s">
        <v>20</v>
      </c>
      <c r="Y184" t="s">
        <v>20</v>
      </c>
    </row>
    <row r="185" spans="3:25" x14ac:dyDescent="0.2">
      <c r="C185" s="1">
        <v>42958</v>
      </c>
      <c r="D185" s="1">
        <v>42958</v>
      </c>
      <c r="E185">
        <v>7</v>
      </c>
      <c r="F185">
        <v>60</v>
      </c>
      <c r="G185">
        <v>450000</v>
      </c>
      <c r="H185">
        <v>250</v>
      </c>
      <c r="I185">
        <v>8</v>
      </c>
      <c r="J185">
        <v>1</v>
      </c>
      <c r="K185">
        <v>15</v>
      </c>
      <c r="L185">
        <v>0</v>
      </c>
      <c r="M185">
        <v>14</v>
      </c>
      <c r="N185">
        <v>2</v>
      </c>
      <c r="O185">
        <f t="shared" si="49"/>
        <v>12.333333333333334</v>
      </c>
      <c r="P185">
        <f t="shared" si="50"/>
        <v>1</v>
      </c>
      <c r="Q185">
        <f t="shared" si="38"/>
        <v>22200</v>
      </c>
      <c r="R185">
        <f t="shared" si="39"/>
        <v>1800</v>
      </c>
      <c r="W185" t="s">
        <v>20</v>
      </c>
      <c r="X185" t="s">
        <v>20</v>
      </c>
      <c r="Y185" t="s">
        <v>20</v>
      </c>
    </row>
    <row r="186" spans="3:25" x14ac:dyDescent="0.2">
      <c r="C186" s="1">
        <v>42958</v>
      </c>
      <c r="D186" s="1">
        <v>42958</v>
      </c>
      <c r="E186">
        <v>8</v>
      </c>
      <c r="F186">
        <v>80</v>
      </c>
      <c r="G186">
        <v>400000</v>
      </c>
      <c r="H186">
        <v>250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>
        <f t="shared" si="49"/>
        <v>0</v>
      </c>
      <c r="P186">
        <f t="shared" si="50"/>
        <v>0</v>
      </c>
      <c r="Q186">
        <f t="shared" si="38"/>
        <v>0</v>
      </c>
      <c r="R186">
        <f t="shared" si="39"/>
        <v>0</v>
      </c>
      <c r="S186">
        <f>15000*4</f>
        <v>60000</v>
      </c>
      <c r="T186">
        <f t="shared" ref="T186" si="56">SUM(Q186:Q187)/S186</f>
        <v>0.23999999999999996</v>
      </c>
      <c r="U186">
        <f t="shared" si="41"/>
        <v>0.95999999999999985</v>
      </c>
      <c r="W186" t="s">
        <v>20</v>
      </c>
      <c r="X186" t="s">
        <v>20</v>
      </c>
      <c r="Y186" t="s">
        <v>20</v>
      </c>
    </row>
    <row r="187" spans="3:25" x14ac:dyDescent="0.2">
      <c r="C187" s="1">
        <v>42958</v>
      </c>
      <c r="D187" s="1">
        <v>42958</v>
      </c>
      <c r="E187">
        <v>8</v>
      </c>
      <c r="F187">
        <v>60</v>
      </c>
      <c r="G187">
        <v>400000</v>
      </c>
      <c r="H187">
        <v>250</v>
      </c>
      <c r="I187">
        <v>7</v>
      </c>
      <c r="J187">
        <v>1</v>
      </c>
      <c r="K187">
        <v>10</v>
      </c>
      <c r="L187">
        <v>2</v>
      </c>
      <c r="M187">
        <v>10</v>
      </c>
      <c r="N187">
        <v>4</v>
      </c>
      <c r="O187">
        <f t="shared" si="49"/>
        <v>9</v>
      </c>
      <c r="P187">
        <f t="shared" si="50"/>
        <v>2.3333333333333335</v>
      </c>
      <c r="Q187">
        <f t="shared" si="38"/>
        <v>14399.999999999998</v>
      </c>
      <c r="R187">
        <f t="shared" si="39"/>
        <v>3733.3333333333335</v>
      </c>
      <c r="W187" t="s">
        <v>20</v>
      </c>
      <c r="X187" t="s">
        <v>20</v>
      </c>
      <c r="Y187" t="s">
        <v>20</v>
      </c>
    </row>
    <row r="188" spans="3:25" x14ac:dyDescent="0.2">
      <c r="C188" s="1">
        <v>42958</v>
      </c>
      <c r="D188" s="1">
        <v>42958</v>
      </c>
      <c r="E188">
        <v>9</v>
      </c>
      <c r="F188">
        <v>80</v>
      </c>
      <c r="G188">
        <v>450000</v>
      </c>
      <c r="H188">
        <v>200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>
        <f t="shared" si="49"/>
        <v>0</v>
      </c>
      <c r="P188">
        <f t="shared" si="50"/>
        <v>0</v>
      </c>
      <c r="Q188">
        <f t="shared" si="38"/>
        <v>0</v>
      </c>
      <c r="R188">
        <f t="shared" si="39"/>
        <v>0</v>
      </c>
      <c r="S188">
        <f>15000*4</f>
        <v>60000</v>
      </c>
      <c r="T188">
        <f t="shared" ref="T188" si="57">SUM(Q188:Q189)/S188</f>
        <v>0.27986111111111112</v>
      </c>
      <c r="U188">
        <f t="shared" si="41"/>
        <v>1.1194444444444445</v>
      </c>
      <c r="W188" t="s">
        <v>20</v>
      </c>
      <c r="X188" t="s">
        <v>20</v>
      </c>
      <c r="Y188" t="s">
        <v>20</v>
      </c>
    </row>
    <row r="189" spans="3:25" x14ac:dyDescent="0.2">
      <c r="C189" s="1">
        <v>42958</v>
      </c>
      <c r="D189" s="1">
        <v>42958</v>
      </c>
      <c r="E189">
        <v>9</v>
      </c>
      <c r="F189">
        <v>60</v>
      </c>
      <c r="G189">
        <v>325000</v>
      </c>
      <c r="H189">
        <v>200</v>
      </c>
      <c r="I189">
        <v>6</v>
      </c>
      <c r="J189">
        <v>6</v>
      </c>
      <c r="K189">
        <v>12</v>
      </c>
      <c r="L189">
        <v>5</v>
      </c>
      <c r="M189">
        <v>13</v>
      </c>
      <c r="N189">
        <v>6</v>
      </c>
      <c r="O189">
        <f t="shared" si="49"/>
        <v>10.333333333333334</v>
      </c>
      <c r="P189">
        <f t="shared" si="50"/>
        <v>5.666666666666667</v>
      </c>
      <c r="Q189">
        <f t="shared" si="38"/>
        <v>16791.666666666668</v>
      </c>
      <c r="R189">
        <f t="shared" si="39"/>
        <v>9208.3333333333339</v>
      </c>
      <c r="W189" t="s">
        <v>20</v>
      </c>
      <c r="X189" t="s">
        <v>20</v>
      </c>
      <c r="Y189" t="s">
        <v>20</v>
      </c>
    </row>
    <row r="190" spans="3:25" x14ac:dyDescent="0.2">
      <c r="C190" s="1">
        <v>42958</v>
      </c>
      <c r="D190" s="1">
        <v>42958</v>
      </c>
      <c r="E190">
        <v>10</v>
      </c>
      <c r="F190">
        <v>80</v>
      </c>
      <c r="G190">
        <v>275000</v>
      </c>
      <c r="H190">
        <v>200</v>
      </c>
      <c r="I190" s="3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f t="shared" si="49"/>
        <v>0</v>
      </c>
      <c r="P190">
        <f t="shared" si="50"/>
        <v>0</v>
      </c>
      <c r="Q190">
        <f t="shared" si="38"/>
        <v>0</v>
      </c>
      <c r="R190">
        <f t="shared" si="39"/>
        <v>0</v>
      </c>
      <c r="S190">
        <f>15000*4</f>
        <v>60000</v>
      </c>
      <c r="T190">
        <f t="shared" ref="T190" si="58">SUM(Q190:Q191)/S190</f>
        <v>0.22500000000000001</v>
      </c>
      <c r="U190">
        <f t="shared" si="41"/>
        <v>0.9</v>
      </c>
      <c r="W190" t="s">
        <v>20</v>
      </c>
      <c r="X190" t="s">
        <v>20</v>
      </c>
      <c r="Y190" t="s">
        <v>20</v>
      </c>
    </row>
    <row r="191" spans="3:25" x14ac:dyDescent="0.2">
      <c r="C191" s="1">
        <v>42958</v>
      </c>
      <c r="D191" s="1">
        <v>42958</v>
      </c>
      <c r="E191">
        <v>10</v>
      </c>
      <c r="F191">
        <v>60</v>
      </c>
      <c r="G191">
        <v>300000</v>
      </c>
      <c r="H191">
        <v>200</v>
      </c>
      <c r="I191" s="3">
        <v>11</v>
      </c>
      <c r="J191">
        <v>4</v>
      </c>
      <c r="K191">
        <v>8</v>
      </c>
      <c r="L191">
        <v>0</v>
      </c>
      <c r="M191">
        <v>8</v>
      </c>
      <c r="N191">
        <v>3</v>
      </c>
      <c r="O191">
        <f t="shared" si="49"/>
        <v>9</v>
      </c>
      <c r="P191">
        <f t="shared" si="50"/>
        <v>2.3333333333333335</v>
      </c>
      <c r="Q191">
        <f t="shared" si="38"/>
        <v>13500</v>
      </c>
      <c r="R191">
        <f t="shared" si="39"/>
        <v>3500</v>
      </c>
      <c r="V191">
        <f>SUM(Q182:Q191)</f>
        <v>76971.666666666672</v>
      </c>
      <c r="W191" t="s">
        <v>20</v>
      </c>
      <c r="X191" t="s">
        <v>20</v>
      </c>
      <c r="Y191" t="s">
        <v>20</v>
      </c>
    </row>
    <row r="192" spans="3:25" x14ac:dyDescent="0.2">
      <c r="C192" s="1">
        <v>42958</v>
      </c>
      <c r="D192" s="1">
        <v>42958</v>
      </c>
      <c r="E192">
        <v>11</v>
      </c>
      <c r="F192">
        <v>80</v>
      </c>
      <c r="G192">
        <v>400000</v>
      </c>
      <c r="H192">
        <v>250</v>
      </c>
      <c r="I192" s="3">
        <v>0</v>
      </c>
      <c r="J192" s="3">
        <v>0</v>
      </c>
      <c r="K192" s="3">
        <v>0</v>
      </c>
      <c r="L192" s="3">
        <v>0</v>
      </c>
      <c r="M192" s="3">
        <v>1</v>
      </c>
      <c r="N192" s="3">
        <v>0</v>
      </c>
      <c r="O192">
        <f t="shared" si="49"/>
        <v>0.33333333333333331</v>
      </c>
      <c r="P192">
        <f t="shared" si="50"/>
        <v>0</v>
      </c>
      <c r="Q192">
        <f t="shared" si="38"/>
        <v>533.33333333333337</v>
      </c>
      <c r="R192">
        <f t="shared" si="39"/>
        <v>0</v>
      </c>
      <c r="S192">
        <f>15000*4</f>
        <v>60000</v>
      </c>
      <c r="T192">
        <f t="shared" ref="T192" si="59">SUM(Q192:Q193)/S192</f>
        <v>0.25888888888888889</v>
      </c>
      <c r="U192">
        <f t="shared" si="41"/>
        <v>1.0355555555555556</v>
      </c>
      <c r="W192" t="s">
        <v>20</v>
      </c>
      <c r="X192" t="s">
        <v>20</v>
      </c>
      <c r="Y192" t="s">
        <v>20</v>
      </c>
    </row>
    <row r="193" spans="3:25" x14ac:dyDescent="0.2">
      <c r="C193" s="1">
        <v>42958</v>
      </c>
      <c r="D193" s="1">
        <v>42958</v>
      </c>
      <c r="E193">
        <v>11</v>
      </c>
      <c r="F193">
        <v>60</v>
      </c>
      <c r="G193">
        <v>375000</v>
      </c>
      <c r="H193">
        <v>250</v>
      </c>
      <c r="I193" s="3">
        <v>7</v>
      </c>
      <c r="J193">
        <v>1</v>
      </c>
      <c r="K193">
        <v>8</v>
      </c>
      <c r="L193">
        <v>2</v>
      </c>
      <c r="M193">
        <v>15</v>
      </c>
      <c r="N193">
        <v>2</v>
      </c>
      <c r="O193">
        <f t="shared" si="49"/>
        <v>10</v>
      </c>
      <c r="P193">
        <f t="shared" si="50"/>
        <v>1.6666666666666667</v>
      </c>
      <c r="Q193">
        <f t="shared" si="38"/>
        <v>15000</v>
      </c>
      <c r="R193">
        <f t="shared" si="39"/>
        <v>2500</v>
      </c>
      <c r="W193" t="s">
        <v>20</v>
      </c>
      <c r="X193" t="s">
        <v>20</v>
      </c>
      <c r="Y193" t="s">
        <v>20</v>
      </c>
    </row>
    <row r="194" spans="3:25" x14ac:dyDescent="0.2">
      <c r="C194" s="1">
        <v>42958</v>
      </c>
      <c r="D194" s="1">
        <v>42958</v>
      </c>
      <c r="E194">
        <v>12</v>
      </c>
      <c r="F194">
        <v>80</v>
      </c>
      <c r="G194">
        <v>300000</v>
      </c>
      <c r="H194">
        <v>250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>
        <f t="shared" si="49"/>
        <v>0</v>
      </c>
      <c r="P194">
        <f t="shared" si="50"/>
        <v>0</v>
      </c>
      <c r="Q194">
        <f t="shared" si="38"/>
        <v>0</v>
      </c>
      <c r="R194">
        <f t="shared" si="39"/>
        <v>0</v>
      </c>
      <c r="S194">
        <f>15000*4</f>
        <v>60000</v>
      </c>
      <c r="T194">
        <f t="shared" ref="T194" si="60">SUM(Q194:Q195)/S194</f>
        <v>0.25333333333333335</v>
      </c>
      <c r="U194">
        <f t="shared" si="41"/>
        <v>1.0133333333333334</v>
      </c>
      <c r="W194" t="s">
        <v>20</v>
      </c>
      <c r="X194" t="s">
        <v>20</v>
      </c>
      <c r="Y194" t="s">
        <v>20</v>
      </c>
    </row>
    <row r="195" spans="3:25" x14ac:dyDescent="0.2">
      <c r="C195" s="1">
        <v>42958</v>
      </c>
      <c r="D195" s="1">
        <v>42958</v>
      </c>
      <c r="E195">
        <v>12</v>
      </c>
      <c r="F195">
        <v>60</v>
      </c>
      <c r="G195">
        <v>300000</v>
      </c>
      <c r="H195">
        <v>250</v>
      </c>
      <c r="I195" s="3">
        <v>11</v>
      </c>
      <c r="J195">
        <v>1</v>
      </c>
      <c r="K195">
        <v>10</v>
      </c>
      <c r="L195">
        <v>2</v>
      </c>
      <c r="M195">
        <v>17</v>
      </c>
      <c r="N195">
        <v>1</v>
      </c>
      <c r="O195">
        <f t="shared" si="49"/>
        <v>12.666666666666666</v>
      </c>
      <c r="P195">
        <f t="shared" si="50"/>
        <v>1.3333333333333333</v>
      </c>
      <c r="Q195">
        <f t="shared" si="38"/>
        <v>15200</v>
      </c>
      <c r="R195">
        <f t="shared" si="39"/>
        <v>1600</v>
      </c>
      <c r="W195" t="s">
        <v>20</v>
      </c>
      <c r="X195" t="s">
        <v>20</v>
      </c>
      <c r="Y195" t="s">
        <v>20</v>
      </c>
    </row>
    <row r="196" spans="3:25" x14ac:dyDescent="0.2">
      <c r="C196" s="1">
        <v>42958</v>
      </c>
      <c r="D196" s="1">
        <v>42958</v>
      </c>
      <c r="E196">
        <v>13</v>
      </c>
      <c r="F196">
        <v>80</v>
      </c>
      <c r="G196">
        <v>400000</v>
      </c>
      <c r="H196">
        <v>250</v>
      </c>
      <c r="I196" s="3">
        <v>0</v>
      </c>
      <c r="J196" s="3">
        <v>0</v>
      </c>
      <c r="K196" s="3">
        <v>1</v>
      </c>
      <c r="L196" s="3">
        <v>0</v>
      </c>
      <c r="M196" s="3">
        <v>0</v>
      </c>
      <c r="N196" s="3">
        <v>0</v>
      </c>
      <c r="O196">
        <f t="shared" si="49"/>
        <v>0.33333333333333331</v>
      </c>
      <c r="P196">
        <f t="shared" si="50"/>
        <v>0</v>
      </c>
      <c r="Q196">
        <f t="shared" si="38"/>
        <v>533.33333333333337</v>
      </c>
      <c r="R196">
        <f t="shared" si="39"/>
        <v>0</v>
      </c>
      <c r="S196">
        <f>15000*4</f>
        <v>60000</v>
      </c>
      <c r="T196">
        <f t="shared" ref="T196" si="61">SUM(Q196:Q197)/S196</f>
        <v>0.22866666666666668</v>
      </c>
      <c r="U196">
        <f t="shared" si="41"/>
        <v>0.91466666666666674</v>
      </c>
      <c r="W196" t="s">
        <v>20</v>
      </c>
      <c r="X196" t="s">
        <v>20</v>
      </c>
      <c r="Y196" t="s">
        <v>20</v>
      </c>
    </row>
    <row r="197" spans="3:25" x14ac:dyDescent="0.2">
      <c r="C197" s="1">
        <v>42958</v>
      </c>
      <c r="D197" s="1">
        <v>42958</v>
      </c>
      <c r="E197">
        <v>13</v>
      </c>
      <c r="F197">
        <v>60</v>
      </c>
      <c r="G197">
        <v>430000</v>
      </c>
      <c r="H197">
        <v>250</v>
      </c>
      <c r="I197" s="3">
        <v>6</v>
      </c>
      <c r="J197">
        <v>2</v>
      </c>
      <c r="K197">
        <v>7</v>
      </c>
      <c r="L197">
        <v>1</v>
      </c>
      <c r="M197">
        <v>10</v>
      </c>
      <c r="N197">
        <v>0</v>
      </c>
      <c r="O197">
        <f t="shared" si="49"/>
        <v>7.666666666666667</v>
      </c>
      <c r="P197">
        <f t="shared" si="50"/>
        <v>1</v>
      </c>
      <c r="Q197">
        <f t="shared" si="38"/>
        <v>13186.666666666668</v>
      </c>
      <c r="R197">
        <f t="shared" si="39"/>
        <v>1720</v>
      </c>
      <c r="W197" t="s">
        <v>20</v>
      </c>
      <c r="X197" t="s">
        <v>20</v>
      </c>
      <c r="Y197" t="s">
        <v>20</v>
      </c>
    </row>
    <row r="198" spans="3:25" x14ac:dyDescent="0.2">
      <c r="C198" s="1">
        <v>42958</v>
      </c>
      <c r="D198" s="1">
        <v>42958</v>
      </c>
      <c r="E198">
        <v>14</v>
      </c>
      <c r="F198">
        <v>80</v>
      </c>
      <c r="G198">
        <v>375000</v>
      </c>
      <c r="H198">
        <v>250</v>
      </c>
      <c r="I198" s="3">
        <v>0</v>
      </c>
      <c r="J198" s="3">
        <v>0</v>
      </c>
      <c r="K198" s="3">
        <v>0</v>
      </c>
      <c r="L198" s="3">
        <v>1</v>
      </c>
      <c r="M198" s="3">
        <v>0</v>
      </c>
      <c r="N198" s="3">
        <v>0</v>
      </c>
      <c r="O198">
        <f t="shared" si="49"/>
        <v>0</v>
      </c>
      <c r="P198">
        <f t="shared" si="50"/>
        <v>0.33333333333333331</v>
      </c>
      <c r="Q198">
        <f t="shared" si="38"/>
        <v>0</v>
      </c>
      <c r="R198">
        <f t="shared" si="39"/>
        <v>500</v>
      </c>
      <c r="S198">
        <f>15000*4</f>
        <v>60000</v>
      </c>
      <c r="T198">
        <f t="shared" ref="T198" si="62">SUM(Q198:Q199)/S198</f>
        <v>0.26666666666666666</v>
      </c>
      <c r="U198">
        <f t="shared" si="41"/>
        <v>1.0666666666666667</v>
      </c>
      <c r="W198" t="s">
        <v>20</v>
      </c>
      <c r="X198" t="s">
        <v>20</v>
      </c>
      <c r="Y198" t="s">
        <v>20</v>
      </c>
    </row>
    <row r="199" spans="3:25" x14ac:dyDescent="0.2">
      <c r="C199" s="1">
        <v>42958</v>
      </c>
      <c r="D199" s="1">
        <v>42958</v>
      </c>
      <c r="E199">
        <v>14</v>
      </c>
      <c r="F199">
        <v>60</v>
      </c>
      <c r="G199">
        <v>375000</v>
      </c>
      <c r="H199">
        <v>250</v>
      </c>
      <c r="I199" s="3">
        <v>7</v>
      </c>
      <c r="J199">
        <v>1</v>
      </c>
      <c r="K199">
        <v>12</v>
      </c>
      <c r="L199">
        <v>1</v>
      </c>
      <c r="M199">
        <v>13</v>
      </c>
      <c r="N199">
        <v>0</v>
      </c>
      <c r="O199">
        <f t="shared" si="49"/>
        <v>10.666666666666666</v>
      </c>
      <c r="P199">
        <f t="shared" si="50"/>
        <v>0.66666666666666663</v>
      </c>
      <c r="Q199">
        <f t="shared" si="38"/>
        <v>16000</v>
      </c>
      <c r="R199">
        <f t="shared" si="39"/>
        <v>1000</v>
      </c>
      <c r="W199" t="s">
        <v>20</v>
      </c>
      <c r="X199" t="s">
        <v>20</v>
      </c>
      <c r="Y199" t="s">
        <v>20</v>
      </c>
    </row>
    <row r="200" spans="3:25" x14ac:dyDescent="0.2">
      <c r="C200" s="1">
        <v>42958</v>
      </c>
      <c r="D200" s="1">
        <v>42958</v>
      </c>
      <c r="E200">
        <v>15</v>
      </c>
      <c r="F200">
        <v>80</v>
      </c>
      <c r="G200">
        <v>400000</v>
      </c>
      <c r="H200">
        <v>250</v>
      </c>
      <c r="I200" s="3">
        <v>1</v>
      </c>
      <c r="J200" s="3">
        <v>1</v>
      </c>
      <c r="K200" s="3">
        <v>0</v>
      </c>
      <c r="L200" s="3">
        <v>1</v>
      </c>
      <c r="M200" s="3">
        <v>0</v>
      </c>
      <c r="N200" s="3">
        <v>0</v>
      </c>
      <c r="O200">
        <f t="shared" si="49"/>
        <v>0.33333333333333331</v>
      </c>
      <c r="P200">
        <f t="shared" si="50"/>
        <v>0.66666666666666663</v>
      </c>
      <c r="Q200">
        <f t="shared" si="38"/>
        <v>533.33333333333337</v>
      </c>
      <c r="R200">
        <f t="shared" si="39"/>
        <v>1066.6666666666667</v>
      </c>
      <c r="S200">
        <f>15000*4</f>
        <v>60000</v>
      </c>
      <c r="T200">
        <f t="shared" ref="T200" si="63">SUM(Q200:Q201)/S200</f>
        <v>0.23111111111111113</v>
      </c>
      <c r="U200">
        <f t="shared" si="41"/>
        <v>0.92444444444444451</v>
      </c>
      <c r="W200" t="s">
        <v>20</v>
      </c>
      <c r="X200" t="s">
        <v>20</v>
      </c>
      <c r="Y200" t="s">
        <v>20</v>
      </c>
    </row>
    <row r="201" spans="3:25" x14ac:dyDescent="0.2">
      <c r="C201" s="1">
        <v>42958</v>
      </c>
      <c r="D201" s="1">
        <v>42958</v>
      </c>
      <c r="E201">
        <v>15</v>
      </c>
      <c r="F201">
        <v>60</v>
      </c>
      <c r="G201">
        <v>400000</v>
      </c>
      <c r="H201">
        <v>250</v>
      </c>
      <c r="I201" s="3">
        <v>10</v>
      </c>
      <c r="J201">
        <v>1</v>
      </c>
      <c r="K201">
        <v>6</v>
      </c>
      <c r="L201">
        <v>1</v>
      </c>
      <c r="M201">
        <v>9</v>
      </c>
      <c r="N201">
        <v>1</v>
      </c>
      <c r="O201">
        <f t="shared" si="49"/>
        <v>8.3333333333333339</v>
      </c>
      <c r="P201">
        <f t="shared" si="50"/>
        <v>1</v>
      </c>
      <c r="Q201">
        <f t="shared" si="38"/>
        <v>13333.333333333334</v>
      </c>
      <c r="R201">
        <f t="shared" si="39"/>
        <v>1600</v>
      </c>
      <c r="V201">
        <f>SUM(Q192:Q201)</f>
        <v>74320</v>
      </c>
      <c r="W201" t="s">
        <v>20</v>
      </c>
      <c r="X201" t="s">
        <v>20</v>
      </c>
      <c r="Y201" t="s">
        <v>20</v>
      </c>
    </row>
    <row r="202" spans="3:25" x14ac:dyDescent="0.2">
      <c r="C202" s="1">
        <v>42958</v>
      </c>
      <c r="D202" s="1">
        <v>42958</v>
      </c>
      <c r="E202">
        <v>16</v>
      </c>
      <c r="F202">
        <v>80</v>
      </c>
      <c r="G202">
        <v>350000</v>
      </c>
      <c r="H202">
        <v>250</v>
      </c>
      <c r="I202" s="3">
        <v>0</v>
      </c>
      <c r="J202" s="3">
        <v>0</v>
      </c>
      <c r="K202" s="3">
        <v>0</v>
      </c>
      <c r="L202" s="3">
        <v>0</v>
      </c>
      <c r="M202" s="3">
        <v>1</v>
      </c>
      <c r="N202" s="3">
        <v>0</v>
      </c>
      <c r="O202">
        <f t="shared" si="49"/>
        <v>0.33333333333333331</v>
      </c>
      <c r="P202">
        <f t="shared" si="50"/>
        <v>0</v>
      </c>
      <c r="Q202">
        <f t="shared" si="38"/>
        <v>466.66666666666663</v>
      </c>
      <c r="R202">
        <f t="shared" si="39"/>
        <v>0</v>
      </c>
      <c r="S202">
        <f>15000*4</f>
        <v>60000</v>
      </c>
      <c r="T202">
        <f t="shared" ref="T202" si="64">SUM(Q202:Q203)/S202</f>
        <v>0.20222222222222219</v>
      </c>
      <c r="U202">
        <f t="shared" si="41"/>
        <v>0.80888888888888877</v>
      </c>
      <c r="W202" t="s">
        <v>20</v>
      </c>
      <c r="X202" t="s">
        <v>20</v>
      </c>
      <c r="Y202" t="s">
        <v>20</v>
      </c>
    </row>
    <row r="203" spans="3:25" x14ac:dyDescent="0.2">
      <c r="C203" s="1">
        <v>42958</v>
      </c>
      <c r="D203" s="1">
        <v>42958</v>
      </c>
      <c r="E203">
        <v>16</v>
      </c>
      <c r="F203">
        <v>60</v>
      </c>
      <c r="G203">
        <v>250000</v>
      </c>
      <c r="H203">
        <v>250</v>
      </c>
      <c r="I203">
        <v>12</v>
      </c>
      <c r="J203">
        <v>1</v>
      </c>
      <c r="K203">
        <v>9</v>
      </c>
      <c r="L203">
        <v>0</v>
      </c>
      <c r="M203">
        <v>14</v>
      </c>
      <c r="N203">
        <v>1</v>
      </c>
      <c r="O203">
        <f t="shared" si="49"/>
        <v>11.666666666666666</v>
      </c>
      <c r="P203">
        <f t="shared" si="50"/>
        <v>0.66666666666666663</v>
      </c>
      <c r="Q203">
        <f t="shared" si="38"/>
        <v>11666.666666666666</v>
      </c>
      <c r="R203">
        <f t="shared" si="39"/>
        <v>666.66666666666663</v>
      </c>
      <c r="W203" t="s">
        <v>20</v>
      </c>
      <c r="X203" t="s">
        <v>20</v>
      </c>
      <c r="Y203" t="s">
        <v>20</v>
      </c>
    </row>
    <row r="204" spans="3:25" x14ac:dyDescent="0.2">
      <c r="C204" s="1">
        <v>42958</v>
      </c>
      <c r="D204" s="1">
        <v>42958</v>
      </c>
      <c r="E204">
        <v>17</v>
      </c>
      <c r="F204">
        <v>80</v>
      </c>
      <c r="G204">
        <v>400000</v>
      </c>
      <c r="H204">
        <v>250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>
        <f t="shared" si="49"/>
        <v>0</v>
      </c>
      <c r="P204">
        <f t="shared" si="50"/>
        <v>0</v>
      </c>
      <c r="Q204">
        <f t="shared" si="38"/>
        <v>0</v>
      </c>
      <c r="R204">
        <f t="shared" si="39"/>
        <v>0</v>
      </c>
      <c r="S204">
        <f>15000*4</f>
        <v>60000</v>
      </c>
      <c r="T204">
        <f t="shared" ref="T204" si="65">SUM(Q204:Q205)/S204</f>
        <v>4.4444444444444446E-2</v>
      </c>
      <c r="U204">
        <f t="shared" si="41"/>
        <v>0.17777777777777778</v>
      </c>
      <c r="W204" t="s">
        <v>20</v>
      </c>
      <c r="X204" t="s">
        <v>20</v>
      </c>
      <c r="Y204" t="s">
        <v>20</v>
      </c>
    </row>
    <row r="205" spans="3:25" x14ac:dyDescent="0.2">
      <c r="C205" s="1">
        <v>42958</v>
      </c>
      <c r="D205" s="1">
        <v>42958</v>
      </c>
      <c r="E205">
        <v>17</v>
      </c>
      <c r="F205">
        <v>60</v>
      </c>
      <c r="G205">
        <v>400000</v>
      </c>
      <c r="H205">
        <v>250</v>
      </c>
      <c r="I205" s="3">
        <v>0</v>
      </c>
      <c r="J205">
        <v>0</v>
      </c>
      <c r="K205">
        <v>4</v>
      </c>
      <c r="L205">
        <v>1</v>
      </c>
      <c r="M205">
        <v>1</v>
      </c>
      <c r="N205">
        <v>1</v>
      </c>
      <c r="O205">
        <f t="shared" si="49"/>
        <v>1.6666666666666667</v>
      </c>
      <c r="P205">
        <f t="shared" si="50"/>
        <v>0.66666666666666663</v>
      </c>
      <c r="Q205">
        <f t="shared" ref="Q205:Q252" si="66">(O205/H205)*G205</f>
        <v>2666.666666666667</v>
      </c>
      <c r="R205">
        <f t="shared" ref="R205:R252" si="67">(P205/H205)*G205</f>
        <v>1066.6666666666667</v>
      </c>
      <c r="W205" t="s">
        <v>20</v>
      </c>
      <c r="X205" t="s">
        <v>20</v>
      </c>
      <c r="Y205" t="s">
        <v>20</v>
      </c>
    </row>
    <row r="206" spans="3:25" x14ac:dyDescent="0.2">
      <c r="C206" s="1">
        <v>42958</v>
      </c>
      <c r="D206" s="1">
        <v>42958</v>
      </c>
      <c r="E206">
        <v>18</v>
      </c>
      <c r="F206">
        <v>80</v>
      </c>
      <c r="G206">
        <v>400000</v>
      </c>
      <c r="H206">
        <v>250</v>
      </c>
      <c r="I206" s="3">
        <v>0</v>
      </c>
      <c r="J206" s="3">
        <v>1</v>
      </c>
      <c r="K206" s="3">
        <v>0</v>
      </c>
      <c r="L206" s="3">
        <v>0</v>
      </c>
      <c r="M206" s="3">
        <v>1</v>
      </c>
      <c r="N206" s="3">
        <v>1</v>
      </c>
      <c r="O206">
        <f t="shared" si="49"/>
        <v>0.33333333333333331</v>
      </c>
      <c r="P206">
        <f t="shared" si="50"/>
        <v>0.66666666666666663</v>
      </c>
      <c r="Q206">
        <f t="shared" si="66"/>
        <v>533.33333333333337</v>
      </c>
      <c r="R206">
        <f t="shared" si="67"/>
        <v>1066.6666666666667</v>
      </c>
      <c r="S206">
        <f>15000*4</f>
        <v>60000</v>
      </c>
      <c r="T206">
        <f t="shared" ref="T206" si="68">SUM(Q206:Q207)/S206</f>
        <v>0.2688888888888889</v>
      </c>
      <c r="U206">
        <f t="shared" si="41"/>
        <v>1.0755555555555556</v>
      </c>
      <c r="W206" t="s">
        <v>20</v>
      </c>
      <c r="X206" t="s">
        <v>20</v>
      </c>
      <c r="Y206" t="s">
        <v>20</v>
      </c>
    </row>
    <row r="207" spans="3:25" x14ac:dyDescent="0.2">
      <c r="C207" s="1">
        <v>42958</v>
      </c>
      <c r="D207" s="1">
        <v>42958</v>
      </c>
      <c r="E207">
        <v>18</v>
      </c>
      <c r="F207">
        <v>60</v>
      </c>
      <c r="G207">
        <v>450000</v>
      </c>
      <c r="H207">
        <v>250</v>
      </c>
      <c r="I207">
        <v>6</v>
      </c>
      <c r="J207">
        <v>3</v>
      </c>
      <c r="K207">
        <v>9</v>
      </c>
      <c r="L207">
        <v>1</v>
      </c>
      <c r="M207">
        <v>11</v>
      </c>
      <c r="N207">
        <v>3</v>
      </c>
      <c r="O207">
        <f t="shared" si="49"/>
        <v>8.6666666666666661</v>
      </c>
      <c r="P207">
        <f t="shared" si="50"/>
        <v>2.3333333333333335</v>
      </c>
      <c r="Q207">
        <f t="shared" si="66"/>
        <v>15600</v>
      </c>
      <c r="R207">
        <f t="shared" si="67"/>
        <v>4200</v>
      </c>
      <c r="W207" t="s">
        <v>20</v>
      </c>
      <c r="X207" t="s">
        <v>20</v>
      </c>
      <c r="Y207" t="s">
        <v>20</v>
      </c>
    </row>
    <row r="208" spans="3:25" x14ac:dyDescent="0.2">
      <c r="C208" s="1">
        <v>42958</v>
      </c>
      <c r="D208" s="1">
        <v>42958</v>
      </c>
      <c r="E208">
        <v>19</v>
      </c>
      <c r="F208">
        <v>80</v>
      </c>
      <c r="G208">
        <v>400000</v>
      </c>
      <c r="H208">
        <v>250</v>
      </c>
      <c r="I208" s="3">
        <v>0</v>
      </c>
      <c r="J208" s="3">
        <v>1</v>
      </c>
      <c r="K208" s="3">
        <v>0</v>
      </c>
      <c r="L208" s="3">
        <v>0</v>
      </c>
      <c r="M208" s="3">
        <v>0</v>
      </c>
      <c r="N208" s="3">
        <v>0</v>
      </c>
      <c r="O208">
        <f t="shared" si="49"/>
        <v>0</v>
      </c>
      <c r="P208">
        <f t="shared" si="50"/>
        <v>0.33333333333333331</v>
      </c>
      <c r="Q208">
        <f t="shared" si="66"/>
        <v>0</v>
      </c>
      <c r="R208">
        <f t="shared" si="67"/>
        <v>533.33333333333337</v>
      </c>
      <c r="S208">
        <f>15000*4</f>
        <v>60000</v>
      </c>
      <c r="T208">
        <f t="shared" ref="T208" si="69">SUM(Q208:Q209)/S208</f>
        <v>0.1866666666666667</v>
      </c>
      <c r="U208">
        <f t="shared" si="41"/>
        <v>0.74666666666666681</v>
      </c>
      <c r="W208" t="s">
        <v>20</v>
      </c>
      <c r="X208" t="s">
        <v>20</v>
      </c>
      <c r="Y208" t="s">
        <v>20</v>
      </c>
    </row>
    <row r="209" spans="3:25" x14ac:dyDescent="0.2">
      <c r="C209" s="1">
        <v>42958</v>
      </c>
      <c r="D209" s="1">
        <v>42958</v>
      </c>
      <c r="E209">
        <v>19</v>
      </c>
      <c r="F209">
        <v>60</v>
      </c>
      <c r="G209">
        <v>300000</v>
      </c>
      <c r="H209">
        <v>250</v>
      </c>
      <c r="I209">
        <v>11</v>
      </c>
      <c r="J209">
        <v>1</v>
      </c>
      <c r="K209">
        <v>10</v>
      </c>
      <c r="L209">
        <v>4</v>
      </c>
      <c r="M209">
        <v>7</v>
      </c>
      <c r="N209">
        <v>0</v>
      </c>
      <c r="O209">
        <f t="shared" si="49"/>
        <v>9.3333333333333339</v>
      </c>
      <c r="P209">
        <f t="shared" si="50"/>
        <v>1.6666666666666667</v>
      </c>
      <c r="Q209">
        <f t="shared" si="66"/>
        <v>11200.000000000002</v>
      </c>
      <c r="R209">
        <f t="shared" si="67"/>
        <v>2000.0000000000002</v>
      </c>
      <c r="W209" t="s">
        <v>20</v>
      </c>
      <c r="X209" t="s">
        <v>20</v>
      </c>
      <c r="Y209" t="s">
        <v>20</v>
      </c>
    </row>
    <row r="210" spans="3:25" x14ac:dyDescent="0.2">
      <c r="C210" s="1">
        <v>42958</v>
      </c>
      <c r="D210" s="1">
        <v>42958</v>
      </c>
      <c r="E210">
        <v>20</v>
      </c>
      <c r="F210">
        <v>80</v>
      </c>
      <c r="G210">
        <v>430000</v>
      </c>
      <c r="H210">
        <v>250</v>
      </c>
      <c r="I210" s="3">
        <v>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>
        <f t="shared" si="49"/>
        <v>0.66666666666666663</v>
      </c>
      <c r="P210">
        <f t="shared" si="50"/>
        <v>0</v>
      </c>
      <c r="Q210">
        <f t="shared" si="66"/>
        <v>1146.6666666666665</v>
      </c>
      <c r="R210">
        <f t="shared" si="67"/>
        <v>0</v>
      </c>
      <c r="S210">
        <f>15000*4</f>
        <v>60000</v>
      </c>
      <c r="T210">
        <f t="shared" ref="T210" si="70">SUM(Q210:Q211)/S210</f>
        <v>0.14333333333333334</v>
      </c>
      <c r="U210">
        <f t="shared" si="41"/>
        <v>0.57333333333333336</v>
      </c>
      <c r="W210" t="s">
        <v>20</v>
      </c>
      <c r="X210" t="s">
        <v>20</v>
      </c>
      <c r="Y210" t="s">
        <v>20</v>
      </c>
    </row>
    <row r="211" spans="3:25" x14ac:dyDescent="0.2">
      <c r="C211" s="1">
        <v>42958</v>
      </c>
      <c r="D211" s="1">
        <v>42958</v>
      </c>
      <c r="E211">
        <v>20</v>
      </c>
      <c r="F211">
        <v>60</v>
      </c>
      <c r="G211">
        <v>430000</v>
      </c>
      <c r="H211">
        <v>250</v>
      </c>
      <c r="I211">
        <v>4</v>
      </c>
      <c r="J211">
        <v>0</v>
      </c>
      <c r="K211">
        <v>4</v>
      </c>
      <c r="L211">
        <v>1</v>
      </c>
      <c r="M211">
        <v>5</v>
      </c>
      <c r="N211">
        <v>2</v>
      </c>
      <c r="O211">
        <f t="shared" si="49"/>
        <v>4.333333333333333</v>
      </c>
      <c r="P211">
        <f t="shared" si="50"/>
        <v>1</v>
      </c>
      <c r="Q211">
        <f t="shared" si="66"/>
        <v>7453.333333333333</v>
      </c>
      <c r="R211">
        <f t="shared" si="67"/>
        <v>1720</v>
      </c>
      <c r="V211">
        <f>SUM(Q202:Q211)</f>
        <v>50733.333333333336</v>
      </c>
      <c r="W211" t="s">
        <v>20</v>
      </c>
      <c r="X211" t="s">
        <v>20</v>
      </c>
      <c r="Y211" t="s">
        <v>20</v>
      </c>
    </row>
    <row r="212" spans="3:25" x14ac:dyDescent="0.2">
      <c r="C212" s="1">
        <v>42958</v>
      </c>
      <c r="D212" s="1">
        <v>42958</v>
      </c>
      <c r="E212">
        <v>21</v>
      </c>
      <c r="F212">
        <v>80</v>
      </c>
      <c r="G212">
        <v>410000</v>
      </c>
      <c r="H212">
        <v>250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>
        <f t="shared" si="49"/>
        <v>0</v>
      </c>
      <c r="P212">
        <f t="shared" si="50"/>
        <v>0</v>
      </c>
      <c r="Q212">
        <f t="shared" si="66"/>
        <v>0</v>
      </c>
      <c r="R212">
        <f t="shared" si="67"/>
        <v>0</v>
      </c>
      <c r="S212">
        <f>15000*4</f>
        <v>60000</v>
      </c>
      <c r="T212">
        <f t="shared" ref="T212" si="71">SUM(Q212:Q213)/S212</f>
        <v>0.17777777777777778</v>
      </c>
      <c r="U212">
        <f t="shared" si="41"/>
        <v>0.71111111111111114</v>
      </c>
      <c r="W212" t="s">
        <v>20</v>
      </c>
      <c r="X212" t="s">
        <v>20</v>
      </c>
      <c r="Y212" t="s">
        <v>20</v>
      </c>
    </row>
    <row r="213" spans="3:25" x14ac:dyDescent="0.2">
      <c r="C213" s="1">
        <v>42958</v>
      </c>
      <c r="D213" s="1">
        <v>42958</v>
      </c>
      <c r="E213">
        <v>21</v>
      </c>
      <c r="F213">
        <v>60</v>
      </c>
      <c r="G213">
        <v>400000</v>
      </c>
      <c r="H213">
        <v>250</v>
      </c>
      <c r="I213">
        <v>7</v>
      </c>
      <c r="J213">
        <v>1</v>
      </c>
      <c r="K213">
        <v>5</v>
      </c>
      <c r="L213">
        <v>1</v>
      </c>
      <c r="M213">
        <v>8</v>
      </c>
      <c r="N213">
        <v>1</v>
      </c>
      <c r="O213">
        <f t="shared" si="49"/>
        <v>6.666666666666667</v>
      </c>
      <c r="P213">
        <f t="shared" si="50"/>
        <v>1</v>
      </c>
      <c r="Q213">
        <f t="shared" si="66"/>
        <v>10666.666666666668</v>
      </c>
      <c r="R213">
        <f t="shared" si="67"/>
        <v>1600</v>
      </c>
      <c r="W213" t="s">
        <v>20</v>
      </c>
      <c r="X213" t="s">
        <v>20</v>
      </c>
      <c r="Y213" t="s">
        <v>20</v>
      </c>
    </row>
    <row r="214" spans="3:25" x14ac:dyDescent="0.2">
      <c r="C214" s="1">
        <v>42958</v>
      </c>
      <c r="D214" s="1">
        <v>42958</v>
      </c>
      <c r="E214">
        <v>22</v>
      </c>
      <c r="F214">
        <v>80</v>
      </c>
      <c r="G214">
        <v>375000</v>
      </c>
      <c r="H214">
        <v>250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>
        <f t="shared" si="49"/>
        <v>0</v>
      </c>
      <c r="P214">
        <f t="shared" si="50"/>
        <v>0</v>
      </c>
      <c r="Q214">
        <f t="shared" si="66"/>
        <v>0</v>
      </c>
      <c r="R214">
        <f t="shared" si="67"/>
        <v>0</v>
      </c>
      <c r="S214">
        <f>15000*4</f>
        <v>60000</v>
      </c>
      <c r="T214">
        <f t="shared" ref="T214" si="72">SUM(Q214:Q215)/S214</f>
        <v>0.14166666666666666</v>
      </c>
      <c r="U214">
        <f t="shared" si="41"/>
        <v>0.56666666666666665</v>
      </c>
      <c r="W214" t="s">
        <v>20</v>
      </c>
      <c r="X214" t="s">
        <v>20</v>
      </c>
      <c r="Y214" t="s">
        <v>20</v>
      </c>
    </row>
    <row r="215" spans="3:25" x14ac:dyDescent="0.2">
      <c r="C215" s="1">
        <v>42958</v>
      </c>
      <c r="D215" s="1">
        <v>42958</v>
      </c>
      <c r="E215">
        <v>22</v>
      </c>
      <c r="F215">
        <v>60</v>
      </c>
      <c r="G215">
        <v>375000</v>
      </c>
      <c r="H215">
        <v>250</v>
      </c>
      <c r="I215">
        <v>9</v>
      </c>
      <c r="J215">
        <v>0</v>
      </c>
      <c r="K215">
        <v>3</v>
      </c>
      <c r="L215">
        <v>2</v>
      </c>
      <c r="M215">
        <v>5</v>
      </c>
      <c r="N215">
        <v>0</v>
      </c>
      <c r="O215">
        <f t="shared" si="49"/>
        <v>5.666666666666667</v>
      </c>
      <c r="P215">
        <f t="shared" si="50"/>
        <v>0.66666666666666663</v>
      </c>
      <c r="Q215">
        <f t="shared" si="66"/>
        <v>8500</v>
      </c>
      <c r="R215">
        <f t="shared" si="67"/>
        <v>1000</v>
      </c>
      <c r="W215" t="s">
        <v>20</v>
      </c>
      <c r="X215" t="s">
        <v>20</v>
      </c>
      <c r="Y215" t="s">
        <v>20</v>
      </c>
    </row>
    <row r="216" spans="3:25" x14ac:dyDescent="0.2">
      <c r="C216" s="1">
        <v>42958</v>
      </c>
      <c r="D216" s="1">
        <v>42958</v>
      </c>
      <c r="E216">
        <v>23</v>
      </c>
      <c r="F216">
        <v>80</v>
      </c>
      <c r="G216">
        <v>400000</v>
      </c>
      <c r="H216">
        <v>250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>
        <f t="shared" si="49"/>
        <v>0</v>
      </c>
      <c r="P216">
        <f t="shared" si="50"/>
        <v>0</v>
      </c>
      <c r="Q216">
        <f t="shared" si="66"/>
        <v>0</v>
      </c>
      <c r="R216">
        <f t="shared" si="67"/>
        <v>0</v>
      </c>
      <c r="S216">
        <f>15000*4</f>
        <v>60000</v>
      </c>
      <c r="T216">
        <f>SUM(Q216)/S216</f>
        <v>0</v>
      </c>
      <c r="U216">
        <f t="shared" si="41"/>
        <v>0.70933333333333337</v>
      </c>
      <c r="W216" t="s">
        <v>20</v>
      </c>
      <c r="X216" t="s">
        <v>20</v>
      </c>
      <c r="Y216" t="s">
        <v>20</v>
      </c>
    </row>
    <row r="217" spans="3:25" x14ac:dyDescent="0.2">
      <c r="C217" s="1">
        <v>42958</v>
      </c>
      <c r="D217" s="1">
        <v>42958</v>
      </c>
      <c r="E217">
        <v>23</v>
      </c>
      <c r="F217">
        <v>60</v>
      </c>
      <c r="G217">
        <v>420000</v>
      </c>
      <c r="H217">
        <v>250</v>
      </c>
      <c r="I217">
        <v>5</v>
      </c>
      <c r="J217">
        <v>0</v>
      </c>
      <c r="K217">
        <v>5</v>
      </c>
      <c r="L217">
        <v>1</v>
      </c>
      <c r="M217">
        <v>9</v>
      </c>
      <c r="N217">
        <v>0</v>
      </c>
      <c r="O217">
        <f t="shared" si="49"/>
        <v>6.333333333333333</v>
      </c>
      <c r="P217">
        <f t="shared" si="50"/>
        <v>0.33333333333333331</v>
      </c>
      <c r="Q217">
        <f t="shared" si="66"/>
        <v>10640</v>
      </c>
      <c r="R217">
        <f t="shared" si="67"/>
        <v>560</v>
      </c>
      <c r="W217" t="s">
        <v>20</v>
      </c>
      <c r="X217" t="s">
        <v>20</v>
      </c>
      <c r="Y217" t="s">
        <v>20</v>
      </c>
    </row>
    <row r="218" spans="3:25" x14ac:dyDescent="0.2">
      <c r="C218" s="1">
        <v>42958</v>
      </c>
      <c r="D218" s="1">
        <v>42958</v>
      </c>
      <c r="E218">
        <v>24</v>
      </c>
      <c r="F218">
        <v>80</v>
      </c>
      <c r="G218">
        <v>400000</v>
      </c>
      <c r="H218">
        <v>250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>
        <f t="shared" si="49"/>
        <v>0</v>
      </c>
      <c r="P218">
        <f t="shared" si="50"/>
        <v>0</v>
      </c>
      <c r="Q218">
        <f t="shared" si="66"/>
        <v>0</v>
      </c>
      <c r="R218">
        <f t="shared" si="67"/>
        <v>0</v>
      </c>
      <c r="S218">
        <f>15000*4</f>
        <v>60000</v>
      </c>
      <c r="T218">
        <f t="shared" ref="T218" si="73">SUM(Q218:Q219)/S218</f>
        <v>0.29333333333333333</v>
      </c>
      <c r="U218">
        <f t="shared" si="41"/>
        <v>1.1733333333333333</v>
      </c>
      <c r="W218" t="s">
        <v>20</v>
      </c>
      <c r="X218" t="s">
        <v>20</v>
      </c>
      <c r="Y218" t="s">
        <v>20</v>
      </c>
    </row>
    <row r="219" spans="3:25" x14ac:dyDescent="0.2">
      <c r="C219" s="1">
        <v>42958</v>
      </c>
      <c r="D219" s="1">
        <v>42958</v>
      </c>
      <c r="E219">
        <v>24</v>
      </c>
      <c r="F219">
        <v>60</v>
      </c>
      <c r="G219">
        <v>400000</v>
      </c>
      <c r="H219">
        <v>250</v>
      </c>
      <c r="I219">
        <v>12</v>
      </c>
      <c r="J219">
        <v>3</v>
      </c>
      <c r="K219">
        <v>8</v>
      </c>
      <c r="L219">
        <v>1</v>
      </c>
      <c r="M219">
        <v>13</v>
      </c>
      <c r="N219">
        <v>2</v>
      </c>
      <c r="O219">
        <f t="shared" si="49"/>
        <v>11</v>
      </c>
      <c r="P219">
        <f t="shared" si="50"/>
        <v>2</v>
      </c>
      <c r="Q219">
        <f t="shared" si="66"/>
        <v>17600</v>
      </c>
      <c r="R219">
        <f t="shared" si="67"/>
        <v>3200</v>
      </c>
      <c r="V219">
        <f>SUM(Q212:Q219)</f>
        <v>47406.666666666672</v>
      </c>
      <c r="W219" t="s">
        <v>20</v>
      </c>
      <c r="X219" t="s">
        <v>20</v>
      </c>
      <c r="Y219" t="s">
        <v>20</v>
      </c>
    </row>
    <row r="220" spans="3:25" x14ac:dyDescent="0.2">
      <c r="C220" s="4">
        <v>42960</v>
      </c>
      <c r="D220" s="4">
        <v>42960</v>
      </c>
      <c r="E220" s="3">
        <v>1</v>
      </c>
      <c r="F220" s="3">
        <v>80</v>
      </c>
      <c r="G220" s="3">
        <v>300000</v>
      </c>
      <c r="H220" s="3">
        <v>250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>
        <f t="shared" si="49"/>
        <v>0</v>
      </c>
      <c r="P220">
        <f t="shared" si="50"/>
        <v>0</v>
      </c>
      <c r="Q220">
        <f t="shared" si="66"/>
        <v>0</v>
      </c>
      <c r="R220">
        <f t="shared" si="67"/>
        <v>0</v>
      </c>
      <c r="S220">
        <f t="shared" si="47"/>
        <v>60000</v>
      </c>
      <c r="T220">
        <f t="shared" ref="T220" si="74">Q220/S220</f>
        <v>0</v>
      </c>
      <c r="U220">
        <f t="shared" ref="U220" si="75">SUM(Q220+Q221)/15000</f>
        <v>0.64</v>
      </c>
      <c r="W220" t="s">
        <v>20</v>
      </c>
      <c r="X220" t="s">
        <v>20</v>
      </c>
      <c r="Y220" t="s">
        <v>20</v>
      </c>
    </row>
    <row r="221" spans="3:25" x14ac:dyDescent="0.2">
      <c r="C221" s="4">
        <v>42960</v>
      </c>
      <c r="D221" s="4">
        <v>42960</v>
      </c>
      <c r="E221" s="3">
        <v>1</v>
      </c>
      <c r="F221" s="3">
        <v>60</v>
      </c>
      <c r="G221" s="3">
        <v>450000</v>
      </c>
      <c r="H221" s="3">
        <v>250</v>
      </c>
      <c r="I221" s="3">
        <v>5</v>
      </c>
      <c r="J221" s="3">
        <v>0</v>
      </c>
      <c r="K221" s="3">
        <v>5</v>
      </c>
      <c r="L221" s="3">
        <v>1</v>
      </c>
      <c r="M221" s="3">
        <v>6</v>
      </c>
      <c r="N221" s="3">
        <v>0</v>
      </c>
      <c r="O221">
        <f t="shared" ref="O221:O268" si="76">AVERAGE(I221,K221,M221)</f>
        <v>5.333333333333333</v>
      </c>
      <c r="P221">
        <f t="shared" ref="P221:P268" si="77">AVERAGE(J221,L221,N221)</f>
        <v>0.33333333333333331</v>
      </c>
      <c r="Q221">
        <f t="shared" si="66"/>
        <v>9600</v>
      </c>
      <c r="R221">
        <f t="shared" si="67"/>
        <v>600</v>
      </c>
      <c r="W221" t="s">
        <v>20</v>
      </c>
      <c r="X221" t="s">
        <v>20</v>
      </c>
      <c r="Y221" t="s">
        <v>20</v>
      </c>
    </row>
    <row r="222" spans="3:25" x14ac:dyDescent="0.2">
      <c r="C222" s="4">
        <v>42960</v>
      </c>
      <c r="D222" s="4">
        <v>42960</v>
      </c>
      <c r="E222" s="3">
        <v>2</v>
      </c>
      <c r="F222" s="3">
        <v>80</v>
      </c>
      <c r="G222" s="3">
        <v>325000</v>
      </c>
      <c r="H222" s="3">
        <v>250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>
        <f t="shared" si="76"/>
        <v>0</v>
      </c>
      <c r="P222">
        <f t="shared" si="77"/>
        <v>0</v>
      </c>
      <c r="Q222">
        <f t="shared" si="66"/>
        <v>0</v>
      </c>
      <c r="R222">
        <f t="shared" si="67"/>
        <v>0</v>
      </c>
      <c r="S222">
        <f>15000*4</f>
        <v>60000</v>
      </c>
      <c r="T222">
        <f t="shared" ref="T222" si="78">Q222/S222</f>
        <v>0</v>
      </c>
      <c r="U222">
        <f t="shared" ref="U222" si="79">SUM(Q222+Q223)/15000</f>
        <v>0.34666666666666668</v>
      </c>
      <c r="W222" t="s">
        <v>20</v>
      </c>
      <c r="X222" t="s">
        <v>20</v>
      </c>
      <c r="Y222" t="s">
        <v>20</v>
      </c>
    </row>
    <row r="223" spans="3:25" x14ac:dyDescent="0.2">
      <c r="C223" s="4">
        <v>42960</v>
      </c>
      <c r="D223" s="4">
        <v>42960</v>
      </c>
      <c r="E223" s="3">
        <v>2</v>
      </c>
      <c r="F223" s="3">
        <v>60</v>
      </c>
      <c r="G223" s="3">
        <v>260000</v>
      </c>
      <c r="H223" s="3">
        <v>250</v>
      </c>
      <c r="I223" s="3">
        <v>5</v>
      </c>
      <c r="J223" s="3">
        <v>1</v>
      </c>
      <c r="K223" s="3">
        <v>5</v>
      </c>
      <c r="L223" s="3">
        <v>1</v>
      </c>
      <c r="M223" s="3">
        <v>5</v>
      </c>
      <c r="N223" s="3">
        <v>3</v>
      </c>
      <c r="O223">
        <f t="shared" si="76"/>
        <v>5</v>
      </c>
      <c r="P223">
        <f t="shared" si="77"/>
        <v>1.6666666666666667</v>
      </c>
      <c r="Q223">
        <f t="shared" si="66"/>
        <v>5200</v>
      </c>
      <c r="R223">
        <f t="shared" si="67"/>
        <v>1733.3333333333335</v>
      </c>
      <c r="W223" t="s">
        <v>20</v>
      </c>
      <c r="X223" t="s">
        <v>20</v>
      </c>
      <c r="Y223" t="s">
        <v>20</v>
      </c>
    </row>
    <row r="224" spans="3:25" x14ac:dyDescent="0.2">
      <c r="C224" s="4">
        <v>42960</v>
      </c>
      <c r="D224" s="4">
        <v>42960</v>
      </c>
      <c r="E224" s="3">
        <v>3</v>
      </c>
      <c r="F224" s="3">
        <v>80</v>
      </c>
      <c r="G224" s="3">
        <v>250000</v>
      </c>
      <c r="H224" s="3">
        <v>250</v>
      </c>
      <c r="I224" s="3">
        <v>1</v>
      </c>
      <c r="J224" s="3">
        <v>0</v>
      </c>
      <c r="K224" s="3">
        <v>1</v>
      </c>
      <c r="L224" s="3">
        <v>0</v>
      </c>
      <c r="M224" s="3">
        <v>2</v>
      </c>
      <c r="N224" s="3">
        <v>0</v>
      </c>
      <c r="O224">
        <f t="shared" si="76"/>
        <v>1.3333333333333333</v>
      </c>
      <c r="P224">
        <f t="shared" si="77"/>
        <v>0</v>
      </c>
      <c r="Q224">
        <f t="shared" si="66"/>
        <v>1333.3333333333333</v>
      </c>
      <c r="R224">
        <f t="shared" si="67"/>
        <v>0</v>
      </c>
      <c r="S224">
        <f>15000*4</f>
        <v>60000</v>
      </c>
      <c r="T224">
        <f>SUM(Q224:Q225)/S224</f>
        <v>0.19444444444444448</v>
      </c>
      <c r="U224">
        <f t="shared" ref="U224" si="80">SUM(Q224+Q225)/15000</f>
        <v>0.7777777777777779</v>
      </c>
      <c r="W224" t="s">
        <v>20</v>
      </c>
      <c r="X224" t="s">
        <v>20</v>
      </c>
      <c r="Y224" t="s">
        <v>20</v>
      </c>
    </row>
    <row r="225" spans="3:25" x14ac:dyDescent="0.2">
      <c r="C225" s="4">
        <v>42960</v>
      </c>
      <c r="D225" s="4">
        <v>42960</v>
      </c>
      <c r="E225" s="3">
        <v>3</v>
      </c>
      <c r="F225" s="3">
        <v>60</v>
      </c>
      <c r="G225" s="3">
        <v>250000</v>
      </c>
      <c r="H225" s="3">
        <v>250</v>
      </c>
      <c r="I225" s="3">
        <v>11</v>
      </c>
      <c r="J225" s="3">
        <v>0</v>
      </c>
      <c r="K225" s="3">
        <v>8</v>
      </c>
      <c r="L225" s="3">
        <v>0</v>
      </c>
      <c r="M225" s="3">
        <v>12</v>
      </c>
      <c r="N225" s="3">
        <v>1</v>
      </c>
      <c r="O225">
        <f t="shared" si="76"/>
        <v>10.333333333333334</v>
      </c>
      <c r="P225">
        <f t="shared" si="77"/>
        <v>0.33333333333333331</v>
      </c>
      <c r="Q225">
        <f t="shared" si="66"/>
        <v>10333.333333333334</v>
      </c>
      <c r="R225">
        <f t="shared" si="67"/>
        <v>333.33333333333331</v>
      </c>
      <c r="W225" t="s">
        <v>20</v>
      </c>
      <c r="X225" t="s">
        <v>20</v>
      </c>
      <c r="Y225" t="s">
        <v>20</v>
      </c>
    </row>
    <row r="226" spans="3:25" x14ac:dyDescent="0.2">
      <c r="C226" s="4">
        <v>42960</v>
      </c>
      <c r="D226" s="4">
        <v>42960</v>
      </c>
      <c r="E226" s="3">
        <v>4</v>
      </c>
      <c r="F226" s="3">
        <v>80</v>
      </c>
      <c r="G226" s="3">
        <v>350000</v>
      </c>
      <c r="H226" s="3">
        <v>250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>
        <f t="shared" si="76"/>
        <v>0</v>
      </c>
      <c r="P226">
        <f t="shared" si="77"/>
        <v>0</v>
      </c>
      <c r="Q226">
        <f t="shared" si="66"/>
        <v>0</v>
      </c>
      <c r="R226">
        <f t="shared" si="67"/>
        <v>0</v>
      </c>
      <c r="S226">
        <f>15000*4</f>
        <v>60000</v>
      </c>
      <c r="T226">
        <f t="shared" ref="T226" si="81">SUM(Q226:Q227)/S226</f>
        <v>0.14444444444444443</v>
      </c>
      <c r="U226">
        <f t="shared" ref="U226" si="82">SUM(Q226+Q227)/15000</f>
        <v>0.57777777777777772</v>
      </c>
      <c r="W226" t="s">
        <v>20</v>
      </c>
      <c r="X226" t="s">
        <v>20</v>
      </c>
      <c r="Y226" t="s">
        <v>20</v>
      </c>
    </row>
    <row r="227" spans="3:25" x14ac:dyDescent="0.2">
      <c r="C227" s="4">
        <v>42960</v>
      </c>
      <c r="D227" s="4">
        <v>42960</v>
      </c>
      <c r="E227" s="3">
        <v>4</v>
      </c>
      <c r="F227" s="3">
        <v>60</v>
      </c>
      <c r="G227" s="3">
        <v>250000</v>
      </c>
      <c r="H227" s="3">
        <v>250</v>
      </c>
      <c r="I227" s="3">
        <v>9</v>
      </c>
      <c r="J227" s="3">
        <v>0</v>
      </c>
      <c r="K227" s="3">
        <v>9</v>
      </c>
      <c r="L227" s="3">
        <v>1</v>
      </c>
      <c r="M227" s="3">
        <v>8</v>
      </c>
      <c r="N227" s="3">
        <v>0</v>
      </c>
      <c r="O227">
        <f t="shared" si="76"/>
        <v>8.6666666666666661</v>
      </c>
      <c r="P227">
        <f t="shared" si="77"/>
        <v>0.33333333333333331</v>
      </c>
      <c r="Q227">
        <f t="shared" si="66"/>
        <v>8666.6666666666661</v>
      </c>
      <c r="R227">
        <f t="shared" si="67"/>
        <v>333.33333333333331</v>
      </c>
      <c r="W227" t="s">
        <v>20</v>
      </c>
      <c r="X227" t="s">
        <v>20</v>
      </c>
      <c r="Y227" t="s">
        <v>20</v>
      </c>
    </row>
    <row r="228" spans="3:25" x14ac:dyDescent="0.2">
      <c r="C228" s="4">
        <v>42960</v>
      </c>
      <c r="D228" s="4">
        <v>42960</v>
      </c>
      <c r="E228" s="3">
        <v>5</v>
      </c>
      <c r="F228" s="3">
        <v>80</v>
      </c>
      <c r="G228" s="3">
        <v>325000</v>
      </c>
      <c r="H228" s="3">
        <v>250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>
        <f t="shared" si="76"/>
        <v>0</v>
      </c>
      <c r="P228">
        <f t="shared" si="77"/>
        <v>0</v>
      </c>
      <c r="Q228">
        <f t="shared" si="66"/>
        <v>0</v>
      </c>
      <c r="R228">
        <f t="shared" si="67"/>
        <v>0</v>
      </c>
      <c r="S228">
        <f>15000*4</f>
        <v>60000</v>
      </c>
      <c r="T228">
        <f t="shared" ref="T228" si="83">SUM(Q228:Q229)/S228</f>
        <v>0.3</v>
      </c>
      <c r="U228">
        <f t="shared" ref="U228" si="84">SUM(Q228+Q229)/15000</f>
        <v>1.2</v>
      </c>
      <c r="W228" t="s">
        <v>20</v>
      </c>
      <c r="X228" t="s">
        <v>20</v>
      </c>
      <c r="Y228" t="s">
        <v>20</v>
      </c>
    </row>
    <row r="229" spans="3:25" x14ac:dyDescent="0.2">
      <c r="C229" s="4">
        <v>42960</v>
      </c>
      <c r="D229" s="4">
        <v>42960</v>
      </c>
      <c r="E229" s="3">
        <v>5</v>
      </c>
      <c r="F229" s="3">
        <v>60</v>
      </c>
      <c r="G229" s="3">
        <v>450000</v>
      </c>
      <c r="H229" s="3">
        <v>250</v>
      </c>
      <c r="I229" s="3">
        <v>8</v>
      </c>
      <c r="J229" s="3">
        <v>0</v>
      </c>
      <c r="K229" s="3">
        <v>11</v>
      </c>
      <c r="L229" s="3">
        <v>2</v>
      </c>
      <c r="M229" s="3">
        <v>11</v>
      </c>
      <c r="N229" s="3">
        <v>4</v>
      </c>
      <c r="O229">
        <f t="shared" si="76"/>
        <v>10</v>
      </c>
      <c r="P229">
        <f t="shared" si="77"/>
        <v>2</v>
      </c>
      <c r="Q229">
        <f t="shared" si="66"/>
        <v>18000</v>
      </c>
      <c r="R229">
        <f t="shared" si="67"/>
        <v>3600</v>
      </c>
      <c r="V229">
        <f>SUM(Q220:Q229)</f>
        <v>53133.333333333336</v>
      </c>
      <c r="W229" t="s">
        <v>20</v>
      </c>
      <c r="X229" t="s">
        <v>20</v>
      </c>
      <c r="Y229" t="s">
        <v>20</v>
      </c>
    </row>
    <row r="230" spans="3:25" x14ac:dyDescent="0.2">
      <c r="C230" s="4">
        <v>42960</v>
      </c>
      <c r="D230" s="4">
        <v>42960</v>
      </c>
      <c r="E230" s="3">
        <v>6</v>
      </c>
      <c r="F230" s="3">
        <v>80</v>
      </c>
      <c r="G230" s="3">
        <v>250000</v>
      </c>
      <c r="H230" s="3">
        <v>250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>
        <f t="shared" si="76"/>
        <v>0</v>
      </c>
      <c r="P230">
        <f t="shared" si="77"/>
        <v>0</v>
      </c>
      <c r="Q230">
        <f t="shared" si="66"/>
        <v>0</v>
      </c>
      <c r="R230">
        <f t="shared" si="67"/>
        <v>0</v>
      </c>
      <c r="S230">
        <f>15000*4</f>
        <v>60000</v>
      </c>
      <c r="T230">
        <f t="shared" ref="T230" si="85">SUM(Q230:Q231)/S230</f>
        <v>0.13499999999999998</v>
      </c>
      <c r="U230">
        <f t="shared" ref="U230" si="86">SUM(Q230+Q231)/15000</f>
        <v>0.53999999999999992</v>
      </c>
      <c r="W230" t="s">
        <v>20</v>
      </c>
      <c r="X230" t="s">
        <v>20</v>
      </c>
      <c r="Y230" t="s">
        <v>20</v>
      </c>
    </row>
    <row r="231" spans="3:25" x14ac:dyDescent="0.2">
      <c r="C231" s="4">
        <v>42960</v>
      </c>
      <c r="D231" s="4">
        <v>42960</v>
      </c>
      <c r="E231" s="3">
        <v>6</v>
      </c>
      <c r="F231" s="3">
        <v>60</v>
      </c>
      <c r="G231" s="3">
        <v>225000</v>
      </c>
      <c r="H231" s="3">
        <v>250</v>
      </c>
      <c r="I231" s="3">
        <v>6</v>
      </c>
      <c r="J231" s="3">
        <v>3</v>
      </c>
      <c r="K231" s="3">
        <v>11</v>
      </c>
      <c r="L231" s="3">
        <v>1</v>
      </c>
      <c r="M231" s="3">
        <v>10</v>
      </c>
      <c r="N231" s="3">
        <v>1</v>
      </c>
      <c r="O231">
        <f t="shared" si="76"/>
        <v>9</v>
      </c>
      <c r="P231">
        <f t="shared" si="77"/>
        <v>1.6666666666666667</v>
      </c>
      <c r="Q231">
        <f t="shared" si="66"/>
        <v>8099.9999999999991</v>
      </c>
      <c r="R231">
        <f t="shared" si="67"/>
        <v>1500</v>
      </c>
      <c r="W231" t="s">
        <v>20</v>
      </c>
      <c r="X231" t="s">
        <v>20</v>
      </c>
      <c r="Y231" t="s">
        <v>20</v>
      </c>
    </row>
    <row r="232" spans="3:25" x14ac:dyDescent="0.2">
      <c r="C232" s="4">
        <v>42960</v>
      </c>
      <c r="D232" s="4">
        <v>42960</v>
      </c>
      <c r="E232" s="3">
        <v>7</v>
      </c>
      <c r="F232" s="3">
        <v>80</v>
      </c>
      <c r="G232" s="3">
        <v>325000</v>
      </c>
      <c r="H232" s="3">
        <v>250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>
        <f t="shared" si="76"/>
        <v>0</v>
      </c>
      <c r="P232">
        <f t="shared" si="77"/>
        <v>0</v>
      </c>
      <c r="Q232">
        <f t="shared" si="66"/>
        <v>0</v>
      </c>
      <c r="R232">
        <f t="shared" si="67"/>
        <v>0</v>
      </c>
      <c r="S232">
        <f>15000*4</f>
        <v>60000</v>
      </c>
      <c r="T232">
        <f t="shared" ref="T232" si="87">SUM(Q232:Q233)/S232</f>
        <v>0.1</v>
      </c>
      <c r="U232">
        <f t="shared" ref="U232" si="88">SUM(Q232+Q233)/15000</f>
        <v>0.4</v>
      </c>
      <c r="W232" t="s">
        <v>20</v>
      </c>
      <c r="X232" t="s">
        <v>20</v>
      </c>
      <c r="Y232" t="s">
        <v>20</v>
      </c>
    </row>
    <row r="233" spans="3:25" x14ac:dyDescent="0.2">
      <c r="C233" s="4">
        <v>42960</v>
      </c>
      <c r="D233" s="4">
        <v>42960</v>
      </c>
      <c r="E233" s="3">
        <v>7</v>
      </c>
      <c r="F233" s="3">
        <v>60</v>
      </c>
      <c r="G233" s="3">
        <v>500000</v>
      </c>
      <c r="H233" s="3">
        <v>250</v>
      </c>
      <c r="I233" s="3">
        <v>2</v>
      </c>
      <c r="J233" s="3">
        <v>0</v>
      </c>
      <c r="K233" s="3">
        <v>2</v>
      </c>
      <c r="L233" s="3">
        <v>0</v>
      </c>
      <c r="M233" s="3">
        <v>5</v>
      </c>
      <c r="N233" s="3">
        <v>0</v>
      </c>
      <c r="O233">
        <f t="shared" si="76"/>
        <v>3</v>
      </c>
      <c r="P233">
        <f t="shared" si="77"/>
        <v>0</v>
      </c>
      <c r="Q233">
        <f t="shared" si="66"/>
        <v>6000</v>
      </c>
      <c r="R233">
        <f t="shared" si="67"/>
        <v>0</v>
      </c>
      <c r="W233" t="s">
        <v>20</v>
      </c>
      <c r="X233" t="s">
        <v>20</v>
      </c>
      <c r="Y233" t="s">
        <v>20</v>
      </c>
    </row>
    <row r="234" spans="3:25" x14ac:dyDescent="0.2">
      <c r="C234" s="4">
        <v>42960</v>
      </c>
      <c r="D234" s="4">
        <v>42960</v>
      </c>
      <c r="E234" s="3">
        <v>8</v>
      </c>
      <c r="F234" s="3">
        <v>80</v>
      </c>
      <c r="G234" s="3">
        <v>450000</v>
      </c>
      <c r="H234" s="3">
        <v>250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>
        <f t="shared" si="76"/>
        <v>0</v>
      </c>
      <c r="P234">
        <f t="shared" si="77"/>
        <v>0</v>
      </c>
      <c r="Q234">
        <f t="shared" si="66"/>
        <v>0</v>
      </c>
      <c r="R234">
        <f t="shared" si="67"/>
        <v>0</v>
      </c>
      <c r="S234">
        <f>15000*4</f>
        <v>60000</v>
      </c>
      <c r="T234">
        <f t="shared" ref="T234" si="89">SUM(Q234:Q235)/S234</f>
        <v>0.1772222222222222</v>
      </c>
      <c r="U234">
        <f t="shared" ref="U234" si="90">SUM(Q234+Q235)/15000</f>
        <v>0.70888888888888879</v>
      </c>
      <c r="W234" t="s">
        <v>20</v>
      </c>
      <c r="X234" t="s">
        <v>20</v>
      </c>
      <c r="Y234" t="s">
        <v>20</v>
      </c>
    </row>
    <row r="235" spans="3:25" x14ac:dyDescent="0.2">
      <c r="C235" s="4">
        <v>42960</v>
      </c>
      <c r="D235" s="4">
        <v>42960</v>
      </c>
      <c r="E235" s="3">
        <v>8</v>
      </c>
      <c r="F235" s="3">
        <v>60</v>
      </c>
      <c r="G235" s="3">
        <v>275000</v>
      </c>
      <c r="H235" s="3">
        <v>250</v>
      </c>
      <c r="I235" s="3">
        <v>10</v>
      </c>
      <c r="J235" s="3">
        <v>1</v>
      </c>
      <c r="K235" s="3">
        <v>13</v>
      </c>
      <c r="L235" s="3">
        <v>1</v>
      </c>
      <c r="M235" s="3">
        <v>6</v>
      </c>
      <c r="N235" s="3">
        <v>3</v>
      </c>
      <c r="O235">
        <f t="shared" si="76"/>
        <v>9.6666666666666661</v>
      </c>
      <c r="P235">
        <f t="shared" si="77"/>
        <v>1.6666666666666667</v>
      </c>
      <c r="Q235">
        <f t="shared" si="66"/>
        <v>10633.333333333332</v>
      </c>
      <c r="R235">
        <f t="shared" si="67"/>
        <v>1833.3333333333335</v>
      </c>
      <c r="W235" t="s">
        <v>20</v>
      </c>
      <c r="X235" t="s">
        <v>20</v>
      </c>
      <c r="Y235" t="s">
        <v>20</v>
      </c>
    </row>
    <row r="236" spans="3:25" x14ac:dyDescent="0.2">
      <c r="C236" s="4">
        <v>42960</v>
      </c>
      <c r="D236" s="4">
        <v>42960</v>
      </c>
      <c r="E236" s="3">
        <v>9</v>
      </c>
      <c r="F236" s="3">
        <v>80</v>
      </c>
      <c r="G236" s="3">
        <v>300000</v>
      </c>
      <c r="H236" s="3">
        <v>250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>
        <f t="shared" si="76"/>
        <v>0</v>
      </c>
      <c r="P236">
        <f t="shared" si="77"/>
        <v>0</v>
      </c>
      <c r="Q236">
        <f t="shared" si="66"/>
        <v>0</v>
      </c>
      <c r="R236">
        <f t="shared" si="67"/>
        <v>0</v>
      </c>
      <c r="S236">
        <f>15000*4</f>
        <v>60000</v>
      </c>
      <c r="T236">
        <f t="shared" ref="T236" si="91">SUM(Q236:Q237)/S236</f>
        <v>0.16</v>
      </c>
      <c r="U236">
        <f t="shared" ref="U236" si="92">SUM(Q236+Q237)/15000</f>
        <v>0.64</v>
      </c>
      <c r="W236" t="s">
        <v>20</v>
      </c>
      <c r="X236" t="s">
        <v>20</v>
      </c>
      <c r="Y236" t="s">
        <v>20</v>
      </c>
    </row>
    <row r="237" spans="3:25" x14ac:dyDescent="0.2">
      <c r="C237" s="4">
        <v>42960</v>
      </c>
      <c r="D237" s="4">
        <v>42960</v>
      </c>
      <c r="E237" s="3">
        <v>9</v>
      </c>
      <c r="F237" s="3">
        <v>60</v>
      </c>
      <c r="G237" s="3">
        <v>300000</v>
      </c>
      <c r="H237" s="3">
        <v>250</v>
      </c>
      <c r="I237" s="3">
        <v>5</v>
      </c>
      <c r="J237" s="3">
        <v>0</v>
      </c>
      <c r="K237" s="3">
        <v>13</v>
      </c>
      <c r="L237" s="3">
        <v>3</v>
      </c>
      <c r="M237" s="3">
        <v>6</v>
      </c>
      <c r="N237" s="3">
        <v>4</v>
      </c>
      <c r="O237">
        <f t="shared" si="76"/>
        <v>8</v>
      </c>
      <c r="P237">
        <f t="shared" si="77"/>
        <v>2.3333333333333335</v>
      </c>
      <c r="Q237">
        <f t="shared" si="66"/>
        <v>9600</v>
      </c>
      <c r="R237">
        <f t="shared" si="67"/>
        <v>2800.0000000000005</v>
      </c>
      <c r="W237" t="s">
        <v>20</v>
      </c>
      <c r="X237" t="s">
        <v>20</v>
      </c>
      <c r="Y237" t="s">
        <v>20</v>
      </c>
    </row>
    <row r="238" spans="3:25" x14ac:dyDescent="0.2">
      <c r="C238" s="4">
        <v>42960</v>
      </c>
      <c r="D238" s="4">
        <v>42960</v>
      </c>
      <c r="E238" s="3">
        <v>10</v>
      </c>
      <c r="F238" s="3">
        <v>80</v>
      </c>
      <c r="G238" s="3">
        <v>300000</v>
      </c>
      <c r="H238" s="3">
        <v>250</v>
      </c>
      <c r="I238" s="3">
        <v>0</v>
      </c>
      <c r="J238" s="3">
        <v>0</v>
      </c>
      <c r="K238" s="3">
        <v>2</v>
      </c>
      <c r="L238" s="3">
        <v>0</v>
      </c>
      <c r="M238" s="3">
        <v>0</v>
      </c>
      <c r="N238" s="3">
        <v>0</v>
      </c>
      <c r="O238">
        <f t="shared" si="76"/>
        <v>0.66666666666666663</v>
      </c>
      <c r="P238">
        <f t="shared" si="77"/>
        <v>0</v>
      </c>
      <c r="Q238">
        <f t="shared" si="66"/>
        <v>800</v>
      </c>
      <c r="R238">
        <f t="shared" si="67"/>
        <v>0</v>
      </c>
      <c r="S238">
        <f>15000*4</f>
        <v>60000</v>
      </c>
      <c r="T238">
        <f t="shared" ref="T238" si="93">SUM(Q238:Q239)/S238</f>
        <v>0.20222222222222222</v>
      </c>
      <c r="U238">
        <f t="shared" ref="U238" si="94">SUM(Q238+Q239)/15000</f>
        <v>0.80888888888888888</v>
      </c>
      <c r="W238" t="s">
        <v>20</v>
      </c>
      <c r="X238" t="s">
        <v>20</v>
      </c>
      <c r="Y238" t="s">
        <v>20</v>
      </c>
    </row>
    <row r="239" spans="3:25" x14ac:dyDescent="0.2">
      <c r="C239" s="4">
        <v>42960</v>
      </c>
      <c r="D239" s="4">
        <v>42960</v>
      </c>
      <c r="E239" s="3">
        <v>10</v>
      </c>
      <c r="F239" s="3">
        <v>60</v>
      </c>
      <c r="G239" s="3">
        <v>340000</v>
      </c>
      <c r="H239" s="3">
        <v>250</v>
      </c>
      <c r="I239" s="3">
        <v>9</v>
      </c>
      <c r="J239" s="3">
        <v>2</v>
      </c>
      <c r="K239" s="3">
        <v>8</v>
      </c>
      <c r="L239" s="3">
        <v>1</v>
      </c>
      <c r="M239" s="3">
        <v>8</v>
      </c>
      <c r="N239" s="3">
        <v>1</v>
      </c>
      <c r="O239">
        <f t="shared" si="76"/>
        <v>8.3333333333333339</v>
      </c>
      <c r="P239">
        <f t="shared" si="77"/>
        <v>1.3333333333333333</v>
      </c>
      <c r="Q239">
        <f t="shared" si="66"/>
        <v>11333.333333333334</v>
      </c>
      <c r="R239">
        <f t="shared" si="67"/>
        <v>1813.3333333333333</v>
      </c>
      <c r="V239">
        <f>SUM(Q230:Q239)</f>
        <v>46466.666666666664</v>
      </c>
      <c r="W239" t="s">
        <v>20</v>
      </c>
      <c r="X239" t="s">
        <v>20</v>
      </c>
      <c r="Y239" t="s">
        <v>20</v>
      </c>
    </row>
    <row r="240" spans="3:25" x14ac:dyDescent="0.2">
      <c r="C240" s="4">
        <v>42960</v>
      </c>
      <c r="D240" s="4">
        <v>42960</v>
      </c>
      <c r="E240" s="3">
        <v>11</v>
      </c>
      <c r="F240" s="3">
        <v>80</v>
      </c>
      <c r="G240" s="3">
        <v>300000</v>
      </c>
      <c r="H240" s="3">
        <v>250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>
        <f t="shared" si="76"/>
        <v>0</v>
      </c>
      <c r="P240">
        <f t="shared" si="77"/>
        <v>0</v>
      </c>
      <c r="Q240">
        <f t="shared" si="66"/>
        <v>0</v>
      </c>
      <c r="R240">
        <f t="shared" si="67"/>
        <v>0</v>
      </c>
      <c r="S240">
        <f>15000*4</f>
        <v>60000</v>
      </c>
      <c r="T240">
        <f t="shared" ref="T240" si="95">SUM(Q240:Q241)/S240</f>
        <v>3.888888888888889E-2</v>
      </c>
      <c r="U240">
        <f t="shared" ref="U240" si="96">SUM(Q240+Q241)/15000</f>
        <v>0.15555555555555556</v>
      </c>
      <c r="W240" t="s">
        <v>20</v>
      </c>
      <c r="X240" t="s">
        <v>20</v>
      </c>
      <c r="Y240" t="s">
        <v>20</v>
      </c>
    </row>
    <row r="241" spans="3:25" x14ac:dyDescent="0.2">
      <c r="C241" s="4">
        <v>42960</v>
      </c>
      <c r="D241" s="4">
        <v>42960</v>
      </c>
      <c r="E241" s="3">
        <v>11</v>
      </c>
      <c r="F241" s="3">
        <v>60</v>
      </c>
      <c r="G241" s="3">
        <v>250000</v>
      </c>
      <c r="H241" s="3">
        <v>250</v>
      </c>
      <c r="I241" s="3">
        <v>3</v>
      </c>
      <c r="J241" s="3">
        <v>0</v>
      </c>
      <c r="K241" s="3">
        <v>3</v>
      </c>
      <c r="L241" s="3">
        <v>0</v>
      </c>
      <c r="M241" s="3">
        <v>1</v>
      </c>
      <c r="N241" s="3">
        <v>0</v>
      </c>
      <c r="O241">
        <f t="shared" si="76"/>
        <v>2.3333333333333335</v>
      </c>
      <c r="P241">
        <f t="shared" si="77"/>
        <v>0</v>
      </c>
      <c r="Q241">
        <f t="shared" si="66"/>
        <v>2333.3333333333335</v>
      </c>
      <c r="R241">
        <f t="shared" si="67"/>
        <v>0</v>
      </c>
      <c r="W241" t="s">
        <v>20</v>
      </c>
      <c r="X241" t="s">
        <v>20</v>
      </c>
      <c r="Y241" t="s">
        <v>20</v>
      </c>
    </row>
    <row r="242" spans="3:25" x14ac:dyDescent="0.2">
      <c r="C242" s="4">
        <v>42960</v>
      </c>
      <c r="D242" s="4">
        <v>42960</v>
      </c>
      <c r="E242" s="3">
        <v>12</v>
      </c>
      <c r="F242" s="3">
        <v>80</v>
      </c>
      <c r="G242" s="3">
        <v>320000</v>
      </c>
      <c r="H242" s="3">
        <v>250</v>
      </c>
      <c r="I242" s="3">
        <v>0</v>
      </c>
      <c r="J242" s="3">
        <v>0</v>
      </c>
      <c r="K242" s="3">
        <v>1</v>
      </c>
      <c r="L242" s="3">
        <v>0</v>
      </c>
      <c r="M242" s="3">
        <v>0</v>
      </c>
      <c r="N242" s="3">
        <v>0</v>
      </c>
      <c r="O242">
        <f t="shared" si="76"/>
        <v>0.33333333333333331</v>
      </c>
      <c r="P242">
        <f t="shared" si="77"/>
        <v>0</v>
      </c>
      <c r="Q242">
        <f t="shared" si="66"/>
        <v>426.66666666666663</v>
      </c>
      <c r="R242">
        <f t="shared" si="67"/>
        <v>0</v>
      </c>
      <c r="S242">
        <f>15000*4</f>
        <v>60000</v>
      </c>
      <c r="T242">
        <f t="shared" ref="T242" si="97">SUM(Q242:Q243)/S242</f>
        <v>4.4444444444444439E-2</v>
      </c>
      <c r="U242">
        <f t="shared" ref="U242" si="98">SUM(Q242+Q243)/15000</f>
        <v>0.17777777777777776</v>
      </c>
      <c r="W242" t="s">
        <v>20</v>
      </c>
      <c r="X242" t="s">
        <v>20</v>
      </c>
      <c r="Y242" t="s">
        <v>20</v>
      </c>
    </row>
    <row r="243" spans="3:25" x14ac:dyDescent="0.2">
      <c r="C243" s="4">
        <v>42960</v>
      </c>
      <c r="D243" s="4">
        <v>42960</v>
      </c>
      <c r="E243" s="3">
        <v>12</v>
      </c>
      <c r="F243" s="3">
        <v>60</v>
      </c>
      <c r="G243" s="3">
        <v>240000</v>
      </c>
      <c r="H243" s="3">
        <v>250</v>
      </c>
      <c r="I243" s="3">
        <v>3</v>
      </c>
      <c r="J243" s="3">
        <v>1</v>
      </c>
      <c r="K243" s="3">
        <v>1</v>
      </c>
      <c r="L243" s="3">
        <v>1</v>
      </c>
      <c r="M243" s="3">
        <v>3</v>
      </c>
      <c r="N243" s="3">
        <v>0</v>
      </c>
      <c r="O243">
        <f t="shared" si="76"/>
        <v>2.3333333333333335</v>
      </c>
      <c r="P243">
        <f t="shared" si="77"/>
        <v>0.66666666666666663</v>
      </c>
      <c r="Q243">
        <f t="shared" si="66"/>
        <v>2240</v>
      </c>
      <c r="R243">
        <f t="shared" si="67"/>
        <v>640</v>
      </c>
      <c r="W243" t="s">
        <v>20</v>
      </c>
      <c r="X243" t="s">
        <v>20</v>
      </c>
      <c r="Y243" t="s">
        <v>20</v>
      </c>
    </row>
    <row r="244" spans="3:25" x14ac:dyDescent="0.2">
      <c r="C244" s="4">
        <v>42960</v>
      </c>
      <c r="D244" s="4">
        <v>42960</v>
      </c>
      <c r="E244" s="3">
        <v>13</v>
      </c>
      <c r="F244" s="3">
        <v>80</v>
      </c>
      <c r="G244" s="3">
        <v>200000</v>
      </c>
      <c r="H244" s="3">
        <v>250</v>
      </c>
      <c r="I244" s="3">
        <v>0</v>
      </c>
      <c r="J244" s="3">
        <v>0</v>
      </c>
      <c r="K244" s="3">
        <v>0</v>
      </c>
      <c r="L244" s="3">
        <v>0</v>
      </c>
      <c r="M244" s="3">
        <v>1</v>
      </c>
      <c r="N244" s="3">
        <v>0</v>
      </c>
      <c r="O244">
        <f t="shared" si="76"/>
        <v>0.33333333333333331</v>
      </c>
      <c r="P244">
        <f t="shared" si="77"/>
        <v>0</v>
      </c>
      <c r="Q244">
        <f t="shared" si="66"/>
        <v>266.66666666666669</v>
      </c>
      <c r="R244">
        <f t="shared" si="67"/>
        <v>0</v>
      </c>
      <c r="S244">
        <f>15000*4</f>
        <v>60000</v>
      </c>
      <c r="T244">
        <f t="shared" ref="T244" si="99">SUM(Q244:Q245)/S244</f>
        <v>0.20444444444444443</v>
      </c>
      <c r="U244">
        <f t="shared" ref="U244" si="100">SUM(Q244+Q245)/15000</f>
        <v>0.81777777777777771</v>
      </c>
      <c r="W244" t="s">
        <v>20</v>
      </c>
      <c r="X244" t="s">
        <v>20</v>
      </c>
      <c r="Y244" t="s">
        <v>20</v>
      </c>
    </row>
    <row r="245" spans="3:25" x14ac:dyDescent="0.2">
      <c r="C245" s="4">
        <v>42960</v>
      </c>
      <c r="D245" s="4">
        <v>42960</v>
      </c>
      <c r="E245" s="3">
        <v>13</v>
      </c>
      <c r="F245" s="3">
        <v>60</v>
      </c>
      <c r="G245" s="3">
        <v>250000</v>
      </c>
      <c r="H245" s="3">
        <v>250</v>
      </c>
      <c r="I245" s="3">
        <v>15</v>
      </c>
      <c r="J245" s="3">
        <v>1</v>
      </c>
      <c r="K245" s="3">
        <v>8</v>
      </c>
      <c r="L245" s="3">
        <v>6</v>
      </c>
      <c r="M245" s="3">
        <v>13</v>
      </c>
      <c r="N245" s="3">
        <v>2</v>
      </c>
      <c r="O245">
        <f t="shared" si="76"/>
        <v>12</v>
      </c>
      <c r="P245">
        <f t="shared" si="77"/>
        <v>3</v>
      </c>
      <c r="Q245">
        <f t="shared" si="66"/>
        <v>12000</v>
      </c>
      <c r="R245">
        <f t="shared" si="67"/>
        <v>3000</v>
      </c>
      <c r="W245" t="s">
        <v>20</v>
      </c>
      <c r="X245" t="s">
        <v>20</v>
      </c>
      <c r="Y245" t="s">
        <v>20</v>
      </c>
    </row>
    <row r="246" spans="3:25" x14ac:dyDescent="0.2">
      <c r="C246" s="4">
        <v>42960</v>
      </c>
      <c r="D246" s="4">
        <v>42960</v>
      </c>
      <c r="E246" s="3">
        <v>14</v>
      </c>
      <c r="F246" s="3">
        <v>80</v>
      </c>
      <c r="G246" s="3">
        <v>400000</v>
      </c>
      <c r="H246" s="3">
        <v>250</v>
      </c>
      <c r="I246" s="3">
        <v>1</v>
      </c>
      <c r="J246" s="3">
        <v>0</v>
      </c>
      <c r="K246" s="3">
        <v>0</v>
      </c>
      <c r="L246" s="3">
        <v>0</v>
      </c>
      <c r="M246" s="3">
        <v>1</v>
      </c>
      <c r="N246" s="3">
        <v>0</v>
      </c>
      <c r="O246">
        <f t="shared" si="76"/>
        <v>0.66666666666666663</v>
      </c>
      <c r="P246">
        <f t="shared" si="77"/>
        <v>0</v>
      </c>
      <c r="Q246">
        <f t="shared" si="66"/>
        <v>1066.6666666666667</v>
      </c>
      <c r="R246">
        <f t="shared" si="67"/>
        <v>0</v>
      </c>
      <c r="S246">
        <f>15000*4</f>
        <v>60000</v>
      </c>
      <c r="T246">
        <f t="shared" ref="T246" si="101">SUM(Q246:Q247)/S246</f>
        <v>0.25111111111111112</v>
      </c>
      <c r="U246">
        <f t="shared" ref="U246" si="102">SUM(Q246+Q247)/15000</f>
        <v>1.0044444444444445</v>
      </c>
      <c r="W246" t="s">
        <v>20</v>
      </c>
      <c r="X246" t="s">
        <v>20</v>
      </c>
      <c r="Y246" t="s">
        <v>20</v>
      </c>
    </row>
    <row r="247" spans="3:25" x14ac:dyDescent="0.2">
      <c r="C247" s="4">
        <v>42960</v>
      </c>
      <c r="D247" s="4">
        <v>42960</v>
      </c>
      <c r="E247" s="3">
        <v>14</v>
      </c>
      <c r="F247" s="3">
        <v>60</v>
      </c>
      <c r="G247" s="3">
        <v>525000</v>
      </c>
      <c r="H247" s="3">
        <v>250</v>
      </c>
      <c r="I247" s="3">
        <v>7</v>
      </c>
      <c r="J247" s="3">
        <v>0</v>
      </c>
      <c r="K247" s="3">
        <v>6</v>
      </c>
      <c r="L247" s="3">
        <v>2</v>
      </c>
      <c r="M247" s="3">
        <v>7</v>
      </c>
      <c r="N247" s="3">
        <v>0</v>
      </c>
      <c r="O247">
        <f t="shared" si="76"/>
        <v>6.666666666666667</v>
      </c>
      <c r="P247">
        <f t="shared" si="77"/>
        <v>0.66666666666666663</v>
      </c>
      <c r="Q247">
        <f t="shared" si="66"/>
        <v>14000</v>
      </c>
      <c r="R247">
        <f t="shared" si="67"/>
        <v>1400</v>
      </c>
      <c r="W247" t="s">
        <v>20</v>
      </c>
      <c r="X247" t="s">
        <v>20</v>
      </c>
      <c r="Y247" t="s">
        <v>20</v>
      </c>
    </row>
    <row r="248" spans="3:25" x14ac:dyDescent="0.2">
      <c r="C248" s="4">
        <v>42960</v>
      </c>
      <c r="D248" s="4">
        <v>42960</v>
      </c>
      <c r="E248" s="3">
        <v>15</v>
      </c>
      <c r="F248" s="3">
        <v>80</v>
      </c>
      <c r="G248" s="3">
        <v>325000</v>
      </c>
      <c r="H248" s="3">
        <v>250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>
        <f t="shared" si="76"/>
        <v>0</v>
      </c>
      <c r="P248">
        <f t="shared" si="77"/>
        <v>0</v>
      </c>
      <c r="Q248">
        <f t="shared" si="66"/>
        <v>0</v>
      </c>
      <c r="R248">
        <f t="shared" si="67"/>
        <v>0</v>
      </c>
      <c r="S248">
        <f>15000*4</f>
        <v>60000</v>
      </c>
      <c r="T248">
        <f t="shared" ref="T248" si="103">SUM(Q248:Q249)/S248</f>
        <v>0.18666666666666668</v>
      </c>
      <c r="U248">
        <f t="shared" ref="U248" si="104">SUM(Q248+Q249)/15000</f>
        <v>0.7466666666666667</v>
      </c>
      <c r="W248" t="s">
        <v>20</v>
      </c>
      <c r="X248" t="s">
        <v>20</v>
      </c>
      <c r="Y248" t="s">
        <v>20</v>
      </c>
    </row>
    <row r="249" spans="3:25" x14ac:dyDescent="0.2">
      <c r="C249" s="4">
        <v>42960</v>
      </c>
      <c r="D249" s="4">
        <v>42960</v>
      </c>
      <c r="E249" s="3">
        <v>15</v>
      </c>
      <c r="F249" s="3">
        <v>60</v>
      </c>
      <c r="G249" s="3">
        <v>350000</v>
      </c>
      <c r="H249" s="3">
        <v>250</v>
      </c>
      <c r="I249" s="3">
        <v>5</v>
      </c>
      <c r="J249" s="3">
        <v>0</v>
      </c>
      <c r="K249" s="3">
        <v>11</v>
      </c>
      <c r="L249" s="3">
        <v>0</v>
      </c>
      <c r="M249" s="3">
        <v>8</v>
      </c>
      <c r="N249" s="3">
        <v>0</v>
      </c>
      <c r="O249">
        <f t="shared" si="76"/>
        <v>8</v>
      </c>
      <c r="P249">
        <f t="shared" si="77"/>
        <v>0</v>
      </c>
      <c r="Q249">
        <f t="shared" si="66"/>
        <v>11200</v>
      </c>
      <c r="R249">
        <f t="shared" si="67"/>
        <v>0</v>
      </c>
      <c r="V249">
        <f>SUM(Q240:Q249)</f>
        <v>43533.333333333336</v>
      </c>
      <c r="W249" t="s">
        <v>20</v>
      </c>
      <c r="X249" t="s">
        <v>20</v>
      </c>
      <c r="Y249" t="s">
        <v>20</v>
      </c>
    </row>
    <row r="250" spans="3:25" x14ac:dyDescent="0.2">
      <c r="C250" s="4">
        <v>42960</v>
      </c>
      <c r="D250" s="4">
        <v>42960</v>
      </c>
      <c r="E250" s="3">
        <v>16</v>
      </c>
      <c r="F250" s="3">
        <v>80</v>
      </c>
      <c r="G250" s="3">
        <v>300000</v>
      </c>
      <c r="H250" s="3">
        <v>250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>
        <f t="shared" si="76"/>
        <v>0</v>
      </c>
      <c r="P250">
        <f t="shared" si="77"/>
        <v>0</v>
      </c>
      <c r="Q250">
        <f t="shared" si="66"/>
        <v>0</v>
      </c>
      <c r="R250">
        <f t="shared" si="67"/>
        <v>0</v>
      </c>
      <c r="S250">
        <f>15000*4</f>
        <v>60000</v>
      </c>
      <c r="T250">
        <f t="shared" ref="T250" si="105">SUM(Q250:Q251)/S250</f>
        <v>0.13444444444444445</v>
      </c>
      <c r="U250">
        <f t="shared" ref="U250" si="106">SUM(Q250+Q251)/15000</f>
        <v>0.5377777777777778</v>
      </c>
      <c r="W250" t="s">
        <v>20</v>
      </c>
      <c r="X250" t="s">
        <v>20</v>
      </c>
      <c r="Y250" t="s">
        <v>20</v>
      </c>
    </row>
    <row r="251" spans="3:25" x14ac:dyDescent="0.2">
      <c r="C251" s="4">
        <v>42960</v>
      </c>
      <c r="D251" s="4">
        <v>42960</v>
      </c>
      <c r="E251" s="3">
        <v>16</v>
      </c>
      <c r="F251" s="3">
        <v>60</v>
      </c>
      <c r="G251" s="3">
        <v>275000</v>
      </c>
      <c r="H251" s="3">
        <v>250</v>
      </c>
      <c r="I251" s="3">
        <v>9</v>
      </c>
      <c r="J251" s="3">
        <v>1</v>
      </c>
      <c r="K251" s="3">
        <v>5</v>
      </c>
      <c r="L251" s="3">
        <v>0</v>
      </c>
      <c r="M251" s="3">
        <v>8</v>
      </c>
      <c r="N251" s="3">
        <v>0</v>
      </c>
      <c r="O251">
        <f t="shared" si="76"/>
        <v>7.333333333333333</v>
      </c>
      <c r="P251">
        <f t="shared" si="77"/>
        <v>0.33333333333333331</v>
      </c>
      <c r="Q251">
        <f t="shared" si="66"/>
        <v>8066.666666666667</v>
      </c>
      <c r="R251">
        <f t="shared" si="67"/>
        <v>366.66666666666663</v>
      </c>
      <c r="W251" t="s">
        <v>20</v>
      </c>
      <c r="X251" t="s">
        <v>20</v>
      </c>
      <c r="Y251" t="s">
        <v>20</v>
      </c>
    </row>
    <row r="252" spans="3:25" x14ac:dyDescent="0.2">
      <c r="C252" s="4">
        <v>42960</v>
      </c>
      <c r="D252" s="4">
        <v>42960</v>
      </c>
      <c r="E252" s="3">
        <v>17</v>
      </c>
      <c r="F252" s="3">
        <v>80</v>
      </c>
      <c r="G252" s="3">
        <v>350000</v>
      </c>
      <c r="H252" s="3">
        <v>250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>
        <f t="shared" si="76"/>
        <v>0</v>
      </c>
      <c r="P252">
        <f t="shared" si="77"/>
        <v>0</v>
      </c>
      <c r="Q252">
        <f t="shared" si="66"/>
        <v>0</v>
      </c>
      <c r="R252">
        <f t="shared" si="67"/>
        <v>0</v>
      </c>
      <c r="S252">
        <f>15000*4</f>
        <v>60000</v>
      </c>
      <c r="T252">
        <f t="shared" ref="T252" si="107">SUM(Q252:Q253)/S252</f>
        <v>2.3333333333333334E-2</v>
      </c>
      <c r="U252">
        <f t="shared" ref="U252" si="108">SUM(Q252+Q253)/15000</f>
        <v>9.3333333333333338E-2</v>
      </c>
      <c r="W252" t="s">
        <v>20</v>
      </c>
      <c r="X252" t="s">
        <v>20</v>
      </c>
      <c r="Y252" t="s">
        <v>20</v>
      </c>
    </row>
    <row r="253" spans="3:25" x14ac:dyDescent="0.2">
      <c r="C253" s="4">
        <v>42960</v>
      </c>
      <c r="D253" s="4">
        <v>42960</v>
      </c>
      <c r="E253" s="3">
        <v>17</v>
      </c>
      <c r="F253" s="3">
        <v>60</v>
      </c>
      <c r="G253" s="3">
        <v>350000</v>
      </c>
      <c r="H253" s="3">
        <v>250</v>
      </c>
      <c r="I253" s="3">
        <v>1</v>
      </c>
      <c r="J253" s="3">
        <v>0</v>
      </c>
      <c r="K253" s="3">
        <v>1</v>
      </c>
      <c r="L253" s="3">
        <v>0</v>
      </c>
      <c r="M253" s="3">
        <v>1</v>
      </c>
      <c r="N253" s="3">
        <v>0</v>
      </c>
      <c r="O253">
        <f t="shared" si="76"/>
        <v>1</v>
      </c>
      <c r="P253">
        <f t="shared" si="77"/>
        <v>0</v>
      </c>
      <c r="Q253">
        <f t="shared" ref="Q253:Q300" si="109">(O253/H253)*G253</f>
        <v>1400</v>
      </c>
      <c r="R253">
        <f t="shared" ref="R253:R300" si="110">(P253/H253)*G253</f>
        <v>0</v>
      </c>
      <c r="W253" t="s">
        <v>20</v>
      </c>
      <c r="X253" t="s">
        <v>20</v>
      </c>
      <c r="Y253" t="s">
        <v>20</v>
      </c>
    </row>
    <row r="254" spans="3:25" x14ac:dyDescent="0.2">
      <c r="C254" s="4">
        <v>42960</v>
      </c>
      <c r="D254" s="4">
        <v>42960</v>
      </c>
      <c r="E254" s="3">
        <v>18</v>
      </c>
      <c r="F254" s="3">
        <v>80</v>
      </c>
      <c r="G254" s="3">
        <v>250000</v>
      </c>
      <c r="H254" s="3">
        <v>250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>
        <f t="shared" si="76"/>
        <v>0</v>
      </c>
      <c r="P254">
        <f t="shared" si="77"/>
        <v>0</v>
      </c>
      <c r="Q254">
        <f t="shared" si="109"/>
        <v>0</v>
      </c>
      <c r="R254">
        <f t="shared" si="110"/>
        <v>0</v>
      </c>
      <c r="S254">
        <f>15000*4</f>
        <v>60000</v>
      </c>
      <c r="T254">
        <f t="shared" ref="T254" si="111">SUM(Q254:Q255)/S254</f>
        <v>8.3333333333333329E-2</v>
      </c>
      <c r="U254">
        <f t="shared" ref="U254" si="112">SUM(Q254+Q255)/15000</f>
        <v>0.33333333333333331</v>
      </c>
      <c r="W254" t="s">
        <v>20</v>
      </c>
      <c r="X254" t="s">
        <v>20</v>
      </c>
      <c r="Y254" t="s">
        <v>20</v>
      </c>
    </row>
    <row r="255" spans="3:25" x14ac:dyDescent="0.2">
      <c r="C255" s="4">
        <v>42960</v>
      </c>
      <c r="D255" s="4">
        <v>42960</v>
      </c>
      <c r="E255" s="3">
        <v>18</v>
      </c>
      <c r="F255" s="3">
        <v>60</v>
      </c>
      <c r="G255" s="3">
        <v>375000</v>
      </c>
      <c r="H255" s="3">
        <v>250</v>
      </c>
      <c r="I255" s="3">
        <v>2</v>
      </c>
      <c r="J255" s="3">
        <v>1</v>
      </c>
      <c r="K255" s="3">
        <v>5</v>
      </c>
      <c r="L255" s="3">
        <v>0</v>
      </c>
      <c r="M255" s="3">
        <v>3</v>
      </c>
      <c r="N255" s="3">
        <v>3</v>
      </c>
      <c r="O255">
        <f t="shared" si="76"/>
        <v>3.3333333333333335</v>
      </c>
      <c r="P255">
        <f t="shared" si="77"/>
        <v>1.3333333333333333</v>
      </c>
      <c r="Q255">
        <f t="shared" si="109"/>
        <v>5000</v>
      </c>
      <c r="R255">
        <f t="shared" si="110"/>
        <v>2000</v>
      </c>
      <c r="W255" t="s">
        <v>20</v>
      </c>
      <c r="X255" t="s">
        <v>20</v>
      </c>
      <c r="Y255" t="s">
        <v>20</v>
      </c>
    </row>
    <row r="256" spans="3:25" x14ac:dyDescent="0.2">
      <c r="C256" s="4">
        <v>42960</v>
      </c>
      <c r="D256" s="4">
        <v>42960</v>
      </c>
      <c r="E256" s="3">
        <v>19</v>
      </c>
      <c r="F256" s="3">
        <v>80</v>
      </c>
      <c r="G256" s="3">
        <v>300000</v>
      </c>
      <c r="H256" s="3">
        <v>250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>
        <f t="shared" si="76"/>
        <v>0</v>
      </c>
      <c r="P256">
        <f t="shared" si="77"/>
        <v>0</v>
      </c>
      <c r="Q256">
        <f t="shared" si="109"/>
        <v>0</v>
      </c>
      <c r="R256">
        <f t="shared" si="110"/>
        <v>0</v>
      </c>
      <c r="S256">
        <f>15000*4</f>
        <v>60000</v>
      </c>
      <c r="T256">
        <f t="shared" ref="T256" si="113">SUM(Q256:Q257)/S256</f>
        <v>0.18</v>
      </c>
      <c r="U256">
        <f t="shared" ref="U256" si="114">SUM(Q256+Q257)/15000</f>
        <v>0.72</v>
      </c>
      <c r="W256" t="s">
        <v>20</v>
      </c>
      <c r="X256" t="s">
        <v>20</v>
      </c>
      <c r="Y256" t="s">
        <v>20</v>
      </c>
    </row>
    <row r="257" spans="3:28" x14ac:dyDescent="0.2">
      <c r="C257" s="4">
        <v>42960</v>
      </c>
      <c r="D257" s="4">
        <v>42960</v>
      </c>
      <c r="E257" s="3">
        <v>19</v>
      </c>
      <c r="F257" s="3">
        <v>60</v>
      </c>
      <c r="G257" s="3">
        <v>300000</v>
      </c>
      <c r="H257" s="3">
        <v>250</v>
      </c>
      <c r="I257" s="3">
        <v>12</v>
      </c>
      <c r="J257" s="3">
        <v>0</v>
      </c>
      <c r="K257" s="3">
        <v>3</v>
      </c>
      <c r="L257" s="3">
        <v>0</v>
      </c>
      <c r="M257" s="3">
        <v>12</v>
      </c>
      <c r="N257" s="3">
        <v>1</v>
      </c>
      <c r="O257">
        <f t="shared" si="76"/>
        <v>9</v>
      </c>
      <c r="P257">
        <f t="shared" si="77"/>
        <v>0.33333333333333331</v>
      </c>
      <c r="Q257">
        <f t="shared" si="109"/>
        <v>10800</v>
      </c>
      <c r="R257">
        <f t="shared" si="110"/>
        <v>400</v>
      </c>
      <c r="W257" t="s">
        <v>20</v>
      </c>
      <c r="X257" t="s">
        <v>20</v>
      </c>
      <c r="Y257" t="s">
        <v>20</v>
      </c>
    </row>
    <row r="258" spans="3:28" x14ac:dyDescent="0.2">
      <c r="C258" s="4">
        <v>42960</v>
      </c>
      <c r="D258" s="4">
        <v>42960</v>
      </c>
      <c r="E258" s="3">
        <v>20</v>
      </c>
      <c r="F258" s="3">
        <v>80</v>
      </c>
      <c r="G258" s="3">
        <v>325000</v>
      </c>
      <c r="H258" s="3">
        <v>250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>
        <f t="shared" si="76"/>
        <v>0</v>
      </c>
      <c r="P258">
        <f t="shared" si="77"/>
        <v>0</v>
      </c>
      <c r="Q258">
        <f t="shared" si="109"/>
        <v>0</v>
      </c>
      <c r="R258">
        <f t="shared" si="110"/>
        <v>0</v>
      </c>
      <c r="S258">
        <f>15000*4</f>
        <v>60000</v>
      </c>
      <c r="T258">
        <f t="shared" ref="T258" si="115">SUM(Q258:Q259)/S258</f>
        <v>0.12444444444444444</v>
      </c>
      <c r="U258">
        <f t="shared" ref="U258" si="116">SUM(Q258+Q259)/15000</f>
        <v>0.49777777777777776</v>
      </c>
      <c r="W258" t="s">
        <v>20</v>
      </c>
      <c r="X258" t="s">
        <v>20</v>
      </c>
      <c r="Y258" t="s">
        <v>20</v>
      </c>
    </row>
    <row r="259" spans="3:28" x14ac:dyDescent="0.2">
      <c r="C259" s="4">
        <v>42960</v>
      </c>
      <c r="D259" s="4">
        <v>42960</v>
      </c>
      <c r="E259" s="3">
        <v>20</v>
      </c>
      <c r="F259" s="3">
        <v>60</v>
      </c>
      <c r="G259" s="3">
        <v>350000</v>
      </c>
      <c r="H259" s="3">
        <v>250</v>
      </c>
      <c r="I259" s="3">
        <v>3</v>
      </c>
      <c r="J259" s="3">
        <v>1</v>
      </c>
      <c r="K259" s="3">
        <v>8</v>
      </c>
      <c r="L259" s="3">
        <v>2</v>
      </c>
      <c r="M259" s="3">
        <v>5</v>
      </c>
      <c r="N259" s="3">
        <v>4</v>
      </c>
      <c r="O259">
        <f t="shared" si="76"/>
        <v>5.333333333333333</v>
      </c>
      <c r="P259">
        <f t="shared" si="77"/>
        <v>2.3333333333333335</v>
      </c>
      <c r="Q259">
        <f t="shared" si="109"/>
        <v>7466.6666666666661</v>
      </c>
      <c r="R259">
        <f t="shared" si="110"/>
        <v>3266.666666666667</v>
      </c>
      <c r="V259">
        <f>SUM(Q250:Q259)</f>
        <v>32733.333333333336</v>
      </c>
      <c r="W259" t="s">
        <v>20</v>
      </c>
      <c r="X259" t="s">
        <v>20</v>
      </c>
      <c r="Y259" t="s">
        <v>20</v>
      </c>
    </row>
    <row r="260" spans="3:28" x14ac:dyDescent="0.2">
      <c r="C260" s="4">
        <v>42960</v>
      </c>
      <c r="D260" s="4">
        <v>42960</v>
      </c>
      <c r="E260" s="3">
        <v>21</v>
      </c>
      <c r="F260" s="3">
        <v>80</v>
      </c>
      <c r="G260" s="3">
        <v>250000</v>
      </c>
      <c r="H260" s="3">
        <v>250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>
        <f t="shared" si="76"/>
        <v>0</v>
      </c>
      <c r="P260">
        <f t="shared" si="77"/>
        <v>0</v>
      </c>
      <c r="Q260">
        <f t="shared" si="109"/>
        <v>0</v>
      </c>
      <c r="R260">
        <f t="shared" si="110"/>
        <v>0</v>
      </c>
      <c r="S260">
        <f>15000*4</f>
        <v>60000</v>
      </c>
      <c r="T260">
        <f t="shared" ref="T260" si="117">SUM(Q260:Q261)/S260</f>
        <v>0.14666666666666667</v>
      </c>
      <c r="U260">
        <f t="shared" ref="U260" si="118">SUM(Q260+Q261)/15000</f>
        <v>0.58666666666666667</v>
      </c>
      <c r="W260" t="s">
        <v>20</v>
      </c>
      <c r="X260" t="s">
        <v>20</v>
      </c>
      <c r="Y260" t="s">
        <v>20</v>
      </c>
    </row>
    <row r="261" spans="3:28" x14ac:dyDescent="0.2">
      <c r="C261" s="4">
        <v>42960</v>
      </c>
      <c r="D261" s="4">
        <v>42960</v>
      </c>
      <c r="E261" s="3">
        <v>21</v>
      </c>
      <c r="F261" s="3">
        <v>60</v>
      </c>
      <c r="G261" s="3">
        <v>220000</v>
      </c>
      <c r="H261" s="3">
        <v>250</v>
      </c>
      <c r="I261" s="3">
        <v>10</v>
      </c>
      <c r="J261" s="3">
        <v>0</v>
      </c>
      <c r="K261" s="3">
        <v>12</v>
      </c>
      <c r="L261" s="3">
        <v>1</v>
      </c>
      <c r="M261" s="3">
        <v>8</v>
      </c>
      <c r="N261" s="3">
        <v>1</v>
      </c>
      <c r="O261">
        <f t="shared" si="76"/>
        <v>10</v>
      </c>
      <c r="P261">
        <f t="shared" si="77"/>
        <v>0.66666666666666663</v>
      </c>
      <c r="Q261">
        <f t="shared" si="109"/>
        <v>8800</v>
      </c>
      <c r="R261">
        <f t="shared" si="110"/>
        <v>586.66666666666663</v>
      </c>
      <c r="W261" t="s">
        <v>20</v>
      </c>
      <c r="X261" t="s">
        <v>20</v>
      </c>
      <c r="Y261" t="s">
        <v>20</v>
      </c>
    </row>
    <row r="262" spans="3:28" x14ac:dyDescent="0.2">
      <c r="C262" s="4">
        <v>42960</v>
      </c>
      <c r="D262" s="4">
        <v>42960</v>
      </c>
      <c r="E262" s="3">
        <v>22</v>
      </c>
      <c r="F262" s="3">
        <v>80</v>
      </c>
      <c r="G262" s="3">
        <v>275000</v>
      </c>
      <c r="H262" s="3">
        <v>250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>
        <f t="shared" si="76"/>
        <v>0</v>
      </c>
      <c r="P262">
        <f t="shared" si="77"/>
        <v>0</v>
      </c>
      <c r="Q262">
        <f t="shared" si="109"/>
        <v>0</v>
      </c>
      <c r="R262">
        <f t="shared" si="110"/>
        <v>0</v>
      </c>
      <c r="S262">
        <f>15000*4</f>
        <v>60000</v>
      </c>
      <c r="T262">
        <f t="shared" ref="T262" si="119">SUM(Q262:Q263)/S262</f>
        <v>0.13333333333333333</v>
      </c>
      <c r="U262">
        <f t="shared" ref="U262" si="120">SUM(Q262+Q263)/15000</f>
        <v>0.53333333333333333</v>
      </c>
      <c r="W262" t="s">
        <v>20</v>
      </c>
      <c r="X262" t="s">
        <v>20</v>
      </c>
      <c r="Y262" t="s">
        <v>20</v>
      </c>
    </row>
    <row r="263" spans="3:28" x14ac:dyDescent="0.2">
      <c r="C263" s="4">
        <v>42960</v>
      </c>
      <c r="D263" s="4">
        <v>42960</v>
      </c>
      <c r="E263" s="3">
        <v>22</v>
      </c>
      <c r="F263" s="3">
        <v>60</v>
      </c>
      <c r="G263" s="3">
        <v>200000</v>
      </c>
      <c r="H263" s="3">
        <v>250</v>
      </c>
      <c r="I263" s="3">
        <v>1</v>
      </c>
      <c r="J263" s="3">
        <v>1</v>
      </c>
      <c r="K263" s="3">
        <v>16</v>
      </c>
      <c r="L263" s="3">
        <v>2</v>
      </c>
      <c r="M263" s="3">
        <v>13</v>
      </c>
      <c r="N263" s="3">
        <v>0</v>
      </c>
      <c r="O263">
        <f t="shared" si="76"/>
        <v>10</v>
      </c>
      <c r="P263">
        <f t="shared" si="77"/>
        <v>1</v>
      </c>
      <c r="Q263">
        <f t="shared" si="109"/>
        <v>8000</v>
      </c>
      <c r="R263">
        <f t="shared" si="110"/>
        <v>800</v>
      </c>
      <c r="W263" t="s">
        <v>20</v>
      </c>
      <c r="X263" t="s">
        <v>20</v>
      </c>
      <c r="Y263" t="s">
        <v>20</v>
      </c>
    </row>
    <row r="264" spans="3:28" x14ac:dyDescent="0.2">
      <c r="C264" s="4">
        <v>42960</v>
      </c>
      <c r="D264" s="4">
        <v>42960</v>
      </c>
      <c r="E264" s="3">
        <v>23</v>
      </c>
      <c r="F264" s="3">
        <v>80</v>
      </c>
      <c r="G264" s="3">
        <v>350000</v>
      </c>
      <c r="H264" s="3">
        <v>250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>
        <f t="shared" si="76"/>
        <v>0</v>
      </c>
      <c r="P264">
        <f t="shared" si="77"/>
        <v>0</v>
      </c>
      <c r="Q264">
        <f t="shared" si="109"/>
        <v>0</v>
      </c>
      <c r="R264">
        <f t="shared" si="110"/>
        <v>0</v>
      </c>
      <c r="S264">
        <f>15000*4</f>
        <v>60000</v>
      </c>
      <c r="T264">
        <f>SUM(Q264)/S264</f>
        <v>0</v>
      </c>
      <c r="U264">
        <f t="shared" ref="U264" si="121">SUM(Q264+Q265)/15000</f>
        <v>0.37333333333333335</v>
      </c>
      <c r="W264" t="s">
        <v>20</v>
      </c>
      <c r="X264" t="s">
        <v>20</v>
      </c>
      <c r="Y264" t="s">
        <v>20</v>
      </c>
    </row>
    <row r="265" spans="3:28" x14ac:dyDescent="0.2">
      <c r="C265" s="4">
        <v>42960</v>
      </c>
      <c r="D265" s="4">
        <v>42960</v>
      </c>
      <c r="E265" s="3">
        <v>23</v>
      </c>
      <c r="F265" s="3">
        <v>60</v>
      </c>
      <c r="G265" s="3">
        <v>420000</v>
      </c>
      <c r="H265" s="3">
        <v>250</v>
      </c>
      <c r="I265" s="3">
        <v>3</v>
      </c>
      <c r="J265" s="3">
        <v>1</v>
      </c>
      <c r="K265" s="3">
        <v>4</v>
      </c>
      <c r="L265" s="3">
        <v>0</v>
      </c>
      <c r="M265" s="3">
        <v>3</v>
      </c>
      <c r="N265" s="3">
        <v>0</v>
      </c>
      <c r="O265">
        <f t="shared" si="76"/>
        <v>3.3333333333333335</v>
      </c>
      <c r="P265">
        <f t="shared" si="77"/>
        <v>0.33333333333333331</v>
      </c>
      <c r="Q265">
        <f t="shared" si="109"/>
        <v>5600</v>
      </c>
      <c r="R265">
        <f t="shared" si="110"/>
        <v>560</v>
      </c>
      <c r="W265" t="s">
        <v>20</v>
      </c>
      <c r="X265" t="s">
        <v>20</v>
      </c>
      <c r="Y265" t="s">
        <v>20</v>
      </c>
    </row>
    <row r="266" spans="3:28" x14ac:dyDescent="0.2">
      <c r="C266" s="4">
        <v>42960</v>
      </c>
      <c r="D266" s="4">
        <v>42960</v>
      </c>
      <c r="E266" s="3">
        <v>24</v>
      </c>
      <c r="F266" s="3">
        <v>80</v>
      </c>
      <c r="G266" s="3">
        <v>250000</v>
      </c>
      <c r="H266" s="3">
        <v>250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>
        <f t="shared" si="76"/>
        <v>0</v>
      </c>
      <c r="P266">
        <f t="shared" si="77"/>
        <v>0</v>
      </c>
      <c r="Q266">
        <f t="shared" si="109"/>
        <v>0</v>
      </c>
      <c r="R266">
        <f t="shared" si="110"/>
        <v>0</v>
      </c>
      <c r="S266">
        <f>15000*4</f>
        <v>60000</v>
      </c>
      <c r="T266">
        <f t="shared" ref="T266" si="122">SUM(Q266:Q267)/S266</f>
        <v>0.11666666666666667</v>
      </c>
      <c r="U266">
        <f t="shared" ref="U266" si="123">SUM(Q266+Q267)/15000</f>
        <v>0.46666666666666667</v>
      </c>
      <c r="W266" t="s">
        <v>20</v>
      </c>
      <c r="X266" t="s">
        <v>20</v>
      </c>
      <c r="Y266" t="s">
        <v>20</v>
      </c>
    </row>
    <row r="267" spans="3:28" x14ac:dyDescent="0.2">
      <c r="C267" s="4">
        <v>42960</v>
      </c>
      <c r="D267" s="4">
        <v>42960</v>
      </c>
      <c r="E267" s="3">
        <v>24</v>
      </c>
      <c r="F267" s="3">
        <v>60</v>
      </c>
      <c r="G267" s="3">
        <v>250000</v>
      </c>
      <c r="H267" s="3">
        <v>250</v>
      </c>
      <c r="I267" s="3">
        <v>7</v>
      </c>
      <c r="J267" s="3">
        <v>2</v>
      </c>
      <c r="K267" s="3">
        <v>8</v>
      </c>
      <c r="L267" s="3">
        <v>5</v>
      </c>
      <c r="M267" s="3">
        <v>6</v>
      </c>
      <c r="N267" s="3">
        <v>3</v>
      </c>
      <c r="O267">
        <f t="shared" si="76"/>
        <v>7</v>
      </c>
      <c r="P267">
        <f t="shared" si="77"/>
        <v>3.3333333333333335</v>
      </c>
      <c r="Q267">
        <f t="shared" si="109"/>
        <v>7000</v>
      </c>
      <c r="R267">
        <f t="shared" si="110"/>
        <v>3333.3333333333335</v>
      </c>
      <c r="V267">
        <f>SUM(Q260:Q267)</f>
        <v>29400</v>
      </c>
      <c r="W267" t="s">
        <v>20</v>
      </c>
      <c r="X267" t="s">
        <v>20</v>
      </c>
      <c r="Y267" t="s">
        <v>20</v>
      </c>
    </row>
    <row r="268" spans="3:28" x14ac:dyDescent="0.2">
      <c r="C268" s="4">
        <v>42962</v>
      </c>
      <c r="D268" s="4">
        <v>42962</v>
      </c>
      <c r="E268" s="3">
        <v>1</v>
      </c>
      <c r="F268" s="3">
        <v>80</v>
      </c>
      <c r="G268" s="3">
        <v>275000</v>
      </c>
      <c r="H268" s="3">
        <v>250</v>
      </c>
      <c r="I268" s="3">
        <v>1</v>
      </c>
      <c r="J268" s="3">
        <v>0</v>
      </c>
      <c r="K268" s="3">
        <v>1</v>
      </c>
      <c r="L268" s="3">
        <v>0</v>
      </c>
      <c r="M268" s="3">
        <v>1</v>
      </c>
      <c r="N268" s="3">
        <v>0</v>
      </c>
      <c r="O268">
        <f t="shared" si="76"/>
        <v>1</v>
      </c>
      <c r="P268">
        <f t="shared" si="77"/>
        <v>0</v>
      </c>
      <c r="Q268">
        <f t="shared" si="109"/>
        <v>1100</v>
      </c>
      <c r="R268">
        <f t="shared" si="110"/>
        <v>0</v>
      </c>
      <c r="S268">
        <f t="shared" ref="S268" si="124">15000*4</f>
        <v>60000</v>
      </c>
      <c r="T268">
        <f t="shared" ref="T268" si="125">Q268/S268</f>
        <v>1.8333333333333333E-2</v>
      </c>
      <c r="U268">
        <f t="shared" ref="U268" si="126">SUM(Q268+Q269)/15000</f>
        <v>0.48577777777777775</v>
      </c>
    </row>
    <row r="269" spans="3:28" x14ac:dyDescent="0.2">
      <c r="C269" s="4">
        <v>42962</v>
      </c>
      <c r="D269" s="4">
        <v>42962</v>
      </c>
      <c r="E269" s="3">
        <v>1</v>
      </c>
      <c r="F269" s="3">
        <v>60</v>
      </c>
      <c r="G269" s="3">
        <v>290000</v>
      </c>
      <c r="H269" s="3">
        <v>250</v>
      </c>
      <c r="I269" s="3">
        <v>5</v>
      </c>
      <c r="J269" s="3">
        <v>1</v>
      </c>
      <c r="K269" s="3">
        <v>3</v>
      </c>
      <c r="L269" s="3">
        <v>1</v>
      </c>
      <c r="M269" s="3">
        <v>8</v>
      </c>
      <c r="N269" s="3">
        <v>1</v>
      </c>
      <c r="O269">
        <f t="shared" ref="O269:O316" si="127">AVERAGE(I269,K269,M269)</f>
        <v>5.333333333333333</v>
      </c>
      <c r="P269">
        <f t="shared" ref="P269:P316" si="128">AVERAGE(J269,L269,N269)</f>
        <v>1</v>
      </c>
      <c r="Q269">
        <f t="shared" si="109"/>
        <v>6186.6666666666661</v>
      </c>
      <c r="R269">
        <f t="shared" si="110"/>
        <v>1160</v>
      </c>
      <c r="W269">
        <f>(2000*(G269/Q269))/1000</f>
        <v>93.750000000000014</v>
      </c>
      <c r="X269">
        <v>95</v>
      </c>
      <c r="Y269">
        <f>(Q269/G269)*X269*1000</f>
        <v>2026.6666666666663</v>
      </c>
      <c r="AB269" t="s">
        <v>40</v>
      </c>
    </row>
    <row r="270" spans="3:28" x14ac:dyDescent="0.2">
      <c r="C270" s="4">
        <v>42962</v>
      </c>
      <c r="D270" s="4">
        <v>42962</v>
      </c>
      <c r="E270" s="3">
        <v>2</v>
      </c>
      <c r="F270" s="3">
        <v>80</v>
      </c>
      <c r="G270" s="3">
        <v>290000</v>
      </c>
      <c r="H270" s="3">
        <v>250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>
        <f t="shared" si="127"/>
        <v>0</v>
      </c>
      <c r="P270">
        <f t="shared" si="128"/>
        <v>0</v>
      </c>
      <c r="Q270">
        <f t="shared" si="109"/>
        <v>0</v>
      </c>
      <c r="R270">
        <f t="shared" si="110"/>
        <v>0</v>
      </c>
      <c r="S270">
        <f>15000*4</f>
        <v>60000</v>
      </c>
      <c r="T270">
        <f t="shared" ref="T270" si="129">Q270/S270</f>
        <v>0</v>
      </c>
      <c r="U270">
        <f t="shared" ref="U270" si="130">SUM(Q270+Q271)/15000</f>
        <v>0.24444444444444444</v>
      </c>
    </row>
    <row r="271" spans="3:28" x14ac:dyDescent="0.2">
      <c r="C271" s="4">
        <v>42962</v>
      </c>
      <c r="D271" s="4">
        <v>42962</v>
      </c>
      <c r="E271" s="3">
        <v>2</v>
      </c>
      <c r="F271" s="3">
        <v>60</v>
      </c>
      <c r="G271" s="3">
        <v>250000</v>
      </c>
      <c r="H271" s="3">
        <v>250</v>
      </c>
      <c r="I271" s="3">
        <v>4</v>
      </c>
      <c r="J271" s="3">
        <v>1</v>
      </c>
      <c r="K271" s="3">
        <v>3</v>
      </c>
      <c r="L271" s="3">
        <v>2</v>
      </c>
      <c r="M271" s="3">
        <v>4</v>
      </c>
      <c r="N271" s="3">
        <v>1</v>
      </c>
      <c r="O271">
        <f t="shared" si="127"/>
        <v>3.6666666666666665</v>
      </c>
      <c r="P271">
        <f t="shared" si="128"/>
        <v>1.3333333333333333</v>
      </c>
      <c r="Q271">
        <f t="shared" si="109"/>
        <v>3666.6666666666665</v>
      </c>
      <c r="R271">
        <f t="shared" si="110"/>
        <v>1333.3333333333333</v>
      </c>
      <c r="W271">
        <f>(2000*(G271/Q271))/1000</f>
        <v>136.36363636363637</v>
      </c>
      <c r="X271">
        <v>140</v>
      </c>
      <c r="Y271">
        <f t="shared" ref="Y271:Y315" si="131">(Q271/G271)*X271*1000</f>
        <v>2053.333333333333</v>
      </c>
    </row>
    <row r="272" spans="3:28" x14ac:dyDescent="0.2">
      <c r="C272" s="4">
        <v>42962</v>
      </c>
      <c r="D272" s="4">
        <v>42962</v>
      </c>
      <c r="E272" s="3">
        <v>3</v>
      </c>
      <c r="F272" s="3">
        <v>80</v>
      </c>
      <c r="G272" s="3">
        <v>300000</v>
      </c>
      <c r="H272" s="3">
        <v>250</v>
      </c>
      <c r="I272" s="3">
        <v>2</v>
      </c>
      <c r="J272" s="3">
        <v>0</v>
      </c>
      <c r="K272" s="3">
        <v>2</v>
      </c>
      <c r="L272" s="3">
        <v>0</v>
      </c>
      <c r="M272" s="3">
        <v>1</v>
      </c>
      <c r="N272" s="3">
        <v>0</v>
      </c>
      <c r="O272">
        <f t="shared" si="127"/>
        <v>1.6666666666666667</v>
      </c>
      <c r="P272">
        <f t="shared" si="128"/>
        <v>0</v>
      </c>
      <c r="Q272">
        <f t="shared" si="109"/>
        <v>2000.0000000000002</v>
      </c>
      <c r="R272">
        <f t="shared" si="110"/>
        <v>0</v>
      </c>
      <c r="S272">
        <f>15000*4</f>
        <v>60000</v>
      </c>
      <c r="T272">
        <f>SUM(Q272:Q273)/S272</f>
        <v>8.8333333333333333E-2</v>
      </c>
      <c r="U272">
        <f t="shared" ref="U272" si="132">SUM(Q272+Q273)/15000</f>
        <v>0.35333333333333333</v>
      </c>
    </row>
    <row r="273" spans="3:28" x14ac:dyDescent="0.2">
      <c r="C273" s="4">
        <v>42962</v>
      </c>
      <c r="D273" s="4">
        <v>42962</v>
      </c>
      <c r="E273" s="3">
        <v>3</v>
      </c>
      <c r="F273" s="3">
        <v>60</v>
      </c>
      <c r="G273" s="3">
        <v>275000</v>
      </c>
      <c r="H273" s="3">
        <v>250</v>
      </c>
      <c r="I273" s="3">
        <v>2</v>
      </c>
      <c r="J273" s="3">
        <v>1</v>
      </c>
      <c r="K273" s="3">
        <v>4</v>
      </c>
      <c r="L273" s="3">
        <v>5</v>
      </c>
      <c r="M273" s="3">
        <v>3</v>
      </c>
      <c r="N273" s="3">
        <v>0</v>
      </c>
      <c r="O273">
        <f t="shared" si="127"/>
        <v>3</v>
      </c>
      <c r="P273">
        <f t="shared" si="128"/>
        <v>2</v>
      </c>
      <c r="Q273">
        <f t="shared" si="109"/>
        <v>3300</v>
      </c>
      <c r="R273">
        <f t="shared" si="110"/>
        <v>2200</v>
      </c>
      <c r="W273">
        <f>(2000*(G273/Q273))/1000</f>
        <v>166.66666666666666</v>
      </c>
      <c r="X273">
        <v>170</v>
      </c>
      <c r="Y273">
        <f t="shared" si="131"/>
        <v>2040</v>
      </c>
    </row>
    <row r="274" spans="3:28" x14ac:dyDescent="0.2">
      <c r="C274" s="4">
        <v>42962</v>
      </c>
      <c r="D274" s="4">
        <v>42962</v>
      </c>
      <c r="E274" s="3">
        <v>4</v>
      </c>
      <c r="F274" s="3">
        <v>80</v>
      </c>
      <c r="G274" s="3">
        <v>300000</v>
      </c>
      <c r="H274" s="3">
        <v>250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>
        <f t="shared" si="127"/>
        <v>0</v>
      </c>
      <c r="P274">
        <f t="shared" si="128"/>
        <v>0</v>
      </c>
      <c r="Q274">
        <f t="shared" si="109"/>
        <v>0</v>
      </c>
      <c r="R274">
        <f t="shared" si="110"/>
        <v>0</v>
      </c>
      <c r="S274">
        <f>15000*4</f>
        <v>60000</v>
      </c>
      <c r="T274">
        <f t="shared" ref="T274" si="133">SUM(Q274:Q275)/S274</f>
        <v>7.2222222222222215E-2</v>
      </c>
      <c r="U274">
        <f t="shared" ref="U274" si="134">SUM(Q274+Q275)/15000</f>
        <v>0.28888888888888886</v>
      </c>
    </row>
    <row r="275" spans="3:28" x14ac:dyDescent="0.2">
      <c r="C275" s="4">
        <v>42962</v>
      </c>
      <c r="D275" s="4">
        <v>42962</v>
      </c>
      <c r="E275" s="3">
        <v>4</v>
      </c>
      <c r="F275" s="3">
        <v>60</v>
      </c>
      <c r="G275" s="3">
        <v>250000</v>
      </c>
      <c r="H275" s="3">
        <v>250</v>
      </c>
      <c r="I275" s="3">
        <v>5</v>
      </c>
      <c r="J275" s="3">
        <v>1</v>
      </c>
      <c r="K275" s="3">
        <v>6</v>
      </c>
      <c r="L275" s="3">
        <v>1</v>
      </c>
      <c r="M275" s="3">
        <v>2</v>
      </c>
      <c r="N275" s="3">
        <v>1</v>
      </c>
      <c r="O275">
        <f t="shared" si="127"/>
        <v>4.333333333333333</v>
      </c>
      <c r="P275">
        <f t="shared" si="128"/>
        <v>1</v>
      </c>
      <c r="Q275">
        <f t="shared" si="109"/>
        <v>4333.333333333333</v>
      </c>
      <c r="R275">
        <f t="shared" si="110"/>
        <v>1000</v>
      </c>
      <c r="W275">
        <f>(2000*(G275/Q275))/1000</f>
        <v>115.38461538461539</v>
      </c>
      <c r="X275">
        <v>120</v>
      </c>
      <c r="Y275">
        <f t="shared" si="131"/>
        <v>2080</v>
      </c>
    </row>
    <row r="276" spans="3:28" x14ac:dyDescent="0.2">
      <c r="C276" s="4">
        <v>42962</v>
      </c>
      <c r="D276" s="4">
        <v>42962</v>
      </c>
      <c r="E276" s="3">
        <v>5</v>
      </c>
      <c r="F276" s="3">
        <v>80</v>
      </c>
      <c r="G276" s="3">
        <v>325000</v>
      </c>
      <c r="H276" s="3">
        <v>250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>
        <f t="shared" si="127"/>
        <v>0</v>
      </c>
      <c r="P276">
        <f t="shared" si="128"/>
        <v>0</v>
      </c>
      <c r="Q276">
        <f t="shared" si="109"/>
        <v>0</v>
      </c>
      <c r="R276">
        <f t="shared" si="110"/>
        <v>0</v>
      </c>
      <c r="S276">
        <f>15000*4</f>
        <v>60000</v>
      </c>
      <c r="T276">
        <f t="shared" ref="T276" si="135">SUM(Q276:Q277)/S276</f>
        <v>8.5555555555555565E-2</v>
      </c>
      <c r="U276">
        <f t="shared" ref="U276" si="136">SUM(Q276+Q277)/15000</f>
        <v>0.34222222222222226</v>
      </c>
    </row>
    <row r="277" spans="3:28" x14ac:dyDescent="0.2">
      <c r="C277" s="4">
        <v>42962</v>
      </c>
      <c r="D277" s="4">
        <v>42962</v>
      </c>
      <c r="E277" s="3">
        <v>5</v>
      </c>
      <c r="F277" s="3">
        <v>60</v>
      </c>
      <c r="G277" s="3">
        <v>275000</v>
      </c>
      <c r="H277" s="3">
        <v>250</v>
      </c>
      <c r="I277" s="3">
        <v>4</v>
      </c>
      <c r="J277" s="3">
        <v>3</v>
      </c>
      <c r="K277" s="3">
        <v>5</v>
      </c>
      <c r="L277" s="3">
        <v>3</v>
      </c>
      <c r="M277" s="3">
        <v>5</v>
      </c>
      <c r="N277" s="3">
        <v>4</v>
      </c>
      <c r="O277">
        <f t="shared" si="127"/>
        <v>4.666666666666667</v>
      </c>
      <c r="P277">
        <f t="shared" si="128"/>
        <v>3.3333333333333335</v>
      </c>
      <c r="Q277">
        <f t="shared" si="109"/>
        <v>5133.3333333333339</v>
      </c>
      <c r="R277">
        <f t="shared" si="110"/>
        <v>3666.666666666667</v>
      </c>
      <c r="V277">
        <f>SUM(Q268:Q277)</f>
        <v>25720</v>
      </c>
      <c r="W277">
        <f t="shared" ref="W277:W315" si="137">(2000*(G277/Q277))/1000</f>
        <v>107.14285714285712</v>
      </c>
      <c r="X277">
        <v>120</v>
      </c>
      <c r="Y277">
        <f t="shared" si="131"/>
        <v>2240</v>
      </c>
      <c r="Z277">
        <f>SUM(Y269:Y277)</f>
        <v>10440</v>
      </c>
      <c r="AA277">
        <f>V277-Z277</f>
        <v>15280</v>
      </c>
    </row>
    <row r="278" spans="3:28" x14ac:dyDescent="0.2">
      <c r="C278" s="4">
        <v>42962</v>
      </c>
      <c r="D278" s="4">
        <v>42962</v>
      </c>
      <c r="E278" s="3">
        <v>6</v>
      </c>
      <c r="F278" s="3">
        <v>80</v>
      </c>
      <c r="G278" s="3">
        <v>250000</v>
      </c>
      <c r="H278" s="3">
        <v>250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>
        <f t="shared" si="127"/>
        <v>0</v>
      </c>
      <c r="P278">
        <f t="shared" si="128"/>
        <v>0</v>
      </c>
      <c r="Q278">
        <f t="shared" si="109"/>
        <v>0</v>
      </c>
      <c r="R278">
        <f t="shared" si="110"/>
        <v>0</v>
      </c>
      <c r="S278">
        <f>15000*4</f>
        <v>60000</v>
      </c>
      <c r="T278">
        <f t="shared" ref="T278" si="138">SUM(Q278:Q279)/S278</f>
        <v>5.7777777777777775E-2</v>
      </c>
      <c r="U278">
        <f t="shared" ref="U278" si="139">SUM(Q278+Q279)/15000</f>
        <v>0.2311111111111111</v>
      </c>
    </row>
    <row r="279" spans="3:28" x14ac:dyDescent="0.2">
      <c r="C279" s="4">
        <v>42962</v>
      </c>
      <c r="D279" s="4">
        <v>42962</v>
      </c>
      <c r="E279" s="3">
        <v>6</v>
      </c>
      <c r="F279" s="3">
        <v>60</v>
      </c>
      <c r="G279" s="3">
        <v>200000</v>
      </c>
      <c r="H279" s="3">
        <v>250</v>
      </c>
      <c r="I279" s="3">
        <v>6</v>
      </c>
      <c r="J279" s="3">
        <v>3</v>
      </c>
      <c r="K279" s="3">
        <v>3</v>
      </c>
      <c r="L279" s="3">
        <v>0</v>
      </c>
      <c r="M279" s="3">
        <v>4</v>
      </c>
      <c r="N279" s="3">
        <v>1</v>
      </c>
      <c r="O279">
        <f t="shared" si="127"/>
        <v>4.333333333333333</v>
      </c>
      <c r="P279">
        <f t="shared" si="128"/>
        <v>1.3333333333333333</v>
      </c>
      <c r="Q279">
        <f t="shared" si="109"/>
        <v>3466.6666666666665</v>
      </c>
      <c r="R279">
        <f t="shared" si="110"/>
        <v>1066.6666666666667</v>
      </c>
      <c r="W279">
        <f t="shared" si="137"/>
        <v>115.38461538461539</v>
      </c>
      <c r="X279">
        <v>120</v>
      </c>
      <c r="Y279">
        <f t="shared" si="131"/>
        <v>2080</v>
      </c>
    </row>
    <row r="280" spans="3:28" x14ac:dyDescent="0.2">
      <c r="C280" s="4">
        <v>42962</v>
      </c>
      <c r="D280" s="4">
        <v>42962</v>
      </c>
      <c r="E280" s="3">
        <v>7</v>
      </c>
      <c r="F280" s="3">
        <v>80</v>
      </c>
      <c r="G280" s="3">
        <v>400000</v>
      </c>
      <c r="H280" s="3">
        <v>250</v>
      </c>
      <c r="I280" s="3">
        <v>0</v>
      </c>
      <c r="J280" s="3">
        <v>0</v>
      </c>
      <c r="K280" s="3">
        <v>1</v>
      </c>
      <c r="L280" s="3">
        <v>0</v>
      </c>
      <c r="M280" s="3">
        <v>0</v>
      </c>
      <c r="N280" s="3">
        <v>0</v>
      </c>
      <c r="O280">
        <f t="shared" si="127"/>
        <v>0.33333333333333331</v>
      </c>
      <c r="P280">
        <f t="shared" si="128"/>
        <v>0</v>
      </c>
      <c r="Q280">
        <f t="shared" si="109"/>
        <v>533.33333333333337</v>
      </c>
      <c r="R280">
        <f t="shared" si="110"/>
        <v>0</v>
      </c>
      <c r="S280">
        <f>15000*4</f>
        <v>60000</v>
      </c>
      <c r="T280">
        <f t="shared" ref="T280" si="140">SUM(Q280:Q281)/S280</f>
        <v>8.111111111111112E-2</v>
      </c>
      <c r="U280">
        <f t="shared" ref="U280" si="141">SUM(Q280+Q281)/15000</f>
        <v>0.32444444444444448</v>
      </c>
    </row>
    <row r="281" spans="3:28" x14ac:dyDescent="0.2">
      <c r="C281" s="4">
        <v>42962</v>
      </c>
      <c r="D281" s="4">
        <v>42962</v>
      </c>
      <c r="E281" s="3">
        <v>7</v>
      </c>
      <c r="F281" s="3">
        <v>60</v>
      </c>
      <c r="G281" s="3">
        <v>325000</v>
      </c>
      <c r="H281" s="3">
        <v>250</v>
      </c>
      <c r="I281" s="3">
        <v>2</v>
      </c>
      <c r="J281" s="3">
        <v>0</v>
      </c>
      <c r="K281" s="3">
        <v>5</v>
      </c>
      <c r="L281" s="3">
        <v>1</v>
      </c>
      <c r="M281" s="3">
        <v>3</v>
      </c>
      <c r="N281" s="3">
        <v>1</v>
      </c>
      <c r="O281">
        <f t="shared" si="127"/>
        <v>3.3333333333333335</v>
      </c>
      <c r="P281">
        <f t="shared" si="128"/>
        <v>0.66666666666666663</v>
      </c>
      <c r="Q281">
        <f t="shared" si="109"/>
        <v>4333.3333333333339</v>
      </c>
      <c r="R281">
        <f t="shared" si="110"/>
        <v>866.66666666666663</v>
      </c>
      <c r="W281">
        <f t="shared" si="137"/>
        <v>149.99999999999997</v>
      </c>
      <c r="X281">
        <v>150</v>
      </c>
      <c r="Y281">
        <f t="shared" si="131"/>
        <v>2000.0000000000005</v>
      </c>
    </row>
    <row r="282" spans="3:28" x14ac:dyDescent="0.2">
      <c r="C282" s="4">
        <v>42962</v>
      </c>
      <c r="D282" s="4">
        <v>42962</v>
      </c>
      <c r="E282" s="3">
        <v>8</v>
      </c>
      <c r="F282" s="3">
        <v>80</v>
      </c>
      <c r="G282" s="3">
        <v>250000</v>
      </c>
      <c r="H282" s="3">
        <v>250</v>
      </c>
      <c r="I282" s="3">
        <v>0</v>
      </c>
      <c r="J282" s="3">
        <v>0</v>
      </c>
      <c r="K282" s="3" t="s">
        <v>20</v>
      </c>
      <c r="L282" s="3" t="s">
        <v>20</v>
      </c>
      <c r="M282" s="3">
        <v>0</v>
      </c>
      <c r="N282" s="3">
        <v>0</v>
      </c>
      <c r="O282">
        <f t="shared" si="127"/>
        <v>0</v>
      </c>
      <c r="P282">
        <f t="shared" si="128"/>
        <v>0</v>
      </c>
      <c r="Q282">
        <f t="shared" si="109"/>
        <v>0</v>
      </c>
      <c r="R282">
        <f t="shared" si="110"/>
        <v>0</v>
      </c>
      <c r="S282">
        <f>15000*4</f>
        <v>60000</v>
      </c>
      <c r="T282">
        <f t="shared" ref="T282" si="142">SUM(Q282:Q283)/S282</f>
        <v>9.3333333333333338E-2</v>
      </c>
      <c r="U282">
        <f t="shared" ref="U282" si="143">SUM(Q282+Q283)/15000</f>
        <v>0.37333333333333335</v>
      </c>
      <c r="AB282" t="s">
        <v>38</v>
      </c>
    </row>
    <row r="283" spans="3:28" x14ac:dyDescent="0.2">
      <c r="C283" s="4">
        <v>42962</v>
      </c>
      <c r="D283" s="4">
        <v>42962</v>
      </c>
      <c r="E283" s="3">
        <v>8</v>
      </c>
      <c r="F283" s="3">
        <v>60</v>
      </c>
      <c r="G283" s="3">
        <v>280000</v>
      </c>
      <c r="H283" s="3">
        <v>250</v>
      </c>
      <c r="I283" s="3">
        <v>6</v>
      </c>
      <c r="J283" s="3">
        <v>3</v>
      </c>
      <c r="K283" s="3">
        <v>5</v>
      </c>
      <c r="L283" s="3">
        <v>0</v>
      </c>
      <c r="M283" s="3">
        <v>4</v>
      </c>
      <c r="N283" s="3">
        <v>0</v>
      </c>
      <c r="O283">
        <f t="shared" si="127"/>
        <v>5</v>
      </c>
      <c r="P283">
        <f t="shared" si="128"/>
        <v>1</v>
      </c>
      <c r="Q283">
        <f t="shared" si="109"/>
        <v>5600</v>
      </c>
      <c r="R283">
        <f t="shared" si="110"/>
        <v>1120</v>
      </c>
      <c r="W283">
        <f t="shared" si="137"/>
        <v>100</v>
      </c>
      <c r="X283">
        <v>100</v>
      </c>
      <c r="Y283">
        <f t="shared" si="131"/>
        <v>2000</v>
      </c>
    </row>
    <row r="284" spans="3:28" x14ac:dyDescent="0.2">
      <c r="C284" s="4">
        <v>42962</v>
      </c>
      <c r="D284" s="4">
        <v>42962</v>
      </c>
      <c r="E284" s="3">
        <v>9</v>
      </c>
      <c r="F284" s="3">
        <v>80</v>
      </c>
      <c r="G284" s="3">
        <v>350000</v>
      </c>
      <c r="H284" s="3">
        <v>250</v>
      </c>
      <c r="I284" s="3">
        <v>1</v>
      </c>
      <c r="J284" s="3">
        <v>0</v>
      </c>
      <c r="K284" s="3">
        <v>1</v>
      </c>
      <c r="L284" s="3">
        <v>0</v>
      </c>
      <c r="M284" s="3">
        <v>1</v>
      </c>
      <c r="N284" s="3">
        <v>0</v>
      </c>
      <c r="O284">
        <f t="shared" si="127"/>
        <v>1</v>
      </c>
      <c r="P284">
        <f t="shared" si="128"/>
        <v>0</v>
      </c>
      <c r="Q284">
        <f t="shared" si="109"/>
        <v>1400</v>
      </c>
      <c r="R284">
        <f t="shared" si="110"/>
        <v>0</v>
      </c>
      <c r="S284">
        <f>15000*4</f>
        <v>60000</v>
      </c>
      <c r="T284">
        <f t="shared" ref="T284" si="144">SUM(Q284:Q285)/S284</f>
        <v>0.11044444444444446</v>
      </c>
      <c r="U284">
        <f t="shared" ref="U284" si="145">SUM(Q284+Q285)/15000</f>
        <v>0.44177777777777782</v>
      </c>
    </row>
    <row r="285" spans="3:28" x14ac:dyDescent="0.2">
      <c r="C285" s="4">
        <v>42962</v>
      </c>
      <c r="D285" s="4">
        <v>42962</v>
      </c>
      <c r="E285" s="3">
        <v>9</v>
      </c>
      <c r="F285" s="3">
        <v>60</v>
      </c>
      <c r="G285" s="3">
        <v>280000</v>
      </c>
      <c r="H285" s="3">
        <v>250</v>
      </c>
      <c r="I285" s="3">
        <v>6</v>
      </c>
      <c r="J285" s="3">
        <v>0</v>
      </c>
      <c r="K285" s="3">
        <v>5</v>
      </c>
      <c r="L285" s="3">
        <v>2</v>
      </c>
      <c r="M285" s="3">
        <v>3</v>
      </c>
      <c r="N285" s="3">
        <v>0</v>
      </c>
      <c r="O285">
        <f t="shared" si="127"/>
        <v>4.666666666666667</v>
      </c>
      <c r="P285">
        <f t="shared" si="128"/>
        <v>0.66666666666666663</v>
      </c>
      <c r="Q285">
        <f t="shared" si="109"/>
        <v>5226.666666666667</v>
      </c>
      <c r="R285">
        <f t="shared" si="110"/>
        <v>746.66666666666663</v>
      </c>
      <c r="W285">
        <f t="shared" si="137"/>
        <v>107.14285714285714</v>
      </c>
      <c r="X285">
        <v>110</v>
      </c>
      <c r="Y285">
        <f t="shared" si="131"/>
        <v>2053.3333333333335</v>
      </c>
    </row>
    <row r="286" spans="3:28" x14ac:dyDescent="0.2">
      <c r="C286" s="4">
        <v>42962</v>
      </c>
      <c r="D286" s="4">
        <v>42962</v>
      </c>
      <c r="E286" s="3">
        <v>10</v>
      </c>
      <c r="F286" s="3">
        <v>80</v>
      </c>
      <c r="G286" s="3">
        <v>300000</v>
      </c>
      <c r="H286" s="3">
        <v>250</v>
      </c>
      <c r="I286" s="3">
        <v>0</v>
      </c>
      <c r="J286" s="3">
        <v>0</v>
      </c>
      <c r="K286" s="3">
        <v>2</v>
      </c>
      <c r="L286" s="3">
        <v>0</v>
      </c>
      <c r="M286" s="3">
        <v>2</v>
      </c>
      <c r="N286" s="3">
        <v>0</v>
      </c>
      <c r="O286">
        <f t="shared" si="127"/>
        <v>1.3333333333333333</v>
      </c>
      <c r="P286">
        <f t="shared" si="128"/>
        <v>0</v>
      </c>
      <c r="Q286">
        <f t="shared" si="109"/>
        <v>1600</v>
      </c>
      <c r="R286">
        <f t="shared" si="110"/>
        <v>0</v>
      </c>
      <c r="S286">
        <f>15000*4</f>
        <v>60000</v>
      </c>
      <c r="T286">
        <f t="shared" ref="T286" si="146">SUM(Q286:Q287)/S286</f>
        <v>0.14333333333333334</v>
      </c>
      <c r="U286">
        <f t="shared" ref="U286" si="147">SUM(Q286+Q287)/15000</f>
        <v>0.57333333333333336</v>
      </c>
    </row>
    <row r="287" spans="3:28" x14ac:dyDescent="0.2">
      <c r="C287" s="4">
        <v>42962</v>
      </c>
      <c r="D287" s="4">
        <v>42962</v>
      </c>
      <c r="E287" s="3">
        <v>10</v>
      </c>
      <c r="F287" s="3">
        <v>60</v>
      </c>
      <c r="G287" s="3">
        <v>250000</v>
      </c>
      <c r="H287" s="3">
        <v>250</v>
      </c>
      <c r="I287" s="3">
        <v>4</v>
      </c>
      <c r="J287" s="3">
        <v>0</v>
      </c>
      <c r="K287" s="3">
        <v>6</v>
      </c>
      <c r="L287" s="3">
        <v>0</v>
      </c>
      <c r="M287" s="3">
        <v>11</v>
      </c>
      <c r="N287" s="3">
        <v>1</v>
      </c>
      <c r="O287">
        <f t="shared" si="127"/>
        <v>7</v>
      </c>
      <c r="P287">
        <f t="shared" si="128"/>
        <v>0.33333333333333331</v>
      </c>
      <c r="Q287">
        <f t="shared" si="109"/>
        <v>7000</v>
      </c>
      <c r="R287">
        <f t="shared" si="110"/>
        <v>333.33333333333331</v>
      </c>
      <c r="V287">
        <f>SUM(Q278:Q287)</f>
        <v>29160</v>
      </c>
      <c r="W287">
        <f t="shared" si="137"/>
        <v>71.428571428571431</v>
      </c>
      <c r="X287">
        <v>80</v>
      </c>
      <c r="Y287">
        <f t="shared" si="131"/>
        <v>2240</v>
      </c>
      <c r="Z287">
        <f>SUM(Y279:Y287)</f>
        <v>10373.333333333334</v>
      </c>
      <c r="AA287">
        <f>V287-Z287</f>
        <v>18786.666666666664</v>
      </c>
    </row>
    <row r="288" spans="3:28" x14ac:dyDescent="0.2">
      <c r="C288" s="4">
        <v>42962</v>
      </c>
      <c r="D288" s="4">
        <v>42962</v>
      </c>
      <c r="E288" s="3">
        <v>11</v>
      </c>
      <c r="F288" s="3">
        <v>80</v>
      </c>
      <c r="G288" s="3">
        <v>340000</v>
      </c>
      <c r="H288" s="3">
        <v>250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>
        <f t="shared" si="127"/>
        <v>0</v>
      </c>
      <c r="P288">
        <f t="shared" si="128"/>
        <v>0</v>
      </c>
      <c r="Q288">
        <f t="shared" si="109"/>
        <v>0</v>
      </c>
      <c r="R288">
        <f t="shared" si="110"/>
        <v>0</v>
      </c>
      <c r="S288">
        <f>15000*4</f>
        <v>60000</v>
      </c>
      <c r="T288">
        <f t="shared" ref="T288" si="148">SUM(Q288:Q289)/S288</f>
        <v>2.4444444444444442E-2</v>
      </c>
      <c r="U288">
        <f t="shared" ref="U288" si="149">SUM(Q288+Q289)/15000</f>
        <v>9.7777777777777769E-2</v>
      </c>
    </row>
    <row r="289" spans="3:28" x14ac:dyDescent="0.2">
      <c r="C289" s="4">
        <v>42962</v>
      </c>
      <c r="D289" s="4">
        <v>42962</v>
      </c>
      <c r="E289" s="3">
        <v>11</v>
      </c>
      <c r="F289" s="3">
        <v>60</v>
      </c>
      <c r="G289" s="3">
        <v>275000</v>
      </c>
      <c r="H289" s="3">
        <v>250</v>
      </c>
      <c r="I289" s="3">
        <v>3</v>
      </c>
      <c r="J289" s="3">
        <v>0</v>
      </c>
      <c r="K289" s="3">
        <v>0</v>
      </c>
      <c r="L289" s="3">
        <v>0</v>
      </c>
      <c r="M289" s="3">
        <v>1</v>
      </c>
      <c r="N289" s="3">
        <v>1</v>
      </c>
      <c r="O289">
        <f t="shared" si="127"/>
        <v>1.3333333333333333</v>
      </c>
      <c r="P289">
        <f t="shared" si="128"/>
        <v>0.33333333333333331</v>
      </c>
      <c r="Q289">
        <f t="shared" si="109"/>
        <v>1466.6666666666665</v>
      </c>
      <c r="R289">
        <f t="shared" si="110"/>
        <v>366.66666666666663</v>
      </c>
      <c r="W289">
        <f t="shared" si="137"/>
        <v>375.00000000000006</v>
      </c>
      <c r="X289">
        <v>0</v>
      </c>
      <c r="Y289">
        <f t="shared" si="131"/>
        <v>0</v>
      </c>
      <c r="AB289" t="s">
        <v>42</v>
      </c>
    </row>
    <row r="290" spans="3:28" x14ac:dyDescent="0.2">
      <c r="C290" s="4">
        <v>42962</v>
      </c>
      <c r="D290" s="4">
        <v>42962</v>
      </c>
      <c r="E290" s="3">
        <v>12</v>
      </c>
      <c r="F290" s="3">
        <v>80</v>
      </c>
      <c r="G290" s="3">
        <v>350000</v>
      </c>
      <c r="H290" s="3">
        <v>250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>
        <f t="shared" si="127"/>
        <v>0</v>
      </c>
      <c r="P290">
        <f t="shared" si="128"/>
        <v>0</v>
      </c>
      <c r="Q290">
        <f t="shared" si="109"/>
        <v>0</v>
      </c>
      <c r="R290">
        <f t="shared" si="110"/>
        <v>0</v>
      </c>
      <c r="S290">
        <f>15000*4</f>
        <v>60000</v>
      </c>
      <c r="T290">
        <f t="shared" ref="T290" si="150">SUM(Q290:Q291)/S290</f>
        <v>2.6666666666666668E-2</v>
      </c>
      <c r="U290">
        <f t="shared" ref="U290" si="151">SUM(Q290+Q291)/15000</f>
        <v>0.10666666666666667</v>
      </c>
    </row>
    <row r="291" spans="3:28" x14ac:dyDescent="0.2">
      <c r="C291" s="4">
        <v>42962</v>
      </c>
      <c r="D291" s="4">
        <v>42962</v>
      </c>
      <c r="E291" s="3">
        <v>12</v>
      </c>
      <c r="F291" s="3">
        <v>60</v>
      </c>
      <c r="G291" s="3">
        <v>300000</v>
      </c>
      <c r="H291" s="3">
        <v>250</v>
      </c>
      <c r="I291" s="3">
        <v>2</v>
      </c>
      <c r="J291" s="3">
        <v>1</v>
      </c>
      <c r="K291" s="3">
        <v>2</v>
      </c>
      <c r="L291" s="3">
        <v>7</v>
      </c>
      <c r="M291" s="3">
        <v>0</v>
      </c>
      <c r="N291" s="3">
        <v>2</v>
      </c>
      <c r="O291">
        <f t="shared" si="127"/>
        <v>1.3333333333333333</v>
      </c>
      <c r="P291">
        <f t="shared" si="128"/>
        <v>3.3333333333333335</v>
      </c>
      <c r="Q291">
        <f t="shared" si="109"/>
        <v>1600</v>
      </c>
      <c r="R291">
        <f t="shared" si="110"/>
        <v>4000.0000000000005</v>
      </c>
      <c r="W291">
        <f t="shared" si="137"/>
        <v>375</v>
      </c>
      <c r="X291">
        <v>0</v>
      </c>
      <c r="Y291">
        <f t="shared" si="131"/>
        <v>0</v>
      </c>
      <c r="AB291" t="s">
        <v>42</v>
      </c>
    </row>
    <row r="292" spans="3:28" x14ac:dyDescent="0.2">
      <c r="C292" s="4">
        <v>42962</v>
      </c>
      <c r="D292" s="4">
        <v>42962</v>
      </c>
      <c r="E292" s="3">
        <v>13</v>
      </c>
      <c r="F292" s="3">
        <v>80</v>
      </c>
      <c r="G292" s="3">
        <v>250000</v>
      </c>
      <c r="H292" s="3">
        <v>250</v>
      </c>
      <c r="I292" s="3">
        <v>2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>
        <f t="shared" si="127"/>
        <v>0.66666666666666663</v>
      </c>
      <c r="P292">
        <f t="shared" si="128"/>
        <v>0</v>
      </c>
      <c r="Q292">
        <f t="shared" si="109"/>
        <v>666.66666666666663</v>
      </c>
      <c r="R292">
        <f t="shared" si="110"/>
        <v>0</v>
      </c>
      <c r="S292">
        <f>15000*4</f>
        <v>60000</v>
      </c>
      <c r="T292">
        <f t="shared" ref="T292" si="152">SUM(Q292:Q293)/S292</f>
        <v>0.10555555555555557</v>
      </c>
      <c r="U292">
        <f t="shared" ref="U292" si="153">SUM(Q292+Q293)/15000</f>
        <v>0.42222222222222228</v>
      </c>
    </row>
    <row r="293" spans="3:28" x14ac:dyDescent="0.2">
      <c r="C293" s="4">
        <v>42962</v>
      </c>
      <c r="D293" s="4">
        <v>42962</v>
      </c>
      <c r="E293" s="3">
        <v>13</v>
      </c>
      <c r="F293" s="3">
        <v>60</v>
      </c>
      <c r="G293" s="3">
        <v>250000</v>
      </c>
      <c r="H293" s="3">
        <v>250</v>
      </c>
      <c r="I293" s="3">
        <v>6</v>
      </c>
      <c r="J293" s="3">
        <v>1</v>
      </c>
      <c r="K293" s="3">
        <v>4</v>
      </c>
      <c r="L293" s="3">
        <v>0</v>
      </c>
      <c r="M293" s="3">
        <v>7</v>
      </c>
      <c r="N293" s="3">
        <v>2</v>
      </c>
      <c r="O293">
        <f t="shared" si="127"/>
        <v>5.666666666666667</v>
      </c>
      <c r="P293">
        <f t="shared" si="128"/>
        <v>1</v>
      </c>
      <c r="Q293">
        <f t="shared" si="109"/>
        <v>5666.666666666667</v>
      </c>
      <c r="R293">
        <f t="shared" si="110"/>
        <v>1000</v>
      </c>
      <c r="W293">
        <f t="shared" si="137"/>
        <v>88.235294117647058</v>
      </c>
      <c r="X293">
        <v>100</v>
      </c>
      <c r="Y293">
        <f t="shared" si="131"/>
        <v>2266.6666666666665</v>
      </c>
    </row>
    <row r="294" spans="3:28" x14ac:dyDescent="0.2">
      <c r="C294" s="4">
        <v>42962</v>
      </c>
      <c r="D294" s="4">
        <v>42962</v>
      </c>
      <c r="E294" s="3">
        <v>14</v>
      </c>
      <c r="F294" s="3">
        <v>80</v>
      </c>
      <c r="G294" s="3">
        <v>275000</v>
      </c>
      <c r="H294" s="3">
        <v>250</v>
      </c>
      <c r="I294" s="3">
        <v>0</v>
      </c>
      <c r="J294" s="3">
        <v>0</v>
      </c>
      <c r="K294" s="3">
        <v>2</v>
      </c>
      <c r="L294" s="3">
        <v>0</v>
      </c>
      <c r="M294" s="3">
        <v>1</v>
      </c>
      <c r="N294" s="3">
        <v>0</v>
      </c>
      <c r="O294">
        <f t="shared" si="127"/>
        <v>1</v>
      </c>
      <c r="P294">
        <f t="shared" si="128"/>
        <v>0</v>
      </c>
      <c r="Q294">
        <f t="shared" si="109"/>
        <v>1100</v>
      </c>
      <c r="R294">
        <f t="shared" si="110"/>
        <v>0</v>
      </c>
      <c r="S294">
        <f>15000*4</f>
        <v>60000</v>
      </c>
      <c r="T294">
        <f t="shared" ref="T294" si="154">SUM(Q294:Q295)/S294</f>
        <v>0.16277777777777777</v>
      </c>
      <c r="U294">
        <f t="shared" ref="U294" si="155">SUM(Q294+Q295)/15000</f>
        <v>0.65111111111111108</v>
      </c>
    </row>
    <row r="295" spans="3:28" x14ac:dyDescent="0.2">
      <c r="C295" s="4">
        <v>42962</v>
      </c>
      <c r="D295" s="4">
        <v>42962</v>
      </c>
      <c r="E295" s="3">
        <v>14</v>
      </c>
      <c r="F295" s="3">
        <v>60</v>
      </c>
      <c r="G295" s="3">
        <v>260000</v>
      </c>
      <c r="H295" s="3">
        <v>250</v>
      </c>
      <c r="I295" s="3">
        <v>10</v>
      </c>
      <c r="J295" s="3">
        <v>0</v>
      </c>
      <c r="K295" s="3">
        <v>8</v>
      </c>
      <c r="L295" s="3">
        <v>0</v>
      </c>
      <c r="M295" s="3">
        <v>7</v>
      </c>
      <c r="N295" s="3">
        <v>1</v>
      </c>
      <c r="O295">
        <f t="shared" si="127"/>
        <v>8.3333333333333339</v>
      </c>
      <c r="P295">
        <f t="shared" si="128"/>
        <v>0.33333333333333331</v>
      </c>
      <c r="Q295">
        <f t="shared" si="109"/>
        <v>8666.6666666666661</v>
      </c>
      <c r="R295">
        <f t="shared" si="110"/>
        <v>346.66666666666663</v>
      </c>
      <c r="W295">
        <f t="shared" si="137"/>
        <v>60.000000000000007</v>
      </c>
      <c r="X295">
        <v>120</v>
      </c>
      <c r="Y295">
        <f t="shared" si="131"/>
        <v>4000</v>
      </c>
    </row>
    <row r="296" spans="3:28" x14ac:dyDescent="0.2">
      <c r="C296" s="4">
        <v>42962</v>
      </c>
      <c r="D296" s="4">
        <v>42962</v>
      </c>
      <c r="E296" s="3">
        <v>15</v>
      </c>
      <c r="F296" s="3">
        <v>80</v>
      </c>
      <c r="G296" s="3">
        <v>290000</v>
      </c>
      <c r="H296" s="3">
        <v>250</v>
      </c>
      <c r="I296" s="3">
        <v>2</v>
      </c>
      <c r="J296" s="3">
        <v>0</v>
      </c>
      <c r="K296" s="3">
        <v>3</v>
      </c>
      <c r="L296" s="3">
        <v>0</v>
      </c>
      <c r="M296" s="3">
        <v>1</v>
      </c>
      <c r="N296" s="3">
        <v>0</v>
      </c>
      <c r="O296">
        <f t="shared" si="127"/>
        <v>2</v>
      </c>
      <c r="P296">
        <f t="shared" si="128"/>
        <v>0</v>
      </c>
      <c r="Q296">
        <f t="shared" si="109"/>
        <v>2320</v>
      </c>
      <c r="R296">
        <f t="shared" si="110"/>
        <v>0</v>
      </c>
      <c r="S296">
        <f>15000*4</f>
        <v>60000</v>
      </c>
      <c r="T296">
        <f t="shared" ref="T296" si="156">SUM(Q296:Q297)/S296</f>
        <v>0.19866666666666666</v>
      </c>
      <c r="U296">
        <f t="shared" ref="U296" si="157">SUM(Q296+Q297)/15000</f>
        <v>0.79466666666666663</v>
      </c>
    </row>
    <row r="297" spans="3:28" x14ac:dyDescent="0.2">
      <c r="C297" s="4">
        <v>42962</v>
      </c>
      <c r="D297" s="4">
        <v>42962</v>
      </c>
      <c r="E297" s="3">
        <v>15</v>
      </c>
      <c r="F297" s="3">
        <v>60</v>
      </c>
      <c r="G297" s="3">
        <v>240000</v>
      </c>
      <c r="H297" s="3">
        <v>250</v>
      </c>
      <c r="I297" s="3">
        <v>13</v>
      </c>
      <c r="J297" s="3">
        <v>4</v>
      </c>
      <c r="K297" s="3">
        <v>8</v>
      </c>
      <c r="L297" s="3">
        <v>0</v>
      </c>
      <c r="M297" s="3">
        <v>9</v>
      </c>
      <c r="N297" s="3">
        <v>0</v>
      </c>
      <c r="O297">
        <f t="shared" si="127"/>
        <v>10</v>
      </c>
      <c r="P297">
        <f t="shared" si="128"/>
        <v>1.3333333333333333</v>
      </c>
      <c r="Q297">
        <f t="shared" si="109"/>
        <v>9600</v>
      </c>
      <c r="R297">
        <f t="shared" si="110"/>
        <v>1280</v>
      </c>
      <c r="V297">
        <f>SUM(Q288:Q297)</f>
        <v>31086.666666666664</v>
      </c>
      <c r="W297">
        <f t="shared" si="137"/>
        <v>50</v>
      </c>
      <c r="X297">
        <v>100</v>
      </c>
      <c r="Y297">
        <f t="shared" si="131"/>
        <v>4000</v>
      </c>
      <c r="Z297">
        <f>SUM(Y289:Y297)</f>
        <v>10266.666666666666</v>
      </c>
      <c r="AA297">
        <f>V297-Z297</f>
        <v>20820</v>
      </c>
    </row>
    <row r="298" spans="3:28" x14ac:dyDescent="0.2">
      <c r="C298" s="4">
        <v>42962</v>
      </c>
      <c r="D298" s="4">
        <v>42962</v>
      </c>
      <c r="E298" s="3">
        <v>16</v>
      </c>
      <c r="F298" s="3">
        <v>80</v>
      </c>
      <c r="G298" s="3">
        <v>375000</v>
      </c>
      <c r="H298" s="3">
        <v>250</v>
      </c>
      <c r="I298" s="3">
        <v>0</v>
      </c>
      <c r="J298" s="3">
        <v>0</v>
      </c>
      <c r="K298" s="3">
        <v>0</v>
      </c>
      <c r="L298" s="3">
        <v>0</v>
      </c>
      <c r="M298" s="3">
        <v>2</v>
      </c>
      <c r="N298" s="3">
        <v>0</v>
      </c>
      <c r="O298">
        <f t="shared" si="127"/>
        <v>0.66666666666666663</v>
      </c>
      <c r="P298">
        <f t="shared" si="128"/>
        <v>0</v>
      </c>
      <c r="Q298">
        <f t="shared" si="109"/>
        <v>1000</v>
      </c>
      <c r="R298">
        <f t="shared" si="110"/>
        <v>0</v>
      </c>
      <c r="S298">
        <f>15000*4</f>
        <v>60000</v>
      </c>
      <c r="T298">
        <f t="shared" ref="T298" si="158">SUM(Q298:Q299)/S298</f>
        <v>3.1666666666666669E-2</v>
      </c>
      <c r="U298">
        <f t="shared" ref="U298" si="159">SUM(Q298+Q299)/15000</f>
        <v>0.12666666666666668</v>
      </c>
    </row>
    <row r="299" spans="3:28" x14ac:dyDescent="0.2">
      <c r="C299" s="4">
        <v>42962</v>
      </c>
      <c r="D299" s="4">
        <v>42962</v>
      </c>
      <c r="E299" s="3">
        <v>16</v>
      </c>
      <c r="F299" s="3">
        <v>60</v>
      </c>
      <c r="G299" s="3">
        <v>225000</v>
      </c>
      <c r="H299" s="3">
        <v>250</v>
      </c>
      <c r="I299" s="3">
        <v>1</v>
      </c>
      <c r="J299" s="3">
        <v>0</v>
      </c>
      <c r="K299" s="3">
        <v>1</v>
      </c>
      <c r="L299" s="3">
        <v>0</v>
      </c>
      <c r="M299" s="3">
        <v>1</v>
      </c>
      <c r="N299" s="3">
        <v>0</v>
      </c>
      <c r="O299">
        <f t="shared" si="127"/>
        <v>1</v>
      </c>
      <c r="P299">
        <f t="shared" si="128"/>
        <v>0</v>
      </c>
      <c r="Q299">
        <f t="shared" si="109"/>
        <v>900</v>
      </c>
      <c r="R299">
        <f t="shared" si="110"/>
        <v>0</v>
      </c>
      <c r="W299">
        <f t="shared" si="137"/>
        <v>500</v>
      </c>
      <c r="X299">
        <v>0</v>
      </c>
      <c r="Y299">
        <f t="shared" si="131"/>
        <v>0</v>
      </c>
      <c r="AB299" t="s">
        <v>42</v>
      </c>
    </row>
    <row r="300" spans="3:28" x14ac:dyDescent="0.2">
      <c r="C300" s="4">
        <v>42962</v>
      </c>
      <c r="D300" s="4">
        <v>42962</v>
      </c>
      <c r="E300" s="3">
        <v>17</v>
      </c>
      <c r="F300" s="3">
        <v>80</v>
      </c>
      <c r="G300" s="3">
        <v>300000</v>
      </c>
      <c r="H300" s="3">
        <v>250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>
        <f t="shared" si="127"/>
        <v>0</v>
      </c>
      <c r="P300">
        <f t="shared" si="128"/>
        <v>0</v>
      </c>
      <c r="Q300">
        <f t="shared" si="109"/>
        <v>0</v>
      </c>
      <c r="R300">
        <f t="shared" si="110"/>
        <v>0</v>
      </c>
      <c r="S300">
        <f>15000*4</f>
        <v>60000</v>
      </c>
      <c r="T300">
        <f t="shared" ref="T300" si="160">SUM(Q300:Q301)/S300</f>
        <v>2.4444444444444442E-2</v>
      </c>
      <c r="U300">
        <f t="shared" ref="U300" si="161">SUM(Q300+Q301)/15000</f>
        <v>9.7777777777777769E-2</v>
      </c>
    </row>
    <row r="301" spans="3:28" x14ac:dyDescent="0.2">
      <c r="C301" s="4">
        <v>42962</v>
      </c>
      <c r="D301" s="4">
        <v>42962</v>
      </c>
      <c r="E301" s="3">
        <v>17</v>
      </c>
      <c r="F301" s="3">
        <v>60</v>
      </c>
      <c r="G301" s="3">
        <v>275000</v>
      </c>
      <c r="H301" s="3">
        <v>250</v>
      </c>
      <c r="I301" s="3">
        <v>0</v>
      </c>
      <c r="J301" s="3">
        <v>0</v>
      </c>
      <c r="K301" s="3">
        <v>2</v>
      </c>
      <c r="L301" s="3">
        <v>0</v>
      </c>
      <c r="M301" s="3">
        <v>2</v>
      </c>
      <c r="N301" s="3">
        <v>1</v>
      </c>
      <c r="O301">
        <f t="shared" si="127"/>
        <v>1.3333333333333333</v>
      </c>
      <c r="P301">
        <f t="shared" si="128"/>
        <v>0.33333333333333331</v>
      </c>
      <c r="Q301">
        <f t="shared" ref="Q301:Q348" si="162">(O301/H301)*G301</f>
        <v>1466.6666666666665</v>
      </c>
      <c r="R301">
        <f t="shared" ref="R301:R348" si="163">(P301/H301)*G301</f>
        <v>366.66666666666663</v>
      </c>
      <c r="W301">
        <f t="shared" si="137"/>
        <v>375.00000000000006</v>
      </c>
      <c r="X301">
        <v>0</v>
      </c>
      <c r="Y301">
        <f t="shared" si="131"/>
        <v>0</v>
      </c>
      <c r="AB301" t="s">
        <v>42</v>
      </c>
    </row>
    <row r="302" spans="3:28" x14ac:dyDescent="0.2">
      <c r="C302" s="4">
        <v>42962</v>
      </c>
      <c r="D302" s="4">
        <v>42962</v>
      </c>
      <c r="E302" s="3">
        <v>18</v>
      </c>
      <c r="F302" s="3">
        <v>80</v>
      </c>
      <c r="G302" s="3">
        <v>225000</v>
      </c>
      <c r="H302" s="3">
        <v>250</v>
      </c>
      <c r="I302" s="3">
        <v>0</v>
      </c>
      <c r="J302" s="3">
        <v>0</v>
      </c>
      <c r="K302" s="3">
        <v>1</v>
      </c>
      <c r="L302" s="3">
        <v>0</v>
      </c>
      <c r="M302" s="3">
        <v>0</v>
      </c>
      <c r="N302" s="3">
        <v>1</v>
      </c>
      <c r="O302">
        <f t="shared" si="127"/>
        <v>0.33333333333333331</v>
      </c>
      <c r="P302">
        <f t="shared" si="128"/>
        <v>0.33333333333333331</v>
      </c>
      <c r="Q302">
        <f t="shared" si="162"/>
        <v>300</v>
      </c>
      <c r="R302">
        <f t="shared" si="163"/>
        <v>300</v>
      </c>
      <c r="S302">
        <f>15000*4</f>
        <v>60000</v>
      </c>
      <c r="T302">
        <f t="shared" ref="T302" si="164">SUM(Q302:Q303)/S302</f>
        <v>8.2777777777777783E-2</v>
      </c>
      <c r="U302">
        <f t="shared" ref="U302" si="165">SUM(Q302+Q303)/15000</f>
        <v>0.33111111111111113</v>
      </c>
    </row>
    <row r="303" spans="3:28" x14ac:dyDescent="0.2">
      <c r="C303" s="4">
        <v>42962</v>
      </c>
      <c r="D303" s="4">
        <v>42962</v>
      </c>
      <c r="E303" s="3">
        <v>18</v>
      </c>
      <c r="F303" s="3">
        <v>60</v>
      </c>
      <c r="G303" s="3">
        <v>250000</v>
      </c>
      <c r="H303" s="3">
        <v>250</v>
      </c>
      <c r="I303" s="3">
        <v>5</v>
      </c>
      <c r="J303" s="3">
        <v>0</v>
      </c>
      <c r="K303" s="3">
        <v>5</v>
      </c>
      <c r="L303" s="3">
        <v>2</v>
      </c>
      <c r="M303" s="3">
        <v>4</v>
      </c>
      <c r="N303" s="3">
        <v>2</v>
      </c>
      <c r="O303">
        <f t="shared" si="127"/>
        <v>4.666666666666667</v>
      </c>
      <c r="P303">
        <f t="shared" si="128"/>
        <v>1.3333333333333333</v>
      </c>
      <c r="Q303">
        <f t="shared" si="162"/>
        <v>4666.666666666667</v>
      </c>
      <c r="R303">
        <f t="shared" si="163"/>
        <v>1333.3333333333333</v>
      </c>
      <c r="W303">
        <f t="shared" si="137"/>
        <v>107.14285714285714</v>
      </c>
      <c r="X303">
        <v>150</v>
      </c>
      <c r="Y303">
        <f t="shared" si="131"/>
        <v>2800.0000000000005</v>
      </c>
    </row>
    <row r="304" spans="3:28" x14ac:dyDescent="0.2">
      <c r="C304" s="4">
        <v>42962</v>
      </c>
      <c r="D304" s="4">
        <v>42962</v>
      </c>
      <c r="E304" s="3">
        <v>19</v>
      </c>
      <c r="F304" s="3">
        <v>80</v>
      </c>
      <c r="G304" s="3">
        <v>275000</v>
      </c>
      <c r="H304" s="3">
        <v>250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>
        <f t="shared" si="127"/>
        <v>0</v>
      </c>
      <c r="P304">
        <f t="shared" si="128"/>
        <v>0</v>
      </c>
      <c r="Q304">
        <f t="shared" si="162"/>
        <v>0</v>
      </c>
      <c r="R304">
        <f t="shared" si="163"/>
        <v>0</v>
      </c>
      <c r="S304">
        <f>15000*4</f>
        <v>60000</v>
      </c>
      <c r="T304">
        <f t="shared" ref="T304" si="166">SUM(Q304:Q305)/S304</f>
        <v>0.10388888888888891</v>
      </c>
      <c r="U304">
        <f t="shared" ref="U304" si="167">SUM(Q304+Q305)/15000</f>
        <v>0.41555555555555562</v>
      </c>
    </row>
    <row r="305" spans="3:28" x14ac:dyDescent="0.2">
      <c r="C305" s="4">
        <v>42962</v>
      </c>
      <c r="D305" s="4">
        <v>42962</v>
      </c>
      <c r="E305" s="3">
        <v>19</v>
      </c>
      <c r="F305" s="3">
        <v>60</v>
      </c>
      <c r="G305" s="3">
        <v>275000</v>
      </c>
      <c r="H305" s="3">
        <v>250</v>
      </c>
      <c r="I305" s="3">
        <v>6</v>
      </c>
      <c r="J305" s="3">
        <v>0</v>
      </c>
      <c r="K305" s="3">
        <v>5</v>
      </c>
      <c r="L305" s="3">
        <v>2</v>
      </c>
      <c r="M305" s="3">
        <v>6</v>
      </c>
      <c r="N305" s="3">
        <v>0</v>
      </c>
      <c r="O305">
        <f t="shared" si="127"/>
        <v>5.666666666666667</v>
      </c>
      <c r="P305">
        <f t="shared" si="128"/>
        <v>0.66666666666666663</v>
      </c>
      <c r="Q305">
        <f t="shared" si="162"/>
        <v>6233.3333333333339</v>
      </c>
      <c r="R305">
        <f t="shared" si="163"/>
        <v>733.33333333333326</v>
      </c>
      <c r="W305">
        <f t="shared" si="137"/>
        <v>88.235294117647044</v>
      </c>
      <c r="X305">
        <v>180</v>
      </c>
      <c r="Y305">
        <f t="shared" si="131"/>
        <v>4080</v>
      </c>
    </row>
    <row r="306" spans="3:28" x14ac:dyDescent="0.2">
      <c r="C306" s="4">
        <v>42962</v>
      </c>
      <c r="D306" s="4">
        <v>42962</v>
      </c>
      <c r="E306" s="3">
        <v>20</v>
      </c>
      <c r="F306" s="3">
        <v>80</v>
      </c>
      <c r="G306" s="3">
        <v>200000</v>
      </c>
      <c r="H306" s="3">
        <v>250</v>
      </c>
      <c r="I306" s="3">
        <v>2</v>
      </c>
      <c r="J306" s="3">
        <v>1</v>
      </c>
      <c r="K306" s="3">
        <v>1</v>
      </c>
      <c r="L306" s="3">
        <v>0</v>
      </c>
      <c r="M306" s="3">
        <v>1</v>
      </c>
      <c r="N306" s="3">
        <v>0</v>
      </c>
      <c r="O306">
        <f t="shared" si="127"/>
        <v>1.3333333333333333</v>
      </c>
      <c r="P306">
        <f t="shared" si="128"/>
        <v>0.33333333333333331</v>
      </c>
      <c r="Q306">
        <f t="shared" si="162"/>
        <v>1066.6666666666667</v>
      </c>
      <c r="R306">
        <f t="shared" si="163"/>
        <v>266.66666666666669</v>
      </c>
      <c r="S306">
        <f>15000*4</f>
        <v>60000</v>
      </c>
      <c r="T306">
        <f t="shared" ref="T306" si="168">SUM(Q306:Q307)/S306</f>
        <v>9.555555555555556E-2</v>
      </c>
      <c r="U306">
        <f t="shared" ref="U306" si="169">SUM(Q306+Q307)/15000</f>
        <v>0.38222222222222224</v>
      </c>
    </row>
    <row r="307" spans="3:28" x14ac:dyDescent="0.2">
      <c r="C307" s="4">
        <v>42962</v>
      </c>
      <c r="D307" s="4">
        <v>42962</v>
      </c>
      <c r="E307" s="3">
        <v>20</v>
      </c>
      <c r="F307" s="3">
        <v>60</v>
      </c>
      <c r="G307" s="3">
        <v>250000</v>
      </c>
      <c r="H307" s="3">
        <v>250</v>
      </c>
      <c r="I307" s="3">
        <v>1</v>
      </c>
      <c r="J307" s="3">
        <v>2</v>
      </c>
      <c r="K307" s="3">
        <v>9</v>
      </c>
      <c r="L307" s="3">
        <v>0</v>
      </c>
      <c r="M307" s="3">
        <v>4</v>
      </c>
      <c r="N307" s="3">
        <v>1</v>
      </c>
      <c r="O307">
        <f t="shared" si="127"/>
        <v>4.666666666666667</v>
      </c>
      <c r="P307">
        <f t="shared" si="128"/>
        <v>1</v>
      </c>
      <c r="Q307">
        <f t="shared" si="162"/>
        <v>4666.666666666667</v>
      </c>
      <c r="R307">
        <f t="shared" si="163"/>
        <v>1000</v>
      </c>
      <c r="V307">
        <f>SUM(Q298:Q307)</f>
        <v>20300</v>
      </c>
      <c r="W307">
        <f t="shared" si="137"/>
        <v>107.14285714285714</v>
      </c>
      <c r="X307">
        <v>150</v>
      </c>
      <c r="Y307">
        <f t="shared" si="131"/>
        <v>2800.0000000000005</v>
      </c>
      <c r="Z307">
        <f>SUM(Y299:Y307)</f>
        <v>9680</v>
      </c>
      <c r="AA307">
        <f>V307-Z307</f>
        <v>10620</v>
      </c>
    </row>
    <row r="308" spans="3:28" x14ac:dyDescent="0.2">
      <c r="C308" s="4">
        <v>42962</v>
      </c>
      <c r="D308" s="4">
        <v>42962</v>
      </c>
      <c r="E308" s="3">
        <v>21</v>
      </c>
      <c r="F308" s="3">
        <v>80</v>
      </c>
      <c r="G308" s="3">
        <v>275000</v>
      </c>
      <c r="H308" s="3">
        <v>250</v>
      </c>
      <c r="I308" s="3">
        <v>1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>
        <f t="shared" si="127"/>
        <v>0.33333333333333331</v>
      </c>
      <c r="P308">
        <f t="shared" si="128"/>
        <v>0</v>
      </c>
      <c r="Q308">
        <f t="shared" si="162"/>
        <v>366.66666666666663</v>
      </c>
      <c r="R308">
        <f t="shared" si="163"/>
        <v>0</v>
      </c>
      <c r="S308">
        <f>15000*4</f>
        <v>60000</v>
      </c>
      <c r="T308">
        <f t="shared" ref="T308" si="170">SUM(Q308:Q309)/S308</f>
        <v>7.8333333333333338E-2</v>
      </c>
      <c r="U308">
        <f t="shared" ref="U308" si="171">SUM(Q308+Q309)/15000</f>
        <v>0.31333333333333335</v>
      </c>
    </row>
    <row r="309" spans="3:28" x14ac:dyDescent="0.2">
      <c r="C309" s="4">
        <v>42962</v>
      </c>
      <c r="D309" s="4">
        <v>42962</v>
      </c>
      <c r="E309" s="3">
        <v>21</v>
      </c>
      <c r="F309" s="3">
        <v>60</v>
      </c>
      <c r="G309" s="3">
        <v>250000</v>
      </c>
      <c r="H309" s="3">
        <v>250</v>
      </c>
      <c r="I309" s="3">
        <v>6</v>
      </c>
      <c r="J309" s="3">
        <v>3</v>
      </c>
      <c r="K309" s="3">
        <v>3</v>
      </c>
      <c r="L309" s="3">
        <v>2</v>
      </c>
      <c r="M309" s="3">
        <v>4</v>
      </c>
      <c r="N309" s="3">
        <v>0</v>
      </c>
      <c r="O309">
        <f t="shared" si="127"/>
        <v>4.333333333333333</v>
      </c>
      <c r="P309">
        <f t="shared" si="128"/>
        <v>1.6666666666666667</v>
      </c>
      <c r="Q309">
        <f t="shared" si="162"/>
        <v>4333.333333333333</v>
      </c>
      <c r="R309">
        <f t="shared" si="163"/>
        <v>1666.6666666666667</v>
      </c>
      <c r="W309">
        <f t="shared" si="137"/>
        <v>115.38461538461539</v>
      </c>
      <c r="X309">
        <v>150</v>
      </c>
      <c r="Y309">
        <f t="shared" si="131"/>
        <v>2600</v>
      </c>
    </row>
    <row r="310" spans="3:28" x14ac:dyDescent="0.2">
      <c r="C310" s="4">
        <v>42962</v>
      </c>
      <c r="D310" s="4">
        <v>42962</v>
      </c>
      <c r="E310" s="3">
        <v>22</v>
      </c>
      <c r="F310" s="3">
        <v>80</v>
      </c>
      <c r="G310" s="3">
        <v>300000</v>
      </c>
      <c r="H310" s="3">
        <v>250</v>
      </c>
      <c r="I310" s="3">
        <v>1</v>
      </c>
      <c r="J310" s="3">
        <v>0</v>
      </c>
      <c r="K310" s="3">
        <v>1</v>
      </c>
      <c r="L310" s="3">
        <v>0</v>
      </c>
      <c r="M310" s="3">
        <v>0</v>
      </c>
      <c r="N310" s="3">
        <v>0</v>
      </c>
      <c r="O310">
        <f t="shared" si="127"/>
        <v>0.66666666666666663</v>
      </c>
      <c r="P310">
        <f t="shared" si="128"/>
        <v>0</v>
      </c>
      <c r="Q310">
        <f t="shared" si="162"/>
        <v>800</v>
      </c>
      <c r="R310">
        <f t="shared" si="163"/>
        <v>0</v>
      </c>
      <c r="S310">
        <f>15000*4</f>
        <v>60000</v>
      </c>
      <c r="T310">
        <f t="shared" ref="T310" si="172">SUM(Q310:Q311)/S310</f>
        <v>8.1777777777777783E-2</v>
      </c>
      <c r="U310">
        <f t="shared" ref="U310" si="173">SUM(Q310+Q311)/15000</f>
        <v>0.32711111111111113</v>
      </c>
    </row>
    <row r="311" spans="3:28" x14ac:dyDescent="0.2">
      <c r="C311" s="4">
        <v>42962</v>
      </c>
      <c r="D311" s="4">
        <v>42962</v>
      </c>
      <c r="E311" s="3">
        <v>22</v>
      </c>
      <c r="F311" s="3">
        <v>60</v>
      </c>
      <c r="G311" s="3">
        <v>280000</v>
      </c>
      <c r="H311" s="3">
        <v>250</v>
      </c>
      <c r="I311" s="3">
        <v>5</v>
      </c>
      <c r="J311" s="3">
        <v>0</v>
      </c>
      <c r="K311" s="3">
        <v>2</v>
      </c>
      <c r="L311" s="3">
        <v>0</v>
      </c>
      <c r="M311" s="3">
        <v>4</v>
      </c>
      <c r="N311" s="3">
        <v>1</v>
      </c>
      <c r="O311">
        <f t="shared" si="127"/>
        <v>3.6666666666666665</v>
      </c>
      <c r="P311">
        <f t="shared" si="128"/>
        <v>0.33333333333333331</v>
      </c>
      <c r="Q311">
        <f t="shared" si="162"/>
        <v>4106.666666666667</v>
      </c>
      <c r="R311">
        <f t="shared" si="163"/>
        <v>373.33333333333331</v>
      </c>
      <c r="W311">
        <f t="shared" si="137"/>
        <v>136.36363636363635</v>
      </c>
      <c r="X311">
        <v>150</v>
      </c>
      <c r="Y311">
        <f t="shared" si="131"/>
        <v>2200</v>
      </c>
    </row>
    <row r="312" spans="3:28" x14ac:dyDescent="0.2">
      <c r="C312" s="4">
        <v>42962</v>
      </c>
      <c r="D312" s="4">
        <v>42962</v>
      </c>
      <c r="E312" s="3">
        <v>23</v>
      </c>
      <c r="F312" s="3">
        <v>80</v>
      </c>
      <c r="G312" s="3">
        <v>300000</v>
      </c>
      <c r="H312" s="3">
        <v>250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>
        <f t="shared" si="127"/>
        <v>0</v>
      </c>
      <c r="P312">
        <f t="shared" si="128"/>
        <v>0</v>
      </c>
      <c r="Q312">
        <f t="shared" si="162"/>
        <v>0</v>
      </c>
      <c r="R312">
        <f t="shared" si="163"/>
        <v>0</v>
      </c>
      <c r="S312">
        <f>15000*4</f>
        <v>60000</v>
      </c>
      <c r="T312">
        <f>SUM(Q312)/S312</f>
        <v>0</v>
      </c>
      <c r="U312">
        <f t="shared" ref="U312" si="174">SUM(Q312+Q313)/15000</f>
        <v>0.37777777777777782</v>
      </c>
    </row>
    <row r="313" spans="3:28" x14ac:dyDescent="0.2">
      <c r="C313" s="4">
        <v>42962</v>
      </c>
      <c r="D313" s="4">
        <v>42962</v>
      </c>
      <c r="E313" s="3">
        <v>23</v>
      </c>
      <c r="F313" s="3">
        <v>60</v>
      </c>
      <c r="G313" s="3">
        <v>250000</v>
      </c>
      <c r="H313" s="3">
        <v>250</v>
      </c>
      <c r="I313" s="3">
        <v>5</v>
      </c>
      <c r="J313" s="3">
        <v>0</v>
      </c>
      <c r="K313" s="3">
        <v>3</v>
      </c>
      <c r="L313" s="3">
        <v>0</v>
      </c>
      <c r="M313" s="3">
        <v>9</v>
      </c>
      <c r="N313" s="3">
        <v>0</v>
      </c>
      <c r="O313">
        <f t="shared" si="127"/>
        <v>5.666666666666667</v>
      </c>
      <c r="P313">
        <f t="shared" si="128"/>
        <v>0</v>
      </c>
      <c r="Q313">
        <f t="shared" si="162"/>
        <v>5666.666666666667</v>
      </c>
      <c r="R313">
        <f t="shared" si="163"/>
        <v>0</v>
      </c>
      <c r="W313">
        <f t="shared" si="137"/>
        <v>88.235294117647058</v>
      </c>
      <c r="X313">
        <v>150</v>
      </c>
      <c r="Y313">
        <f t="shared" si="131"/>
        <v>3400.0000000000005</v>
      </c>
    </row>
    <row r="314" spans="3:28" x14ac:dyDescent="0.2">
      <c r="C314" s="4">
        <v>42962</v>
      </c>
      <c r="D314" s="4">
        <v>42962</v>
      </c>
      <c r="E314" s="3">
        <v>24</v>
      </c>
      <c r="F314" s="3">
        <v>80</v>
      </c>
      <c r="G314" s="3">
        <v>200000</v>
      </c>
      <c r="H314" s="3">
        <v>250</v>
      </c>
      <c r="I314" s="3">
        <v>0</v>
      </c>
      <c r="J314" s="3">
        <v>0</v>
      </c>
      <c r="K314" s="3">
        <v>0</v>
      </c>
      <c r="L314" s="3">
        <v>1</v>
      </c>
      <c r="M314" s="3">
        <v>0</v>
      </c>
      <c r="N314" s="3">
        <v>0</v>
      </c>
      <c r="O314">
        <f t="shared" si="127"/>
        <v>0</v>
      </c>
      <c r="P314">
        <f t="shared" si="128"/>
        <v>0.33333333333333331</v>
      </c>
      <c r="Q314">
        <f t="shared" si="162"/>
        <v>0</v>
      </c>
      <c r="R314">
        <f t="shared" si="163"/>
        <v>266.66666666666669</v>
      </c>
      <c r="S314">
        <f>15000*4</f>
        <v>60000</v>
      </c>
      <c r="T314">
        <f t="shared" ref="T314" si="175">SUM(Q314:Q315)/S314</f>
        <v>3.888888888888889E-2</v>
      </c>
      <c r="U314">
        <f t="shared" ref="U314" si="176">SUM(Q314+Q315)/15000</f>
        <v>0.15555555555555556</v>
      </c>
    </row>
    <row r="315" spans="3:28" x14ac:dyDescent="0.2">
      <c r="C315" s="4">
        <v>42962</v>
      </c>
      <c r="D315" s="4">
        <v>42962</v>
      </c>
      <c r="E315" s="3">
        <v>24</v>
      </c>
      <c r="F315" s="3">
        <v>60</v>
      </c>
      <c r="G315" s="3">
        <v>250000</v>
      </c>
      <c r="H315" s="3">
        <v>250</v>
      </c>
      <c r="I315" s="3">
        <v>0</v>
      </c>
      <c r="J315" s="3">
        <v>4</v>
      </c>
      <c r="K315" s="3">
        <v>2</v>
      </c>
      <c r="L315" s="3">
        <v>3</v>
      </c>
      <c r="M315" s="3">
        <v>5</v>
      </c>
      <c r="N315" s="3">
        <v>7</v>
      </c>
      <c r="O315">
        <f t="shared" si="127"/>
        <v>2.3333333333333335</v>
      </c>
      <c r="P315">
        <f t="shared" si="128"/>
        <v>4.666666666666667</v>
      </c>
      <c r="Q315">
        <f t="shared" si="162"/>
        <v>2333.3333333333335</v>
      </c>
      <c r="R315">
        <f t="shared" si="163"/>
        <v>4666.666666666667</v>
      </c>
      <c r="V315">
        <f>SUM(Q308:Q315)</f>
        <v>17606.666666666668</v>
      </c>
      <c r="W315">
        <f t="shared" si="137"/>
        <v>214.28571428571428</v>
      </c>
      <c r="X315">
        <v>0</v>
      </c>
      <c r="Y315">
        <f t="shared" si="131"/>
        <v>0</v>
      </c>
      <c r="Z315">
        <f>SUM(Y309:Y315)</f>
        <v>8200</v>
      </c>
      <c r="AA315">
        <f>V315-Z315</f>
        <v>9406.6666666666679</v>
      </c>
      <c r="AB315" t="s">
        <v>42</v>
      </c>
    </row>
    <row r="316" spans="3:28" x14ac:dyDescent="0.2">
      <c r="C316" s="4">
        <v>42964</v>
      </c>
      <c r="D316" s="4">
        <v>42964</v>
      </c>
      <c r="E316" s="3">
        <v>1</v>
      </c>
      <c r="F316" s="3">
        <v>80</v>
      </c>
      <c r="G316" s="3">
        <v>200000</v>
      </c>
      <c r="H316" s="3">
        <v>250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>
        <f t="shared" si="127"/>
        <v>0</v>
      </c>
      <c r="P316">
        <f t="shared" si="128"/>
        <v>0</v>
      </c>
      <c r="Q316">
        <f t="shared" si="162"/>
        <v>0</v>
      </c>
      <c r="R316">
        <f t="shared" si="163"/>
        <v>0</v>
      </c>
      <c r="S316">
        <f t="shared" ref="S316" si="177">15000*4</f>
        <v>60000</v>
      </c>
      <c r="T316">
        <f t="shared" ref="T316" si="178">Q316/S316</f>
        <v>0</v>
      </c>
      <c r="U316">
        <f t="shared" ref="U316" si="179">SUM(Q316+Q317)/15000</f>
        <v>0.11733333333333333</v>
      </c>
    </row>
    <row r="317" spans="3:28" x14ac:dyDescent="0.2">
      <c r="C317" s="4">
        <v>42964</v>
      </c>
      <c r="D317" s="4">
        <v>42964</v>
      </c>
      <c r="E317" s="3">
        <v>1</v>
      </c>
      <c r="F317" s="3">
        <v>60</v>
      </c>
      <c r="G317" s="3">
        <v>220000</v>
      </c>
      <c r="H317" s="3">
        <v>250</v>
      </c>
      <c r="I317" s="3">
        <v>2</v>
      </c>
      <c r="J317" s="3">
        <v>1</v>
      </c>
      <c r="K317" s="3">
        <v>2</v>
      </c>
      <c r="L317" s="3">
        <v>1</v>
      </c>
      <c r="M317" s="3">
        <v>2</v>
      </c>
      <c r="N317" s="3">
        <v>0</v>
      </c>
      <c r="O317">
        <f t="shared" ref="O317:O363" si="180">AVERAGE(I317,K317,M317)</f>
        <v>2</v>
      </c>
      <c r="P317">
        <f t="shared" ref="P317:P363" si="181">AVERAGE(J317,L317,N317)</f>
        <v>0.66666666666666663</v>
      </c>
      <c r="Q317">
        <f t="shared" si="162"/>
        <v>1760</v>
      </c>
      <c r="R317">
        <f t="shared" si="163"/>
        <v>586.66666666666663</v>
      </c>
      <c r="W317" t="s">
        <v>20</v>
      </c>
      <c r="Y317">
        <f>(Q317/G317)*X317*1000</f>
        <v>0</v>
      </c>
      <c r="Z317">
        <f>SUM(Q316:Q317)</f>
        <v>1760</v>
      </c>
    </row>
    <row r="318" spans="3:28" x14ac:dyDescent="0.2">
      <c r="C318" s="4">
        <v>42964</v>
      </c>
      <c r="D318" s="4">
        <v>42964</v>
      </c>
      <c r="E318" s="3">
        <v>2</v>
      </c>
      <c r="F318" s="3">
        <v>80</v>
      </c>
      <c r="G318" s="3">
        <v>200000</v>
      </c>
      <c r="H318" s="3">
        <v>250</v>
      </c>
      <c r="I318" s="3">
        <v>0</v>
      </c>
      <c r="J318" s="3">
        <v>1</v>
      </c>
      <c r="K318" s="3">
        <v>0</v>
      </c>
      <c r="L318" s="3">
        <v>0</v>
      </c>
      <c r="M318" s="3">
        <v>1</v>
      </c>
      <c r="N318" s="3">
        <v>0</v>
      </c>
      <c r="O318">
        <f t="shared" si="180"/>
        <v>0.33333333333333331</v>
      </c>
      <c r="P318">
        <f t="shared" si="181"/>
        <v>0.33333333333333331</v>
      </c>
      <c r="Q318">
        <f t="shared" si="162"/>
        <v>266.66666666666669</v>
      </c>
      <c r="R318">
        <f t="shared" si="163"/>
        <v>266.66666666666669</v>
      </c>
      <c r="S318">
        <f>15000*4</f>
        <v>60000</v>
      </c>
      <c r="T318">
        <f t="shared" ref="T318" si="182">Q318/S318</f>
        <v>4.4444444444444444E-3</v>
      </c>
      <c r="U318">
        <f t="shared" ref="U318" si="183">SUM(Q318+Q319)/15000</f>
        <v>7.3777777777777789E-2</v>
      </c>
    </row>
    <row r="319" spans="3:28" x14ac:dyDescent="0.2">
      <c r="C319" s="4">
        <v>42964</v>
      </c>
      <c r="D319" s="4">
        <v>42964</v>
      </c>
      <c r="E319" s="3">
        <v>2</v>
      </c>
      <c r="F319" s="3">
        <v>60</v>
      </c>
      <c r="G319" s="3">
        <v>210000</v>
      </c>
      <c r="H319" s="3">
        <v>250</v>
      </c>
      <c r="I319" s="3">
        <v>0</v>
      </c>
      <c r="J319" s="3">
        <v>0</v>
      </c>
      <c r="K319" s="3">
        <v>3</v>
      </c>
      <c r="L319" s="3">
        <v>1</v>
      </c>
      <c r="M319" s="3">
        <v>0</v>
      </c>
      <c r="N319" s="3">
        <v>2</v>
      </c>
      <c r="O319">
        <f t="shared" si="180"/>
        <v>1</v>
      </c>
      <c r="P319">
        <f t="shared" si="181"/>
        <v>1</v>
      </c>
      <c r="Q319">
        <f t="shared" si="162"/>
        <v>840</v>
      </c>
      <c r="R319">
        <f t="shared" si="163"/>
        <v>840</v>
      </c>
      <c r="W319" t="s">
        <v>20</v>
      </c>
      <c r="Y319">
        <f t="shared" ref="Y319" si="184">(Q319/G319)*X319*1000</f>
        <v>0</v>
      </c>
      <c r="Z319">
        <f>SUM(Q318:Q319)</f>
        <v>1106.6666666666667</v>
      </c>
    </row>
    <row r="320" spans="3:28" x14ac:dyDescent="0.2">
      <c r="C320" s="4">
        <v>42964</v>
      </c>
      <c r="D320" s="4">
        <v>42964</v>
      </c>
      <c r="E320" s="3">
        <v>3</v>
      </c>
      <c r="F320" s="3">
        <v>80</v>
      </c>
      <c r="G320" s="3">
        <v>200000</v>
      </c>
      <c r="H320" s="3">
        <v>250</v>
      </c>
      <c r="I320" s="3">
        <v>1</v>
      </c>
      <c r="J320" s="3">
        <v>1</v>
      </c>
      <c r="K320" s="3">
        <v>0</v>
      </c>
      <c r="L320" s="3">
        <v>0</v>
      </c>
      <c r="M320" s="3">
        <v>0</v>
      </c>
      <c r="N320" s="3">
        <v>0</v>
      </c>
      <c r="O320">
        <f t="shared" si="180"/>
        <v>0.33333333333333331</v>
      </c>
      <c r="P320">
        <f t="shared" si="181"/>
        <v>0.33333333333333331</v>
      </c>
      <c r="Q320">
        <f t="shared" si="162"/>
        <v>266.66666666666669</v>
      </c>
      <c r="R320">
        <f t="shared" si="163"/>
        <v>266.66666666666669</v>
      </c>
      <c r="S320">
        <f>15000*4</f>
        <v>60000</v>
      </c>
      <c r="T320">
        <f>SUM(Q320:Q321)/S320</f>
        <v>3.5555555555555556E-2</v>
      </c>
      <c r="U320">
        <f t="shared" ref="U320" si="185">SUM(Q320+Q321)/15000</f>
        <v>0.14222222222222222</v>
      </c>
    </row>
    <row r="321" spans="3:27" x14ac:dyDescent="0.2">
      <c r="C321" s="4">
        <v>42964</v>
      </c>
      <c r="D321" s="4">
        <v>42964</v>
      </c>
      <c r="E321" s="3">
        <v>3</v>
      </c>
      <c r="F321" s="3">
        <v>60</v>
      </c>
      <c r="G321" s="3">
        <v>200000</v>
      </c>
      <c r="H321" s="3">
        <v>250</v>
      </c>
      <c r="I321" s="3">
        <v>2</v>
      </c>
      <c r="J321" s="3">
        <v>0</v>
      </c>
      <c r="K321" s="3">
        <v>3</v>
      </c>
      <c r="L321" s="3">
        <v>1</v>
      </c>
      <c r="M321" s="3">
        <v>2</v>
      </c>
      <c r="N321" s="3">
        <v>1</v>
      </c>
      <c r="O321">
        <f t="shared" si="180"/>
        <v>2.3333333333333335</v>
      </c>
      <c r="P321">
        <f t="shared" si="181"/>
        <v>0.66666666666666663</v>
      </c>
      <c r="Q321">
        <f t="shared" si="162"/>
        <v>1866.6666666666667</v>
      </c>
      <c r="R321">
        <f t="shared" si="163"/>
        <v>533.33333333333337</v>
      </c>
      <c r="W321" t="s">
        <v>20</v>
      </c>
      <c r="Y321">
        <f t="shared" ref="Y321" si="186">(Q321/G321)*X321*1000</f>
        <v>0</v>
      </c>
      <c r="Z321">
        <f>SUM(Q320:Q321)</f>
        <v>2133.3333333333335</v>
      </c>
    </row>
    <row r="322" spans="3:27" x14ac:dyDescent="0.2">
      <c r="C322" s="4">
        <v>42964</v>
      </c>
      <c r="D322" s="4">
        <v>42964</v>
      </c>
      <c r="E322" s="3">
        <v>4</v>
      </c>
      <c r="F322" s="3">
        <v>80</v>
      </c>
      <c r="G322" s="3">
        <v>200000</v>
      </c>
      <c r="H322" s="3">
        <v>250</v>
      </c>
      <c r="I322" s="3">
        <v>1</v>
      </c>
      <c r="J322" s="3">
        <v>0</v>
      </c>
      <c r="K322" s="3">
        <v>0</v>
      </c>
      <c r="L322" s="3">
        <v>0</v>
      </c>
      <c r="M322" s="3">
        <v>1</v>
      </c>
      <c r="N322" s="3">
        <v>0</v>
      </c>
      <c r="O322">
        <f t="shared" si="180"/>
        <v>0.66666666666666663</v>
      </c>
      <c r="P322">
        <f t="shared" si="181"/>
        <v>0</v>
      </c>
      <c r="Q322">
        <f t="shared" si="162"/>
        <v>533.33333333333337</v>
      </c>
      <c r="R322">
        <f t="shared" si="163"/>
        <v>0</v>
      </c>
      <c r="S322">
        <f>15000*4</f>
        <v>60000</v>
      </c>
      <c r="T322">
        <f t="shared" ref="T322" si="187">SUM(Q322:Q323)/S322</f>
        <v>3.1111111111111117E-2</v>
      </c>
      <c r="U322">
        <f t="shared" ref="U322" si="188">SUM(Q322+Q323)/15000</f>
        <v>0.12444444444444447</v>
      </c>
    </row>
    <row r="323" spans="3:27" x14ac:dyDescent="0.2">
      <c r="C323" s="4">
        <v>42964</v>
      </c>
      <c r="D323" s="4">
        <v>42964</v>
      </c>
      <c r="E323" s="3">
        <v>4</v>
      </c>
      <c r="F323" s="3">
        <v>60</v>
      </c>
      <c r="G323" s="3">
        <v>200000</v>
      </c>
      <c r="H323" s="3">
        <v>250</v>
      </c>
      <c r="I323" s="3">
        <v>1</v>
      </c>
      <c r="J323" s="3">
        <v>1</v>
      </c>
      <c r="K323" s="3">
        <v>1</v>
      </c>
      <c r="L323" s="3">
        <v>0</v>
      </c>
      <c r="M323" s="3">
        <v>3</v>
      </c>
      <c r="N323" s="3">
        <v>0</v>
      </c>
      <c r="O323">
        <f t="shared" si="180"/>
        <v>1.6666666666666667</v>
      </c>
      <c r="P323">
        <f t="shared" si="181"/>
        <v>0.33333333333333331</v>
      </c>
      <c r="Q323">
        <f t="shared" si="162"/>
        <v>1333.3333333333335</v>
      </c>
      <c r="R323">
        <f t="shared" si="163"/>
        <v>266.66666666666669</v>
      </c>
      <c r="W323" t="s">
        <v>20</v>
      </c>
      <c r="Y323">
        <f t="shared" ref="Y323" si="189">(Q323/G323)*X323*1000</f>
        <v>0</v>
      </c>
      <c r="Z323">
        <f>SUM(Q322:Q323)</f>
        <v>1866.666666666667</v>
      </c>
    </row>
    <row r="324" spans="3:27" x14ac:dyDescent="0.2">
      <c r="C324" s="4">
        <v>42964</v>
      </c>
      <c r="D324" s="4">
        <v>42964</v>
      </c>
      <c r="E324" s="3">
        <v>5</v>
      </c>
      <c r="F324" s="3">
        <v>80</v>
      </c>
      <c r="G324" s="3">
        <v>200000</v>
      </c>
      <c r="H324" s="3">
        <v>250</v>
      </c>
      <c r="I324" s="3">
        <v>0</v>
      </c>
      <c r="J324" s="3">
        <v>0</v>
      </c>
      <c r="K324" s="3">
        <v>0</v>
      </c>
      <c r="L324" s="3">
        <v>3</v>
      </c>
      <c r="M324" s="3">
        <v>0</v>
      </c>
      <c r="N324" s="3">
        <v>0</v>
      </c>
      <c r="O324">
        <f t="shared" si="180"/>
        <v>0</v>
      </c>
      <c r="P324">
        <f t="shared" si="181"/>
        <v>1</v>
      </c>
      <c r="Q324">
        <f t="shared" si="162"/>
        <v>0</v>
      </c>
      <c r="R324">
        <f t="shared" si="163"/>
        <v>800</v>
      </c>
      <c r="S324">
        <f>15000*4</f>
        <v>60000</v>
      </c>
      <c r="T324">
        <f t="shared" ref="T324" si="190">SUM(Q324:Q325)/S324</f>
        <v>4.4444444444444446E-2</v>
      </c>
      <c r="U324">
        <f t="shared" ref="U324" si="191">SUM(Q324+Q325)/15000</f>
        <v>0.17777777777777778</v>
      </c>
    </row>
    <row r="325" spans="3:27" x14ac:dyDescent="0.2">
      <c r="C325" s="4">
        <v>42964</v>
      </c>
      <c r="D325" s="4">
        <v>42964</v>
      </c>
      <c r="E325" s="3">
        <v>5</v>
      </c>
      <c r="F325" s="3">
        <v>60</v>
      </c>
      <c r="G325" s="3">
        <v>200000</v>
      </c>
      <c r="H325" s="3">
        <v>250</v>
      </c>
      <c r="I325" s="3">
        <v>4</v>
      </c>
      <c r="J325" s="3">
        <v>6</v>
      </c>
      <c r="K325" s="3">
        <v>2</v>
      </c>
      <c r="L325" s="3">
        <v>6</v>
      </c>
      <c r="M325" s="3">
        <v>4</v>
      </c>
      <c r="N325" s="3">
        <v>3</v>
      </c>
      <c r="O325">
        <f t="shared" si="180"/>
        <v>3.3333333333333335</v>
      </c>
      <c r="P325">
        <f t="shared" si="181"/>
        <v>5</v>
      </c>
      <c r="Q325">
        <f t="shared" si="162"/>
        <v>2666.666666666667</v>
      </c>
      <c r="R325">
        <f t="shared" si="163"/>
        <v>4000</v>
      </c>
      <c r="V325">
        <f>SUM(Q316:Q325)</f>
        <v>9533.3333333333321</v>
      </c>
      <c r="W325" t="s">
        <v>20</v>
      </c>
      <c r="Y325">
        <f t="shared" ref="Y325" si="192">(Q325/G325)*X325*1000</f>
        <v>0</v>
      </c>
      <c r="Z325">
        <f>SUM(Q324:Q325)</f>
        <v>2666.666666666667</v>
      </c>
      <c r="AA325">
        <f>V325-SUM(Z317:Z325)</f>
        <v>0</v>
      </c>
    </row>
    <row r="326" spans="3:27" x14ac:dyDescent="0.2">
      <c r="C326" s="4">
        <v>42964</v>
      </c>
      <c r="D326" s="4">
        <v>42964</v>
      </c>
      <c r="E326" s="3">
        <v>6</v>
      </c>
      <c r="F326" s="3">
        <v>80</v>
      </c>
      <c r="G326" s="3">
        <v>240000</v>
      </c>
      <c r="H326" s="3">
        <v>250</v>
      </c>
      <c r="I326" s="3">
        <v>0</v>
      </c>
      <c r="J326" s="3">
        <v>1</v>
      </c>
      <c r="K326" s="3">
        <v>0</v>
      </c>
      <c r="L326" s="3">
        <v>0</v>
      </c>
      <c r="M326" s="3">
        <v>0</v>
      </c>
      <c r="N326" s="3">
        <v>0</v>
      </c>
      <c r="O326">
        <f t="shared" si="180"/>
        <v>0</v>
      </c>
      <c r="P326">
        <f t="shared" si="181"/>
        <v>0.33333333333333331</v>
      </c>
      <c r="Q326">
        <f t="shared" si="162"/>
        <v>0</v>
      </c>
      <c r="R326">
        <f t="shared" si="163"/>
        <v>320</v>
      </c>
      <c r="S326">
        <f>15000*4</f>
        <v>60000</v>
      </c>
      <c r="T326">
        <f t="shared" ref="T326" si="193">SUM(Q326:Q327)/S326</f>
        <v>2.2222222222222223E-2</v>
      </c>
      <c r="U326">
        <f t="shared" ref="U326" si="194">SUM(Q326+Q327)/15000</f>
        <v>8.8888888888888892E-2</v>
      </c>
    </row>
    <row r="327" spans="3:27" x14ac:dyDescent="0.2">
      <c r="C327" s="4">
        <v>42964</v>
      </c>
      <c r="D327" s="4">
        <v>42964</v>
      </c>
      <c r="E327" s="3">
        <v>6</v>
      </c>
      <c r="F327" s="3">
        <v>60</v>
      </c>
      <c r="G327" s="3">
        <v>200000</v>
      </c>
      <c r="H327" s="3">
        <v>250</v>
      </c>
      <c r="I327" s="3">
        <v>0</v>
      </c>
      <c r="J327" s="3">
        <v>0</v>
      </c>
      <c r="K327" s="3">
        <v>1</v>
      </c>
      <c r="L327" s="3">
        <v>5</v>
      </c>
      <c r="M327" s="3">
        <v>4</v>
      </c>
      <c r="N327" s="3">
        <v>6</v>
      </c>
      <c r="O327">
        <f t="shared" si="180"/>
        <v>1.6666666666666667</v>
      </c>
      <c r="P327">
        <f t="shared" si="181"/>
        <v>3.6666666666666665</v>
      </c>
      <c r="Q327">
        <f t="shared" si="162"/>
        <v>1333.3333333333335</v>
      </c>
      <c r="R327">
        <f t="shared" si="163"/>
        <v>2933.3333333333335</v>
      </c>
      <c r="W327" t="s">
        <v>20</v>
      </c>
      <c r="Y327">
        <f t="shared" ref="Y327" si="195">(Q327/G327)*X327*1000</f>
        <v>0</v>
      </c>
      <c r="Z327">
        <f>SUM(Q326:Q327)</f>
        <v>1333.3333333333335</v>
      </c>
    </row>
    <row r="328" spans="3:27" x14ac:dyDescent="0.2">
      <c r="C328" s="4">
        <v>42964</v>
      </c>
      <c r="D328" s="4">
        <v>42964</v>
      </c>
      <c r="E328" s="3">
        <v>7</v>
      </c>
      <c r="F328" s="3">
        <v>80</v>
      </c>
      <c r="G328" s="3">
        <v>200000</v>
      </c>
      <c r="H328" s="3">
        <v>250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1</v>
      </c>
      <c r="O328">
        <f t="shared" si="180"/>
        <v>0</v>
      </c>
      <c r="P328">
        <f t="shared" si="181"/>
        <v>0.33333333333333331</v>
      </c>
      <c r="Q328">
        <f t="shared" si="162"/>
        <v>0</v>
      </c>
      <c r="R328">
        <f t="shared" si="163"/>
        <v>266.66666666666669</v>
      </c>
      <c r="S328">
        <f>15000*4</f>
        <v>60000</v>
      </c>
      <c r="T328">
        <f t="shared" ref="T328" si="196">SUM(Q328:Q329)/S328</f>
        <v>2.2222222222222223E-2</v>
      </c>
      <c r="U328">
        <f t="shared" ref="U328" si="197">SUM(Q328+Q329)/15000</f>
        <v>8.8888888888888892E-2</v>
      </c>
    </row>
    <row r="329" spans="3:27" x14ac:dyDescent="0.2">
      <c r="C329" s="4">
        <v>42964</v>
      </c>
      <c r="D329" s="4">
        <v>42964</v>
      </c>
      <c r="E329" s="3">
        <v>7</v>
      </c>
      <c r="F329" s="3">
        <v>60</v>
      </c>
      <c r="G329" s="3">
        <v>200000</v>
      </c>
      <c r="H329" s="3">
        <v>250</v>
      </c>
      <c r="I329" s="3">
        <v>1</v>
      </c>
      <c r="J329" s="3">
        <v>1</v>
      </c>
      <c r="K329" s="3">
        <v>2</v>
      </c>
      <c r="L329" s="3">
        <v>2</v>
      </c>
      <c r="M329" s="3">
        <v>2</v>
      </c>
      <c r="N329" s="3">
        <v>2</v>
      </c>
      <c r="O329">
        <f t="shared" si="180"/>
        <v>1.6666666666666667</v>
      </c>
      <c r="P329">
        <f t="shared" si="181"/>
        <v>1.6666666666666667</v>
      </c>
      <c r="Q329">
        <f t="shared" si="162"/>
        <v>1333.3333333333335</v>
      </c>
      <c r="R329">
        <f t="shared" si="163"/>
        <v>1333.3333333333335</v>
      </c>
      <c r="W329" t="s">
        <v>20</v>
      </c>
      <c r="Y329">
        <f t="shared" ref="Y329" si="198">(Q329/G329)*X329*1000</f>
        <v>0</v>
      </c>
      <c r="Z329">
        <f>SUM(Q328:Q329)</f>
        <v>1333.3333333333335</v>
      </c>
    </row>
    <row r="330" spans="3:27" x14ac:dyDescent="0.2">
      <c r="C330" s="4">
        <v>42964</v>
      </c>
      <c r="D330" s="4">
        <v>42964</v>
      </c>
      <c r="E330" s="3">
        <v>8</v>
      </c>
      <c r="F330" s="3">
        <v>80</v>
      </c>
      <c r="G330" s="3">
        <v>225000</v>
      </c>
      <c r="H330" s="3">
        <v>250</v>
      </c>
      <c r="I330" s="3">
        <v>1</v>
      </c>
      <c r="J330" s="3">
        <v>0</v>
      </c>
      <c r="K330" s="3">
        <v>0</v>
      </c>
      <c r="L330" s="3">
        <v>0</v>
      </c>
      <c r="M330" s="3">
        <v>1</v>
      </c>
      <c r="N330" s="3">
        <v>0</v>
      </c>
      <c r="O330">
        <f t="shared" si="180"/>
        <v>0.66666666666666663</v>
      </c>
      <c r="P330">
        <f t="shared" si="181"/>
        <v>0</v>
      </c>
      <c r="Q330">
        <f t="shared" si="162"/>
        <v>600</v>
      </c>
      <c r="R330">
        <f t="shared" si="163"/>
        <v>0</v>
      </c>
      <c r="S330">
        <f>15000*4</f>
        <v>60000</v>
      </c>
      <c r="T330">
        <f t="shared" ref="T330" si="199">SUM(Q330:Q331)/S330</f>
        <v>3.3333333333333333E-2</v>
      </c>
      <c r="U330">
        <f t="shared" ref="U330" si="200">SUM(Q330+Q331)/15000</f>
        <v>0.13333333333333333</v>
      </c>
    </row>
    <row r="331" spans="3:27" x14ac:dyDescent="0.2">
      <c r="C331" s="4">
        <v>42964</v>
      </c>
      <c r="D331" s="4">
        <v>42964</v>
      </c>
      <c r="E331" s="3">
        <v>8</v>
      </c>
      <c r="F331" s="3">
        <v>60</v>
      </c>
      <c r="G331" s="3">
        <v>210000</v>
      </c>
      <c r="H331" s="3">
        <v>250</v>
      </c>
      <c r="I331" s="3">
        <v>2</v>
      </c>
      <c r="J331" s="3">
        <v>2</v>
      </c>
      <c r="K331" s="3">
        <v>2</v>
      </c>
      <c r="L331" s="3">
        <v>1</v>
      </c>
      <c r="M331" s="3">
        <v>1</v>
      </c>
      <c r="N331" s="3">
        <v>4</v>
      </c>
      <c r="O331">
        <f t="shared" si="180"/>
        <v>1.6666666666666667</v>
      </c>
      <c r="P331">
        <f t="shared" si="181"/>
        <v>2.3333333333333335</v>
      </c>
      <c r="Q331">
        <f t="shared" si="162"/>
        <v>1400</v>
      </c>
      <c r="R331">
        <f t="shared" si="163"/>
        <v>1960.0000000000002</v>
      </c>
      <c r="W331" t="s">
        <v>20</v>
      </c>
      <c r="Y331">
        <f t="shared" ref="Y331" si="201">(Q331/G331)*X331*1000</f>
        <v>0</v>
      </c>
      <c r="Z331">
        <f>SUM(Q330:Q331)</f>
        <v>2000</v>
      </c>
    </row>
    <row r="332" spans="3:27" x14ac:dyDescent="0.2">
      <c r="C332" s="4">
        <v>42964</v>
      </c>
      <c r="D332" s="4">
        <v>42964</v>
      </c>
      <c r="E332" s="3">
        <v>9</v>
      </c>
      <c r="F332" s="3">
        <v>80</v>
      </c>
      <c r="G332" s="3">
        <v>225000</v>
      </c>
      <c r="H332" s="3">
        <v>250</v>
      </c>
      <c r="I332" s="3">
        <v>2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>
        <f t="shared" si="180"/>
        <v>0.66666666666666663</v>
      </c>
      <c r="P332">
        <f t="shared" si="181"/>
        <v>0</v>
      </c>
      <c r="Q332">
        <f t="shared" si="162"/>
        <v>600</v>
      </c>
      <c r="R332">
        <f t="shared" si="163"/>
        <v>0</v>
      </c>
      <c r="S332">
        <f>15000*4</f>
        <v>60000</v>
      </c>
      <c r="T332">
        <f t="shared" ref="T332" si="202">SUM(Q332:Q333)/S332</f>
        <v>4.7333333333333331E-2</v>
      </c>
      <c r="U332">
        <f t="shared" ref="U332" si="203">SUM(Q332+Q333)/15000</f>
        <v>0.18933333333333333</v>
      </c>
    </row>
    <row r="333" spans="3:27" x14ac:dyDescent="0.2">
      <c r="C333" s="4">
        <v>42964</v>
      </c>
      <c r="D333" s="4">
        <v>42964</v>
      </c>
      <c r="E333" s="3">
        <v>9</v>
      </c>
      <c r="F333" s="3">
        <v>60</v>
      </c>
      <c r="G333" s="3">
        <v>210000</v>
      </c>
      <c r="H333" s="3">
        <v>250</v>
      </c>
      <c r="I333" s="3">
        <v>3</v>
      </c>
      <c r="J333" s="3">
        <v>2</v>
      </c>
      <c r="K333" s="3">
        <v>2</v>
      </c>
      <c r="L333" s="3">
        <v>0</v>
      </c>
      <c r="M333" s="3">
        <v>3</v>
      </c>
      <c r="N333" s="3">
        <v>2</v>
      </c>
      <c r="O333">
        <f t="shared" si="180"/>
        <v>2.6666666666666665</v>
      </c>
      <c r="P333">
        <f t="shared" si="181"/>
        <v>1.3333333333333333</v>
      </c>
      <c r="Q333">
        <f t="shared" si="162"/>
        <v>2240</v>
      </c>
      <c r="R333">
        <f t="shared" si="163"/>
        <v>1120</v>
      </c>
      <c r="W333" t="s">
        <v>20</v>
      </c>
      <c r="Y333">
        <f t="shared" ref="Y333" si="204">(Q333/G333)*X333*1000</f>
        <v>0</v>
      </c>
      <c r="Z333">
        <f>SUM(Q332:Q333)</f>
        <v>2840</v>
      </c>
    </row>
    <row r="334" spans="3:27" x14ac:dyDescent="0.2">
      <c r="C334" s="4">
        <v>42964</v>
      </c>
      <c r="D334" s="4">
        <v>42964</v>
      </c>
      <c r="E334" s="3">
        <v>10</v>
      </c>
      <c r="F334" s="3">
        <v>80</v>
      </c>
      <c r="G334" s="3">
        <v>210000</v>
      </c>
      <c r="H334" s="3">
        <v>250</v>
      </c>
      <c r="I334" s="3">
        <v>2</v>
      </c>
      <c r="J334" s="3">
        <v>0</v>
      </c>
      <c r="K334" s="3">
        <v>2</v>
      </c>
      <c r="L334" s="3">
        <v>0</v>
      </c>
      <c r="M334" s="3">
        <v>1</v>
      </c>
      <c r="N334" s="3">
        <v>0</v>
      </c>
      <c r="O334">
        <f t="shared" si="180"/>
        <v>1.6666666666666667</v>
      </c>
      <c r="P334">
        <f t="shared" si="181"/>
        <v>0</v>
      </c>
      <c r="Q334">
        <f t="shared" si="162"/>
        <v>1400</v>
      </c>
      <c r="R334">
        <f t="shared" si="163"/>
        <v>0</v>
      </c>
      <c r="S334">
        <f>15000*4</f>
        <v>60000</v>
      </c>
      <c r="T334">
        <f t="shared" ref="T334" si="205">SUM(Q334:Q335)/S334</f>
        <v>4.2000000000000003E-2</v>
      </c>
      <c r="U334">
        <f t="shared" ref="U334" si="206">SUM(Q334+Q335)/15000</f>
        <v>0.16800000000000001</v>
      </c>
    </row>
    <row r="335" spans="3:27" x14ac:dyDescent="0.2">
      <c r="C335" s="4">
        <v>42964</v>
      </c>
      <c r="D335" s="4">
        <v>42964</v>
      </c>
      <c r="E335" s="3">
        <v>10</v>
      </c>
      <c r="F335" s="3">
        <v>60</v>
      </c>
      <c r="G335" s="3">
        <v>210000</v>
      </c>
      <c r="H335" s="3">
        <v>250</v>
      </c>
      <c r="I335" s="3">
        <v>0</v>
      </c>
      <c r="J335" s="3">
        <v>2</v>
      </c>
      <c r="K335" s="3">
        <v>3</v>
      </c>
      <c r="L335" s="3">
        <v>2</v>
      </c>
      <c r="M335" s="3">
        <v>1</v>
      </c>
      <c r="N335" s="3">
        <v>1</v>
      </c>
      <c r="O335">
        <f t="shared" si="180"/>
        <v>1.3333333333333333</v>
      </c>
      <c r="P335">
        <f t="shared" si="181"/>
        <v>1.6666666666666667</v>
      </c>
      <c r="Q335">
        <f t="shared" si="162"/>
        <v>1120</v>
      </c>
      <c r="R335">
        <f t="shared" si="163"/>
        <v>1400</v>
      </c>
      <c r="V335">
        <f>SUM(Q326:Q335)</f>
        <v>10026.666666666668</v>
      </c>
      <c r="W335" t="s">
        <v>20</v>
      </c>
      <c r="Y335">
        <f t="shared" ref="Y335" si="207">(Q335/G335)*X335*1000</f>
        <v>0</v>
      </c>
      <c r="Z335">
        <f>SUM(Q334:Q335)</f>
        <v>2520</v>
      </c>
      <c r="AA335">
        <f>V335-SUM(Z327:Z335)</f>
        <v>0</v>
      </c>
    </row>
    <row r="336" spans="3:27" x14ac:dyDescent="0.2">
      <c r="C336" s="4">
        <v>42964</v>
      </c>
      <c r="D336" s="4">
        <v>42964</v>
      </c>
      <c r="E336" s="3">
        <v>11</v>
      </c>
      <c r="F336" s="3">
        <v>80</v>
      </c>
      <c r="G336" s="3">
        <v>180000</v>
      </c>
      <c r="H336" s="3">
        <v>250</v>
      </c>
      <c r="I336" s="3">
        <v>0</v>
      </c>
      <c r="J336" s="3">
        <v>0</v>
      </c>
      <c r="K336" s="3">
        <v>2</v>
      </c>
      <c r="L336" s="3">
        <v>0</v>
      </c>
      <c r="M336" s="3">
        <v>0</v>
      </c>
      <c r="N336" s="3">
        <v>0</v>
      </c>
      <c r="O336">
        <f t="shared" si="180"/>
        <v>0.66666666666666663</v>
      </c>
      <c r="P336">
        <f t="shared" si="181"/>
        <v>0</v>
      </c>
      <c r="Q336">
        <f t="shared" si="162"/>
        <v>480</v>
      </c>
      <c r="R336">
        <f t="shared" si="163"/>
        <v>0</v>
      </c>
      <c r="S336">
        <f>15000*4</f>
        <v>60000</v>
      </c>
      <c r="T336">
        <f t="shared" ref="T336" si="208">SUM(Q336:Q337)/S336</f>
        <v>2.4E-2</v>
      </c>
      <c r="U336">
        <f t="shared" ref="U336" si="209">SUM(Q336+Q337)/15000</f>
        <v>9.6000000000000002E-2</v>
      </c>
    </row>
    <row r="337" spans="3:28" x14ac:dyDescent="0.2">
      <c r="C337" s="4">
        <v>42964</v>
      </c>
      <c r="D337" s="4">
        <v>42964</v>
      </c>
      <c r="E337" s="3">
        <v>11</v>
      </c>
      <c r="F337" s="3">
        <v>60</v>
      </c>
      <c r="G337" s="3">
        <v>180000</v>
      </c>
      <c r="H337" s="3">
        <v>250</v>
      </c>
      <c r="I337" s="3">
        <v>0</v>
      </c>
      <c r="J337" s="3">
        <v>1</v>
      </c>
      <c r="K337" s="3">
        <v>4</v>
      </c>
      <c r="L337" s="3">
        <v>0</v>
      </c>
      <c r="M337" s="3">
        <v>0</v>
      </c>
      <c r="N337" s="3">
        <v>0</v>
      </c>
      <c r="O337">
        <f t="shared" si="180"/>
        <v>1.3333333333333333</v>
      </c>
      <c r="P337">
        <f t="shared" si="181"/>
        <v>0.33333333333333331</v>
      </c>
      <c r="Q337">
        <f t="shared" si="162"/>
        <v>960</v>
      </c>
      <c r="R337">
        <f t="shared" si="163"/>
        <v>240</v>
      </c>
      <c r="W337" t="s">
        <v>20</v>
      </c>
      <c r="Y337">
        <f t="shared" ref="Y337" si="210">(Q337/G337)*X337*1000</f>
        <v>0</v>
      </c>
      <c r="Z337">
        <f>SUM(Q336:Q337)</f>
        <v>1440</v>
      </c>
    </row>
    <row r="338" spans="3:28" x14ac:dyDescent="0.2">
      <c r="C338" s="4">
        <v>42964</v>
      </c>
      <c r="D338" s="4">
        <v>42964</v>
      </c>
      <c r="E338" s="3">
        <v>12</v>
      </c>
      <c r="F338" s="3">
        <v>80</v>
      </c>
      <c r="G338" s="3">
        <v>210000</v>
      </c>
      <c r="H338" s="3">
        <v>250</v>
      </c>
      <c r="I338" s="3">
        <v>1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>
        <f t="shared" si="180"/>
        <v>0.33333333333333331</v>
      </c>
      <c r="P338">
        <f t="shared" si="181"/>
        <v>0</v>
      </c>
      <c r="Q338">
        <f t="shared" si="162"/>
        <v>280</v>
      </c>
      <c r="R338">
        <f t="shared" si="163"/>
        <v>0</v>
      </c>
      <c r="S338">
        <f>15000*4</f>
        <v>60000</v>
      </c>
      <c r="T338">
        <f t="shared" ref="T338" si="211">SUM(Q338:Q339)/S338</f>
        <v>1.3555555555555557E-2</v>
      </c>
      <c r="U338">
        <f t="shared" ref="U338" si="212">SUM(Q338+Q339)/15000</f>
        <v>5.4222222222222227E-2</v>
      </c>
    </row>
    <row r="339" spans="3:28" x14ac:dyDescent="0.2">
      <c r="C339" s="4">
        <v>42964</v>
      </c>
      <c r="D339" s="4">
        <v>42964</v>
      </c>
      <c r="E339" s="3">
        <v>12</v>
      </c>
      <c r="F339" s="3">
        <v>60</v>
      </c>
      <c r="G339" s="3">
        <v>200000</v>
      </c>
      <c r="H339" s="3">
        <v>250</v>
      </c>
      <c r="I339" s="3">
        <v>2</v>
      </c>
      <c r="J339" s="3">
        <v>1</v>
      </c>
      <c r="K339" s="3">
        <v>0</v>
      </c>
      <c r="L339" s="3">
        <v>1</v>
      </c>
      <c r="M339" s="3">
        <v>0</v>
      </c>
      <c r="N339" s="3">
        <v>0</v>
      </c>
      <c r="O339">
        <f t="shared" si="180"/>
        <v>0.66666666666666663</v>
      </c>
      <c r="P339">
        <f t="shared" si="181"/>
        <v>0.66666666666666663</v>
      </c>
      <c r="Q339">
        <f t="shared" si="162"/>
        <v>533.33333333333337</v>
      </c>
      <c r="R339">
        <f t="shared" si="163"/>
        <v>533.33333333333337</v>
      </c>
      <c r="W339" t="s">
        <v>20</v>
      </c>
      <c r="Y339">
        <f t="shared" ref="Y339" si="213">(Q339/G339)*X339*1000</f>
        <v>0</v>
      </c>
      <c r="Z339">
        <f t="shared" ref="Z339:Z345" si="214">SUM(Q338:Q339)</f>
        <v>813.33333333333337</v>
      </c>
    </row>
    <row r="340" spans="3:28" x14ac:dyDescent="0.2">
      <c r="C340" s="4">
        <v>42964</v>
      </c>
      <c r="D340" s="4">
        <v>42964</v>
      </c>
      <c r="E340" s="3">
        <v>13</v>
      </c>
      <c r="F340" s="3">
        <v>80</v>
      </c>
      <c r="G340" s="3">
        <v>175000</v>
      </c>
      <c r="H340" s="3">
        <v>250</v>
      </c>
      <c r="I340" s="3">
        <v>0</v>
      </c>
      <c r="J340" s="3">
        <v>0</v>
      </c>
      <c r="K340" s="3">
        <v>0</v>
      </c>
      <c r="L340" s="3">
        <v>0</v>
      </c>
      <c r="M340" s="3">
        <v>1</v>
      </c>
      <c r="N340" s="3">
        <v>0</v>
      </c>
      <c r="O340">
        <f t="shared" si="180"/>
        <v>0.33333333333333331</v>
      </c>
      <c r="P340">
        <f t="shared" si="181"/>
        <v>0</v>
      </c>
      <c r="Q340">
        <f t="shared" si="162"/>
        <v>233.33333333333331</v>
      </c>
      <c r="R340">
        <f t="shared" si="163"/>
        <v>0</v>
      </c>
      <c r="S340">
        <f>15000*4</f>
        <v>60000</v>
      </c>
      <c r="T340">
        <f t="shared" ref="T340" si="215">SUM(Q340:Q341)/S340</f>
        <v>1.7222222222222222E-2</v>
      </c>
      <c r="U340">
        <f t="shared" ref="U340" si="216">SUM(Q340+Q341)/15000</f>
        <v>6.8888888888888888E-2</v>
      </c>
    </row>
    <row r="341" spans="3:28" x14ac:dyDescent="0.2">
      <c r="C341" s="4">
        <v>42964</v>
      </c>
      <c r="D341" s="4">
        <v>42964</v>
      </c>
      <c r="E341" s="3">
        <v>13</v>
      </c>
      <c r="F341" s="3">
        <v>60</v>
      </c>
      <c r="G341" s="3">
        <v>200000</v>
      </c>
      <c r="H341" s="3">
        <v>250</v>
      </c>
      <c r="I341" s="3">
        <v>0</v>
      </c>
      <c r="J341" s="3">
        <v>0</v>
      </c>
      <c r="K341" s="3">
        <v>2</v>
      </c>
      <c r="L341" s="3">
        <v>1</v>
      </c>
      <c r="M341" s="3">
        <v>1</v>
      </c>
      <c r="N341" s="3">
        <v>1</v>
      </c>
      <c r="O341">
        <f t="shared" si="180"/>
        <v>1</v>
      </c>
      <c r="P341">
        <f t="shared" si="181"/>
        <v>0.66666666666666663</v>
      </c>
      <c r="Q341">
        <f t="shared" si="162"/>
        <v>800</v>
      </c>
      <c r="R341">
        <f t="shared" si="163"/>
        <v>533.33333333333337</v>
      </c>
      <c r="W341" t="s">
        <v>20</v>
      </c>
      <c r="Y341">
        <f t="shared" ref="Y341" si="217">(Q341/G341)*X341*1000</f>
        <v>0</v>
      </c>
      <c r="Z341">
        <f t="shared" si="214"/>
        <v>1033.3333333333333</v>
      </c>
    </row>
    <row r="342" spans="3:28" x14ac:dyDescent="0.2">
      <c r="C342" s="4">
        <v>42964</v>
      </c>
      <c r="D342" s="4">
        <v>42964</v>
      </c>
      <c r="E342" s="3">
        <v>14</v>
      </c>
      <c r="F342" s="3">
        <v>80</v>
      </c>
      <c r="G342" s="3">
        <v>210000</v>
      </c>
      <c r="H342" s="3">
        <v>250</v>
      </c>
      <c r="I342" s="3">
        <v>0</v>
      </c>
      <c r="J342" s="3">
        <v>0</v>
      </c>
      <c r="K342" s="3">
        <v>2</v>
      </c>
      <c r="L342" s="3">
        <v>0</v>
      </c>
      <c r="M342" s="3">
        <v>1</v>
      </c>
      <c r="N342" s="3">
        <v>0</v>
      </c>
      <c r="O342">
        <f t="shared" si="180"/>
        <v>1</v>
      </c>
      <c r="P342">
        <f t="shared" si="181"/>
        <v>0</v>
      </c>
      <c r="Q342">
        <f t="shared" si="162"/>
        <v>840</v>
      </c>
      <c r="R342">
        <f t="shared" si="163"/>
        <v>0</v>
      </c>
      <c r="S342">
        <f>15000*4</f>
        <v>60000</v>
      </c>
      <c r="T342">
        <f t="shared" ref="T342" si="218">SUM(Q342:Q343)/S342</f>
        <v>4.2000000000000003E-2</v>
      </c>
      <c r="U342">
        <f t="shared" ref="U342" si="219">SUM(Q342+Q343)/15000</f>
        <v>0.16800000000000001</v>
      </c>
    </row>
    <row r="343" spans="3:28" x14ac:dyDescent="0.2">
      <c r="C343" s="4">
        <v>42964</v>
      </c>
      <c r="D343" s="4">
        <v>42964</v>
      </c>
      <c r="E343" s="3">
        <v>14</v>
      </c>
      <c r="F343" s="3">
        <v>60</v>
      </c>
      <c r="G343" s="3">
        <v>210000</v>
      </c>
      <c r="H343" s="3">
        <v>250</v>
      </c>
      <c r="I343" s="3">
        <v>1</v>
      </c>
      <c r="J343" s="3">
        <v>0</v>
      </c>
      <c r="K343" s="3" t="s">
        <v>20</v>
      </c>
      <c r="L343" s="3" t="s">
        <v>20</v>
      </c>
      <c r="M343" s="3">
        <v>3</v>
      </c>
      <c r="N343" s="3">
        <v>2</v>
      </c>
      <c r="O343">
        <f t="shared" si="180"/>
        <v>2</v>
      </c>
      <c r="P343">
        <f t="shared" si="181"/>
        <v>1</v>
      </c>
      <c r="Q343">
        <f t="shared" si="162"/>
        <v>1680</v>
      </c>
      <c r="R343">
        <f t="shared" si="163"/>
        <v>840</v>
      </c>
      <c r="W343" t="s">
        <v>20</v>
      </c>
      <c r="Y343">
        <f t="shared" ref="Y343" si="220">(Q343/G343)*X343*1000</f>
        <v>0</v>
      </c>
      <c r="Z343">
        <f t="shared" si="214"/>
        <v>2520</v>
      </c>
      <c r="AB343" t="s">
        <v>38</v>
      </c>
    </row>
    <row r="344" spans="3:28" x14ac:dyDescent="0.2">
      <c r="C344" s="4">
        <v>42964</v>
      </c>
      <c r="D344" s="4">
        <v>42964</v>
      </c>
      <c r="E344" s="3">
        <v>15</v>
      </c>
      <c r="F344" s="3">
        <v>80</v>
      </c>
      <c r="G344" s="3">
        <v>200000</v>
      </c>
      <c r="H344" s="3">
        <v>250</v>
      </c>
      <c r="I344" s="3">
        <v>3</v>
      </c>
      <c r="J344" s="3">
        <v>0</v>
      </c>
      <c r="K344" s="3">
        <v>0</v>
      </c>
      <c r="L344" s="3">
        <v>0</v>
      </c>
      <c r="M344" s="3">
        <v>2</v>
      </c>
      <c r="N344" s="3">
        <v>0</v>
      </c>
      <c r="O344">
        <f t="shared" si="180"/>
        <v>1.6666666666666667</v>
      </c>
      <c r="P344">
        <f t="shared" si="181"/>
        <v>0</v>
      </c>
      <c r="Q344">
        <f t="shared" si="162"/>
        <v>1333.3333333333335</v>
      </c>
      <c r="R344">
        <f t="shared" si="163"/>
        <v>0</v>
      </c>
      <c r="S344">
        <f>15000*4</f>
        <v>60000</v>
      </c>
      <c r="T344">
        <f t="shared" ref="T344" si="221">SUM(Q344:Q345)/S344</f>
        <v>5.3333333333333337E-2</v>
      </c>
      <c r="U344">
        <f t="shared" ref="U344" si="222">SUM(Q344+Q345)/15000</f>
        <v>0.21333333333333335</v>
      </c>
    </row>
    <row r="345" spans="3:28" x14ac:dyDescent="0.2">
      <c r="C345" s="4">
        <v>42964</v>
      </c>
      <c r="D345" s="4">
        <v>42964</v>
      </c>
      <c r="E345" s="3">
        <v>15</v>
      </c>
      <c r="F345" s="3">
        <v>60</v>
      </c>
      <c r="G345" s="3">
        <v>200000</v>
      </c>
      <c r="H345" s="3">
        <v>250</v>
      </c>
      <c r="I345" s="3">
        <v>2</v>
      </c>
      <c r="J345" s="3">
        <v>1</v>
      </c>
      <c r="K345" s="3">
        <v>2</v>
      </c>
      <c r="L345" s="3">
        <v>2</v>
      </c>
      <c r="M345" s="3">
        <v>3</v>
      </c>
      <c r="N345" s="3">
        <v>1</v>
      </c>
      <c r="O345">
        <f t="shared" si="180"/>
        <v>2.3333333333333335</v>
      </c>
      <c r="P345">
        <f t="shared" si="181"/>
        <v>1.3333333333333333</v>
      </c>
      <c r="Q345">
        <f t="shared" si="162"/>
        <v>1866.6666666666667</v>
      </c>
      <c r="R345">
        <f t="shared" si="163"/>
        <v>1066.6666666666667</v>
      </c>
      <c r="V345">
        <f>SUM(Q336:Q345)</f>
        <v>9006.6666666666661</v>
      </c>
      <c r="W345" t="s">
        <v>20</v>
      </c>
      <c r="Y345">
        <f t="shared" ref="Y345" si="223">(Q345/G345)*X345*1000</f>
        <v>0</v>
      </c>
      <c r="Z345">
        <f t="shared" si="214"/>
        <v>3200</v>
      </c>
      <c r="AA345">
        <f>V345-SUM(Z337:Z345)</f>
        <v>0</v>
      </c>
    </row>
    <row r="346" spans="3:28" x14ac:dyDescent="0.2">
      <c r="C346" s="4">
        <v>42964</v>
      </c>
      <c r="D346" s="4">
        <v>42964</v>
      </c>
      <c r="E346" s="3">
        <v>16</v>
      </c>
      <c r="F346" s="3">
        <v>80</v>
      </c>
      <c r="G346" s="3">
        <v>225000</v>
      </c>
      <c r="H346" s="3">
        <v>250</v>
      </c>
      <c r="I346" s="3">
        <v>0</v>
      </c>
      <c r="J346" s="3">
        <v>0</v>
      </c>
      <c r="K346" s="3">
        <v>0</v>
      </c>
      <c r="L346" s="3">
        <v>0</v>
      </c>
      <c r="M346" s="3">
        <v>1</v>
      </c>
      <c r="N346" s="3">
        <v>0</v>
      </c>
      <c r="O346">
        <f t="shared" si="180"/>
        <v>0.33333333333333331</v>
      </c>
      <c r="P346">
        <f t="shared" si="181"/>
        <v>0</v>
      </c>
      <c r="Q346">
        <f t="shared" si="162"/>
        <v>300</v>
      </c>
      <c r="R346">
        <f t="shared" si="163"/>
        <v>0</v>
      </c>
      <c r="S346">
        <f>15000*4</f>
        <v>60000</v>
      </c>
      <c r="T346">
        <f t="shared" ref="T346" si="224">SUM(Q346:Q347)/S346</f>
        <v>1.388888888888889E-2</v>
      </c>
      <c r="U346">
        <f t="shared" ref="U346" si="225">SUM(Q346+Q347)/15000</f>
        <v>5.5555555555555559E-2</v>
      </c>
    </row>
    <row r="347" spans="3:28" x14ac:dyDescent="0.2">
      <c r="C347" s="4">
        <v>42964</v>
      </c>
      <c r="D347" s="4">
        <v>42964</v>
      </c>
      <c r="E347" s="3">
        <v>16</v>
      </c>
      <c r="F347" s="3">
        <v>60</v>
      </c>
      <c r="G347" s="3">
        <v>200000</v>
      </c>
      <c r="H347" s="3">
        <v>250</v>
      </c>
      <c r="I347" s="3">
        <v>2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>
        <f t="shared" si="180"/>
        <v>0.66666666666666663</v>
      </c>
      <c r="P347">
        <f t="shared" si="181"/>
        <v>0</v>
      </c>
      <c r="Q347">
        <f t="shared" si="162"/>
        <v>533.33333333333337</v>
      </c>
      <c r="R347">
        <f t="shared" si="163"/>
        <v>0</v>
      </c>
      <c r="W347" t="s">
        <v>20</v>
      </c>
      <c r="Y347">
        <f t="shared" ref="Y347" si="226">(Q347/G347)*X347*1000</f>
        <v>0</v>
      </c>
      <c r="Z347">
        <f>SUM(Q346:Q347)</f>
        <v>833.33333333333337</v>
      </c>
    </row>
    <row r="348" spans="3:28" x14ac:dyDescent="0.2">
      <c r="C348" s="4">
        <v>42964</v>
      </c>
      <c r="D348" s="4">
        <v>42964</v>
      </c>
      <c r="E348" s="3">
        <v>17</v>
      </c>
      <c r="F348" s="3">
        <v>80</v>
      </c>
      <c r="G348" s="3">
        <v>200000</v>
      </c>
      <c r="H348" s="3">
        <v>250</v>
      </c>
      <c r="I348" s="3">
        <v>0</v>
      </c>
      <c r="J348" s="3">
        <v>0</v>
      </c>
      <c r="K348" s="3">
        <v>3</v>
      </c>
      <c r="L348" s="3">
        <v>0</v>
      </c>
      <c r="M348" s="3">
        <v>0</v>
      </c>
      <c r="N348" s="3">
        <v>0</v>
      </c>
      <c r="O348">
        <f t="shared" si="180"/>
        <v>1</v>
      </c>
      <c r="P348">
        <f t="shared" si="181"/>
        <v>0</v>
      </c>
      <c r="Q348">
        <f t="shared" si="162"/>
        <v>800</v>
      </c>
      <c r="R348">
        <f t="shared" si="163"/>
        <v>0</v>
      </c>
      <c r="S348">
        <f>15000*4</f>
        <v>60000</v>
      </c>
      <c r="T348">
        <f t="shared" ref="T348" si="227">SUM(Q348:Q349)/S348</f>
        <v>2.2222222222222223E-2</v>
      </c>
      <c r="U348">
        <f t="shared" ref="U348" si="228">SUM(Q348+Q349)/15000</f>
        <v>8.8888888888888892E-2</v>
      </c>
    </row>
    <row r="349" spans="3:28" x14ac:dyDescent="0.2">
      <c r="C349" s="4">
        <v>42964</v>
      </c>
      <c r="D349" s="4">
        <v>42964</v>
      </c>
      <c r="E349" s="3">
        <v>17</v>
      </c>
      <c r="F349" s="3">
        <v>60</v>
      </c>
      <c r="G349" s="3">
        <v>200000</v>
      </c>
      <c r="H349" s="3">
        <v>250</v>
      </c>
      <c r="I349" s="3">
        <v>1</v>
      </c>
      <c r="J349" s="3">
        <v>0</v>
      </c>
      <c r="K349" s="3">
        <v>1</v>
      </c>
      <c r="L349" s="3">
        <v>0</v>
      </c>
      <c r="M349" s="3">
        <v>0</v>
      </c>
      <c r="N349" s="3">
        <v>0</v>
      </c>
      <c r="O349">
        <f t="shared" si="180"/>
        <v>0.66666666666666663</v>
      </c>
      <c r="P349">
        <f t="shared" si="181"/>
        <v>0</v>
      </c>
      <c r="Q349">
        <f t="shared" ref="Q349:Q363" si="229">(O349/H349)*G349</f>
        <v>533.33333333333337</v>
      </c>
      <c r="R349">
        <f t="shared" ref="R349:R363" si="230">(P349/H349)*G349</f>
        <v>0</v>
      </c>
      <c r="W349" t="s">
        <v>20</v>
      </c>
      <c r="Y349">
        <f t="shared" ref="Y349" si="231">(Q349/G349)*X349*1000</f>
        <v>0</v>
      </c>
      <c r="Z349">
        <f>SUM(Q348:Q349)</f>
        <v>1333.3333333333335</v>
      </c>
    </row>
    <row r="350" spans="3:28" x14ac:dyDescent="0.2">
      <c r="C350" s="4">
        <v>42964</v>
      </c>
      <c r="D350" s="4">
        <v>42964</v>
      </c>
      <c r="E350" s="3">
        <v>18</v>
      </c>
      <c r="F350" s="3">
        <v>80</v>
      </c>
      <c r="G350" s="3">
        <v>200000</v>
      </c>
      <c r="H350" s="3">
        <v>250</v>
      </c>
      <c r="I350" s="3">
        <v>0</v>
      </c>
      <c r="J350" s="3">
        <v>0</v>
      </c>
      <c r="K350" s="3">
        <v>0</v>
      </c>
      <c r="L350" s="3">
        <v>0</v>
      </c>
      <c r="M350" s="3">
        <v>1</v>
      </c>
      <c r="N350" s="3">
        <v>0</v>
      </c>
      <c r="O350">
        <f t="shared" si="180"/>
        <v>0.33333333333333331</v>
      </c>
      <c r="P350">
        <f t="shared" si="181"/>
        <v>0</v>
      </c>
      <c r="Q350">
        <f t="shared" si="229"/>
        <v>266.66666666666669</v>
      </c>
      <c r="R350">
        <f t="shared" si="230"/>
        <v>0</v>
      </c>
      <c r="S350">
        <f>15000*4</f>
        <v>60000</v>
      </c>
      <c r="T350">
        <f t="shared" ref="T350" si="232">SUM(Q350:Q351)/S350</f>
        <v>8.8888888888888889E-3</v>
      </c>
      <c r="U350">
        <f t="shared" ref="U350" si="233">SUM(Q350+Q351)/15000</f>
        <v>3.5555555555555556E-2</v>
      </c>
    </row>
    <row r="351" spans="3:28" x14ac:dyDescent="0.2">
      <c r="C351" s="4">
        <v>42964</v>
      </c>
      <c r="D351" s="4">
        <v>42964</v>
      </c>
      <c r="E351" s="3">
        <v>18</v>
      </c>
      <c r="F351" s="3">
        <v>60</v>
      </c>
      <c r="G351" s="3">
        <v>200000</v>
      </c>
      <c r="H351" s="3">
        <v>250</v>
      </c>
      <c r="I351" s="3">
        <v>1</v>
      </c>
      <c r="J351" s="3">
        <v>2</v>
      </c>
      <c r="K351" s="3">
        <v>0</v>
      </c>
      <c r="L351" s="3">
        <v>1</v>
      </c>
      <c r="M351" s="3">
        <v>0</v>
      </c>
      <c r="N351" s="3">
        <v>4</v>
      </c>
      <c r="O351">
        <f t="shared" si="180"/>
        <v>0.33333333333333331</v>
      </c>
      <c r="P351">
        <f t="shared" si="181"/>
        <v>2.3333333333333335</v>
      </c>
      <c r="Q351">
        <f t="shared" si="229"/>
        <v>266.66666666666669</v>
      </c>
      <c r="R351">
        <f t="shared" si="230"/>
        <v>1866.6666666666667</v>
      </c>
      <c r="W351" t="s">
        <v>20</v>
      </c>
      <c r="Y351">
        <f t="shared" ref="Y351" si="234">(Q351/G351)*X351*1000</f>
        <v>0</v>
      </c>
      <c r="Z351">
        <f>SUM(Q350:Q351)</f>
        <v>533.33333333333337</v>
      </c>
    </row>
    <row r="352" spans="3:28" x14ac:dyDescent="0.2">
      <c r="C352" s="4">
        <v>42964</v>
      </c>
      <c r="D352" s="4">
        <v>42964</v>
      </c>
      <c r="E352" s="3">
        <v>19</v>
      </c>
      <c r="F352" s="3">
        <v>80</v>
      </c>
      <c r="G352" s="3">
        <v>240000</v>
      </c>
      <c r="H352" s="3">
        <v>250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>
        <f t="shared" si="180"/>
        <v>0</v>
      </c>
      <c r="P352">
        <f t="shared" si="181"/>
        <v>0</v>
      </c>
      <c r="Q352">
        <f t="shared" si="229"/>
        <v>0</v>
      </c>
      <c r="R352">
        <f t="shared" si="230"/>
        <v>0</v>
      </c>
      <c r="S352">
        <f>15000*4</f>
        <v>60000</v>
      </c>
      <c r="T352">
        <f t="shared" ref="T352" si="235">SUM(Q352:Q353)/S352</f>
        <v>4.4444444444444444E-3</v>
      </c>
      <c r="U352">
        <f t="shared" ref="U352" si="236">SUM(Q352+Q353)/15000</f>
        <v>1.7777777777777778E-2</v>
      </c>
    </row>
    <row r="353" spans="3:27" x14ac:dyDescent="0.2">
      <c r="C353" s="4">
        <v>42964</v>
      </c>
      <c r="D353" s="4">
        <v>42964</v>
      </c>
      <c r="E353" s="3">
        <v>19</v>
      </c>
      <c r="F353" s="3">
        <v>60</v>
      </c>
      <c r="G353" s="3">
        <v>200000</v>
      </c>
      <c r="H353" s="3">
        <v>250</v>
      </c>
      <c r="I353" s="3">
        <v>1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>
        <f t="shared" si="180"/>
        <v>0.33333333333333331</v>
      </c>
      <c r="P353">
        <f t="shared" si="181"/>
        <v>0</v>
      </c>
      <c r="Q353">
        <f t="shared" si="229"/>
        <v>266.66666666666669</v>
      </c>
      <c r="R353">
        <f t="shared" si="230"/>
        <v>0</v>
      </c>
      <c r="W353" t="s">
        <v>20</v>
      </c>
      <c r="Y353">
        <f t="shared" ref="Y353" si="237">(Q353/G353)*X353*1000</f>
        <v>0</v>
      </c>
      <c r="Z353">
        <f>SUM(Q352:Q353)</f>
        <v>266.66666666666669</v>
      </c>
    </row>
    <row r="354" spans="3:27" x14ac:dyDescent="0.2">
      <c r="C354" s="4">
        <v>42964</v>
      </c>
      <c r="D354" s="4">
        <v>42964</v>
      </c>
      <c r="E354" s="3">
        <v>20</v>
      </c>
      <c r="F354" s="3">
        <v>80</v>
      </c>
      <c r="G354" s="3">
        <v>200000</v>
      </c>
      <c r="H354" s="3">
        <v>250</v>
      </c>
      <c r="I354" s="3">
        <v>1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>
        <f t="shared" si="180"/>
        <v>0.33333333333333331</v>
      </c>
      <c r="P354">
        <f t="shared" si="181"/>
        <v>0</v>
      </c>
      <c r="Q354">
        <f t="shared" si="229"/>
        <v>266.66666666666669</v>
      </c>
      <c r="R354">
        <f t="shared" si="230"/>
        <v>0</v>
      </c>
      <c r="S354">
        <f>15000*4</f>
        <v>60000</v>
      </c>
      <c r="T354">
        <f t="shared" ref="T354" si="238">SUM(Q354:Q355)/S354</f>
        <v>9.3333333333333341E-3</v>
      </c>
      <c r="U354">
        <f t="shared" ref="U354" si="239">SUM(Q354+Q355)/15000</f>
        <v>3.7333333333333336E-2</v>
      </c>
    </row>
    <row r="355" spans="3:27" x14ac:dyDescent="0.2">
      <c r="C355" s="4">
        <v>42964</v>
      </c>
      <c r="D355" s="4">
        <v>42964</v>
      </c>
      <c r="E355" s="3">
        <v>20</v>
      </c>
      <c r="F355" s="3">
        <v>60</v>
      </c>
      <c r="G355" s="3">
        <v>220000</v>
      </c>
      <c r="H355" s="3">
        <v>250</v>
      </c>
      <c r="I355" s="3">
        <v>0</v>
      </c>
      <c r="J355" s="3">
        <v>0</v>
      </c>
      <c r="K355" s="3">
        <v>0</v>
      </c>
      <c r="L355" s="3">
        <v>0</v>
      </c>
      <c r="M355" s="3">
        <v>1</v>
      </c>
      <c r="N355" s="3">
        <v>0</v>
      </c>
      <c r="O355">
        <f t="shared" si="180"/>
        <v>0.33333333333333331</v>
      </c>
      <c r="P355">
        <f t="shared" si="181"/>
        <v>0</v>
      </c>
      <c r="Q355">
        <f t="shared" si="229"/>
        <v>293.33333333333331</v>
      </c>
      <c r="R355">
        <f t="shared" si="230"/>
        <v>0</v>
      </c>
      <c r="V355">
        <f>SUM(Q346:Q355)</f>
        <v>3526.6666666666665</v>
      </c>
      <c r="W355" t="s">
        <v>20</v>
      </c>
      <c r="Y355">
        <f t="shared" ref="Y355" si="240">(Q355/G355)*X355*1000</f>
        <v>0</v>
      </c>
      <c r="Z355">
        <f>SUM(Q354:Q355)</f>
        <v>560</v>
      </c>
      <c r="AA355">
        <f>V355-SUM(Z347:Z355)</f>
        <v>0</v>
      </c>
    </row>
    <row r="356" spans="3:27" x14ac:dyDescent="0.2">
      <c r="C356" s="4">
        <v>42964</v>
      </c>
      <c r="D356" s="4">
        <v>42964</v>
      </c>
      <c r="E356" s="3">
        <v>21</v>
      </c>
      <c r="F356" s="3">
        <v>80</v>
      </c>
      <c r="G356" s="3">
        <v>200000</v>
      </c>
      <c r="H356" s="3">
        <v>250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>
        <f t="shared" si="180"/>
        <v>0</v>
      </c>
      <c r="P356">
        <f t="shared" si="181"/>
        <v>0</v>
      </c>
      <c r="Q356">
        <f t="shared" si="229"/>
        <v>0</v>
      </c>
      <c r="R356">
        <f t="shared" si="230"/>
        <v>0</v>
      </c>
      <c r="S356">
        <f>15000*4</f>
        <v>60000</v>
      </c>
      <c r="T356">
        <f t="shared" ref="T356" si="241">SUM(Q356:Q357)/S356</f>
        <v>2.6666666666666668E-2</v>
      </c>
      <c r="U356">
        <f t="shared" ref="U356" si="242">SUM(Q356+Q357)/15000</f>
        <v>0.10666666666666667</v>
      </c>
    </row>
    <row r="357" spans="3:27" x14ac:dyDescent="0.2">
      <c r="C357" s="4">
        <v>42964</v>
      </c>
      <c r="D357" s="4">
        <v>42964</v>
      </c>
      <c r="E357" s="3">
        <v>21</v>
      </c>
      <c r="F357" s="3">
        <v>60</v>
      </c>
      <c r="G357" s="3">
        <v>200000</v>
      </c>
      <c r="H357" s="3">
        <v>250</v>
      </c>
      <c r="I357" s="3">
        <v>3</v>
      </c>
      <c r="J357" s="3">
        <v>0</v>
      </c>
      <c r="K357" s="3">
        <v>3</v>
      </c>
      <c r="L357" s="3">
        <v>0</v>
      </c>
      <c r="M357" s="3">
        <v>0</v>
      </c>
      <c r="N357" s="3">
        <v>2</v>
      </c>
      <c r="O357">
        <f t="shared" si="180"/>
        <v>2</v>
      </c>
      <c r="P357">
        <f t="shared" si="181"/>
        <v>0.66666666666666663</v>
      </c>
      <c r="Q357">
        <f t="shared" si="229"/>
        <v>1600</v>
      </c>
      <c r="R357">
        <f t="shared" si="230"/>
        <v>533.33333333333337</v>
      </c>
      <c r="W357" t="s">
        <v>20</v>
      </c>
      <c r="Y357">
        <f t="shared" ref="Y357" si="243">(Q357/G357)*X357*1000</f>
        <v>0</v>
      </c>
      <c r="Z357">
        <f>SUM(Q356:Q357)</f>
        <v>1600</v>
      </c>
    </row>
    <row r="358" spans="3:27" x14ac:dyDescent="0.2">
      <c r="C358" s="4">
        <v>42964</v>
      </c>
      <c r="D358" s="4">
        <v>42964</v>
      </c>
      <c r="E358" s="3">
        <v>22</v>
      </c>
      <c r="F358" s="3">
        <v>80</v>
      </c>
      <c r="G358" s="3">
        <v>200000</v>
      </c>
      <c r="H358" s="3">
        <v>250</v>
      </c>
      <c r="I358" s="3">
        <v>1</v>
      </c>
      <c r="J358" s="3">
        <v>0</v>
      </c>
      <c r="K358" s="3">
        <v>0</v>
      </c>
      <c r="L358" s="3">
        <v>0</v>
      </c>
      <c r="M358" s="3">
        <v>1</v>
      </c>
      <c r="N358" s="3">
        <v>0</v>
      </c>
      <c r="O358">
        <f t="shared" si="180"/>
        <v>0.66666666666666663</v>
      </c>
      <c r="P358">
        <f t="shared" si="181"/>
        <v>0</v>
      </c>
      <c r="Q358">
        <f t="shared" si="229"/>
        <v>533.33333333333337</v>
      </c>
      <c r="R358">
        <f t="shared" si="230"/>
        <v>0</v>
      </c>
      <c r="S358">
        <f>15000*4</f>
        <v>60000</v>
      </c>
      <c r="T358">
        <f t="shared" ref="T358" si="244">SUM(Q358:Q359)/S358</f>
        <v>1.8222222222222226E-2</v>
      </c>
      <c r="U358">
        <f t="shared" ref="U358" si="245">SUM(Q358+Q359)/15000</f>
        <v>7.2888888888888906E-2</v>
      </c>
    </row>
    <row r="359" spans="3:27" x14ac:dyDescent="0.2">
      <c r="C359" s="4">
        <v>42964</v>
      </c>
      <c r="D359" s="4">
        <v>42964</v>
      </c>
      <c r="E359" s="3">
        <v>22</v>
      </c>
      <c r="F359" s="3">
        <v>60</v>
      </c>
      <c r="G359" s="3">
        <v>210000</v>
      </c>
      <c r="H359" s="3">
        <v>250</v>
      </c>
      <c r="I359" s="3">
        <v>0</v>
      </c>
      <c r="J359" s="3">
        <v>1</v>
      </c>
      <c r="K359" s="3">
        <v>2</v>
      </c>
      <c r="L359" s="3">
        <v>0</v>
      </c>
      <c r="M359" s="3">
        <v>0</v>
      </c>
      <c r="N359" s="3">
        <v>2</v>
      </c>
      <c r="O359">
        <f t="shared" si="180"/>
        <v>0.66666666666666663</v>
      </c>
      <c r="P359">
        <f t="shared" si="181"/>
        <v>1</v>
      </c>
      <c r="Q359">
        <f t="shared" si="229"/>
        <v>560</v>
      </c>
      <c r="R359">
        <f t="shared" si="230"/>
        <v>840</v>
      </c>
      <c r="W359" t="s">
        <v>20</v>
      </c>
      <c r="Y359">
        <f t="shared" ref="Y359" si="246">(Q359/G359)*X359*1000</f>
        <v>0</v>
      </c>
      <c r="Z359">
        <f>SUM(Q358:Q359)</f>
        <v>1093.3333333333335</v>
      </c>
    </row>
    <row r="360" spans="3:27" x14ac:dyDescent="0.2">
      <c r="C360" s="4">
        <v>42964</v>
      </c>
      <c r="D360" s="4">
        <v>42964</v>
      </c>
      <c r="E360" s="3">
        <v>23</v>
      </c>
      <c r="F360" s="3">
        <v>80</v>
      </c>
      <c r="G360" s="3">
        <v>200000</v>
      </c>
      <c r="H360" s="3">
        <v>250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>
        <f t="shared" si="180"/>
        <v>0</v>
      </c>
      <c r="P360">
        <f t="shared" si="181"/>
        <v>0</v>
      </c>
      <c r="Q360">
        <f t="shared" si="229"/>
        <v>0</v>
      </c>
      <c r="R360">
        <f t="shared" si="230"/>
        <v>0</v>
      </c>
      <c r="S360">
        <f>15000*4</f>
        <v>60000</v>
      </c>
      <c r="T360">
        <f>SUM(Q360)/S360</f>
        <v>0</v>
      </c>
      <c r="U360">
        <f t="shared" ref="U360" si="247">SUM(Q360+Q361)/15000</f>
        <v>3.5555555555555556E-2</v>
      </c>
    </row>
    <row r="361" spans="3:27" x14ac:dyDescent="0.2">
      <c r="C361" s="4">
        <v>42964</v>
      </c>
      <c r="D361" s="4">
        <v>42964</v>
      </c>
      <c r="E361" s="3">
        <v>23</v>
      </c>
      <c r="F361" s="3">
        <v>60</v>
      </c>
      <c r="G361" s="3">
        <v>200000</v>
      </c>
      <c r="H361" s="3">
        <v>250</v>
      </c>
      <c r="I361" s="3">
        <v>1</v>
      </c>
      <c r="J361" s="3">
        <v>0</v>
      </c>
      <c r="K361" s="3">
        <v>1</v>
      </c>
      <c r="L361" s="3">
        <v>0</v>
      </c>
      <c r="M361" s="3">
        <v>0</v>
      </c>
      <c r="N361" s="3">
        <v>1</v>
      </c>
      <c r="O361">
        <f t="shared" si="180"/>
        <v>0.66666666666666663</v>
      </c>
      <c r="P361">
        <f t="shared" si="181"/>
        <v>0.33333333333333331</v>
      </c>
      <c r="Q361">
        <f t="shared" si="229"/>
        <v>533.33333333333337</v>
      </c>
      <c r="R361">
        <f t="shared" si="230"/>
        <v>266.66666666666669</v>
      </c>
      <c r="W361" t="s">
        <v>20</v>
      </c>
      <c r="Y361">
        <f t="shared" ref="Y361" si="248">(Q361/G361)*X361*1000</f>
        <v>0</v>
      </c>
      <c r="Z361">
        <f>SUM(Q360:Q361)</f>
        <v>533.33333333333337</v>
      </c>
    </row>
    <row r="362" spans="3:27" x14ac:dyDescent="0.2">
      <c r="C362" s="4">
        <v>42964</v>
      </c>
      <c r="D362" s="4">
        <v>42964</v>
      </c>
      <c r="E362" s="3">
        <v>24</v>
      </c>
      <c r="F362" s="3">
        <v>80</v>
      </c>
      <c r="G362" s="3">
        <v>200000</v>
      </c>
      <c r="H362" s="3">
        <v>250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>
        <f t="shared" si="180"/>
        <v>0</v>
      </c>
      <c r="P362">
        <f t="shared" si="181"/>
        <v>0</v>
      </c>
      <c r="Q362">
        <f t="shared" si="229"/>
        <v>0</v>
      </c>
      <c r="R362">
        <f t="shared" si="230"/>
        <v>0</v>
      </c>
      <c r="S362">
        <f>15000*4</f>
        <v>60000</v>
      </c>
      <c r="T362">
        <f t="shared" ref="T362" si="249">SUM(Q362:Q363)/S362</f>
        <v>2.2222222222222223E-2</v>
      </c>
      <c r="U362">
        <f t="shared" ref="U362" si="250">SUM(Q362+Q363)/15000</f>
        <v>8.8888888888888892E-2</v>
      </c>
    </row>
    <row r="363" spans="3:27" x14ac:dyDescent="0.2">
      <c r="C363" s="4">
        <v>42964</v>
      </c>
      <c r="D363" s="4">
        <v>42964</v>
      </c>
      <c r="E363" s="3">
        <v>24</v>
      </c>
      <c r="F363" s="3">
        <v>60</v>
      </c>
      <c r="G363" s="3">
        <v>200000</v>
      </c>
      <c r="H363" s="3">
        <v>250</v>
      </c>
      <c r="I363" s="3">
        <v>1</v>
      </c>
      <c r="J363" s="3">
        <v>2</v>
      </c>
      <c r="K363" s="3">
        <v>1</v>
      </c>
      <c r="L363" s="3">
        <v>2</v>
      </c>
      <c r="M363" s="3">
        <v>3</v>
      </c>
      <c r="N363" s="3">
        <v>1</v>
      </c>
      <c r="O363">
        <f t="shared" si="180"/>
        <v>1.6666666666666667</v>
      </c>
      <c r="P363">
        <f t="shared" si="181"/>
        <v>1.6666666666666667</v>
      </c>
      <c r="Q363">
        <f t="shared" si="229"/>
        <v>1333.3333333333335</v>
      </c>
      <c r="R363">
        <f t="shared" si="230"/>
        <v>1333.3333333333335</v>
      </c>
      <c r="V363">
        <f>SUM(Q356:Q363)</f>
        <v>4560</v>
      </c>
      <c r="W363" t="s">
        <v>20</v>
      </c>
      <c r="Y363">
        <f t="shared" ref="Y363" si="251">(Q363/G363)*X363*1000</f>
        <v>0</v>
      </c>
      <c r="Z363">
        <f>SUM(Q362:Q363)</f>
        <v>1333.3333333333335</v>
      </c>
      <c r="AA363">
        <f>V363-SUM(Z356:Z363)</f>
        <v>0</v>
      </c>
    </row>
  </sheetData>
  <sortState ref="A98:V123">
    <sortCondition ref="C98:C123"/>
    <sortCondition ref="E98:E1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Ruler="0" workbookViewId="0">
      <selection activeCell="A2" sqref="A2:A12"/>
    </sheetView>
  </sheetViews>
  <sheetFormatPr baseColWidth="10" defaultRowHeight="16" x14ac:dyDescent="0.2"/>
  <sheetData>
    <row r="1" spans="1:6" x14ac:dyDescent="0.2">
      <c r="A1" s="5" t="s">
        <v>45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</row>
    <row r="2" spans="1:6" x14ac:dyDescent="0.2">
      <c r="A2" s="6">
        <v>42946</v>
      </c>
      <c r="B2" s="7">
        <f>60000*5</f>
        <v>300000</v>
      </c>
      <c r="C2" s="7">
        <f t="shared" ref="C2:E2" si="0">60000*5</f>
        <v>300000</v>
      </c>
      <c r="D2" s="7">
        <f t="shared" si="0"/>
        <v>300000</v>
      </c>
      <c r="E2" s="7">
        <f t="shared" si="0"/>
        <v>300000</v>
      </c>
      <c r="F2" s="7">
        <f>60000*4</f>
        <v>240000</v>
      </c>
    </row>
    <row r="3" spans="1:6" x14ac:dyDescent="0.2">
      <c r="A3" s="6">
        <v>42948</v>
      </c>
      <c r="B3">
        <v>247222.22222222225</v>
      </c>
      <c r="C3">
        <v>284666.66666666669</v>
      </c>
      <c r="D3">
        <v>193888.88888888891</v>
      </c>
      <c r="E3">
        <v>238333.33333333331</v>
      </c>
      <c r="F3">
        <v>178888.88888888891</v>
      </c>
    </row>
    <row r="4" spans="1:6" x14ac:dyDescent="0.2">
      <c r="A4" s="6">
        <v>42950</v>
      </c>
      <c r="B4">
        <v>259700</v>
      </c>
      <c r="C4">
        <v>188960.00000000003</v>
      </c>
      <c r="D4">
        <v>226259.99999999997</v>
      </c>
      <c r="E4">
        <v>169560</v>
      </c>
      <c r="F4">
        <v>122466.66666666669</v>
      </c>
    </row>
    <row r="5" spans="1:6" x14ac:dyDescent="0.2">
      <c r="A5" s="6">
        <v>42952</v>
      </c>
      <c r="B5">
        <v>202346.66666666666</v>
      </c>
      <c r="C5">
        <v>213036.66666666669</v>
      </c>
      <c r="D5">
        <v>193566.66666666666</v>
      </c>
      <c r="E5">
        <v>160306.66666666666</v>
      </c>
      <c r="F5">
        <v>130493.33333333334</v>
      </c>
    </row>
    <row r="6" spans="1:6" x14ac:dyDescent="0.2">
      <c r="A6" s="6">
        <v>42954</v>
      </c>
      <c r="B6">
        <v>167333.33333333331</v>
      </c>
      <c r="C6">
        <v>159966.66666666666</v>
      </c>
      <c r="D6">
        <v>162480</v>
      </c>
      <c r="E6">
        <v>159180.00000000003</v>
      </c>
      <c r="F6">
        <v>125886.66666666667</v>
      </c>
    </row>
    <row r="7" spans="1:6" x14ac:dyDescent="0.2">
      <c r="A7" s="6">
        <v>42956</v>
      </c>
      <c r="B7">
        <v>128946.66666666667</v>
      </c>
      <c r="C7">
        <v>128573.33333333333</v>
      </c>
      <c r="D7">
        <v>116379.99999999999</v>
      </c>
      <c r="E7">
        <v>94733.333333333343</v>
      </c>
      <c r="F7">
        <v>79013.333333333343</v>
      </c>
    </row>
    <row r="8" spans="1:6" x14ac:dyDescent="0.2">
      <c r="A8" s="6">
        <v>42958</v>
      </c>
      <c r="B8">
        <v>66160</v>
      </c>
      <c r="C8">
        <v>76971.666666666672</v>
      </c>
      <c r="D8">
        <v>74320</v>
      </c>
      <c r="E8">
        <v>50733.333333333336</v>
      </c>
      <c r="F8">
        <v>47406.666666666672</v>
      </c>
    </row>
    <row r="9" spans="1:6" x14ac:dyDescent="0.2">
      <c r="A9" s="6">
        <v>42960</v>
      </c>
      <c r="B9">
        <v>53133.333333333336</v>
      </c>
      <c r="C9">
        <v>46466.666666666664</v>
      </c>
      <c r="D9">
        <v>43533.333333333336</v>
      </c>
      <c r="E9">
        <v>32733.333333333336</v>
      </c>
      <c r="F9">
        <v>29400</v>
      </c>
    </row>
    <row r="10" spans="1:6" x14ac:dyDescent="0.2">
      <c r="A10" s="6">
        <v>42962</v>
      </c>
      <c r="B10">
        <v>25720</v>
      </c>
      <c r="C10">
        <v>29160</v>
      </c>
      <c r="D10">
        <v>31086.666666666664</v>
      </c>
      <c r="E10">
        <v>20300</v>
      </c>
      <c r="F10">
        <v>17606.666666666668</v>
      </c>
    </row>
    <row r="11" spans="1:6" x14ac:dyDescent="0.2">
      <c r="A11" s="6">
        <v>42962</v>
      </c>
      <c r="B11" s="3">
        <v>15280</v>
      </c>
      <c r="C11" s="3">
        <v>18786.666669999999</v>
      </c>
      <c r="D11" s="3">
        <v>20820</v>
      </c>
      <c r="E11" s="3">
        <v>10620</v>
      </c>
      <c r="F11" s="3">
        <v>9406.6666669999995</v>
      </c>
    </row>
    <row r="12" spans="1:6" x14ac:dyDescent="0.2">
      <c r="A12" s="6">
        <v>42964</v>
      </c>
      <c r="B12" s="3">
        <v>9533.3333330000005</v>
      </c>
      <c r="C12" s="3">
        <v>10026.666670000001</v>
      </c>
      <c r="D12">
        <v>9006.6666669999995</v>
      </c>
      <c r="E12" s="3">
        <v>3526.666667</v>
      </c>
      <c r="F12">
        <v>4560</v>
      </c>
    </row>
    <row r="17" spans="9:9" x14ac:dyDescent="0.2">
      <c r="I17" s="3"/>
    </row>
    <row r="18" spans="9:9" x14ac:dyDescent="0.2">
      <c r="I18" s="3"/>
    </row>
    <row r="19" spans="9:9" x14ac:dyDescent="0.2">
      <c r="I19" s="3"/>
    </row>
    <row r="20" spans="9:9" x14ac:dyDescent="0.2">
      <c r="I20" s="3"/>
    </row>
    <row r="21" spans="9:9" x14ac:dyDescent="0.2">
      <c r="I21" s="3"/>
    </row>
    <row r="22" spans="9:9" x14ac:dyDescent="0.2">
      <c r="I22" s="3"/>
    </row>
    <row r="23" spans="9:9" x14ac:dyDescent="0.2">
      <c r="I23" s="3"/>
    </row>
    <row r="24" spans="9:9" x14ac:dyDescent="0.2">
      <c r="I24" s="3"/>
    </row>
    <row r="25" spans="9:9" x14ac:dyDescent="0.2">
      <c r="I25" s="3"/>
    </row>
    <row r="27" spans="9:9" x14ac:dyDescent="0.2">
      <c r="I27" s="3"/>
    </row>
    <row r="28" spans="9:9" x14ac:dyDescent="0.2">
      <c r="I28" s="3"/>
    </row>
    <row r="29" spans="9:9" x14ac:dyDescent="0.2">
      <c r="I29" s="3"/>
    </row>
    <row r="30" spans="9:9" x14ac:dyDescent="0.2">
      <c r="I30" s="3"/>
    </row>
    <row r="31" spans="9:9" x14ac:dyDescent="0.2">
      <c r="I31" s="3"/>
    </row>
    <row r="32" spans="9:9" x14ac:dyDescent="0.2">
      <c r="I32" s="3"/>
    </row>
    <row r="33" spans="9:9" x14ac:dyDescent="0.2">
      <c r="I33" s="3"/>
    </row>
    <row r="34" spans="9:9" x14ac:dyDescent="0.2">
      <c r="I34" s="3"/>
    </row>
    <row r="35" spans="9:9" x14ac:dyDescent="0.2">
      <c r="I35" s="3"/>
    </row>
    <row r="36" spans="9:9" x14ac:dyDescent="0.2">
      <c r="I36" s="3"/>
    </row>
    <row r="37" spans="9:9" x14ac:dyDescent="0.2">
      <c r="I37" s="3"/>
    </row>
    <row r="38" spans="9:9" x14ac:dyDescent="0.2">
      <c r="I38" s="3"/>
    </row>
    <row r="39" spans="9:9" x14ac:dyDescent="0.2">
      <c r="I39" s="3"/>
    </row>
    <row r="40" spans="9:9" x14ac:dyDescent="0.2">
      <c r="I40" s="3"/>
    </row>
    <row r="41" spans="9:9" x14ac:dyDescent="0.2">
      <c r="I41" s="3"/>
    </row>
    <row r="42" spans="9:9" x14ac:dyDescent="0.2">
      <c r="I42" s="3"/>
    </row>
    <row r="43" spans="9:9" x14ac:dyDescent="0.2">
      <c r="I43" s="3"/>
    </row>
    <row r="44" spans="9:9" x14ac:dyDescent="0.2">
      <c r="I44" s="3"/>
    </row>
    <row r="45" spans="9:9" x14ac:dyDescent="0.2">
      <c r="I45" s="3"/>
    </row>
    <row r="47" spans="9:9" x14ac:dyDescent="0.2">
      <c r="I47" s="3"/>
    </row>
    <row r="48" spans="9:9" x14ac:dyDescent="0.2">
      <c r="I48" s="3"/>
    </row>
    <row r="49" spans="9:9" x14ac:dyDescent="0.2">
      <c r="I49" s="3"/>
    </row>
    <row r="50" spans="9:9" x14ac:dyDescent="0.2">
      <c r="I50" s="3"/>
    </row>
    <row r="51" spans="9:9" x14ac:dyDescent="0.2">
      <c r="I51" s="3"/>
    </row>
    <row r="52" spans="9:9" x14ac:dyDescent="0.2">
      <c r="I52" s="3"/>
    </row>
    <row r="53" spans="9:9" x14ac:dyDescent="0.2">
      <c r="I53" s="3"/>
    </row>
    <row r="54" spans="9:9" x14ac:dyDescent="0.2">
      <c r="I5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showRuler="0" workbookViewId="0">
      <selection activeCell="K25" sqref="K25"/>
    </sheetView>
  </sheetViews>
  <sheetFormatPr baseColWidth="10" defaultRowHeight="16" x14ac:dyDescent="0.2"/>
  <sheetData>
    <row r="1" spans="1:25" x14ac:dyDescent="0.2">
      <c r="A1" s="5" t="s">
        <v>1</v>
      </c>
      <c r="B1" s="6">
        <v>42946</v>
      </c>
      <c r="C1" s="6">
        <v>42948</v>
      </c>
      <c r="D1" s="6">
        <v>42950</v>
      </c>
      <c r="E1" s="6">
        <v>42952</v>
      </c>
      <c r="F1" s="6">
        <v>42954</v>
      </c>
      <c r="G1" s="6">
        <v>42956</v>
      </c>
      <c r="H1" s="6">
        <v>42958</v>
      </c>
      <c r="I1" s="6">
        <v>42960</v>
      </c>
      <c r="J1" s="6">
        <v>42962</v>
      </c>
      <c r="K1" s="6">
        <v>42964</v>
      </c>
    </row>
    <row r="2" spans="1:25" x14ac:dyDescent="0.2">
      <c r="A2" s="5">
        <v>1</v>
      </c>
      <c r="B2">
        <v>60000</v>
      </c>
      <c r="C2">
        <v>55555.555555555562</v>
      </c>
      <c r="D2">
        <f>SUM(Sheet1!Q26:Q27)</f>
        <v>58500</v>
      </c>
      <c r="E2">
        <v>41600</v>
      </c>
      <c r="F2">
        <v>34666.666666666664</v>
      </c>
      <c r="G2" s="7">
        <f>SUM(Sheet1!Q124:Q125)</f>
        <v>23306.666666666668</v>
      </c>
      <c r="H2">
        <f>SUM(Sheet1!Q172:Q173)</f>
        <v>8533.3333333333339</v>
      </c>
      <c r="I2">
        <f>SUM(Sheet1!Q220:Q221)</f>
        <v>9600</v>
      </c>
      <c r="J2">
        <f>SUM(Sheet1!Q268:Q269)</f>
        <v>7286.6666666666661</v>
      </c>
      <c r="K2">
        <f>SUM(Sheet1!Q316:Q317)</f>
        <v>1760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">
      <c r="A3" s="5">
        <v>2</v>
      </c>
      <c r="B3">
        <v>60000</v>
      </c>
      <c r="C3">
        <v>36111.111111111117</v>
      </c>
      <c r="D3">
        <f>SUM(Sheet1!Q28:Q29)</f>
        <v>74666.666666666672</v>
      </c>
      <c r="E3">
        <v>34666.666666666664</v>
      </c>
      <c r="F3">
        <v>26400</v>
      </c>
      <c r="G3" s="7">
        <f>SUM(Sheet1!Q126:Q127)</f>
        <v>24000</v>
      </c>
      <c r="H3">
        <f>SUM(Sheet1!Q174:Q175)</f>
        <v>10733.333333333334</v>
      </c>
      <c r="I3">
        <f>SUM(Sheet1!Q222:Q223)</f>
        <v>5200</v>
      </c>
      <c r="J3">
        <f>SUM(Sheet1!Q270:Q271)</f>
        <v>3666.6666666666665</v>
      </c>
      <c r="K3">
        <f>SUM(Sheet1!Q318:Q319)</f>
        <v>1106.6666666666667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2">
      <c r="A4" s="5">
        <v>3</v>
      </c>
      <c r="B4">
        <v>60000</v>
      </c>
      <c r="C4">
        <v>57777.777777777774</v>
      </c>
      <c r="D4">
        <f>SUM(Sheet1!Q30:Q31)</f>
        <v>42200</v>
      </c>
      <c r="E4">
        <v>46400</v>
      </c>
      <c r="F4">
        <v>36400</v>
      </c>
      <c r="G4" s="7">
        <f>SUM(Sheet1!Q128:Q129)</f>
        <v>23586.666666666664</v>
      </c>
      <c r="H4">
        <f>SUM(Sheet1!Q176:Q177)</f>
        <v>13933.333333333332</v>
      </c>
      <c r="I4">
        <f>SUM(Sheet1!Q224:Q225)</f>
        <v>11666.666666666668</v>
      </c>
      <c r="J4">
        <f>SUM(Sheet1!Q272:Q273)</f>
        <v>5300</v>
      </c>
      <c r="K4">
        <f>SUM(Sheet1!Q320:Q321)</f>
        <v>2133.3333333333335</v>
      </c>
    </row>
    <row r="5" spans="1:25" x14ac:dyDescent="0.2">
      <c r="A5" s="5">
        <v>4</v>
      </c>
      <c r="B5">
        <v>60000</v>
      </c>
      <c r="C5">
        <v>44444.444444444445</v>
      </c>
      <c r="D5">
        <f>SUM(Sheet1!Q32:Q33)</f>
        <v>39600</v>
      </c>
      <c r="E5">
        <v>36000</v>
      </c>
      <c r="F5">
        <v>36266.666666666664</v>
      </c>
      <c r="G5" s="7">
        <f>SUM(Sheet1!Q130:Q131)</f>
        <v>32653.333333333332</v>
      </c>
      <c r="H5">
        <f>SUM(Sheet1!Q178:Q179)</f>
        <v>12800</v>
      </c>
      <c r="I5">
        <f>SUM(Sheet1!Q226:Q227)</f>
        <v>8666.6666666666661</v>
      </c>
      <c r="J5">
        <f>SUM(Sheet1!Q274:Q275)</f>
        <v>4333.333333333333</v>
      </c>
      <c r="K5">
        <f>SUM(Sheet1!Q322:Q323)</f>
        <v>1866.666666666667</v>
      </c>
    </row>
    <row r="6" spans="1:25" x14ac:dyDescent="0.2">
      <c r="A6" s="5">
        <v>5</v>
      </c>
      <c r="B6">
        <v>60000</v>
      </c>
      <c r="C6">
        <v>53333.333333333336</v>
      </c>
      <c r="D6">
        <f>SUM(Sheet1!Q34:Q35)</f>
        <v>44733.333333333328</v>
      </c>
      <c r="E6">
        <v>43680</v>
      </c>
      <c r="F6">
        <v>33600</v>
      </c>
      <c r="G6" s="7">
        <f>SUM(Sheet1!Q132:Q133)</f>
        <v>25399.999999999996</v>
      </c>
      <c r="H6">
        <f>SUM(Sheet1!Q180:Q181)</f>
        <v>20160</v>
      </c>
      <c r="I6">
        <f>SUM(Sheet1!Q228:Q229)</f>
        <v>18000</v>
      </c>
      <c r="J6">
        <f>SUM(Sheet1!Q276:Q277)</f>
        <v>5133.3333333333339</v>
      </c>
      <c r="K6">
        <f>SUM(Sheet1!Q324:Q325)</f>
        <v>2666.666666666667</v>
      </c>
    </row>
    <row r="7" spans="1:25" x14ac:dyDescent="0.2">
      <c r="A7" s="5">
        <v>6</v>
      </c>
      <c r="B7">
        <v>60000</v>
      </c>
      <c r="C7">
        <v>52777.777777777781</v>
      </c>
      <c r="D7">
        <f>SUM(Sheet1!Q36:Q37)</f>
        <v>32733.333333333336</v>
      </c>
      <c r="E7">
        <v>35520</v>
      </c>
      <c r="F7">
        <v>24800</v>
      </c>
      <c r="G7" s="7">
        <f>SUM(Sheet1!Q134:Q135)</f>
        <v>8533.3333333333339</v>
      </c>
      <c r="H7">
        <f>SUM(Sheet1!Q182:Q183)</f>
        <v>10080</v>
      </c>
      <c r="I7">
        <f>SUM(Sheet1!Q230:Q231)</f>
        <v>8099.9999999999991</v>
      </c>
      <c r="J7">
        <f>SUM(Sheet1!Q278:Q279)</f>
        <v>3466.6666666666665</v>
      </c>
      <c r="K7">
        <f>SUM(Sheet1!Q326:Q327)</f>
        <v>1333.3333333333335</v>
      </c>
    </row>
    <row r="8" spans="1:25" x14ac:dyDescent="0.2">
      <c r="A8" s="5">
        <v>7</v>
      </c>
      <c r="B8">
        <v>60000</v>
      </c>
      <c r="C8">
        <v>42222.222222222226</v>
      </c>
      <c r="D8">
        <f>SUM(Sheet1!Q38:Q39)</f>
        <v>35360</v>
      </c>
      <c r="E8">
        <v>30766.666666666672</v>
      </c>
      <c r="F8">
        <v>27200.000000000004</v>
      </c>
      <c r="G8" s="7">
        <f>SUM(Sheet1!Q136:Q137)</f>
        <v>25326.666666666664</v>
      </c>
      <c r="H8">
        <f>SUM(Sheet1!Q184:Q185)</f>
        <v>22200</v>
      </c>
      <c r="I8">
        <f>SUM(Sheet1!Q232:Q233)</f>
        <v>6000</v>
      </c>
      <c r="J8">
        <f>SUM(Sheet1!Q280:Q281)</f>
        <v>4866.666666666667</v>
      </c>
      <c r="K8">
        <f>SUM(Sheet1!Q328:Q329)</f>
        <v>1333.3333333333335</v>
      </c>
    </row>
    <row r="9" spans="1:25" x14ac:dyDescent="0.2">
      <c r="A9" s="5">
        <v>8</v>
      </c>
      <c r="B9">
        <v>60000</v>
      </c>
      <c r="C9">
        <v>61333.333333333336</v>
      </c>
      <c r="D9">
        <f>SUM(Sheet1!Q40:Q41)</f>
        <v>37333.333333333336</v>
      </c>
      <c r="E9">
        <v>32000</v>
      </c>
      <c r="F9">
        <v>36833.333333333328</v>
      </c>
      <c r="G9" s="7">
        <f>SUM(Sheet1!Q138:Q139)</f>
        <v>38500</v>
      </c>
      <c r="H9">
        <f>SUM(Sheet1!Q186:Q187)</f>
        <v>14399.999999999998</v>
      </c>
      <c r="I9">
        <f>SUM(Sheet1!Q234:Q235)</f>
        <v>10633.333333333332</v>
      </c>
      <c r="J9">
        <f>SUM(Sheet1!Q282:Q283)</f>
        <v>5600</v>
      </c>
      <c r="K9">
        <f>SUM(Sheet1!Q330:Q331)</f>
        <v>2000</v>
      </c>
    </row>
    <row r="10" spans="1:25" x14ac:dyDescent="0.2">
      <c r="A10" s="5">
        <v>9</v>
      </c>
      <c r="B10">
        <v>60000</v>
      </c>
      <c r="C10">
        <v>75000</v>
      </c>
      <c r="D10">
        <f>SUM(Sheet1!Q42:Q43)</f>
        <v>44333.333333333336</v>
      </c>
      <c r="E10">
        <v>48000</v>
      </c>
      <c r="F10">
        <v>28999.999999999996</v>
      </c>
      <c r="G10" s="7">
        <f>SUM(Sheet1!Q140:Q141)</f>
        <v>32186.666666666668</v>
      </c>
      <c r="H10">
        <f>SUM(Sheet1!Q188:Q189)</f>
        <v>16791.666666666668</v>
      </c>
      <c r="I10">
        <f>SUM(Sheet1!Q236:Q237)</f>
        <v>9600</v>
      </c>
      <c r="J10">
        <f>SUM(Sheet1!Q284:Q285)</f>
        <v>6626.666666666667</v>
      </c>
      <c r="K10">
        <f>SUM(Sheet1!Q332:Q333)</f>
        <v>2840</v>
      </c>
    </row>
    <row r="11" spans="1:25" x14ac:dyDescent="0.2">
      <c r="A11" s="5">
        <v>10</v>
      </c>
      <c r="B11">
        <v>60000</v>
      </c>
      <c r="C11">
        <v>53333.333333333336</v>
      </c>
      <c r="D11">
        <f>SUM(Sheet1!Q44:Q45)</f>
        <v>39200</v>
      </c>
      <c r="E11">
        <v>66750</v>
      </c>
      <c r="F11" s="3">
        <v>42133.333333333336</v>
      </c>
      <c r="G11" s="7">
        <f>SUM(Sheet1!Q142:Q143)</f>
        <v>24026.666666666668</v>
      </c>
      <c r="H11">
        <f>SUM(Sheet1!Q190:Q191)</f>
        <v>13500</v>
      </c>
      <c r="I11">
        <f>SUM(Sheet1!Q238:Q239)</f>
        <v>12133.333333333334</v>
      </c>
      <c r="J11">
        <f>SUM(Sheet1!Q286:Q287)</f>
        <v>8600</v>
      </c>
      <c r="K11">
        <f>SUM(Sheet1!Q334:Q335)</f>
        <v>2520</v>
      </c>
    </row>
    <row r="12" spans="1:25" x14ac:dyDescent="0.2">
      <c r="A12" s="5">
        <v>11</v>
      </c>
      <c r="B12">
        <v>60000</v>
      </c>
      <c r="C12">
        <v>27777.777777777781</v>
      </c>
      <c r="D12">
        <f>SUM(Sheet1!Q46:Q47)</f>
        <v>44586.666666666664</v>
      </c>
      <c r="E12" s="3">
        <v>46200</v>
      </c>
      <c r="F12">
        <f>SUM(Sheet1!Q109,Sheet1!Q110)</f>
        <v>32200</v>
      </c>
      <c r="G12" s="7">
        <f>SUM(Sheet1!Q144:Q145)</f>
        <v>22400</v>
      </c>
      <c r="H12">
        <f>SUM(Sheet1!Q192:Q193)</f>
        <v>15533.333333333334</v>
      </c>
      <c r="I12">
        <f>SUM(Sheet1!Q240:Q241)</f>
        <v>2333.3333333333335</v>
      </c>
      <c r="J12">
        <f>SUM(Sheet1!Q288:Q289)</f>
        <v>1466.6666666666665</v>
      </c>
      <c r="K12">
        <f>SUM(Sheet1!Q336:Q337)</f>
        <v>1440</v>
      </c>
    </row>
    <row r="13" spans="1:25" x14ac:dyDescent="0.2">
      <c r="A13" s="5">
        <v>12</v>
      </c>
      <c r="B13">
        <v>60000</v>
      </c>
      <c r="C13">
        <v>47777.777777777781</v>
      </c>
      <c r="D13">
        <f>SUM(Sheet1!Q48:Q49)</f>
        <v>39900</v>
      </c>
      <c r="E13" s="3">
        <v>41066.666666666672</v>
      </c>
      <c r="F13">
        <v>23199.999999999996</v>
      </c>
      <c r="G13" s="7">
        <f>SUM(Sheet1!Q146:Q147)</f>
        <v>18973.333333333336</v>
      </c>
      <c r="H13">
        <f>SUM(Sheet1!Q194:Q195)</f>
        <v>15200</v>
      </c>
      <c r="I13">
        <f>SUM(Sheet1!Q242:Q243)</f>
        <v>2666.6666666666665</v>
      </c>
      <c r="J13">
        <f>SUM(Sheet1!Q290:Q291)</f>
        <v>1600</v>
      </c>
      <c r="K13">
        <f>SUM(Sheet1!Q338:Q339)</f>
        <v>813.33333333333337</v>
      </c>
    </row>
    <row r="14" spans="1:25" x14ac:dyDescent="0.2">
      <c r="A14" s="5">
        <v>13</v>
      </c>
      <c r="B14">
        <v>60000</v>
      </c>
      <c r="C14">
        <v>35555.555555555555</v>
      </c>
      <c r="D14">
        <f>SUM(Sheet1!Q50:Q51)</f>
        <v>32866.666666666664</v>
      </c>
      <c r="E14">
        <v>40533.333333333336</v>
      </c>
      <c r="F14">
        <v>26133.333333333332</v>
      </c>
      <c r="G14" s="7">
        <f>SUM(Sheet1!Q148:Q149)</f>
        <v>20706.666666666668</v>
      </c>
      <c r="H14">
        <f>SUM(Sheet1!Q196:Q197)</f>
        <v>13720.000000000002</v>
      </c>
      <c r="I14">
        <f>SUM(Sheet1!Q244:Q245)</f>
        <v>12266.666666666666</v>
      </c>
      <c r="J14">
        <f>SUM(Sheet1!Q292:Q293)</f>
        <v>6333.3333333333339</v>
      </c>
      <c r="K14">
        <f>SUM(Sheet1!Q340:Q341)</f>
        <v>1033.3333333333333</v>
      </c>
    </row>
    <row r="15" spans="1:25" x14ac:dyDescent="0.2">
      <c r="A15" s="5">
        <v>14</v>
      </c>
      <c r="B15">
        <v>60000</v>
      </c>
      <c r="C15">
        <v>51666.666666666664</v>
      </c>
      <c r="D15">
        <f>SUM(Sheet1!Q52:Q53)</f>
        <v>38266.666666666664</v>
      </c>
      <c r="E15">
        <v>39100</v>
      </c>
      <c r="F15">
        <v>40600</v>
      </c>
      <c r="G15" s="7">
        <f>SUM(Sheet1!Q150:Q151)</f>
        <v>25066.666666666664</v>
      </c>
      <c r="H15">
        <f>SUM(Sheet1!Q198:Q199)</f>
        <v>16000</v>
      </c>
      <c r="I15">
        <f>SUM(Sheet1!Q246:Q247)</f>
        <v>15066.666666666666</v>
      </c>
      <c r="J15">
        <f>SUM(Sheet1!Q294:Q295)</f>
        <v>9766.6666666666661</v>
      </c>
      <c r="K15">
        <f>SUM(Sheet1!Q342:Q343)</f>
        <v>2520</v>
      </c>
    </row>
    <row r="16" spans="1:25" x14ac:dyDescent="0.2">
      <c r="A16" s="5">
        <v>15</v>
      </c>
      <c r="B16">
        <v>60000</v>
      </c>
      <c r="C16">
        <v>31111.111111111113</v>
      </c>
      <c r="D16">
        <f>SUM(Sheet1!Q54:Q55)</f>
        <v>70640</v>
      </c>
      <c r="E16">
        <v>26666.666666666668</v>
      </c>
      <c r="F16">
        <v>40346.666666666672</v>
      </c>
      <c r="G16" s="7">
        <f>SUM(Sheet1!Q152:Q153)</f>
        <v>29233.333333333328</v>
      </c>
      <c r="H16">
        <f>SUM(Sheet1!Q200:Q201)</f>
        <v>13866.666666666668</v>
      </c>
      <c r="I16">
        <f>SUM(Sheet1!Q248:Q249)</f>
        <v>11200</v>
      </c>
      <c r="J16">
        <f>SUM(Sheet1!Q296:Q297)</f>
        <v>11920</v>
      </c>
      <c r="K16">
        <f>SUM(Sheet1!Q344:Q345)</f>
        <v>3200</v>
      </c>
    </row>
    <row r="17" spans="1:11" x14ac:dyDescent="0.2">
      <c r="A17" s="5">
        <v>16</v>
      </c>
      <c r="B17">
        <v>60000</v>
      </c>
      <c r="C17">
        <v>42222.222222222226</v>
      </c>
      <c r="D17">
        <f>SUM(Sheet1!Q56:Q57)</f>
        <v>32000</v>
      </c>
      <c r="E17">
        <v>26666.666666666668</v>
      </c>
      <c r="F17">
        <v>21000</v>
      </c>
      <c r="G17" s="7">
        <f>SUM(Sheet1!Q154:Q155)</f>
        <v>25500</v>
      </c>
      <c r="H17">
        <f>SUM(Sheet1!Q202:Q203)</f>
        <v>12133.333333333332</v>
      </c>
      <c r="I17">
        <f>SUM(Sheet1!Q250:Q251)</f>
        <v>8066.666666666667</v>
      </c>
      <c r="J17">
        <f>SUM(Sheet1!Q298:Q299)</f>
        <v>1900</v>
      </c>
      <c r="K17">
        <f>SUM(Sheet1!Q346:Q347)</f>
        <v>833.33333333333337</v>
      </c>
    </row>
    <row r="18" spans="1:11" x14ac:dyDescent="0.2">
      <c r="A18" s="5">
        <v>17</v>
      </c>
      <c r="B18">
        <v>60000</v>
      </c>
      <c r="C18">
        <v>51666.666666666664</v>
      </c>
      <c r="D18">
        <f>SUM(Sheet1!Q58:Q59)</f>
        <v>37200</v>
      </c>
      <c r="E18">
        <v>37440</v>
      </c>
      <c r="F18">
        <v>29500.000000000004</v>
      </c>
      <c r="G18" s="7">
        <f>SUM(Sheet1!Q156:Q157)</f>
        <v>9300</v>
      </c>
      <c r="H18">
        <f>SUM(Sheet1!Q204:Q205)</f>
        <v>2666.666666666667</v>
      </c>
      <c r="I18">
        <f>SUM(Sheet1!Q252:Q253)</f>
        <v>1400</v>
      </c>
      <c r="J18">
        <f>SUM(Sheet1!Q300:Q301)</f>
        <v>1466.6666666666665</v>
      </c>
      <c r="K18">
        <f>SUM(Sheet1!Q348:Q349)</f>
        <v>1333.3333333333335</v>
      </c>
    </row>
    <row r="19" spans="1:11" x14ac:dyDescent="0.2">
      <c r="A19" s="5">
        <v>18</v>
      </c>
      <c r="B19">
        <v>60000</v>
      </c>
      <c r="C19">
        <v>50555.555555555555</v>
      </c>
      <c r="D19">
        <f>SUM(Sheet1!Q60:Q61)</f>
        <v>29066.666666666664</v>
      </c>
      <c r="E19">
        <v>27733.333333333332</v>
      </c>
      <c r="F19">
        <v>27733.333333333332</v>
      </c>
      <c r="G19" s="7">
        <f>SUM(Sheet1!Q158:Q159)</f>
        <v>16033.333333333334</v>
      </c>
      <c r="H19">
        <f>SUM(Sheet1!Q206:Q207)</f>
        <v>16133.333333333334</v>
      </c>
      <c r="I19">
        <f>SUM(Sheet1!Q254:Q255)</f>
        <v>5000</v>
      </c>
      <c r="J19">
        <f>SUM(Sheet1!Q302:Q303)</f>
        <v>4966.666666666667</v>
      </c>
      <c r="K19">
        <f>SUM(Sheet1!Q350:Q351)</f>
        <v>533.33333333333337</v>
      </c>
    </row>
    <row r="20" spans="1:11" x14ac:dyDescent="0.2">
      <c r="A20" s="5">
        <v>19</v>
      </c>
      <c r="B20">
        <v>60000</v>
      </c>
      <c r="C20">
        <v>49444.444444444445</v>
      </c>
      <c r="D20">
        <f>SUM(Sheet1!Q62:Q63)</f>
        <v>35960</v>
      </c>
      <c r="E20">
        <v>36666.666666666664</v>
      </c>
      <c r="F20">
        <v>38566.666666666664</v>
      </c>
      <c r="G20" s="7">
        <f>SUM(Sheet1!Q160:Q161)</f>
        <v>20000</v>
      </c>
      <c r="H20">
        <f>SUM(Sheet1!Q208:Q209)</f>
        <v>11200.000000000002</v>
      </c>
      <c r="I20">
        <f>SUM(Sheet1!Q256:Q257)</f>
        <v>10800</v>
      </c>
      <c r="J20">
        <f>SUM(Sheet1!Q304:Q305)</f>
        <v>6233.3333333333339</v>
      </c>
      <c r="K20">
        <f>SUM(Sheet1!Q352:Q353)</f>
        <v>266.66666666666669</v>
      </c>
    </row>
    <row r="21" spans="1:11" x14ac:dyDescent="0.2">
      <c r="A21" s="5">
        <v>20</v>
      </c>
      <c r="B21">
        <v>60000</v>
      </c>
      <c r="C21">
        <v>44444.444444444445</v>
      </c>
      <c r="D21">
        <f>SUM(Sheet1!Q64:Q65)</f>
        <v>35333.333333333336</v>
      </c>
      <c r="E21">
        <v>31800</v>
      </c>
      <c r="F21">
        <v>28000.000000000004</v>
      </c>
      <c r="G21" s="7">
        <f>SUM(Sheet1!Q162:Q163)</f>
        <v>23900</v>
      </c>
      <c r="H21">
        <f>SUM(Sheet1!Q210:Q211)</f>
        <v>8600</v>
      </c>
      <c r="I21">
        <f>SUM(Sheet1!Q258:Q259)</f>
        <v>7466.6666666666661</v>
      </c>
      <c r="J21">
        <f>SUM(Sheet1!Q306:Q307)</f>
        <v>5733.3333333333339</v>
      </c>
      <c r="K21">
        <f>SUM(Sheet1!Q354:Q355)</f>
        <v>560</v>
      </c>
    </row>
    <row r="22" spans="1:11" x14ac:dyDescent="0.2">
      <c r="A22" s="5">
        <v>21</v>
      </c>
      <c r="B22">
        <v>60000</v>
      </c>
      <c r="C22">
        <v>57222.222222222226</v>
      </c>
      <c r="D22">
        <f>SUM(Sheet1!Q66:Q67)</f>
        <v>23600</v>
      </c>
      <c r="E22">
        <v>25226.666666666668</v>
      </c>
      <c r="F22">
        <v>31666.666666666668</v>
      </c>
      <c r="G22" s="7">
        <f>SUM(Sheet1!Q164:Q165)</f>
        <v>17680</v>
      </c>
      <c r="H22">
        <f>SUM(Sheet1!Q212:Q213)</f>
        <v>10666.666666666668</v>
      </c>
      <c r="I22">
        <f>SUM(Sheet1!Q260:Q261)</f>
        <v>8800</v>
      </c>
      <c r="J22">
        <f>SUM(Sheet1!Q308:Q309)</f>
        <v>4700</v>
      </c>
      <c r="K22">
        <f>SUM(Sheet1!Q356:Q357)</f>
        <v>1600</v>
      </c>
    </row>
    <row r="23" spans="1:11" x14ac:dyDescent="0.2">
      <c r="A23" s="5">
        <v>22</v>
      </c>
      <c r="B23">
        <v>60000</v>
      </c>
      <c r="C23">
        <v>40000</v>
      </c>
      <c r="D23">
        <f>SUM(Sheet1!Q68:Q69)</f>
        <v>35733.333333333336</v>
      </c>
      <c r="E23">
        <v>36000</v>
      </c>
      <c r="F23">
        <v>27653.333333333332</v>
      </c>
      <c r="G23" s="7">
        <f>SUM(Sheet1!Q166:Q167)</f>
        <v>20066.666666666668</v>
      </c>
      <c r="H23">
        <f>SUM(Sheet1!Q214:Q215)</f>
        <v>8500</v>
      </c>
      <c r="I23">
        <f>SUM(Sheet1!Q262:Q263)</f>
        <v>8000</v>
      </c>
      <c r="J23">
        <f>SUM(Sheet1!Q310:Q311)</f>
        <v>4906.666666666667</v>
      </c>
      <c r="K23">
        <f>SUM(Sheet1!Q358:Q359)</f>
        <v>1093.3333333333335</v>
      </c>
    </row>
    <row r="24" spans="1:11" x14ac:dyDescent="0.2">
      <c r="A24" s="5">
        <v>23</v>
      </c>
      <c r="B24">
        <v>60000</v>
      </c>
      <c r="C24">
        <v>33333.333333333336</v>
      </c>
      <c r="D24">
        <f>SUM(Sheet1!Q70:Q71)</f>
        <v>18200</v>
      </c>
      <c r="E24">
        <v>33000</v>
      </c>
      <c r="F24">
        <v>19200</v>
      </c>
      <c r="G24" s="7">
        <f>SUM(Sheet1!Q168:Q169)</f>
        <v>20800</v>
      </c>
      <c r="H24">
        <f>SUM(Sheet1!Q216:Q217)</f>
        <v>10640</v>
      </c>
      <c r="I24">
        <f>SUM(Sheet1!Q264:Q265)</f>
        <v>5600</v>
      </c>
      <c r="J24">
        <f>SUM(Sheet1!Q312:Q313)</f>
        <v>5666.666666666667</v>
      </c>
      <c r="K24">
        <f>SUM(Sheet1!Q360:Q361)</f>
        <v>533.33333333333337</v>
      </c>
    </row>
    <row r="25" spans="1:11" x14ac:dyDescent="0.2">
      <c r="A25" s="5">
        <v>24</v>
      </c>
      <c r="B25">
        <v>60000</v>
      </c>
      <c r="C25">
        <v>48333.333333333336</v>
      </c>
      <c r="D25">
        <f>SUM(Sheet1!Q72:Q73)</f>
        <v>44933.333333333336</v>
      </c>
      <c r="E25">
        <v>36266.666666666664</v>
      </c>
      <c r="F25">
        <v>24000</v>
      </c>
      <c r="G25" s="7">
        <f>SUM(Sheet1!Q170:Q171)</f>
        <v>20466.666666666668</v>
      </c>
      <c r="H25">
        <f>SUM(Sheet1!Q218:Q219)</f>
        <v>17600</v>
      </c>
      <c r="I25">
        <f>SUM(Sheet1!Q266:Q267)</f>
        <v>7000</v>
      </c>
      <c r="J25">
        <f>SUM(Sheet1!Q314:Q315)</f>
        <v>2333.3333333333335</v>
      </c>
      <c r="K25">
        <f>SUM(Sheet1!Q362:Q363)</f>
        <v>1333.3333333333335</v>
      </c>
    </row>
    <row r="26" spans="1:11" x14ac:dyDescent="0.2">
      <c r="A26" s="5"/>
    </row>
    <row r="42" spans="13:13" x14ac:dyDescent="0.2">
      <c r="M4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A24" sqref="A1:A2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Sheet5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2017-08-02T00:28:18Z</dcterms:created>
  <dcterms:modified xsi:type="dcterms:W3CDTF">2018-03-29T22:45:15Z</dcterms:modified>
</cp:coreProperties>
</file>