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 activeTab="1"/>
  </bookViews>
  <sheets>
    <sheet name="Chart1" sheetId="2" r:id="rId1"/>
    <sheet name="Plate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40" i="1"/>
  <c r="K40" i="1"/>
  <c r="G37" i="1"/>
  <c r="G40" i="1"/>
  <c r="G43" i="1"/>
  <c r="G46" i="1"/>
  <c r="G49" i="1"/>
  <c r="G52" i="1"/>
  <c r="G55" i="1"/>
  <c r="G58" i="1"/>
  <c r="G61" i="1"/>
  <c r="G34" i="1"/>
  <c r="E31" i="1"/>
  <c r="E34" i="1"/>
  <c r="F34" i="1"/>
  <c r="E37" i="1"/>
  <c r="F37" i="1"/>
  <c r="E40" i="1"/>
  <c r="F40" i="1"/>
  <c r="E43" i="1"/>
  <c r="F43" i="1"/>
  <c r="E46" i="1"/>
  <c r="F46" i="1"/>
  <c r="E49" i="1"/>
  <c r="F49" i="1"/>
  <c r="E52" i="1"/>
  <c r="F52" i="1"/>
  <c r="E55" i="1"/>
  <c r="F55" i="1"/>
  <c r="E58" i="1"/>
  <c r="F58" i="1"/>
  <c r="E61" i="1"/>
  <c r="F61" i="1"/>
  <c r="F31" i="1"/>
  <c r="E28" i="1"/>
  <c r="F28" i="1"/>
  <c r="E25" i="1"/>
  <c r="F25" i="1"/>
  <c r="E22" i="1"/>
  <c r="F22" i="1"/>
  <c r="E19" i="1"/>
  <c r="F19" i="1"/>
  <c r="E16" i="1"/>
  <c r="F16" i="1"/>
  <c r="E13" i="1"/>
  <c r="F13" i="1"/>
  <c r="F11" i="1"/>
  <c r="F12" i="1"/>
  <c r="I61" i="1"/>
  <c r="J61" i="1"/>
  <c r="K61" i="1"/>
  <c r="I58" i="1"/>
  <c r="J58" i="1"/>
  <c r="K58" i="1"/>
  <c r="I55" i="1"/>
  <c r="J55" i="1"/>
  <c r="K55" i="1"/>
  <c r="I52" i="1"/>
  <c r="J52" i="1"/>
  <c r="K52" i="1"/>
  <c r="I49" i="1"/>
  <c r="J49" i="1"/>
  <c r="K49" i="1"/>
  <c r="I46" i="1"/>
  <c r="J46" i="1"/>
  <c r="K46" i="1"/>
  <c r="I43" i="1"/>
  <c r="J43" i="1"/>
  <c r="K43" i="1"/>
  <c r="I40" i="1"/>
  <c r="I37" i="1"/>
  <c r="K37" i="1"/>
  <c r="I34" i="1"/>
  <c r="J34" i="1"/>
  <c r="K34" i="1"/>
  <c r="E10" i="1"/>
  <c r="F10" i="1"/>
</calcChain>
</file>

<file path=xl/sharedStrings.xml><?xml version="1.0" encoding="utf-8"?>
<sst xmlns="http://schemas.openxmlformats.org/spreadsheetml/2006/main" count="155" uniqueCount="90">
  <si>
    <t>A</t>
  </si>
  <si>
    <t>B</t>
  </si>
  <si>
    <t>F</t>
  </si>
  <si>
    <t>G</t>
  </si>
  <si>
    <t>H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</si>
  <si>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</si>
  <si>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</si>
  <si>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</si>
  <si>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</si>
  <si>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</si>
  <si>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</si>
  <si>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</si>
  <si>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</si>
  <si>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</si>
  <si>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</si>
  <si>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</si>
  <si>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</si>
  <si>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</si>
  <si>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</si>
  <si>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</si>
  <si>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</si>
  <si>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</si>
  <si>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</si>
  <si>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</si>
  <si>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</si>
  <si>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</si>
  <si>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</si>
  <si>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</si>
  <si>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</si>
  <si>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</si>
  <si>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</si>
  <si>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</si>
  <si>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</si>
  <si>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</si>
  <si>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</si>
  <si>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</si>
  <si>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</si>
  <si>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</si>
  <si>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</si>
  <si>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</si>
  <si>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</si>
  <si>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</si>
  <si>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</si>
  <si>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</si>
  <si>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</si>
  <si>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</si>
  <si>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</si>
  <si>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</si>
  <si>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</si>
  <si>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</si>
  <si>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</si>
  <si>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</si>
  <si>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</si>
  <si>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H4</t>
  </si>
  <si>
    <t>H5</t>
  </si>
  <si>
    <t>H6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</si>
  <si>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</si>
  <si>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</si>
  <si>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</si>
  <si>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</si>
  <si>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</si>
  <si>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</si>
  <si>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</si>
  <si>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</si>
  <si>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</si>
  <si>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</si>
  <si>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H1</t>
  </si>
  <si>
    <t>H2</t>
  </si>
  <si>
    <t>H3</t>
  </si>
  <si>
    <t>H7</t>
  </si>
  <si>
    <t>H8</t>
  </si>
  <si>
    <t>H9</t>
  </si>
  <si>
    <t>H10</t>
  </si>
  <si>
    <t>H11</t>
  </si>
  <si>
    <t>H12</t>
  </si>
  <si>
    <t>µL of sample required for 100 µg protein</t>
  </si>
  <si>
    <t>Measurement count: 1   Filter: 562</t>
  </si>
  <si>
    <t xml:space="preserve">Absorbance measured at 562 nm </t>
  </si>
  <si>
    <t>Average absorbance at 562 nm</t>
  </si>
  <si>
    <t>Blank-corrected absorbance at 562 nm</t>
  </si>
  <si>
    <t>O113</t>
  </si>
  <si>
    <t>O43</t>
  </si>
  <si>
    <t>O22</t>
  </si>
  <si>
    <t>O56</t>
  </si>
  <si>
    <t>O21</t>
  </si>
  <si>
    <t>O78</t>
  </si>
  <si>
    <t>O131</t>
  </si>
  <si>
    <t>O24</t>
  </si>
  <si>
    <t>O106</t>
  </si>
  <si>
    <t>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</si>
</sst>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Plate2!$G$9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Plate2!$F$10:$F$33</c:f>
              <c:numCache>
                <c:formatCode>General</c:formatCode>
                <c:ptCount val="24"/>
                <c:pt idx="0">
                  <c:v>1.023</c:v>
                </c:pt>
                <c:pt idx="1">
                  <c:v>0.0</c:v>
                </c:pt>
                <c:pt idx="2">
                  <c:v>0.0</c:v>
                </c:pt>
                <c:pt idx="3">
                  <c:v>0.706</c:v>
                </c:pt>
                <c:pt idx="6">
                  <c:v>0.542</c:v>
                </c:pt>
                <c:pt idx="9">
                  <c:v>0.383333333333333</c:v>
                </c:pt>
                <c:pt idx="12">
                  <c:v>0.185</c:v>
                </c:pt>
                <c:pt idx="15">
                  <c:v>0.0846666666666667</c:v>
                </c:pt>
                <c:pt idx="18">
                  <c:v>0.00766666666666665</c:v>
                </c:pt>
                <c:pt idx="21">
                  <c:v>0.0</c:v>
                </c:pt>
              </c:numCache>
            </c:numRef>
          </c:xVal>
          <c:yVal>
            <c:numRef>
              <c:f>Plate2!$G$10:$G$33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53920"/>
        <c:axId val="1668218464"/>
      </c:scatterChart>
      <c:valAx>
        <c:axId val="17475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8218464"/>
        <c:crosses val="autoZero"/>
        <c:crossBetween val="midCat"/>
        <c:majorUnit val="0.05"/>
      </c:valAx>
      <c:valAx>
        <c:axId val="1668218464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553920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9:K63" totalsRowShown="0" dataDxfId="11">
  <autoFilter ref="A9:K63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3"/>
  <sheetViews>
    <sheetView tabSelected="1" topLeftCell="A11" zoomScale="70" zoomScaleNormal="70" zoomScalePageLayoutView="70" workbookViewId="0">
      <selection activeCell="J61" sqref="J61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76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 s="2">
        <v>1.1499999999999999</v>
      </c>
      <c r="C3" s="2">
        <v>1.117</v>
      </c>
      <c r="D3" s="2">
        <v>1.1439999999999999</v>
      </c>
      <c r="E3" s="2">
        <v>0.81299999999999994</v>
      </c>
      <c r="F3" s="2">
        <v>0.82799999999999996</v>
      </c>
      <c r="G3" s="2">
        <v>0.81899999999999995</v>
      </c>
      <c r="H3" s="2">
        <v>0.64800000000000002</v>
      </c>
      <c r="I3" s="2">
        <v>0.65</v>
      </c>
      <c r="J3" s="2">
        <v>0.67</v>
      </c>
      <c r="K3" s="2">
        <v>0.49</v>
      </c>
      <c r="L3" s="2">
        <v>0.496</v>
      </c>
      <c r="M3" s="2">
        <v>0.50600000000000001</v>
      </c>
    </row>
    <row r="4" spans="1:13" x14ac:dyDescent="0.2">
      <c r="A4" t="s">
        <v>1</v>
      </c>
      <c r="B4" s="2">
        <v>0.30199999999999999</v>
      </c>
      <c r="C4" s="2">
        <v>0.29899999999999999</v>
      </c>
      <c r="D4" s="2">
        <v>0.29599999999999999</v>
      </c>
      <c r="E4" s="2">
        <v>0.19900000000000001</v>
      </c>
      <c r="F4" s="2">
        <v>0.2</v>
      </c>
      <c r="G4" s="2">
        <v>0.19700000000000001</v>
      </c>
      <c r="H4" s="2">
        <v>0.121</v>
      </c>
      <c r="I4" s="2">
        <v>0.123</v>
      </c>
      <c r="J4" s="2">
        <v>0.121</v>
      </c>
      <c r="K4" s="2">
        <v>0.115</v>
      </c>
      <c r="L4" s="2">
        <v>0.112</v>
      </c>
      <c r="M4" s="2">
        <v>0.115</v>
      </c>
    </row>
    <row r="5" spans="1:13" x14ac:dyDescent="0.2">
      <c r="A5" t="s">
        <v>2</v>
      </c>
      <c r="B5" s="2" t="s">
        <v>65</v>
      </c>
      <c r="C5" s="2" t="s">
        <v>65</v>
      </c>
      <c r="D5" s="2" t="s">
        <v>65</v>
      </c>
      <c r="E5" s="2" t="s">
        <v>65</v>
      </c>
      <c r="F5" s="2" t="s">
        <v>65</v>
      </c>
      <c r="G5" s="2" t="s">
        <v>65</v>
      </c>
      <c r="H5" s="2">
        <v>0.95499999999999996</v>
      </c>
      <c r="I5" s="2">
        <v>0.93</v>
      </c>
      <c r="J5" s="2">
        <v>0.80900000000000005</v>
      </c>
      <c r="K5" s="2">
        <v>0.505</v>
      </c>
      <c r="L5" s="2">
        <v>0.499</v>
      </c>
      <c r="M5" s="2">
        <v>0.48199999999999998</v>
      </c>
    </row>
    <row r="6" spans="1:13" x14ac:dyDescent="0.2">
      <c r="A6" t="s">
        <v>3</v>
      </c>
      <c r="B6" s="2">
        <v>1.1140000000000001</v>
      </c>
      <c r="C6" s="2">
        <v>1.109</v>
      </c>
      <c r="D6" s="2">
        <v>1.03</v>
      </c>
      <c r="E6" s="2">
        <v>0.51400000000000001</v>
      </c>
      <c r="F6" s="2">
        <v>0.50700000000000001</v>
      </c>
      <c r="G6" s="2">
        <v>0.48799999999999999</v>
      </c>
      <c r="H6" s="2">
        <v>1.071</v>
      </c>
      <c r="I6" s="2">
        <v>0.93600000000000005</v>
      </c>
      <c r="J6" s="2">
        <v>0.84599999999999997</v>
      </c>
      <c r="K6" s="2">
        <v>1.6220000000000001</v>
      </c>
      <c r="L6" s="2">
        <v>1.3839999999999999</v>
      </c>
      <c r="M6" s="2">
        <v>1.48</v>
      </c>
    </row>
    <row r="7" spans="1:13" x14ac:dyDescent="0.2">
      <c r="A7" t="s">
        <v>4</v>
      </c>
      <c r="B7" s="2">
        <v>1.8720000000000001</v>
      </c>
      <c r="C7" s="2">
        <v>1.786</v>
      </c>
      <c r="D7" s="2">
        <v>1.64</v>
      </c>
      <c r="E7" s="2">
        <v>2.1349999999999998</v>
      </c>
      <c r="F7" s="2">
        <v>1.911</v>
      </c>
      <c r="G7" s="2">
        <v>1.4670000000000001</v>
      </c>
      <c r="H7" s="2">
        <v>1.0009999999999999</v>
      </c>
      <c r="I7" s="2">
        <v>0.99299999999999999</v>
      </c>
      <c r="J7" s="2">
        <v>0.86</v>
      </c>
      <c r="K7" s="2">
        <v>1.4330000000000001</v>
      </c>
      <c r="L7" s="2">
        <v>1.149</v>
      </c>
      <c r="M7" s="2">
        <v>1.274</v>
      </c>
    </row>
    <row r="9" spans="1:13" s="1" customFormat="1" x14ac:dyDescent="0.2">
      <c r="A9" s="2" t="s">
        <v>5</v>
      </c>
      <c r="B9" s="2" t="s">
        <v>6</v>
      </c>
      <c r="C9" s="2" t="s">
        <v>7</v>
      </c>
      <c r="D9" s="2" t="s">
        <v>77</v>
      </c>
      <c r="E9" s="2" t="s">
        <v>78</v>
      </c>
      <c r="F9" s="2" t="s">
        <v>79</v>
      </c>
      <c r="G9" s="2" t="s">
        <v>8</v>
      </c>
      <c r="H9" s="2" t="s">
        <v>9</v>
      </c>
      <c r="I9" s="2" t="s">
        <v>64</v>
      </c>
      <c r="J9" s="2" t="s">
        <v>75</v>
      </c>
      <c r="K9" s="2" t="s">
        <v>10</v>
      </c>
    </row>
    <row r="10" spans="1:13" x14ac:dyDescent="0.2">
      <c r="A10" s="2" t="s">
        <v>11</v>
      </c>
      <c r="B10" s="2" t="s">
        <v>56</v>
      </c>
      <c r="C10" s="2">
        <v>1</v>
      </c>
      <c r="D10" s="2">
        <v>1.1499999999999999</v>
      </c>
      <c r="E10" s="3">
        <f>AVERAGE(D10:D12)</f>
        <v>1.1369999999999998</v>
      </c>
      <c r="F10" s="3">
        <f>(E10-E31)</f>
        <v>1.0229999999999997</v>
      </c>
      <c r="G10" s="3">
        <v>1.5</v>
      </c>
      <c r="H10" s="3">
        <v>3</v>
      </c>
      <c r="I10" s="3" t="s">
        <v>65</v>
      </c>
      <c r="J10" s="3" t="s">
        <v>65</v>
      </c>
      <c r="K10" s="3" t="s">
        <v>65</v>
      </c>
    </row>
    <row r="11" spans="1:13" x14ac:dyDescent="0.2">
      <c r="A11" s="2" t="s">
        <v>12</v>
      </c>
      <c r="B11" s="2" t="s">
        <v>56</v>
      </c>
      <c r="C11" s="2">
        <v>2</v>
      </c>
      <c r="D11" s="2">
        <v>1.117</v>
      </c>
      <c r="E11" s="3"/>
      <c r="F11" s="3">
        <f t="shared" ref="F11:F12" si="0">(E11-E32)</f>
        <v>0</v>
      </c>
      <c r="G11" s="3"/>
      <c r="H11" s="3"/>
      <c r="I11" s="3"/>
      <c r="J11" s="3"/>
      <c r="K11" s="3"/>
    </row>
    <row r="12" spans="1:13" x14ac:dyDescent="0.2">
      <c r="A12" s="2" t="s">
        <v>13</v>
      </c>
      <c r="B12" s="2" t="s">
        <v>56</v>
      </c>
      <c r="C12" s="2">
        <v>3</v>
      </c>
      <c r="D12" s="2">
        <v>1.1439999999999999</v>
      </c>
      <c r="E12" s="3"/>
      <c r="F12" s="3">
        <f t="shared" si="0"/>
        <v>0</v>
      </c>
      <c r="G12" s="3"/>
      <c r="H12" s="3"/>
      <c r="I12" s="3"/>
      <c r="J12" s="3"/>
      <c r="K12" s="3"/>
    </row>
    <row r="13" spans="1:13" x14ac:dyDescent="0.2">
      <c r="A13" s="2" t="s">
        <v>14</v>
      </c>
      <c r="B13" s="2" t="s">
        <v>57</v>
      </c>
      <c r="C13" s="2">
        <v>1</v>
      </c>
      <c r="D13" s="2">
        <v>0.81299999999999994</v>
      </c>
      <c r="E13" s="3">
        <f>AVERAGE(D13:D15)</f>
        <v>0.82</v>
      </c>
      <c r="F13" s="3">
        <f>(E13-E31)</f>
        <v>0.70599999999999996</v>
      </c>
      <c r="G13" s="3">
        <v>1</v>
      </c>
      <c r="H13" s="3">
        <v>3</v>
      </c>
      <c r="I13" s="3" t="s">
        <v>65</v>
      </c>
      <c r="J13" s="3" t="s">
        <v>65</v>
      </c>
      <c r="K13" s="3" t="s">
        <v>65</v>
      </c>
    </row>
    <row r="14" spans="1:13" x14ac:dyDescent="0.2">
      <c r="A14" s="2" t="s">
        <v>15</v>
      </c>
      <c r="B14" s="2" t="s">
        <v>57</v>
      </c>
      <c r="C14" s="2">
        <v>2</v>
      </c>
      <c r="D14" s="2">
        <v>0.82799999999999996</v>
      </c>
      <c r="E14" s="3"/>
      <c r="F14" s="3"/>
      <c r="G14" s="3"/>
      <c r="H14" s="3"/>
      <c r="I14" s="3"/>
      <c r="J14" s="3"/>
      <c r="K14" s="3"/>
    </row>
    <row r="15" spans="1:13" x14ac:dyDescent="0.2">
      <c r="A15" s="2" t="s">
        <v>16</v>
      </c>
      <c r="B15" s="2" t="s">
        <v>57</v>
      </c>
      <c r="C15" s="2">
        <v>3</v>
      </c>
      <c r="D15" s="2">
        <v>0.81899999999999995</v>
      </c>
      <c r="E15" s="3"/>
      <c r="F15" s="3"/>
      <c r="G15" s="3"/>
      <c r="H15" s="3"/>
      <c r="I15" s="3"/>
      <c r="J15" s="3"/>
      <c r="K15" s="3"/>
    </row>
    <row r="16" spans="1:13" x14ac:dyDescent="0.2">
      <c r="A16" s="2" t="s">
        <v>17</v>
      </c>
      <c r="B16" s="2" t="s">
        <v>58</v>
      </c>
      <c r="C16" s="2">
        <v>1</v>
      </c>
      <c r="D16" s="2">
        <v>0.64800000000000002</v>
      </c>
      <c r="E16" s="3">
        <f>AVERAGE(D16:D18)</f>
        <v>0.65600000000000003</v>
      </c>
      <c r="F16" s="3">
        <f>(E16-E31)</f>
        <v>0.54200000000000004</v>
      </c>
      <c r="G16" s="3">
        <v>0.75</v>
      </c>
      <c r="H16" s="3">
        <v>3</v>
      </c>
      <c r="I16" s="3" t="s">
        <v>65</v>
      </c>
      <c r="J16" s="3" t="s">
        <v>65</v>
      </c>
      <c r="K16" s="3" t="s">
        <v>65</v>
      </c>
    </row>
    <row r="17" spans="1:11" x14ac:dyDescent="0.2">
      <c r="A17" s="2" t="s">
        <v>18</v>
      </c>
      <c r="B17" s="2" t="s">
        <v>58</v>
      </c>
      <c r="C17" s="2">
        <v>2</v>
      </c>
      <c r="D17" s="2">
        <v>0.65</v>
      </c>
      <c r="E17" s="3"/>
      <c r="F17" s="3"/>
      <c r="G17" s="3"/>
      <c r="H17" s="3"/>
      <c r="I17" s="3"/>
      <c r="J17" s="3"/>
      <c r="K17" s="3"/>
    </row>
    <row r="18" spans="1:11" x14ac:dyDescent="0.2">
      <c r="A18" s="2" t="s">
        <v>19</v>
      </c>
      <c r="B18" s="2" t="s">
        <v>58</v>
      </c>
      <c r="C18" s="2">
        <v>3</v>
      </c>
      <c r="D18" s="2">
        <v>0.67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20</v>
      </c>
      <c r="B19" s="2" t="s">
        <v>59</v>
      </c>
      <c r="C19" s="2">
        <v>1</v>
      </c>
      <c r="D19" s="2">
        <v>0.49</v>
      </c>
      <c r="E19" s="3">
        <f>AVERAGE(D19:D21)</f>
        <v>0.49733333333333335</v>
      </c>
      <c r="F19" s="3">
        <f>(E19-E31)</f>
        <v>0.38333333333333336</v>
      </c>
      <c r="G19" s="3">
        <v>0.5</v>
      </c>
      <c r="H19" s="3">
        <v>3</v>
      </c>
      <c r="I19" s="3" t="s">
        <v>65</v>
      </c>
      <c r="J19" s="3" t="s">
        <v>65</v>
      </c>
      <c r="K19" s="3" t="s">
        <v>65</v>
      </c>
    </row>
    <row r="20" spans="1:11" x14ac:dyDescent="0.2">
      <c r="A20" s="2" t="s">
        <v>21</v>
      </c>
      <c r="B20" s="2" t="s">
        <v>59</v>
      </c>
      <c r="C20" s="2">
        <v>2</v>
      </c>
      <c r="D20" s="2">
        <v>0.496</v>
      </c>
      <c r="E20" s="3"/>
      <c r="F20" s="3"/>
      <c r="G20" s="3"/>
      <c r="H20" s="3"/>
      <c r="I20" s="3"/>
      <c r="J20" s="3"/>
      <c r="K20" s="3"/>
    </row>
    <row r="21" spans="1:11" x14ac:dyDescent="0.2">
      <c r="A21" s="2" t="s">
        <v>22</v>
      </c>
      <c r="B21" s="2" t="s">
        <v>59</v>
      </c>
      <c r="C21" s="2">
        <v>3</v>
      </c>
      <c r="D21" s="2">
        <v>0.50600000000000001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23</v>
      </c>
      <c r="B22" s="2" t="s">
        <v>60</v>
      </c>
      <c r="C22" s="2">
        <v>1</v>
      </c>
      <c r="D22" s="2">
        <v>0.30199999999999999</v>
      </c>
      <c r="E22" s="3">
        <f>AVERAGE(D22:D24)</f>
        <v>0.29899999999999999</v>
      </c>
      <c r="F22" s="3">
        <f>(E22-E31)</f>
        <v>0.185</v>
      </c>
      <c r="G22" s="3">
        <v>0.25</v>
      </c>
      <c r="H22" s="3">
        <v>3</v>
      </c>
      <c r="I22" s="3" t="s">
        <v>65</v>
      </c>
      <c r="J22" s="3" t="s">
        <v>65</v>
      </c>
      <c r="K22" s="3" t="s">
        <v>65</v>
      </c>
    </row>
    <row r="23" spans="1:11" x14ac:dyDescent="0.2">
      <c r="A23" s="2" t="s">
        <v>24</v>
      </c>
      <c r="B23" s="2" t="s">
        <v>60</v>
      </c>
      <c r="C23" s="2">
        <v>2</v>
      </c>
      <c r="D23" s="2">
        <v>0.29899999999999999</v>
      </c>
      <c r="E23" s="3"/>
      <c r="F23" s="3"/>
      <c r="G23" s="3"/>
      <c r="H23" s="3"/>
      <c r="I23" s="3"/>
      <c r="J23" s="3"/>
      <c r="K23" s="3"/>
    </row>
    <row r="24" spans="1:11" x14ac:dyDescent="0.2">
      <c r="A24" s="2" t="s">
        <v>25</v>
      </c>
      <c r="B24" s="2" t="s">
        <v>60</v>
      </c>
      <c r="C24" s="2">
        <v>3</v>
      </c>
      <c r="D24" s="2">
        <v>0.29599999999999999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26</v>
      </c>
      <c r="B25" s="2" t="s">
        <v>61</v>
      </c>
      <c r="C25" s="2">
        <v>1</v>
      </c>
      <c r="D25" s="2">
        <v>0.19900000000000001</v>
      </c>
      <c r="E25" s="3">
        <f>AVERAGE(D25:D27)</f>
        <v>0.19866666666666669</v>
      </c>
      <c r="F25" s="3">
        <f>(E25-E31)</f>
        <v>8.4666666666666682E-2</v>
      </c>
      <c r="G25" s="3">
        <v>0.125</v>
      </c>
      <c r="H25" s="3">
        <v>3</v>
      </c>
      <c r="I25" s="3" t="s">
        <v>65</v>
      </c>
      <c r="J25" s="3" t="s">
        <v>65</v>
      </c>
      <c r="K25" s="3" t="s">
        <v>65</v>
      </c>
    </row>
    <row r="26" spans="1:11" x14ac:dyDescent="0.2">
      <c r="A26" s="2" t="s">
        <v>27</v>
      </c>
      <c r="B26" s="2" t="s">
        <v>61</v>
      </c>
      <c r="C26" s="2">
        <v>2</v>
      </c>
      <c r="D26" s="2">
        <v>0.2</v>
      </c>
      <c r="E26" s="3"/>
      <c r="F26" s="3"/>
      <c r="G26" s="3"/>
      <c r="H26" s="3"/>
      <c r="I26" s="3"/>
      <c r="J26" s="3"/>
      <c r="K26" s="3"/>
    </row>
    <row r="27" spans="1:11" x14ac:dyDescent="0.2">
      <c r="A27" s="2" t="s">
        <v>28</v>
      </c>
      <c r="B27" s="2" t="s">
        <v>61</v>
      </c>
      <c r="C27" s="2">
        <v>3</v>
      </c>
      <c r="D27" s="2">
        <v>0.19700000000000001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29</v>
      </c>
      <c r="B28" s="2" t="s">
        <v>62</v>
      </c>
      <c r="C28" s="2">
        <v>1</v>
      </c>
      <c r="D28" s="2">
        <v>0.121</v>
      </c>
      <c r="E28" s="3">
        <f>AVERAGE(D28:D30)</f>
        <v>0.12166666666666666</v>
      </c>
      <c r="F28" s="3">
        <f>(E28-E31)</f>
        <v>7.666666666666655E-3</v>
      </c>
      <c r="G28" s="3">
        <v>2.5000000000000001E-2</v>
      </c>
      <c r="H28" s="3">
        <v>3</v>
      </c>
      <c r="I28" s="3" t="s">
        <v>65</v>
      </c>
      <c r="J28" s="3" t="s">
        <v>65</v>
      </c>
      <c r="K28" s="3" t="s">
        <v>65</v>
      </c>
    </row>
    <row r="29" spans="1:11" x14ac:dyDescent="0.2">
      <c r="A29" s="2" t="s">
        <v>30</v>
      </c>
      <c r="B29" s="2" t="s">
        <v>62</v>
      </c>
      <c r="C29" s="2">
        <v>2</v>
      </c>
      <c r="D29" s="2">
        <v>0.123</v>
      </c>
      <c r="E29" s="3"/>
      <c r="F29" s="3"/>
      <c r="G29" s="3"/>
      <c r="H29" s="3"/>
      <c r="I29" s="3"/>
      <c r="J29" s="3"/>
      <c r="K29" s="3"/>
    </row>
    <row r="30" spans="1:11" x14ac:dyDescent="0.2">
      <c r="A30" s="2" t="s">
        <v>31</v>
      </c>
      <c r="B30" s="2" t="s">
        <v>62</v>
      </c>
      <c r="C30" s="2">
        <v>3</v>
      </c>
      <c r="D30" s="2">
        <v>0.121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32</v>
      </c>
      <c r="B31" s="2" t="s">
        <v>63</v>
      </c>
      <c r="C31" s="2">
        <v>1</v>
      </c>
      <c r="D31" s="2">
        <v>0.115</v>
      </c>
      <c r="E31" s="3">
        <f>AVERAGE(D31:D33)</f>
        <v>0.114</v>
      </c>
      <c r="F31" s="3">
        <f>(E31-E31)</f>
        <v>0</v>
      </c>
      <c r="G31" s="3">
        <v>0</v>
      </c>
      <c r="H31" s="3">
        <v>3</v>
      </c>
      <c r="I31" s="3" t="s">
        <v>65</v>
      </c>
      <c r="J31" s="3" t="s">
        <v>65</v>
      </c>
      <c r="K31" s="3" t="s">
        <v>65</v>
      </c>
    </row>
    <row r="32" spans="1:11" x14ac:dyDescent="0.2">
      <c r="A32" s="2" t="s">
        <v>33</v>
      </c>
      <c r="B32" s="2" t="s">
        <v>63</v>
      </c>
      <c r="C32" s="2">
        <v>2</v>
      </c>
      <c r="D32" s="2">
        <v>0.112</v>
      </c>
      <c r="E32" s="3"/>
      <c r="F32" s="3"/>
      <c r="G32" s="3"/>
      <c r="H32" s="3"/>
      <c r="I32" s="3"/>
      <c r="J32" s="3"/>
      <c r="K32" s="3"/>
    </row>
    <row r="33" spans="1:11" x14ac:dyDescent="0.2">
      <c r="A33" s="2" t="s">
        <v>34</v>
      </c>
      <c r="B33" s="2" t="s">
        <v>63</v>
      </c>
      <c r="C33" s="2">
        <v>3</v>
      </c>
      <c r="D33" s="2">
        <v>0.115</v>
      </c>
      <c r="E33" s="3"/>
      <c r="F33" s="3"/>
      <c r="G33" s="3"/>
      <c r="H33" s="3"/>
      <c r="I33" s="3"/>
      <c r="J33" s="3"/>
      <c r="K33" s="3"/>
    </row>
    <row r="34" spans="1:11" x14ac:dyDescent="0.2">
      <c r="A34" s="2" t="s">
        <v>35</v>
      </c>
      <c r="B34" s="2" t="s">
        <v>80</v>
      </c>
      <c r="C34" s="2">
        <v>1</v>
      </c>
      <c r="D34" s="2">
        <v>0.95499999999999996</v>
      </c>
      <c r="E34" s="3">
        <f t="shared" ref="E34" si="1">AVERAGE(D34:D36)</f>
        <v>0.89800000000000002</v>
      </c>
      <c r="F34" s="3">
        <f>E34-E31</f>
        <v>0.78400000000000003</v>
      </c>
      <c r="G34" s="3">
        <f>1.443*(F34)-0.0101</f>
        <v>1.1212120000000001</v>
      </c>
      <c r="H34" s="3">
        <v>3</v>
      </c>
      <c r="I34" s="3">
        <f t="shared" ref="I34" si="2">G34*3</f>
        <v>3.3636360000000005</v>
      </c>
      <c r="J34" s="3">
        <f t="shared" ref="J34:J49" si="3">100/I34</f>
        <v>29.729732943754907</v>
      </c>
      <c r="K34" s="3">
        <f t="shared" ref="K34" si="4">100-J34</f>
        <v>70.270267056245089</v>
      </c>
    </row>
    <row r="35" spans="1:11" x14ac:dyDescent="0.2">
      <c r="A35" s="2" t="s">
        <v>36</v>
      </c>
      <c r="B35" s="2" t="s">
        <v>80</v>
      </c>
      <c r="C35" s="2">
        <v>2</v>
      </c>
      <c r="D35" s="2">
        <v>0.93</v>
      </c>
      <c r="E35" s="3"/>
      <c r="F35" s="3"/>
      <c r="G35" s="3"/>
      <c r="H35" s="3"/>
      <c r="I35" s="3"/>
      <c r="J35" s="3"/>
      <c r="K35" s="3"/>
    </row>
    <row r="36" spans="1:11" x14ac:dyDescent="0.2">
      <c r="A36" s="2" t="s">
        <v>37</v>
      </c>
      <c r="B36" s="2" t="s">
        <v>80</v>
      </c>
      <c r="C36" s="2">
        <v>3</v>
      </c>
      <c r="D36" s="2">
        <v>0.80900000000000005</v>
      </c>
      <c r="E36" s="3"/>
      <c r="F36" s="3"/>
      <c r="G36" s="3"/>
      <c r="H36" s="3"/>
      <c r="I36" s="3"/>
      <c r="J36" s="3"/>
      <c r="K36" s="3"/>
    </row>
    <row r="37" spans="1:11" x14ac:dyDescent="0.2">
      <c r="A37" s="2" t="s">
        <v>38</v>
      </c>
      <c r="B37" s="2" t="s">
        <v>81</v>
      </c>
      <c r="C37" s="2">
        <v>1</v>
      </c>
      <c r="D37" s="2">
        <v>0.505</v>
      </c>
      <c r="E37" s="3">
        <f t="shared" ref="E37" si="5">AVERAGE(D37:D39)</f>
        <v>0.49533333333333335</v>
      </c>
      <c r="F37" s="3">
        <f>E37-E31</f>
        <v>0.38133333333333336</v>
      </c>
      <c r="G37" s="3">
        <f t="shared" ref="G37:G61" si="6">1.443*(F37)-0.0101</f>
        <v>0.54016400000000009</v>
      </c>
      <c r="H37" s="3">
        <v>3</v>
      </c>
      <c r="I37" s="3">
        <f t="shared" ref="I37" si="7">G37*3</f>
        <v>1.6204920000000003</v>
      </c>
      <c r="J37" s="3">
        <f>100/I37</f>
        <v>61.709653611372339</v>
      </c>
      <c r="K37" s="3">
        <f t="shared" ref="K37" si="8">100-J37</f>
        <v>38.290346388627661</v>
      </c>
    </row>
    <row r="38" spans="1:11" x14ac:dyDescent="0.2">
      <c r="A38" s="2" t="s">
        <v>39</v>
      </c>
      <c r="B38" s="2" t="s">
        <v>81</v>
      </c>
      <c r="C38" s="2">
        <v>2</v>
      </c>
      <c r="D38" s="2">
        <v>0.499</v>
      </c>
      <c r="E38" s="3"/>
      <c r="F38" s="3"/>
      <c r="G38" s="3"/>
      <c r="H38" s="3"/>
      <c r="I38" s="3"/>
      <c r="J38" s="3"/>
      <c r="K38" s="3"/>
    </row>
    <row r="39" spans="1:11" x14ac:dyDescent="0.2">
      <c r="A39" s="2" t="s">
        <v>40</v>
      </c>
      <c r="B39" s="2" t="s">
        <v>81</v>
      </c>
      <c r="C39" s="2">
        <v>3</v>
      </c>
      <c r="D39" s="2">
        <v>0.48199999999999998</v>
      </c>
      <c r="E39" s="3"/>
      <c r="F39" s="3"/>
      <c r="G39" s="3"/>
      <c r="H39" s="3"/>
      <c r="I39" s="3"/>
      <c r="J39" s="3"/>
      <c r="K39" s="3"/>
    </row>
    <row r="40" spans="1:11" x14ac:dyDescent="0.2">
      <c r="A40" s="2" t="s">
        <v>41</v>
      </c>
      <c r="B40" s="2" t="s">
        <v>82</v>
      </c>
      <c r="C40" s="2">
        <v>1</v>
      </c>
      <c r="D40" s="2">
        <v>1.1140000000000001</v>
      </c>
      <c r="E40" s="3">
        <f t="shared" ref="E40" si="9">AVERAGE(D40:D42)</f>
        <v>1.0843333333333334</v>
      </c>
      <c r="F40" s="3">
        <f>E40-E31</f>
        <v>0.97033333333333338</v>
      </c>
      <c r="G40" s="3">
        <f t="shared" si="6"/>
        <v>1.3900910000000002</v>
      </c>
      <c r="H40" s="3">
        <v>3</v>
      </c>
      <c r="I40" s="3">
        <f t="shared" ref="I40" si="10">G40*3</f>
        <v>4.1702730000000008</v>
      </c>
      <c r="J40" s="3">
        <f t="shared" ref="J40" si="11">100/I40</f>
        <v>23.979245483449162</v>
      </c>
      <c r="K40" s="3">
        <f t="shared" ref="K40" si="12">100-J40</f>
        <v>76.020754516550838</v>
      </c>
    </row>
    <row r="41" spans="1:11" x14ac:dyDescent="0.2">
      <c r="A41" s="2" t="s">
        <v>42</v>
      </c>
      <c r="B41" s="2" t="s">
        <v>82</v>
      </c>
      <c r="C41" s="2">
        <v>2</v>
      </c>
      <c r="D41" s="2">
        <v>1.109</v>
      </c>
      <c r="E41" s="3"/>
      <c r="F41" s="3"/>
      <c r="G41" s="3"/>
      <c r="H41" s="3"/>
      <c r="I41" s="3"/>
      <c r="J41" s="3"/>
      <c r="K41" s="3"/>
    </row>
    <row r="42" spans="1:11" x14ac:dyDescent="0.2">
      <c r="A42" s="2" t="s">
        <v>43</v>
      </c>
      <c r="B42" s="2" t="s">
        <v>82</v>
      </c>
      <c r="C42" s="2">
        <v>3</v>
      </c>
      <c r="D42" s="2">
        <v>1.03</v>
      </c>
      <c r="E42" s="3"/>
      <c r="F42" s="3"/>
      <c r="G42" s="3"/>
      <c r="H42" s="3"/>
      <c r="I42" s="3"/>
      <c r="J42" s="3"/>
      <c r="K42" s="3"/>
    </row>
    <row r="43" spans="1:11" x14ac:dyDescent="0.2">
      <c r="A43" s="2" t="s">
        <v>44</v>
      </c>
      <c r="B43" s="2" t="s">
        <v>83</v>
      </c>
      <c r="C43" s="2">
        <v>1</v>
      </c>
      <c r="D43" s="2">
        <v>0.51400000000000001</v>
      </c>
      <c r="E43" s="3">
        <f t="shared" ref="E43" si="13">AVERAGE(D43:D45)</f>
        <v>0.503</v>
      </c>
      <c r="F43" s="3">
        <f>E43-E31</f>
        <v>0.38900000000000001</v>
      </c>
      <c r="G43" s="3">
        <f t="shared" si="6"/>
        <v>0.55122700000000002</v>
      </c>
      <c r="H43" s="3">
        <v>3</v>
      </c>
      <c r="I43" s="3">
        <f t="shared" ref="I43:I61" si="14">G43*3</f>
        <v>1.6536810000000002</v>
      </c>
      <c r="J43" s="3">
        <f t="shared" si="3"/>
        <v>60.471154956729862</v>
      </c>
      <c r="K43" s="3">
        <f t="shared" ref="K43:K52" si="15">100-J43</f>
        <v>39.528845043270138</v>
      </c>
    </row>
    <row r="44" spans="1:11" x14ac:dyDescent="0.2">
      <c r="A44" s="2" t="s">
        <v>45</v>
      </c>
      <c r="B44" s="2" t="s">
        <v>83</v>
      </c>
      <c r="C44" s="2">
        <v>2</v>
      </c>
      <c r="D44" s="2">
        <v>0.50700000000000001</v>
      </c>
      <c r="E44" s="3"/>
      <c r="F44" s="3"/>
      <c r="G44" s="3"/>
      <c r="H44" s="3"/>
      <c r="I44" s="3"/>
      <c r="J44" s="3"/>
      <c r="K44" s="3"/>
    </row>
    <row r="45" spans="1:11" x14ac:dyDescent="0.2">
      <c r="A45" s="2" t="s">
        <v>46</v>
      </c>
      <c r="B45" s="2" t="s">
        <v>83</v>
      </c>
      <c r="C45" s="2">
        <v>3</v>
      </c>
      <c r="D45" s="2">
        <v>0.48799999999999999</v>
      </c>
      <c r="E45" s="3"/>
      <c r="F45" s="3"/>
      <c r="G45" s="3"/>
      <c r="H45" s="3"/>
      <c r="I45" s="3"/>
      <c r="J45" s="3"/>
      <c r="K45" s="3"/>
    </row>
    <row r="46" spans="1:11" x14ac:dyDescent="0.2">
      <c r="A46" s="2" t="s">
        <v>47</v>
      </c>
      <c r="B46" s="2" t="s">
        <v>84</v>
      </c>
      <c r="C46" s="2">
        <v>1</v>
      </c>
      <c r="D46" s="2">
        <v>1.071</v>
      </c>
      <c r="E46" s="3">
        <f t="shared" ref="E46:E61" si="16">AVERAGE(D46:D48)</f>
        <v>0.95100000000000007</v>
      </c>
      <c r="F46" s="3">
        <f>E46-E31</f>
        <v>0.83700000000000008</v>
      </c>
      <c r="G46" s="3">
        <f t="shared" si="6"/>
        <v>1.1976910000000001</v>
      </c>
      <c r="H46" s="3">
        <v>3</v>
      </c>
      <c r="I46" s="3">
        <f t="shared" si="14"/>
        <v>3.5930730000000004</v>
      </c>
      <c r="J46" s="3">
        <f t="shared" si="3"/>
        <v>27.831329895050835</v>
      </c>
      <c r="K46" s="3">
        <f t="shared" si="15"/>
        <v>72.168670104949172</v>
      </c>
    </row>
    <row r="47" spans="1:11" x14ac:dyDescent="0.2">
      <c r="A47" s="2" t="s">
        <v>48</v>
      </c>
      <c r="B47" s="2" t="s">
        <v>84</v>
      </c>
      <c r="C47" s="2">
        <v>2</v>
      </c>
      <c r="D47" s="2">
        <v>0.93600000000000005</v>
      </c>
      <c r="E47" s="3"/>
      <c r="F47" s="3"/>
      <c r="G47" s="3"/>
      <c r="H47" s="3"/>
      <c r="I47" s="3"/>
      <c r="J47" s="3"/>
      <c r="K47" s="3"/>
    </row>
    <row r="48" spans="1:11" x14ac:dyDescent="0.2">
      <c r="A48" s="2" t="s">
        <v>49</v>
      </c>
      <c r="B48" s="2" t="s">
        <v>84</v>
      </c>
      <c r="C48" s="2">
        <v>3</v>
      </c>
      <c r="D48" s="2">
        <v>0.84599999999999997</v>
      </c>
      <c r="E48" s="3"/>
      <c r="F48" s="3"/>
      <c r="G48" s="3"/>
      <c r="H48" s="3"/>
      <c r="I48" s="3"/>
      <c r="J48" s="3"/>
      <c r="K48" s="3"/>
    </row>
    <row r="49" spans="1:11" x14ac:dyDescent="0.2">
      <c r="A49" s="2" t="s">
        <v>50</v>
      </c>
      <c r="B49" s="2" t="s">
        <v>85</v>
      </c>
      <c r="C49" s="2">
        <v>1</v>
      </c>
      <c r="D49" s="2">
        <v>1.6220000000000001</v>
      </c>
      <c r="E49" s="3">
        <f t="shared" si="16"/>
        <v>1.4953333333333336</v>
      </c>
      <c r="F49" s="3">
        <f>E49-E31</f>
        <v>1.3813333333333335</v>
      </c>
      <c r="G49" s="3">
        <f t="shared" si="6"/>
        <v>1.9831640000000004</v>
      </c>
      <c r="H49" s="3">
        <v>3</v>
      </c>
      <c r="I49" s="3">
        <f t="shared" si="14"/>
        <v>5.9494920000000011</v>
      </c>
      <c r="J49" s="3">
        <f t="shared" si="3"/>
        <v>16.808157738509436</v>
      </c>
      <c r="K49" s="3">
        <f t="shared" si="15"/>
        <v>83.191842261490564</v>
      </c>
    </row>
    <row r="50" spans="1:11" x14ac:dyDescent="0.2">
      <c r="A50" s="2" t="s">
        <v>51</v>
      </c>
      <c r="B50" s="2" t="s">
        <v>85</v>
      </c>
      <c r="C50" s="2">
        <v>2</v>
      </c>
      <c r="D50" s="2">
        <v>1.3839999999999999</v>
      </c>
      <c r="E50" s="3"/>
      <c r="F50" s="3"/>
      <c r="G50" s="3"/>
      <c r="H50" s="3"/>
      <c r="I50" s="3"/>
      <c r="J50" s="3"/>
      <c r="K50" s="3"/>
    </row>
    <row r="51" spans="1:11" x14ac:dyDescent="0.2">
      <c r="A51" s="2" t="s">
        <v>52</v>
      </c>
      <c r="B51" s="2" t="s">
        <v>85</v>
      </c>
      <c r="C51" s="2">
        <v>3</v>
      </c>
      <c r="D51" s="2">
        <v>1.48</v>
      </c>
      <c r="E51" s="3"/>
      <c r="F51" s="3"/>
      <c r="G51" s="3"/>
      <c r="H51" s="3"/>
      <c r="I51" s="3"/>
      <c r="J51" s="3"/>
      <c r="K51" s="3"/>
    </row>
    <row r="52" spans="1:11" x14ac:dyDescent="0.2">
      <c r="A52" s="2" t="s">
        <v>66</v>
      </c>
      <c r="B52" s="2" t="s">
        <v>86</v>
      </c>
      <c r="C52" s="2">
        <v>1</v>
      </c>
      <c r="D52" s="2">
        <v>1.8720000000000001</v>
      </c>
      <c r="E52" s="3">
        <f t="shared" si="16"/>
        <v>1.766</v>
      </c>
      <c r="F52" s="3">
        <f>E52-E31</f>
        <v>1.6519999999999999</v>
      </c>
      <c r="G52" s="3">
        <f t="shared" si="6"/>
        <v>2.3737360000000001</v>
      </c>
      <c r="H52" s="3">
        <v>3</v>
      </c>
      <c r="I52" s="3">
        <f t="shared" si="14"/>
        <v>7.1212080000000002</v>
      </c>
      <c r="J52" s="3">
        <f t="shared" ref="J52" si="17">100/I52</f>
        <v>14.042561318248252</v>
      </c>
      <c r="K52" s="3">
        <f t="shared" si="15"/>
        <v>85.957438681751754</v>
      </c>
    </row>
    <row r="53" spans="1:11" x14ac:dyDescent="0.2">
      <c r="A53" s="2" t="s">
        <v>67</v>
      </c>
      <c r="B53" s="2" t="s">
        <v>86</v>
      </c>
      <c r="C53" s="2">
        <v>2</v>
      </c>
      <c r="D53" s="2">
        <v>1.786</v>
      </c>
      <c r="E53" s="3"/>
      <c r="F53" s="3"/>
      <c r="G53" s="3"/>
      <c r="H53" s="3"/>
      <c r="I53" s="3"/>
      <c r="J53" s="3"/>
      <c r="K53" s="3"/>
    </row>
    <row r="54" spans="1:11" x14ac:dyDescent="0.2">
      <c r="A54" s="2" t="s">
        <v>68</v>
      </c>
      <c r="B54" s="2" t="s">
        <v>86</v>
      </c>
      <c r="C54" s="2">
        <v>3</v>
      </c>
      <c r="D54" s="2">
        <v>1.64</v>
      </c>
      <c r="E54" s="3"/>
      <c r="F54" s="3"/>
      <c r="G54" s="3"/>
      <c r="H54" s="3"/>
      <c r="I54" s="3"/>
      <c r="J54" s="3"/>
      <c r="K54" s="3"/>
    </row>
    <row r="55" spans="1:11" x14ac:dyDescent="0.2">
      <c r="A55" s="2" t="s">
        <v>53</v>
      </c>
      <c r="B55" s="2" t="s">
        <v>87</v>
      </c>
      <c r="C55" s="2">
        <v>1</v>
      </c>
      <c r="D55" s="2">
        <v>2.1349999999999998</v>
      </c>
      <c r="E55" s="3">
        <f t="shared" si="16"/>
        <v>1.8376666666666666</v>
      </c>
      <c r="F55" s="3">
        <f>E55-E31</f>
        <v>1.7236666666666665</v>
      </c>
      <c r="G55" s="3">
        <f t="shared" si="6"/>
        <v>2.4771509999999997</v>
      </c>
      <c r="H55" s="3">
        <v>3</v>
      </c>
      <c r="I55" s="3">
        <f t="shared" si="14"/>
        <v>7.4314529999999994</v>
      </c>
      <c r="J55" s="3">
        <f t="shared" ref="J55:J61" si="18">100/I55</f>
        <v>13.456318703758203</v>
      </c>
      <c r="K55" s="3">
        <f t="shared" ref="K55" si="19">100-J55</f>
        <v>86.5436812962418</v>
      </c>
    </row>
    <row r="56" spans="1:11" x14ac:dyDescent="0.2">
      <c r="A56" s="2" t="s">
        <v>54</v>
      </c>
      <c r="B56" s="2" t="s">
        <v>87</v>
      </c>
      <c r="C56" s="2">
        <v>2</v>
      </c>
      <c r="D56" s="2">
        <v>1.911</v>
      </c>
      <c r="E56" s="3"/>
      <c r="F56" s="3"/>
      <c r="G56" s="3"/>
      <c r="H56" s="3"/>
      <c r="I56" s="3"/>
      <c r="J56" s="3"/>
      <c r="K56" s="3"/>
    </row>
    <row r="57" spans="1:11" x14ac:dyDescent="0.2">
      <c r="A57" s="2" t="s">
        <v>55</v>
      </c>
      <c r="B57" s="2" t="s">
        <v>87</v>
      </c>
      <c r="C57" s="2">
        <v>3</v>
      </c>
      <c r="D57" s="2">
        <v>1.4670000000000001</v>
      </c>
      <c r="E57" s="3"/>
      <c r="F57" s="3"/>
      <c r="G57" s="3"/>
      <c r="H57" s="3"/>
      <c r="I57" s="3"/>
      <c r="J57" s="3"/>
      <c r="K57" s="3"/>
    </row>
    <row r="58" spans="1:11" x14ac:dyDescent="0.2">
      <c r="A58" s="2" t="s">
        <v>69</v>
      </c>
      <c r="B58" s="2" t="s">
        <v>88</v>
      </c>
      <c r="C58" s="2">
        <v>1</v>
      </c>
      <c r="D58" s="2">
        <v>1.0009999999999999</v>
      </c>
      <c r="E58" s="3">
        <f t="shared" si="16"/>
        <v>0.95133333333333325</v>
      </c>
      <c r="F58" s="3">
        <f>E58-E31</f>
        <v>0.83733333333333326</v>
      </c>
      <c r="G58" s="3">
        <f t="shared" si="6"/>
        <v>1.198172</v>
      </c>
      <c r="H58" s="3">
        <v>3</v>
      </c>
      <c r="I58" s="3">
        <f t="shared" si="14"/>
        <v>3.594516</v>
      </c>
      <c r="J58" s="3">
        <f t="shared" si="18"/>
        <v>27.820157150503711</v>
      </c>
      <c r="K58" s="3">
        <f t="shared" ref="K58:K61" si="20">100-J58</f>
        <v>72.179842849496282</v>
      </c>
    </row>
    <row r="59" spans="1:11" x14ac:dyDescent="0.2">
      <c r="A59" s="2" t="s">
        <v>70</v>
      </c>
      <c r="B59" s="2" t="s">
        <v>88</v>
      </c>
      <c r="C59" s="2">
        <v>2</v>
      </c>
      <c r="D59" s="2">
        <v>0.99299999999999999</v>
      </c>
      <c r="E59" s="3"/>
      <c r="F59" s="3"/>
      <c r="G59" s="3"/>
      <c r="H59" s="3"/>
      <c r="I59" s="3"/>
      <c r="J59" s="3"/>
      <c r="K59" s="3"/>
    </row>
    <row r="60" spans="1:11" x14ac:dyDescent="0.2">
      <c r="A60" s="2" t="s">
        <v>71</v>
      </c>
      <c r="B60" s="2" t="s">
        <v>88</v>
      </c>
      <c r="C60" s="2">
        <v>3</v>
      </c>
      <c r="D60" s="2">
        <v>0.86</v>
      </c>
      <c r="E60" s="3"/>
      <c r="F60" s="3"/>
      <c r="G60" s="3"/>
      <c r="H60" s="3"/>
      <c r="I60" s="3"/>
      <c r="J60" s="3"/>
      <c r="K60" s="3"/>
    </row>
    <row r="61" spans="1:11" x14ac:dyDescent="0.2">
      <c r="A61" s="2" t="s">
        <v>72</v>
      </c>
      <c r="B61" s="2" t="s">
        <v>89</v>
      </c>
      <c r="C61" s="2">
        <v>1</v>
      </c>
      <c r="D61" s="2">
        <v>1.4330000000000001</v>
      </c>
      <c r="E61" s="3">
        <f t="shared" si="16"/>
        <v>1.2853333333333332</v>
      </c>
      <c r="F61" s="3">
        <f>E61-E31</f>
        <v>1.1713333333333331</v>
      </c>
      <c r="G61" s="3">
        <f t="shared" si="6"/>
        <v>1.6801339999999998</v>
      </c>
      <c r="H61" s="3">
        <v>3</v>
      </c>
      <c r="I61" s="3">
        <f t="shared" si="14"/>
        <v>5.0404019999999994</v>
      </c>
      <c r="J61" s="3">
        <f t="shared" si="18"/>
        <v>19.839687390013736</v>
      </c>
      <c r="K61" s="3">
        <f t="shared" si="20"/>
        <v>80.160312609986264</v>
      </c>
    </row>
    <row r="62" spans="1:11" x14ac:dyDescent="0.2">
      <c r="A62" s="2" t="s">
        <v>73</v>
      </c>
      <c r="B62" s="2" t="s">
        <v>89</v>
      </c>
      <c r="C62" s="2">
        <v>2</v>
      </c>
      <c r="D62" s="2">
        <v>1.149</v>
      </c>
      <c r="E62" s="3"/>
      <c r="F62" s="3"/>
      <c r="G62" s="3"/>
      <c r="H62" s="3"/>
      <c r="I62" s="3"/>
      <c r="J62" s="3"/>
      <c r="K62" s="3"/>
    </row>
    <row r="63" spans="1:11" x14ac:dyDescent="0.2">
      <c r="A63" s="2" t="s">
        <v>74</v>
      </c>
      <c r="B63" s="2" t="s">
        <v>89</v>
      </c>
      <c r="C63" s="2">
        <v>3</v>
      </c>
      <c r="D63" s="2">
        <v>1.274</v>
      </c>
      <c r="E63" s="3"/>
      <c r="F63" s="3"/>
      <c r="G63" s="3"/>
      <c r="H63" s="3"/>
      <c r="I63" s="3"/>
      <c r="J63" s="3"/>
      <c r="K63" s="3"/>
    </row>
  </sheetData>
  <phoneticPr fontId="4" type="noConversion"/>
  <pageMargins left="0.75" right="0.75" top="1" bottom="1" header="0.5" footer="0.5"/>
  <pageSetup scale="36" fitToHeight="2" orientation="landscape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Plate2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2017-06-01T15:00:31Z</cp:lastPrinted>
  <dcterms:created xsi:type="dcterms:W3CDTF">2016-12-12T23:06:02Z</dcterms:created>
  <dcterms:modified xsi:type="dcterms:W3CDTF">2017-06-01T18:32:43Z</dcterms:modified>
</cp:coreProperties>
</file>