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629"/>
  <workbookPr showInkAnnotation="0" autoCompressPictures="0"/>
  <bookViews>
    <workbookView xWindow="0" yWindow="0" windowWidth="25600" windowHeight="14580" tabRatio="500" activeTab="2"/>
  </bookViews>
  <sheets>
    <sheet name="Chart1" sheetId="2" r:id="rId1"/>
    <sheet name="LHS YV plate reader.txt" sheetId="1" r:id="rId2"/>
    <sheet name="Sheet2" sheetId="4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6" i="4" l="1"/>
  <c r="F56" i="4"/>
  <c r="G56" i="4"/>
  <c r="K56" i="4"/>
  <c r="I56" i="4"/>
  <c r="E53" i="4"/>
  <c r="F53" i="4"/>
  <c r="G53" i="4"/>
  <c r="I53" i="4"/>
  <c r="J53" i="4"/>
  <c r="K53" i="4"/>
  <c r="E50" i="4"/>
  <c r="F50" i="4"/>
  <c r="G50" i="4"/>
  <c r="I50" i="4"/>
  <c r="J50" i="4"/>
  <c r="K50" i="4"/>
  <c r="E47" i="4"/>
  <c r="F47" i="4"/>
  <c r="G47" i="4"/>
  <c r="I47" i="4"/>
  <c r="J47" i="4"/>
  <c r="K47" i="4"/>
  <c r="E44" i="4"/>
  <c r="F44" i="4"/>
  <c r="G44" i="4"/>
  <c r="I44" i="4"/>
  <c r="J44" i="4"/>
  <c r="K44" i="4"/>
  <c r="E41" i="4"/>
  <c r="F41" i="4"/>
  <c r="G41" i="4"/>
  <c r="I41" i="4"/>
  <c r="J41" i="4"/>
  <c r="K41" i="4"/>
  <c r="E38" i="4"/>
  <c r="F38" i="4"/>
  <c r="G38" i="4"/>
  <c r="I38" i="4"/>
  <c r="J38" i="4"/>
  <c r="K38" i="4"/>
  <c r="E35" i="4"/>
  <c r="F35" i="4"/>
  <c r="G35" i="4"/>
  <c r="I35" i="4"/>
  <c r="J35" i="4"/>
  <c r="K35" i="4"/>
  <c r="E32" i="4"/>
  <c r="F32" i="4"/>
  <c r="G32" i="4"/>
  <c r="I32" i="4"/>
  <c r="J32" i="4"/>
  <c r="K32" i="4"/>
  <c r="E29" i="4"/>
  <c r="F29" i="4"/>
  <c r="G29" i="4"/>
  <c r="I29" i="4"/>
  <c r="J29" i="4"/>
  <c r="K29" i="4"/>
  <c r="E26" i="4"/>
  <c r="F26" i="4"/>
  <c r="G26" i="4"/>
  <c r="I26" i="4"/>
  <c r="J26" i="4"/>
  <c r="K26" i="4"/>
  <c r="E23" i="4"/>
  <c r="F23" i="4"/>
  <c r="E20" i="4"/>
  <c r="F20" i="4"/>
  <c r="E17" i="4"/>
  <c r="F17" i="4"/>
  <c r="E14" i="4"/>
  <c r="F14" i="4"/>
  <c r="E11" i="4"/>
  <c r="F11" i="4"/>
  <c r="E8" i="4"/>
  <c r="F8" i="4"/>
  <c r="E5" i="4"/>
  <c r="F5" i="4"/>
  <c r="E2" i="4"/>
  <c r="F2" i="4"/>
  <c r="I67" i="1"/>
  <c r="I68" i="1"/>
  <c r="I69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2" i="1"/>
  <c r="F54" i="1"/>
  <c r="F53" i="1"/>
  <c r="F52" i="1"/>
  <c r="E49" i="1"/>
  <c r="F51" i="1"/>
  <c r="F50" i="1"/>
  <c r="F49" i="1"/>
  <c r="E46" i="1"/>
  <c r="F48" i="1"/>
  <c r="F47" i="1"/>
  <c r="F46" i="1"/>
  <c r="E43" i="1"/>
  <c r="F45" i="1"/>
  <c r="F44" i="1"/>
  <c r="F43" i="1"/>
  <c r="E54" i="1"/>
  <c r="E53" i="1"/>
  <c r="E51" i="1"/>
  <c r="E50" i="1"/>
  <c r="E48" i="1"/>
  <c r="E47" i="1"/>
  <c r="E45" i="1"/>
  <c r="E44" i="1"/>
  <c r="E40" i="1"/>
  <c r="F42" i="1"/>
  <c r="F41" i="1"/>
  <c r="F40" i="1"/>
  <c r="E42" i="1"/>
  <c r="E41" i="1"/>
  <c r="E37" i="1"/>
  <c r="F39" i="1"/>
  <c r="F38" i="1"/>
  <c r="F37" i="1"/>
  <c r="E39" i="1"/>
  <c r="E38" i="1"/>
  <c r="E31" i="1"/>
  <c r="E35" i="1"/>
  <c r="F33" i="1"/>
  <c r="F32" i="1"/>
  <c r="F31" i="1"/>
  <c r="E28" i="1"/>
  <c r="E34" i="1"/>
  <c r="F30" i="1"/>
  <c r="F29" i="1"/>
  <c r="F28" i="1"/>
  <c r="E25" i="1"/>
  <c r="E36" i="1"/>
  <c r="F27" i="1"/>
  <c r="F26" i="1"/>
  <c r="F25" i="1"/>
  <c r="E22" i="1"/>
  <c r="F24" i="1"/>
  <c r="F23" i="1"/>
  <c r="F22" i="1"/>
  <c r="E19" i="1"/>
  <c r="F21" i="1"/>
  <c r="F20" i="1"/>
  <c r="F19" i="1"/>
  <c r="E16" i="1"/>
  <c r="F18" i="1"/>
  <c r="F17" i="1"/>
  <c r="F16" i="1"/>
  <c r="E13" i="1"/>
  <c r="F15" i="1"/>
  <c r="F14" i="1"/>
  <c r="F13" i="1"/>
  <c r="F35" i="1"/>
  <c r="F36" i="1"/>
  <c r="F34" i="1"/>
  <c r="E14" i="1"/>
  <c r="E15" i="1"/>
  <c r="E33" i="1"/>
  <c r="E32" i="1"/>
  <c r="E30" i="1"/>
  <c r="E29" i="1"/>
  <c r="E27" i="1"/>
  <c r="E26" i="1"/>
  <c r="E24" i="1"/>
  <c r="E23" i="1"/>
  <c r="E21" i="1"/>
  <c r="E20" i="1"/>
  <c r="E18" i="1"/>
  <c r="E17" i="1"/>
</calcChain>
</file>

<file path=xl/sharedStrings.xml><?xml version="1.0" encoding="utf-8"?>
<sst xmlns="http://schemas.openxmlformats.org/spreadsheetml/2006/main" count="355" uniqueCount="97">
  <si>
    <t>Measurement count: 1   Filter: 540</t>
  </si>
  <si>
    <t>A</t>
  </si>
  <si>
    <t>B</t>
  </si>
  <si>
    <t>C</t>
  </si>
  <si>
    <t>D</t>
  </si>
  <si>
    <t>E</t>
  </si>
  <si>
    <t>F</t>
  </si>
  <si>
    <t>G</t>
  </si>
  <si>
    <t>H</t>
  </si>
  <si>
    <t>Well</t>
  </si>
  <si>
    <t>Sample</t>
  </si>
  <si>
    <t>Replicate</t>
  </si>
  <si>
    <t xml:space="preserve">Absorbance measured at 540 nm </t>
  </si>
  <si>
    <t>Average absorbance at 540 nm</t>
  </si>
  <si>
    <t>Blank-corrected absorbance at 540 nm</t>
  </si>
  <si>
    <t>BSA concentration (µg/µL)</t>
  </si>
  <si>
    <t>Dilution correction factor</t>
  </si>
  <si>
    <t>µL of 50mM NH4HCO3 in 6M urea to add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</si>
  <si>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</si>
  <si>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</si>
  <si>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</si>
  <si>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</si>
  <si>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</si>
  <si>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</si>
  <si>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</si>
  <si>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</si>
  <si>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</si>
  <si>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</si>
  <si>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</si>
  <si>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</si>
  <si>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</si>
  <si>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</si>
  <si>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</si>
  <si>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</si>
  <si>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</si>
  <si>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</si>
  <si>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</si>
  <si>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</si>
  <si>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</si>
  <si>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</si>
  <si>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</si>
  <si>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</si>
  <si>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</si>
  <si>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</si>
  <si>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</si>
  <si>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</si>
  <si>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</si>
  <si>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</si>
  <si>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</si>
  <si>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</si>
  <si>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</si>
  <si>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</si>
  <si>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</si>
  <si>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</si>
  <si>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</si>
  <si>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</si>
  <si>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</si>
  <si>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</si>
  <si>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</si>
  <si>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</si>
  <si>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</si>
  <si>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</si>
  <si>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</si>
  <si>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</si>
  <si>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</si>
  <si>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</si>
  <si>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</si>
  <si>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</si>
  <si>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</si>
  <si>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</si>
  <si>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</si>
  <si>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</si>
  <si>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H4</t>
  </si>
  <si>
    <t>H5</t>
  </si>
  <si>
    <t>H6</t>
  </si>
  <si>
    <t>Vial B</t>
  </si>
  <si>
    <t>Vial C</t>
  </si>
  <si>
    <t>Vial D</t>
  </si>
  <si>
    <t>Vial E</t>
  </si>
  <si>
    <t>Vial F</t>
  </si>
  <si>
    <t>Vial G</t>
  </si>
  <si>
    <t>Vial H</t>
  </si>
  <si>
    <t>Vial I</t>
  </si>
  <si>
    <t>O07</t>
  </si>
  <si>
    <t>O15</t>
  </si>
  <si>
    <t>O37</t>
  </si>
  <si>
    <t>O47</t>
  </si>
  <si>
    <t>O55</t>
  </si>
  <si>
    <t>O77</t>
  </si>
  <si>
    <t>O107</t>
  </si>
  <si>
    <t>O119</t>
  </si>
  <si>
    <t>O124</t>
  </si>
  <si>
    <t>O142</t>
  </si>
  <si>
    <t>OBLANK</t>
  </si>
  <si>
    <t>Corrected BSA concentration (µg/µL)</t>
  </si>
  <si>
    <t>N/A</t>
  </si>
  <si>
    <t>µL of sample required for 30 µg protein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</si>
</sst>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/>
      <top style="thick">
        <color theme="0"/>
      </top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ck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</borders>
  <cellStyleXfs count="21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6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3" borderId="7" xfId="0" applyFont="1" applyFill="1" applyBorder="1" applyAlignment="1">
      <alignment horizontal="center" vertical="center"/>
    </xf>
    <xf numFmtId="0" fontId="0" fillId="3" borderId="8" xfId="0" applyFont="1" applyFill="1" applyBorder="1" applyAlignment="1">
      <alignment horizontal="center" vertical="center"/>
    </xf>
    <xf numFmtId="0" fontId="0" fillId="3" borderId="9" xfId="0" applyFont="1" applyFill="1" applyBorder="1" applyAlignment="1">
      <alignment horizontal="center" vertical="center"/>
    </xf>
    <xf numFmtId="0" fontId="0" fillId="4" borderId="2" xfId="0" applyFont="1" applyFill="1" applyBorder="1" applyAlignment="1">
      <alignment horizontal="center" vertical="center"/>
    </xf>
    <xf numFmtId="0" fontId="0" fillId="3" borderId="2" xfId="0" applyFont="1" applyFill="1" applyBorder="1" applyAlignment="1">
      <alignment horizontal="center" vertical="center"/>
    </xf>
    <xf numFmtId="0" fontId="0" fillId="4" borderId="2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4" borderId="8" xfId="0" applyFont="1" applyFill="1" applyBorder="1" applyAlignment="1">
      <alignment horizontal="center" vertical="center"/>
    </xf>
    <xf numFmtId="0" fontId="0" fillId="4" borderId="9" xfId="0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0" fontId="0" fillId="3" borderId="3" xfId="0" applyFont="1" applyFill="1" applyBorder="1" applyAlignment="1">
      <alignment horizontal="center" vertical="center"/>
    </xf>
    <xf numFmtId="0" fontId="0" fillId="3" borderId="1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0" fontId="0" fillId="4" borderId="6" xfId="0" applyFont="1" applyFill="1" applyBorder="1" applyAlignment="1">
      <alignment horizontal="center" vertical="center"/>
    </xf>
    <xf numFmtId="0" fontId="0" fillId="3" borderId="6" xfId="0" applyFont="1" applyFill="1" applyBorder="1" applyAlignment="1">
      <alignment horizontal="center" vertical="center"/>
    </xf>
    <xf numFmtId="0" fontId="0" fillId="4" borderId="3" xfId="0" applyFont="1" applyFill="1" applyBorder="1" applyAlignment="1">
      <alignment horizontal="center" vertical="center"/>
    </xf>
    <xf numFmtId="0" fontId="0" fillId="4" borderId="10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3" borderId="2" xfId="0" applyFont="1" applyFill="1" applyBorder="1" applyAlignment="1">
      <alignment horizontal="center" vertical="center"/>
    </xf>
  </cellXfs>
  <cellStyles count="2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Normal" xfId="0" builtinId="0"/>
  </cellStyles>
  <dxfs count="13">
    <dxf>
      <alignment horizontal="center" vertical="bottom" textRotation="0" wrapText="0" indent="0" justifyLastLine="0" shrinkToFi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chartsheet" Target="chartsheets/sheet1.xml"/><Relationship Id="rId2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BSA Concentration for BCA</a:t>
            </a:r>
            <a:r>
              <a:rPr lang="en-US" baseline="0"/>
              <a:t> Standards</a:t>
            </a:r>
            <a:r>
              <a:rPr lang="en-US"/>
              <a:t> (µg/µL)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'LHS YV plate reader.txt'!$G$12</c:f>
              <c:strCache>
                <c:ptCount val="1"/>
                <c:pt idx="0">
                  <c:v>BSA concentration (µg/µL)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9"/>
          </c:marker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-0.307752737643113"/>
                  <c:y val="0.263913043478261"/>
                </c:manualLayout>
              </c:layout>
              <c:numFmt formatCode="General" sourceLinked="0"/>
            </c:trendlineLbl>
          </c:trendline>
          <c:xVal>
            <c:numRef>
              <c:f>'LHS YV plate reader.txt'!$F$13:$F$36</c:f>
              <c:numCache>
                <c:formatCode>General</c:formatCode>
                <c:ptCount val="24"/>
                <c:pt idx="0">
                  <c:v>0.780333333333333</c:v>
                </c:pt>
                <c:pt idx="1">
                  <c:v>0.780333333333333</c:v>
                </c:pt>
                <c:pt idx="2">
                  <c:v>0.780333333333333</c:v>
                </c:pt>
                <c:pt idx="3">
                  <c:v>0.563333333333333</c:v>
                </c:pt>
                <c:pt idx="4">
                  <c:v>0.563333333333333</c:v>
                </c:pt>
                <c:pt idx="5">
                  <c:v>0.563333333333333</c:v>
                </c:pt>
                <c:pt idx="6">
                  <c:v>0.441333333333333</c:v>
                </c:pt>
                <c:pt idx="7">
                  <c:v>0.441333333333333</c:v>
                </c:pt>
                <c:pt idx="8">
                  <c:v>0.441333333333333</c:v>
                </c:pt>
                <c:pt idx="9">
                  <c:v>0.303666666666667</c:v>
                </c:pt>
                <c:pt idx="10">
                  <c:v>0.303666666666667</c:v>
                </c:pt>
                <c:pt idx="11">
                  <c:v>0.303666666666667</c:v>
                </c:pt>
                <c:pt idx="12">
                  <c:v>0.170333333333333</c:v>
                </c:pt>
                <c:pt idx="13">
                  <c:v>0.170333333333333</c:v>
                </c:pt>
                <c:pt idx="14">
                  <c:v>0.170333333333333</c:v>
                </c:pt>
                <c:pt idx="15">
                  <c:v>0.0793333333333333</c:v>
                </c:pt>
                <c:pt idx="16">
                  <c:v>0.0793333333333333</c:v>
                </c:pt>
                <c:pt idx="17">
                  <c:v>0.0793333333333333</c:v>
                </c:pt>
                <c:pt idx="18">
                  <c:v>0.0106666666666667</c:v>
                </c:pt>
                <c:pt idx="19">
                  <c:v>0.0106666666666667</c:v>
                </c:pt>
                <c:pt idx="20">
                  <c:v>0.0106666666666667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xVal>
          <c:yVal>
            <c:numRef>
              <c:f>'LHS YV plate reader.txt'!$G$13:$G$36</c:f>
              <c:numCache>
                <c:formatCode>General</c:formatCode>
                <c:ptCount val="24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0.75</c:v>
                </c:pt>
                <c:pt idx="7">
                  <c:v>0.75</c:v>
                </c:pt>
                <c:pt idx="8">
                  <c:v>0.75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0.125</c:v>
                </c:pt>
                <c:pt idx="16">
                  <c:v>0.125</c:v>
                </c:pt>
                <c:pt idx="17">
                  <c:v>0.125</c:v>
                </c:pt>
                <c:pt idx="18">
                  <c:v>0.025</c:v>
                </c:pt>
                <c:pt idx="19">
                  <c:v>0.025</c:v>
                </c:pt>
                <c:pt idx="20">
                  <c:v>0.025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0231352"/>
        <c:axId val="-2099486712"/>
      </c:scatterChart>
      <c:valAx>
        <c:axId val="-2100231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Blank-corrected Absorbance</a:t>
                </a:r>
                <a:r>
                  <a:rPr lang="en-US" baseline="0"/>
                  <a:t> at 540 nm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24187595801626"/>
              <c:y val="0.95217391304347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2099486712"/>
        <c:crosses val="autoZero"/>
        <c:crossBetween val="midCat"/>
        <c:majorUnit val="0.05"/>
      </c:valAx>
      <c:valAx>
        <c:axId val="-2099486712"/>
        <c:scaling>
          <c:orientation val="minMax"/>
          <c:max val="1.5"/>
          <c:min val="0.0"/>
        </c:scaling>
        <c:delete val="0"/>
        <c:axPos val="l"/>
        <c:majorGridlines>
          <c:spPr>
            <a:ln w="127">
              <a:solidFill>
                <a:schemeClr val="tx1">
                  <a:tint val="75000"/>
                  <a:shade val="95000"/>
                  <a:satMod val="105000"/>
                  <a:alpha val="50000"/>
                </a:schemeClr>
              </a:solidFill>
              <a:prstDash val="solid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BSA Concentration (µg/µL)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00231352"/>
        <c:crosses val="autoZero"/>
        <c:crossBetween val="midCat"/>
        <c:majorUnit val="0.1"/>
      </c:valAx>
    </c:plotArea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2" workbookViewId="0" zoomToFit="1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78273" cy="58420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id="1" name="Table1" displayName="Table1" ref="A12:K69" totalsRowShown="0" headerRowDxfId="1" dataDxfId="0">
  <autoFilter ref="A12:K69"/>
  <tableColumns count="11">
    <tableColumn id="1" name="Well" dataDxfId="12"/>
    <tableColumn id="2" name="Sample" dataDxfId="11"/>
    <tableColumn id="3" name="Replicate" dataDxfId="10"/>
    <tableColumn id="4" name="Absorbance measured at 540 nm " dataDxfId="9"/>
    <tableColumn id="5" name="Average absorbance at 540 nm" dataDxfId="8"/>
    <tableColumn id="6" name="Blank-corrected absorbance at 540 nm" dataDxfId="7"/>
    <tableColumn id="7" name="BSA concentration (µg/µL)" dataDxfId="6"/>
    <tableColumn id="8" name="Dilution correction factor" dataDxfId="5"/>
    <tableColumn id="9" name="Corrected BSA concentration (µg/µL)" dataDxfId="4"/>
    <tableColumn id="10" name="µL of sample required for 30 µg protein" dataDxfId="3"/>
    <tableColumn id="11" name="µL of 50mM NH4HCO3 in 6M urea to add" dataDxfId="2">
      <calculatedColumnFormula>100-J13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9"/>
  <sheetViews>
    <sheetView workbookViewId="0">
      <selection activeCell="A12" sqref="A12:K69"/>
    </sheetView>
  </sheetViews>
  <sheetFormatPr baseColWidth="10" defaultRowHeight="15" x14ac:dyDescent="0"/>
  <cols>
    <col min="3" max="3" width="11.5" customWidth="1"/>
    <col min="4" max="4" width="31.5" customWidth="1"/>
    <col min="5" max="5" width="29.5" customWidth="1"/>
    <col min="6" max="6" width="35.83203125" customWidth="1"/>
    <col min="7" max="7" width="25.6640625" customWidth="1"/>
    <col min="8" max="8" width="24.6640625" customWidth="1"/>
    <col min="9" max="10" width="36.33203125" customWidth="1"/>
    <col min="11" max="11" width="37.6640625" customWidth="1"/>
  </cols>
  <sheetData>
    <row r="1" spans="1:13">
      <c r="A1" t="s">
        <v>0</v>
      </c>
    </row>
    <row r="2" spans="1:13"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</row>
    <row r="3" spans="1:13">
      <c r="A3" t="s">
        <v>1</v>
      </c>
      <c r="B3">
        <v>0.876</v>
      </c>
      <c r="C3">
        <v>0.88800000000000001</v>
      </c>
      <c r="D3">
        <v>0.79200000000000004</v>
      </c>
      <c r="E3">
        <v>0.64700000000000002</v>
      </c>
      <c r="F3">
        <v>0.627</v>
      </c>
      <c r="G3">
        <v>0.63100000000000001</v>
      </c>
      <c r="H3">
        <v>0.51800000000000002</v>
      </c>
      <c r="I3">
        <v>0.51800000000000002</v>
      </c>
      <c r="J3">
        <v>0.503</v>
      </c>
      <c r="K3">
        <v>0.38</v>
      </c>
      <c r="L3">
        <v>0.373</v>
      </c>
      <c r="M3">
        <v>0.373</v>
      </c>
    </row>
    <row r="4" spans="1:13">
      <c r="A4" t="s">
        <v>2</v>
      </c>
      <c r="B4">
        <v>0.26</v>
      </c>
      <c r="C4">
        <v>0.23200000000000001</v>
      </c>
      <c r="D4">
        <v>0.23400000000000001</v>
      </c>
      <c r="E4">
        <v>0.14899999999999999</v>
      </c>
      <c r="F4">
        <v>0.14599999999999999</v>
      </c>
      <c r="G4">
        <v>0.158</v>
      </c>
      <c r="H4">
        <v>8.2000000000000003E-2</v>
      </c>
      <c r="I4">
        <v>8.3000000000000004E-2</v>
      </c>
      <c r="J4">
        <v>8.2000000000000003E-2</v>
      </c>
      <c r="K4">
        <v>7.0999999999999994E-2</v>
      </c>
      <c r="L4">
        <v>7.1999999999999995E-2</v>
      </c>
      <c r="M4">
        <v>7.1999999999999995E-2</v>
      </c>
    </row>
    <row r="5" spans="1:13">
      <c r="A5" t="s">
        <v>3</v>
      </c>
      <c r="B5">
        <v>0.20899999999999999</v>
      </c>
      <c r="C5">
        <v>0.20799999999999999</v>
      </c>
      <c r="D5">
        <v>0.20399999999999999</v>
      </c>
      <c r="E5">
        <v>0.223</v>
      </c>
      <c r="F5">
        <v>0.22800000000000001</v>
      </c>
      <c r="G5">
        <v>0.224</v>
      </c>
      <c r="H5">
        <v>0.45700000000000002</v>
      </c>
      <c r="I5">
        <v>0.442</v>
      </c>
      <c r="J5">
        <v>0.436</v>
      </c>
      <c r="K5">
        <v>0.20799999999999999</v>
      </c>
      <c r="L5">
        <v>0.20599999999999999</v>
      </c>
      <c r="M5">
        <v>0.20799999999999999</v>
      </c>
    </row>
    <row r="6" spans="1:13">
      <c r="A6" t="s">
        <v>4</v>
      </c>
      <c r="B6">
        <v>0.59</v>
      </c>
      <c r="C6">
        <v>0.56899999999999995</v>
      </c>
      <c r="D6">
        <v>0.55900000000000005</v>
      </c>
      <c r="E6">
        <v>0.38100000000000001</v>
      </c>
      <c r="F6">
        <v>0.375</v>
      </c>
      <c r="G6">
        <v>0.36199999999999999</v>
      </c>
      <c r="H6">
        <v>0.41099999999999998</v>
      </c>
      <c r="I6">
        <v>0.40500000000000003</v>
      </c>
      <c r="J6">
        <v>0.40699999999999997</v>
      </c>
      <c r="K6">
        <v>0.14699999999999999</v>
      </c>
      <c r="L6">
        <v>0.14699999999999999</v>
      </c>
      <c r="M6">
        <v>0.14599999999999999</v>
      </c>
    </row>
    <row r="7" spans="1:13">
      <c r="A7" t="s">
        <v>5</v>
      </c>
      <c r="B7">
        <v>0.55500000000000005</v>
      </c>
      <c r="C7">
        <v>0.54200000000000004</v>
      </c>
      <c r="D7">
        <v>0.54700000000000004</v>
      </c>
      <c r="E7">
        <v>9.0999999999999998E-2</v>
      </c>
      <c r="F7">
        <v>8.8999999999999996E-2</v>
      </c>
      <c r="G7">
        <v>8.8999999999999996E-2</v>
      </c>
      <c r="H7">
        <v>0.374</v>
      </c>
      <c r="I7">
        <v>0.36599999999999999</v>
      </c>
      <c r="J7">
        <v>3.4000000000000002E-2</v>
      </c>
      <c r="K7">
        <v>0.25</v>
      </c>
      <c r="L7">
        <v>0.249</v>
      </c>
      <c r="M7">
        <v>0.24099999999999999</v>
      </c>
    </row>
    <row r="8" spans="1:13">
      <c r="A8" t="s">
        <v>6</v>
      </c>
      <c r="B8">
        <v>0.24099999999999999</v>
      </c>
      <c r="C8">
        <v>0.249</v>
      </c>
      <c r="D8">
        <v>0.249</v>
      </c>
      <c r="E8">
        <v>0.17799999999999999</v>
      </c>
      <c r="F8">
        <v>0.17499999999999999</v>
      </c>
      <c r="G8">
        <v>0.17199999999999999</v>
      </c>
      <c r="H8">
        <v>0.215</v>
      </c>
      <c r="I8">
        <v>0.217</v>
      </c>
      <c r="J8">
        <v>0.22</v>
      </c>
      <c r="K8">
        <v>0.63700000000000001</v>
      </c>
      <c r="L8">
        <v>0.69899999999999995</v>
      </c>
      <c r="M8">
        <v>0.66900000000000004</v>
      </c>
    </row>
    <row r="9" spans="1:13">
      <c r="A9" t="s">
        <v>7</v>
      </c>
      <c r="B9">
        <v>0.20799999999999999</v>
      </c>
      <c r="C9">
        <v>0.20300000000000001</v>
      </c>
      <c r="D9">
        <v>0.20399999999999999</v>
      </c>
      <c r="E9">
        <v>0.41599999999999998</v>
      </c>
      <c r="F9">
        <v>0.371</v>
      </c>
      <c r="G9">
        <v>0.37</v>
      </c>
      <c r="H9">
        <v>0.48799999999999999</v>
      </c>
      <c r="I9">
        <v>0.46899999999999997</v>
      </c>
      <c r="J9">
        <v>0.47299999999999998</v>
      </c>
      <c r="K9">
        <v>0.627</v>
      </c>
      <c r="L9">
        <v>0.60199999999999998</v>
      </c>
      <c r="M9">
        <v>0.62</v>
      </c>
    </row>
    <row r="10" spans="1:13">
      <c r="A10" t="s">
        <v>8</v>
      </c>
      <c r="B10">
        <v>0.107</v>
      </c>
      <c r="C10">
        <v>0.112</v>
      </c>
      <c r="D10">
        <v>0.109</v>
      </c>
      <c r="E10">
        <v>8.5000000000000006E-2</v>
      </c>
      <c r="F10">
        <v>8.7999999999999995E-2</v>
      </c>
      <c r="G10">
        <v>8.8999999999999996E-2</v>
      </c>
      <c r="H10">
        <v>3.1E-2</v>
      </c>
      <c r="I10">
        <v>3.1E-2</v>
      </c>
      <c r="J10">
        <v>3.1E-2</v>
      </c>
      <c r="K10">
        <v>3.1E-2</v>
      </c>
      <c r="L10">
        <v>3.1E-2</v>
      </c>
      <c r="M10">
        <v>3.1E-2</v>
      </c>
    </row>
    <row r="12" spans="1:13" s="1" customFormat="1">
      <c r="A12" s="2" t="s">
        <v>9</v>
      </c>
      <c r="B12" s="2" t="s">
        <v>10</v>
      </c>
      <c r="C12" s="2" t="s">
        <v>11</v>
      </c>
      <c r="D12" s="2" t="s">
        <v>12</v>
      </c>
      <c r="E12" s="2" t="s">
        <v>13</v>
      </c>
      <c r="F12" s="2" t="s">
        <v>14</v>
      </c>
      <c r="G12" s="2" t="s">
        <v>15</v>
      </c>
      <c r="H12" s="2" t="s">
        <v>16</v>
      </c>
      <c r="I12" s="2" t="s">
        <v>94</v>
      </c>
      <c r="J12" s="2" t="s">
        <v>96</v>
      </c>
      <c r="K12" s="2" t="s">
        <v>17</v>
      </c>
    </row>
    <row r="13" spans="1:13">
      <c r="A13" s="3" t="s">
        <v>18</v>
      </c>
      <c r="B13" s="3" t="s">
        <v>75</v>
      </c>
      <c r="C13" s="3">
        <v>1</v>
      </c>
      <c r="D13" s="3">
        <v>0.876</v>
      </c>
      <c r="E13" s="3">
        <f>AVERAGE(D13:D15)</f>
        <v>0.85199999999999998</v>
      </c>
      <c r="F13" s="3">
        <f>(E13-E34)</f>
        <v>0.78033333333333332</v>
      </c>
      <c r="G13" s="3">
        <v>1.5</v>
      </c>
      <c r="H13" s="3">
        <v>3</v>
      </c>
      <c r="I13" s="3" t="s">
        <v>95</v>
      </c>
      <c r="J13" s="3" t="s">
        <v>95</v>
      </c>
      <c r="K13" s="3" t="s">
        <v>95</v>
      </c>
    </row>
    <row r="14" spans="1:13">
      <c r="A14" s="3" t="s">
        <v>19</v>
      </c>
      <c r="B14" s="3" t="s">
        <v>75</v>
      </c>
      <c r="C14" s="3">
        <v>2</v>
      </c>
      <c r="D14" s="3">
        <v>0.88800000000000001</v>
      </c>
      <c r="E14" s="3">
        <f>AVERAGE(D13:D15)</f>
        <v>0.85199999999999998</v>
      </c>
      <c r="F14" s="3">
        <f>(E13-E34)</f>
        <v>0.78033333333333332</v>
      </c>
      <c r="G14" s="3">
        <v>1.5</v>
      </c>
      <c r="H14" s="3">
        <v>3</v>
      </c>
      <c r="I14" s="3" t="s">
        <v>95</v>
      </c>
      <c r="J14" s="3" t="s">
        <v>95</v>
      </c>
      <c r="K14" s="3" t="s">
        <v>95</v>
      </c>
    </row>
    <row r="15" spans="1:13">
      <c r="A15" s="3" t="s">
        <v>20</v>
      </c>
      <c r="B15" s="3" t="s">
        <v>75</v>
      </c>
      <c r="C15" s="3">
        <v>3</v>
      </c>
      <c r="D15" s="3">
        <v>0.79200000000000004</v>
      </c>
      <c r="E15" s="3">
        <f>AVERAGE(D13:D15)</f>
        <v>0.85199999999999998</v>
      </c>
      <c r="F15" s="3">
        <f>(E13-E34)</f>
        <v>0.78033333333333332</v>
      </c>
      <c r="G15" s="3">
        <v>1.5</v>
      </c>
      <c r="H15" s="3">
        <v>3</v>
      </c>
      <c r="I15" s="3" t="s">
        <v>95</v>
      </c>
      <c r="J15" s="3" t="s">
        <v>95</v>
      </c>
      <c r="K15" s="3" t="s">
        <v>95</v>
      </c>
    </row>
    <row r="16" spans="1:13">
      <c r="A16" s="3" t="s">
        <v>21</v>
      </c>
      <c r="B16" s="3" t="s">
        <v>76</v>
      </c>
      <c r="C16" s="3">
        <v>1</v>
      </c>
      <c r="D16" s="3">
        <v>0.64700000000000002</v>
      </c>
      <c r="E16" s="3">
        <f>AVERAGE(D16:D18)</f>
        <v>0.63500000000000001</v>
      </c>
      <c r="F16" s="3">
        <f>E16-E36</f>
        <v>0.56333333333333335</v>
      </c>
      <c r="G16" s="3">
        <v>1</v>
      </c>
      <c r="H16" s="3">
        <v>3</v>
      </c>
      <c r="I16" s="3" t="s">
        <v>95</v>
      </c>
      <c r="J16" s="3" t="s">
        <v>95</v>
      </c>
      <c r="K16" s="3" t="s">
        <v>95</v>
      </c>
    </row>
    <row r="17" spans="1:11">
      <c r="A17" s="3" t="s">
        <v>22</v>
      </c>
      <c r="B17" s="3" t="s">
        <v>76</v>
      </c>
      <c r="C17" s="3">
        <v>2</v>
      </c>
      <c r="D17" s="3">
        <v>0.627</v>
      </c>
      <c r="E17" s="3">
        <f>AVERAGE(D16:D18)</f>
        <v>0.63500000000000001</v>
      </c>
      <c r="F17" s="3">
        <f>E16-E36</f>
        <v>0.56333333333333335</v>
      </c>
      <c r="G17" s="3">
        <v>1</v>
      </c>
      <c r="H17" s="3">
        <v>3</v>
      </c>
      <c r="I17" s="3" t="s">
        <v>95</v>
      </c>
      <c r="J17" s="3" t="s">
        <v>95</v>
      </c>
      <c r="K17" s="3" t="s">
        <v>95</v>
      </c>
    </row>
    <row r="18" spans="1:11">
      <c r="A18" s="3" t="s">
        <v>23</v>
      </c>
      <c r="B18" s="3" t="s">
        <v>76</v>
      </c>
      <c r="C18" s="3">
        <v>3</v>
      </c>
      <c r="D18" s="3">
        <v>0.63100000000000001</v>
      </c>
      <c r="E18" s="3">
        <f>AVERAGE(D16:D18)</f>
        <v>0.63500000000000001</v>
      </c>
      <c r="F18" s="3">
        <f>E16-E36</f>
        <v>0.56333333333333335</v>
      </c>
      <c r="G18" s="3">
        <v>1</v>
      </c>
      <c r="H18" s="3">
        <v>3</v>
      </c>
      <c r="I18" s="3" t="s">
        <v>95</v>
      </c>
      <c r="J18" s="3" t="s">
        <v>95</v>
      </c>
      <c r="K18" s="3" t="s">
        <v>95</v>
      </c>
    </row>
    <row r="19" spans="1:11">
      <c r="A19" s="3" t="s">
        <v>24</v>
      </c>
      <c r="B19" s="3" t="s">
        <v>77</v>
      </c>
      <c r="C19" s="3">
        <v>1</v>
      </c>
      <c r="D19" s="3">
        <v>0.51800000000000002</v>
      </c>
      <c r="E19" s="3">
        <f>AVERAGE(D19:D21)</f>
        <v>0.51300000000000001</v>
      </c>
      <c r="F19" s="3">
        <f>E19-E36</f>
        <v>0.44133333333333336</v>
      </c>
      <c r="G19" s="3">
        <v>0.75</v>
      </c>
      <c r="H19" s="3">
        <v>3</v>
      </c>
      <c r="I19" s="3" t="s">
        <v>95</v>
      </c>
      <c r="J19" s="3" t="s">
        <v>95</v>
      </c>
      <c r="K19" s="3" t="s">
        <v>95</v>
      </c>
    </row>
    <row r="20" spans="1:11">
      <c r="A20" s="3" t="s">
        <v>25</v>
      </c>
      <c r="B20" s="3" t="s">
        <v>77</v>
      </c>
      <c r="C20" s="3">
        <v>2</v>
      </c>
      <c r="D20" s="3">
        <v>0.51800000000000002</v>
      </c>
      <c r="E20" s="3">
        <f>AVERAGE(D19:D21)</f>
        <v>0.51300000000000001</v>
      </c>
      <c r="F20" s="3">
        <f>E19-E36</f>
        <v>0.44133333333333336</v>
      </c>
      <c r="G20" s="3">
        <v>0.75</v>
      </c>
      <c r="H20" s="3">
        <v>3</v>
      </c>
      <c r="I20" s="3" t="s">
        <v>95</v>
      </c>
      <c r="J20" s="3" t="s">
        <v>95</v>
      </c>
      <c r="K20" s="3" t="s">
        <v>95</v>
      </c>
    </row>
    <row r="21" spans="1:11">
      <c r="A21" s="3" t="s">
        <v>26</v>
      </c>
      <c r="B21" s="3" t="s">
        <v>77</v>
      </c>
      <c r="C21" s="3">
        <v>3</v>
      </c>
      <c r="D21" s="3">
        <v>0.503</v>
      </c>
      <c r="E21" s="3">
        <f>AVERAGE(D19:D21)</f>
        <v>0.51300000000000001</v>
      </c>
      <c r="F21" s="3">
        <f>E19-E36</f>
        <v>0.44133333333333336</v>
      </c>
      <c r="G21" s="3">
        <v>0.75</v>
      </c>
      <c r="H21" s="3">
        <v>3</v>
      </c>
      <c r="I21" s="3" t="s">
        <v>95</v>
      </c>
      <c r="J21" s="3" t="s">
        <v>95</v>
      </c>
      <c r="K21" s="3" t="s">
        <v>95</v>
      </c>
    </row>
    <row r="22" spans="1:11">
      <c r="A22" s="3" t="s">
        <v>27</v>
      </c>
      <c r="B22" s="3" t="s">
        <v>78</v>
      </c>
      <c r="C22" s="3">
        <v>1</v>
      </c>
      <c r="D22" s="3">
        <v>0.38</v>
      </c>
      <c r="E22" s="3">
        <f>AVERAGE(D22:D24)</f>
        <v>0.3753333333333333</v>
      </c>
      <c r="F22" s="3">
        <f>E22-E36</f>
        <v>0.30366666666666664</v>
      </c>
      <c r="G22" s="3">
        <v>0.5</v>
      </c>
      <c r="H22" s="3">
        <v>3</v>
      </c>
      <c r="I22" s="3" t="s">
        <v>95</v>
      </c>
      <c r="J22" s="3" t="s">
        <v>95</v>
      </c>
      <c r="K22" s="3" t="s">
        <v>95</v>
      </c>
    </row>
    <row r="23" spans="1:11">
      <c r="A23" s="3" t="s">
        <v>28</v>
      </c>
      <c r="B23" s="3" t="s">
        <v>78</v>
      </c>
      <c r="C23" s="3">
        <v>2</v>
      </c>
      <c r="D23" s="3">
        <v>0.373</v>
      </c>
      <c r="E23" s="3">
        <f>AVERAGE(D22:D24)</f>
        <v>0.3753333333333333</v>
      </c>
      <c r="F23" s="3">
        <f>E22-E36</f>
        <v>0.30366666666666664</v>
      </c>
      <c r="G23" s="3">
        <v>0.5</v>
      </c>
      <c r="H23" s="3">
        <v>3</v>
      </c>
      <c r="I23" s="3" t="s">
        <v>95</v>
      </c>
      <c r="J23" s="3" t="s">
        <v>95</v>
      </c>
      <c r="K23" s="3" t="s">
        <v>95</v>
      </c>
    </row>
    <row r="24" spans="1:11">
      <c r="A24" s="3" t="s">
        <v>29</v>
      </c>
      <c r="B24" s="3" t="s">
        <v>78</v>
      </c>
      <c r="C24" s="3">
        <v>3</v>
      </c>
      <c r="D24" s="3">
        <v>0.373</v>
      </c>
      <c r="E24" s="3">
        <f>AVERAGE(D22:D24)</f>
        <v>0.3753333333333333</v>
      </c>
      <c r="F24" s="3">
        <f>E22-E36</f>
        <v>0.30366666666666664</v>
      </c>
      <c r="G24" s="3">
        <v>0.5</v>
      </c>
      <c r="H24" s="3">
        <v>3</v>
      </c>
      <c r="I24" s="3" t="s">
        <v>95</v>
      </c>
      <c r="J24" s="3" t="s">
        <v>95</v>
      </c>
      <c r="K24" s="3" t="s">
        <v>95</v>
      </c>
    </row>
    <row r="25" spans="1:11">
      <c r="A25" s="3" t="s">
        <v>30</v>
      </c>
      <c r="B25" s="3" t="s">
        <v>79</v>
      </c>
      <c r="C25" s="3">
        <v>1</v>
      </c>
      <c r="D25" s="3">
        <v>0.26</v>
      </c>
      <c r="E25" s="3">
        <f>AVERAGE(D25:D27)</f>
        <v>0.24199999999999999</v>
      </c>
      <c r="F25" s="3">
        <f>E25-E36</f>
        <v>0.17033333333333334</v>
      </c>
      <c r="G25" s="3">
        <v>0.25</v>
      </c>
      <c r="H25" s="3">
        <v>3</v>
      </c>
      <c r="I25" s="3" t="s">
        <v>95</v>
      </c>
      <c r="J25" s="3" t="s">
        <v>95</v>
      </c>
      <c r="K25" s="3" t="s">
        <v>95</v>
      </c>
    </row>
    <row r="26" spans="1:11">
      <c r="A26" s="3" t="s">
        <v>31</v>
      </c>
      <c r="B26" s="3" t="s">
        <v>79</v>
      </c>
      <c r="C26" s="3">
        <v>2</v>
      </c>
      <c r="D26" s="3">
        <v>0.23200000000000001</v>
      </c>
      <c r="E26" s="3">
        <f>AVERAGE(D25:D27)</f>
        <v>0.24199999999999999</v>
      </c>
      <c r="F26" s="3">
        <f>E25-E36</f>
        <v>0.17033333333333334</v>
      </c>
      <c r="G26" s="3">
        <v>0.25</v>
      </c>
      <c r="H26" s="3">
        <v>3</v>
      </c>
      <c r="I26" s="3" t="s">
        <v>95</v>
      </c>
      <c r="J26" s="3" t="s">
        <v>95</v>
      </c>
      <c r="K26" s="3" t="s">
        <v>95</v>
      </c>
    </row>
    <row r="27" spans="1:11">
      <c r="A27" s="3" t="s">
        <v>32</v>
      </c>
      <c r="B27" s="3" t="s">
        <v>79</v>
      </c>
      <c r="C27" s="3">
        <v>3</v>
      </c>
      <c r="D27" s="3">
        <v>0.23400000000000001</v>
      </c>
      <c r="E27" s="3">
        <f>AVERAGE(D25:D27)</f>
        <v>0.24199999999999999</v>
      </c>
      <c r="F27" s="3">
        <f>E25-E36</f>
        <v>0.17033333333333334</v>
      </c>
      <c r="G27" s="3">
        <v>0.25</v>
      </c>
      <c r="H27" s="3">
        <v>3</v>
      </c>
      <c r="I27" s="3" t="s">
        <v>95</v>
      </c>
      <c r="J27" s="3" t="s">
        <v>95</v>
      </c>
      <c r="K27" s="3" t="s">
        <v>95</v>
      </c>
    </row>
    <row r="28" spans="1:11">
      <c r="A28" s="3" t="s">
        <v>33</v>
      </c>
      <c r="B28" s="3" t="s">
        <v>80</v>
      </c>
      <c r="C28" s="3">
        <v>1</v>
      </c>
      <c r="D28" s="3">
        <v>0.14899999999999999</v>
      </c>
      <c r="E28" s="3">
        <f>AVERAGE(D28:D30)</f>
        <v>0.151</v>
      </c>
      <c r="F28" s="3">
        <f>E28-E34</f>
        <v>7.9333333333333339E-2</v>
      </c>
      <c r="G28" s="3">
        <v>0.125</v>
      </c>
      <c r="H28" s="3">
        <v>3</v>
      </c>
      <c r="I28" s="3" t="s">
        <v>95</v>
      </c>
      <c r="J28" s="3" t="s">
        <v>95</v>
      </c>
      <c r="K28" s="3" t="s">
        <v>95</v>
      </c>
    </row>
    <row r="29" spans="1:11">
      <c r="A29" s="3" t="s">
        <v>34</v>
      </c>
      <c r="B29" s="3" t="s">
        <v>80</v>
      </c>
      <c r="C29" s="3">
        <v>2</v>
      </c>
      <c r="D29" s="3">
        <v>0.14599999999999999</v>
      </c>
      <c r="E29" s="3">
        <f>AVERAGE(D28:D30)</f>
        <v>0.151</v>
      </c>
      <c r="F29" s="3">
        <f>E28-E34</f>
        <v>7.9333333333333339E-2</v>
      </c>
      <c r="G29" s="3">
        <v>0.125</v>
      </c>
      <c r="H29" s="3">
        <v>3</v>
      </c>
      <c r="I29" s="3" t="s">
        <v>95</v>
      </c>
      <c r="J29" s="3" t="s">
        <v>95</v>
      </c>
      <c r="K29" s="3" t="s">
        <v>95</v>
      </c>
    </row>
    <row r="30" spans="1:11">
      <c r="A30" s="3" t="s">
        <v>35</v>
      </c>
      <c r="B30" s="3" t="s">
        <v>80</v>
      </c>
      <c r="C30" s="3">
        <v>3</v>
      </c>
      <c r="D30" s="3">
        <v>0.158</v>
      </c>
      <c r="E30" s="3">
        <f>AVERAGE(D28:D30)</f>
        <v>0.151</v>
      </c>
      <c r="F30" s="3">
        <f>E28-E34</f>
        <v>7.9333333333333339E-2</v>
      </c>
      <c r="G30" s="3">
        <v>0.125</v>
      </c>
      <c r="H30" s="3">
        <v>3</v>
      </c>
      <c r="I30" s="3" t="s">
        <v>95</v>
      </c>
      <c r="J30" s="3" t="s">
        <v>95</v>
      </c>
      <c r="K30" s="3" t="s">
        <v>95</v>
      </c>
    </row>
    <row r="31" spans="1:11">
      <c r="A31" s="3" t="s">
        <v>36</v>
      </c>
      <c r="B31" s="3" t="s">
        <v>81</v>
      </c>
      <c r="C31" s="3">
        <v>1</v>
      </c>
      <c r="D31" s="3">
        <v>8.2000000000000003E-2</v>
      </c>
      <c r="E31" s="3">
        <f>AVERAGE(D31:D33)</f>
        <v>8.2333333333333328E-2</v>
      </c>
      <c r="F31" s="3">
        <f>E31-E35</f>
        <v>1.0666666666666672E-2</v>
      </c>
      <c r="G31" s="3">
        <v>2.5000000000000001E-2</v>
      </c>
      <c r="H31" s="3">
        <v>3</v>
      </c>
      <c r="I31" s="3" t="s">
        <v>95</v>
      </c>
      <c r="J31" s="3" t="s">
        <v>95</v>
      </c>
      <c r="K31" s="3" t="s">
        <v>95</v>
      </c>
    </row>
    <row r="32" spans="1:11">
      <c r="A32" s="3" t="s">
        <v>37</v>
      </c>
      <c r="B32" s="3" t="s">
        <v>81</v>
      </c>
      <c r="C32" s="3">
        <v>2</v>
      </c>
      <c r="D32" s="3">
        <v>8.3000000000000004E-2</v>
      </c>
      <c r="E32" s="3">
        <f>AVERAGE(D31:D33)</f>
        <v>8.2333333333333328E-2</v>
      </c>
      <c r="F32" s="3">
        <f>E31-E35</f>
        <v>1.0666666666666672E-2</v>
      </c>
      <c r="G32" s="3">
        <v>2.5000000000000001E-2</v>
      </c>
      <c r="H32" s="3">
        <v>3</v>
      </c>
      <c r="I32" s="3" t="s">
        <v>95</v>
      </c>
      <c r="J32" s="3" t="s">
        <v>95</v>
      </c>
      <c r="K32" s="3" t="s">
        <v>95</v>
      </c>
    </row>
    <row r="33" spans="1:11">
      <c r="A33" s="3" t="s">
        <v>38</v>
      </c>
      <c r="B33" s="3" t="s">
        <v>81</v>
      </c>
      <c r="C33" s="3">
        <v>3</v>
      </c>
      <c r="D33" s="3">
        <v>8.2000000000000003E-2</v>
      </c>
      <c r="E33" s="3">
        <f>AVERAGE(D31:D33)</f>
        <v>8.2333333333333328E-2</v>
      </c>
      <c r="F33" s="3">
        <f>E31-E35</f>
        <v>1.0666666666666672E-2</v>
      </c>
      <c r="G33" s="3">
        <v>2.5000000000000001E-2</v>
      </c>
      <c r="H33" s="3">
        <v>3</v>
      </c>
      <c r="I33" s="3" t="s">
        <v>95</v>
      </c>
      <c r="J33" s="3" t="s">
        <v>95</v>
      </c>
      <c r="K33" s="3" t="s">
        <v>95</v>
      </c>
    </row>
    <row r="34" spans="1:11">
      <c r="A34" s="3" t="s">
        <v>39</v>
      </c>
      <c r="B34" s="3" t="s">
        <v>82</v>
      </c>
      <c r="C34" s="3">
        <v>1</v>
      </c>
      <c r="D34" s="3">
        <v>7.0999999999999994E-2</v>
      </c>
      <c r="E34" s="3">
        <f>AVERAGE(D34:D36)</f>
        <v>7.1666666666666656E-2</v>
      </c>
      <c r="F34" s="3">
        <f>E34-E34</f>
        <v>0</v>
      </c>
      <c r="G34" s="3">
        <v>0</v>
      </c>
      <c r="H34" s="3">
        <v>3</v>
      </c>
      <c r="I34" s="3" t="s">
        <v>95</v>
      </c>
      <c r="J34" s="3" t="s">
        <v>95</v>
      </c>
      <c r="K34" s="3" t="s">
        <v>95</v>
      </c>
    </row>
    <row r="35" spans="1:11">
      <c r="A35" s="3" t="s">
        <v>40</v>
      </c>
      <c r="B35" s="3" t="s">
        <v>82</v>
      </c>
      <c r="C35" s="3">
        <v>2</v>
      </c>
      <c r="D35" s="3">
        <v>7.1999999999999995E-2</v>
      </c>
      <c r="E35" s="3">
        <f>AVERAGE(D34:D36)</f>
        <v>7.1666666666666656E-2</v>
      </c>
      <c r="F35" s="3">
        <f t="shared" ref="F35:F36" si="0">E35-E35</f>
        <v>0</v>
      </c>
      <c r="G35" s="3">
        <v>0</v>
      </c>
      <c r="H35" s="3">
        <v>3</v>
      </c>
      <c r="I35" s="3" t="s">
        <v>95</v>
      </c>
      <c r="J35" s="3" t="s">
        <v>95</v>
      </c>
      <c r="K35" s="3" t="s">
        <v>95</v>
      </c>
    </row>
    <row r="36" spans="1:11">
      <c r="A36" s="3" t="s">
        <v>41</v>
      </c>
      <c r="B36" s="3" t="s">
        <v>82</v>
      </c>
      <c r="C36" s="3">
        <v>3</v>
      </c>
      <c r="D36" s="3">
        <v>7.1999999999999995E-2</v>
      </c>
      <c r="E36" s="3">
        <f>AVERAGE(D34:D36)</f>
        <v>7.1666666666666656E-2</v>
      </c>
      <c r="F36" s="3">
        <f t="shared" si="0"/>
        <v>0</v>
      </c>
      <c r="G36" s="3">
        <v>0</v>
      </c>
      <c r="H36" s="3">
        <v>3</v>
      </c>
      <c r="I36" s="3" t="s">
        <v>95</v>
      </c>
      <c r="J36" s="3" t="s">
        <v>95</v>
      </c>
      <c r="K36" s="3" t="s">
        <v>95</v>
      </c>
    </row>
    <row r="37" spans="1:11">
      <c r="A37" s="3" t="s">
        <v>42</v>
      </c>
      <c r="B37" s="3" t="s">
        <v>83</v>
      </c>
      <c r="C37" s="3">
        <v>1</v>
      </c>
      <c r="D37" s="3">
        <v>0.374</v>
      </c>
      <c r="E37" s="3">
        <f>AVERAGE(D37:D39)</f>
        <v>0.25800000000000001</v>
      </c>
      <c r="F37" s="3">
        <f>E37-E36</f>
        <v>0.18633333333333335</v>
      </c>
      <c r="G37" s="3">
        <f>0.6633*(F37^2)+1.3975*(F37)+0.0049</f>
        <v>0.28833068303333337</v>
      </c>
      <c r="H37" s="3">
        <v>3</v>
      </c>
      <c r="I37" s="3">
        <f>G37*3</f>
        <v>0.86499204910000005</v>
      </c>
      <c r="J37" s="3">
        <f>30/I37</f>
        <v>34.682399718256555</v>
      </c>
      <c r="K37" s="3">
        <f>100-J37</f>
        <v>65.317600281743438</v>
      </c>
    </row>
    <row r="38" spans="1:11">
      <c r="A38" s="3" t="s">
        <v>43</v>
      </c>
      <c r="B38" s="3" t="s">
        <v>83</v>
      </c>
      <c r="C38" s="3">
        <v>2</v>
      </c>
      <c r="D38" s="3">
        <v>0.36599999999999999</v>
      </c>
      <c r="E38" s="3">
        <f>AVERAGE(D37:D39)</f>
        <v>0.25800000000000001</v>
      </c>
      <c r="F38" s="3">
        <f>E37-E36</f>
        <v>0.18633333333333335</v>
      </c>
      <c r="G38" s="3">
        <f>0.6633*(F37^2)+1.3975*(F37)+0.0049</f>
        <v>0.28833068303333337</v>
      </c>
      <c r="H38" s="3">
        <v>3</v>
      </c>
      <c r="I38" s="3">
        <f>G37*3</f>
        <v>0.86499204910000005</v>
      </c>
      <c r="J38" s="3">
        <f>30/I37</f>
        <v>34.682399718256555</v>
      </c>
      <c r="K38" s="3">
        <f>100-J38</f>
        <v>65.317600281743438</v>
      </c>
    </row>
    <row r="39" spans="1:11">
      <c r="A39" s="3" t="s">
        <v>44</v>
      </c>
      <c r="B39" s="3" t="s">
        <v>83</v>
      </c>
      <c r="C39" s="3">
        <v>3</v>
      </c>
      <c r="D39" s="3">
        <v>3.4000000000000002E-2</v>
      </c>
      <c r="E39" s="3">
        <f>AVERAGE(D37:D39)</f>
        <v>0.25800000000000001</v>
      </c>
      <c r="F39" s="3">
        <f>E37-E36</f>
        <v>0.18633333333333335</v>
      </c>
      <c r="G39" s="3">
        <f>0.6633*(F37^2)+1.3975*(F37)+0.0049</f>
        <v>0.28833068303333337</v>
      </c>
      <c r="H39" s="3">
        <v>3</v>
      </c>
      <c r="I39" s="3">
        <f>G37*3</f>
        <v>0.86499204910000005</v>
      </c>
      <c r="J39" s="3">
        <f>30/I37</f>
        <v>34.682399718256555</v>
      </c>
      <c r="K39" s="3">
        <f>100-J39</f>
        <v>65.317600281743438</v>
      </c>
    </row>
    <row r="40" spans="1:11">
      <c r="A40" s="3" t="s">
        <v>45</v>
      </c>
      <c r="B40" s="3" t="s">
        <v>84</v>
      </c>
      <c r="C40" s="3">
        <v>1</v>
      </c>
      <c r="D40" s="3">
        <v>0.25</v>
      </c>
      <c r="E40" s="3">
        <f>AVERAGE(D40:D42)</f>
        <v>0.24666666666666667</v>
      </c>
      <c r="F40" s="3">
        <f>E40-E36</f>
        <v>0.17500000000000002</v>
      </c>
      <c r="G40" s="3">
        <f>0.6633*(F40^2)+1.3975*(F40)+0.0049</f>
        <v>0.26977606250000002</v>
      </c>
      <c r="H40" s="3">
        <v>3</v>
      </c>
      <c r="I40" s="3">
        <f>G40*3</f>
        <v>0.80932818750000002</v>
      </c>
      <c r="J40" s="3">
        <f>30/I40</f>
        <v>37.06778098594274</v>
      </c>
      <c r="K40" s="3">
        <f>100-J40</f>
        <v>62.93221901405726</v>
      </c>
    </row>
    <row r="41" spans="1:11">
      <c r="A41" s="3" t="s">
        <v>46</v>
      </c>
      <c r="B41" s="3" t="s">
        <v>84</v>
      </c>
      <c r="C41" s="3">
        <v>2</v>
      </c>
      <c r="D41" s="3">
        <v>0.249</v>
      </c>
      <c r="E41" s="3">
        <f>AVERAGE(D40:D42)</f>
        <v>0.24666666666666667</v>
      </c>
      <c r="F41" s="3">
        <f>E40-E36</f>
        <v>0.17500000000000002</v>
      </c>
      <c r="G41" s="3">
        <f>0.6633*(F40^2)+1.3975*(F40)+0.0049</f>
        <v>0.26977606250000002</v>
      </c>
      <c r="H41" s="3">
        <v>3</v>
      </c>
      <c r="I41" s="3">
        <f>G40*3</f>
        <v>0.80932818750000002</v>
      </c>
      <c r="J41" s="3">
        <f>30/I40</f>
        <v>37.06778098594274</v>
      </c>
      <c r="K41" s="3">
        <f>100-J41</f>
        <v>62.93221901405726</v>
      </c>
    </row>
    <row r="42" spans="1:11">
      <c r="A42" s="3" t="s">
        <v>47</v>
      </c>
      <c r="B42" s="3" t="s">
        <v>84</v>
      </c>
      <c r="C42" s="3">
        <v>3</v>
      </c>
      <c r="D42" s="3">
        <v>0.24099999999999999</v>
      </c>
      <c r="E42" s="3">
        <f>AVERAGE(D40:D42)</f>
        <v>0.24666666666666667</v>
      </c>
      <c r="F42" s="3">
        <f>E40-E36</f>
        <v>0.17500000000000002</v>
      </c>
      <c r="G42" s="3">
        <f>0.6633*(F40^2)+1.3975*(F40)+0.0049</f>
        <v>0.26977606250000002</v>
      </c>
      <c r="H42" s="3">
        <v>3</v>
      </c>
      <c r="I42" s="3">
        <f>G40*3</f>
        <v>0.80932818750000002</v>
      </c>
      <c r="J42" s="3">
        <f>30/I40</f>
        <v>37.06778098594274</v>
      </c>
      <c r="K42" s="3">
        <f>100-J42</f>
        <v>62.93221901405726</v>
      </c>
    </row>
    <row r="43" spans="1:11">
      <c r="A43" s="3" t="s">
        <v>48</v>
      </c>
      <c r="B43" s="3" t="s">
        <v>85</v>
      </c>
      <c r="C43" s="3">
        <v>1</v>
      </c>
      <c r="D43" s="3">
        <v>0.24099999999999999</v>
      </c>
      <c r="E43" s="3">
        <f>AVERAGE(D43:D45)</f>
        <v>0.24633333333333332</v>
      </c>
      <c r="F43" s="3">
        <f>E43-E36</f>
        <v>0.17466666666666666</v>
      </c>
      <c r="G43" s="3">
        <f>0.6633*(F43^2)+1.3975*(F43)+0.0049</f>
        <v>0.2692329178666667</v>
      </c>
      <c r="H43" s="3">
        <v>3</v>
      </c>
      <c r="I43" s="3">
        <f>G43*3</f>
        <v>0.8076987536000001</v>
      </c>
      <c r="J43" s="3">
        <f>30/I43</f>
        <v>37.142560721168351</v>
      </c>
      <c r="K43" s="3">
        <f>100-J43</f>
        <v>62.857439278831649</v>
      </c>
    </row>
    <row r="44" spans="1:11">
      <c r="A44" s="3" t="s">
        <v>49</v>
      </c>
      <c r="B44" s="3" t="s">
        <v>85</v>
      </c>
      <c r="C44" s="3">
        <v>2</v>
      </c>
      <c r="D44" s="3">
        <v>0.249</v>
      </c>
      <c r="E44" s="3">
        <f>AVERAGE(D43:D45)</f>
        <v>0.24633333333333332</v>
      </c>
      <c r="F44" s="3">
        <f>E43-E36</f>
        <v>0.17466666666666666</v>
      </c>
      <c r="G44" s="3">
        <f>0.6633*(F43^2)+1.3975*(F43)+0.0049</f>
        <v>0.2692329178666667</v>
      </c>
      <c r="H44" s="3">
        <v>3</v>
      </c>
      <c r="I44" s="3">
        <f>G43*3</f>
        <v>0.8076987536000001</v>
      </c>
      <c r="J44" s="3">
        <f>30/I43</f>
        <v>37.142560721168351</v>
      </c>
      <c r="K44" s="3">
        <f>100-J44</f>
        <v>62.857439278831649</v>
      </c>
    </row>
    <row r="45" spans="1:11">
      <c r="A45" s="3" t="s">
        <v>50</v>
      </c>
      <c r="B45" s="3" t="s">
        <v>85</v>
      </c>
      <c r="C45" s="3">
        <v>3</v>
      </c>
      <c r="D45" s="3">
        <v>0.249</v>
      </c>
      <c r="E45" s="3">
        <f>AVERAGE(D43:D45)</f>
        <v>0.24633333333333332</v>
      </c>
      <c r="F45" s="3">
        <f>E43-E36</f>
        <v>0.17466666666666666</v>
      </c>
      <c r="G45" s="3">
        <f>0.6633*(F43^2)+1.3975*(F43)+0.0049</f>
        <v>0.2692329178666667</v>
      </c>
      <c r="H45" s="3">
        <v>3</v>
      </c>
      <c r="I45" s="3">
        <f>G43*3</f>
        <v>0.8076987536000001</v>
      </c>
      <c r="J45" s="3">
        <f>30/I43</f>
        <v>37.142560721168351</v>
      </c>
      <c r="K45" s="3">
        <f>100-J45</f>
        <v>62.857439278831649</v>
      </c>
    </row>
    <row r="46" spans="1:11">
      <c r="A46" s="3" t="s">
        <v>51</v>
      </c>
      <c r="B46" s="3" t="s">
        <v>86</v>
      </c>
      <c r="C46" s="3">
        <v>1</v>
      </c>
      <c r="D46" s="3">
        <v>0.17799999999999999</v>
      </c>
      <c r="E46" s="3">
        <f>AVERAGE(D46:D48)</f>
        <v>0.17499999999999996</v>
      </c>
      <c r="F46" s="3">
        <f>E46-E36</f>
        <v>0.1033333333333333</v>
      </c>
      <c r="G46" s="3">
        <f>0.6633*(F46^2)+1.3975*(F46)+0.0049</f>
        <v>0.15639090333333325</v>
      </c>
      <c r="H46" s="3">
        <v>3</v>
      </c>
      <c r="I46" s="3">
        <f>G46*3</f>
        <v>0.46917270999999972</v>
      </c>
      <c r="J46" s="3">
        <f>30/I46</f>
        <v>63.94233799318809</v>
      </c>
      <c r="K46" s="3">
        <f>100-J46</f>
        <v>36.05766200681191</v>
      </c>
    </row>
    <row r="47" spans="1:11">
      <c r="A47" s="3" t="s">
        <v>52</v>
      </c>
      <c r="B47" s="3" t="s">
        <v>86</v>
      </c>
      <c r="C47" s="3">
        <v>2</v>
      </c>
      <c r="D47" s="3">
        <v>0.17499999999999999</v>
      </c>
      <c r="E47" s="3">
        <f>AVERAGE(D46:D48)</f>
        <v>0.17499999999999996</v>
      </c>
      <c r="F47" s="3">
        <f>E46-E36</f>
        <v>0.1033333333333333</v>
      </c>
      <c r="G47" s="3">
        <f>0.6633*(F46^2)+1.3975*(F46)+0.0049</f>
        <v>0.15639090333333325</v>
      </c>
      <c r="H47" s="3">
        <v>3</v>
      </c>
      <c r="I47" s="3">
        <f>G46*3</f>
        <v>0.46917270999999972</v>
      </c>
      <c r="J47" s="3">
        <f>30/I46</f>
        <v>63.94233799318809</v>
      </c>
      <c r="K47" s="3">
        <f>100-J47</f>
        <v>36.05766200681191</v>
      </c>
    </row>
    <row r="48" spans="1:11">
      <c r="A48" s="3" t="s">
        <v>53</v>
      </c>
      <c r="B48" s="3" t="s">
        <v>86</v>
      </c>
      <c r="C48" s="3">
        <v>3</v>
      </c>
      <c r="D48" s="3">
        <v>0.17199999999999999</v>
      </c>
      <c r="E48" s="3">
        <f>AVERAGE(D46:D48)</f>
        <v>0.17499999999999996</v>
      </c>
      <c r="F48" s="3">
        <f>E46-E36</f>
        <v>0.1033333333333333</v>
      </c>
      <c r="G48" s="3">
        <f>0.6633*(F46^2)+1.3975*(F46)+0.0049</f>
        <v>0.15639090333333325</v>
      </c>
      <c r="H48" s="3">
        <v>3</v>
      </c>
      <c r="I48" s="3">
        <f>G46*3</f>
        <v>0.46917270999999972</v>
      </c>
      <c r="J48" s="3">
        <f>30/I46</f>
        <v>63.94233799318809</v>
      </c>
      <c r="K48" s="3">
        <f>100-J48</f>
        <v>36.05766200681191</v>
      </c>
    </row>
    <row r="49" spans="1:11">
      <c r="A49" s="3" t="s">
        <v>54</v>
      </c>
      <c r="B49" s="3" t="s">
        <v>87</v>
      </c>
      <c r="C49" s="3">
        <v>1</v>
      </c>
      <c r="D49" s="3">
        <v>0.215</v>
      </c>
      <c r="E49" s="3">
        <f>AVERAGE(D49:D51)</f>
        <v>0.21733333333333335</v>
      </c>
      <c r="F49" s="3">
        <f>E49-E36</f>
        <v>0.14566666666666669</v>
      </c>
      <c r="G49" s="3">
        <f>0.6633*(F49^2)+1.3975*(F49)+0.0049</f>
        <v>0.22254358196666668</v>
      </c>
      <c r="H49" s="3">
        <v>3</v>
      </c>
      <c r="I49" s="3">
        <f>G49*3</f>
        <v>0.66763074590000004</v>
      </c>
      <c r="J49" s="3">
        <f>30/I49</f>
        <v>44.935018622544831</v>
      </c>
      <c r="K49" s="3">
        <f>100-J49</f>
        <v>55.064981377455169</v>
      </c>
    </row>
    <row r="50" spans="1:11">
      <c r="A50" s="3" t="s">
        <v>55</v>
      </c>
      <c r="B50" s="3" t="s">
        <v>87</v>
      </c>
      <c r="C50" s="3">
        <v>2</v>
      </c>
      <c r="D50" s="3">
        <v>0.217</v>
      </c>
      <c r="E50" s="3">
        <f>AVERAGE(D49:D51)</f>
        <v>0.21733333333333335</v>
      </c>
      <c r="F50" s="3">
        <f>E49-E36</f>
        <v>0.14566666666666669</v>
      </c>
      <c r="G50" s="3">
        <f>0.6633*(F49^2)+1.3975*(F49)+0.0049</f>
        <v>0.22254358196666668</v>
      </c>
      <c r="H50" s="3">
        <v>3</v>
      </c>
      <c r="I50" s="3">
        <f>G49*3</f>
        <v>0.66763074590000004</v>
      </c>
      <c r="J50" s="3">
        <f>30/I49</f>
        <v>44.935018622544831</v>
      </c>
      <c r="K50" s="3">
        <f>100-J50</f>
        <v>55.064981377455169</v>
      </c>
    </row>
    <row r="51" spans="1:11">
      <c r="A51" s="3" t="s">
        <v>56</v>
      </c>
      <c r="B51" s="3" t="s">
        <v>87</v>
      </c>
      <c r="C51" s="3">
        <v>3</v>
      </c>
      <c r="D51" s="3">
        <v>0.22</v>
      </c>
      <c r="E51" s="3">
        <f>AVERAGE(D49:D51)</f>
        <v>0.21733333333333335</v>
      </c>
      <c r="F51" s="3">
        <f>E49-E36</f>
        <v>0.14566666666666669</v>
      </c>
      <c r="G51" s="3">
        <f>0.6633*(F49^2)+1.3975*(F49)+0.0049</f>
        <v>0.22254358196666668</v>
      </c>
      <c r="H51" s="3">
        <v>3</v>
      </c>
      <c r="I51" s="3">
        <f>G49*3</f>
        <v>0.66763074590000004</v>
      </c>
      <c r="J51" s="3">
        <f>30/I49</f>
        <v>44.935018622544831</v>
      </c>
      <c r="K51" s="3">
        <f>100-J51</f>
        <v>55.064981377455169</v>
      </c>
    </row>
    <row r="52" spans="1:11">
      <c r="A52" s="3" t="s">
        <v>57</v>
      </c>
      <c r="B52" s="3" t="s">
        <v>88</v>
      </c>
      <c r="C52" s="3">
        <v>1</v>
      </c>
      <c r="D52" s="3">
        <v>0.63700000000000001</v>
      </c>
      <c r="E52" s="3">
        <f>AVERAGE(D52:D54)</f>
        <v>0.66833333333333333</v>
      </c>
      <c r="F52" s="3">
        <f>E52-E36</f>
        <v>0.59666666666666668</v>
      </c>
      <c r="G52" s="3">
        <f>0.6633*(F52^2)+1.3975*(F52)+0.0049</f>
        <v>1.0748838366666666</v>
      </c>
      <c r="H52" s="3">
        <v>3</v>
      </c>
      <c r="I52" s="3">
        <f>G52*3</f>
        <v>3.2246515100000002</v>
      </c>
      <c r="J52" s="3">
        <f>30/I52</f>
        <v>9.3033308892346014</v>
      </c>
      <c r="K52" s="3">
        <f>100-J52</f>
        <v>90.696669110765399</v>
      </c>
    </row>
    <row r="53" spans="1:11">
      <c r="A53" s="3" t="s">
        <v>58</v>
      </c>
      <c r="B53" s="3" t="s">
        <v>88</v>
      </c>
      <c r="C53" s="3">
        <v>2</v>
      </c>
      <c r="D53" s="3">
        <v>0.69899999999999995</v>
      </c>
      <c r="E53" s="3">
        <f>AVERAGE(D52:D54)</f>
        <v>0.66833333333333333</v>
      </c>
      <c r="F53" s="3">
        <f>E52-E36</f>
        <v>0.59666666666666668</v>
      </c>
      <c r="G53" s="3">
        <f>0.6633*(F52^2)+1.3975*(F52)+0.0049</f>
        <v>1.0748838366666666</v>
      </c>
      <c r="H53" s="3">
        <v>3</v>
      </c>
      <c r="I53" s="3">
        <f>G52*3</f>
        <v>3.2246515100000002</v>
      </c>
      <c r="J53" s="3">
        <f>30/I52</f>
        <v>9.3033308892346014</v>
      </c>
      <c r="K53" s="3">
        <f>100-J53</f>
        <v>90.696669110765399</v>
      </c>
    </row>
    <row r="54" spans="1:11">
      <c r="A54" s="3" t="s">
        <v>59</v>
      </c>
      <c r="B54" s="3" t="s">
        <v>88</v>
      </c>
      <c r="C54" s="3">
        <v>3</v>
      </c>
      <c r="D54" s="3">
        <v>0.66900000000000004</v>
      </c>
      <c r="E54" s="3">
        <f>AVERAGE(D52:D54)</f>
        <v>0.66833333333333333</v>
      </c>
      <c r="F54" s="3">
        <f>E52-E36</f>
        <v>0.59666666666666668</v>
      </c>
      <c r="G54" s="3">
        <f>0.6633*(F52^2)+1.3975*(F52)+0.0049</f>
        <v>1.0748838366666666</v>
      </c>
      <c r="H54" s="3">
        <v>3</v>
      </c>
      <c r="I54" s="3">
        <f>G52*3</f>
        <v>3.2246515100000002</v>
      </c>
      <c r="J54" s="3">
        <f>30/I52</f>
        <v>9.3033308892346014</v>
      </c>
      <c r="K54" s="3">
        <f>100-J54</f>
        <v>90.696669110765399</v>
      </c>
    </row>
    <row r="55" spans="1:11">
      <c r="A55" s="3" t="s">
        <v>60</v>
      </c>
      <c r="B55" s="3" t="s">
        <v>89</v>
      </c>
      <c r="C55" s="3">
        <v>1</v>
      </c>
      <c r="D55" s="3">
        <v>0.20799999999999999</v>
      </c>
      <c r="E55" s="3">
        <f>AVERAGE(D55:D57)</f>
        <v>0.20499999999999999</v>
      </c>
      <c r="F55" s="3">
        <f>E55-E36</f>
        <v>0.13333333333333333</v>
      </c>
      <c r="G55" s="3">
        <f>0.6633*(F55^2)+1.3975*(F55)+0.0049</f>
        <v>0.20302533333333331</v>
      </c>
      <c r="H55" s="3">
        <v>3</v>
      </c>
      <c r="I55" s="3">
        <f>G55*3</f>
        <v>0.60907599999999995</v>
      </c>
      <c r="J55" s="3">
        <f>30/I55</f>
        <v>49.254936986517286</v>
      </c>
      <c r="K55" s="3">
        <f>100-J55</f>
        <v>50.745063013482714</v>
      </c>
    </row>
    <row r="56" spans="1:11">
      <c r="A56" s="3" t="s">
        <v>61</v>
      </c>
      <c r="B56" s="3" t="s">
        <v>89</v>
      </c>
      <c r="C56" s="3">
        <v>2</v>
      </c>
      <c r="D56" s="3">
        <v>0.20300000000000001</v>
      </c>
      <c r="E56" s="3">
        <f>AVERAGE(D55:D57)</f>
        <v>0.20499999999999999</v>
      </c>
      <c r="F56" s="3">
        <f>E55-E36</f>
        <v>0.13333333333333333</v>
      </c>
      <c r="G56" s="3">
        <f>0.6633*(F55^2)+1.3975*(F55)+0.0049</f>
        <v>0.20302533333333331</v>
      </c>
      <c r="H56" s="3">
        <v>3</v>
      </c>
      <c r="I56" s="3">
        <f>G55*3</f>
        <v>0.60907599999999995</v>
      </c>
      <c r="J56" s="3">
        <f>30/I55</f>
        <v>49.254936986517286</v>
      </c>
      <c r="K56" s="3">
        <f>100-J56</f>
        <v>50.745063013482714</v>
      </c>
    </row>
    <row r="57" spans="1:11">
      <c r="A57" s="3" t="s">
        <v>62</v>
      </c>
      <c r="B57" s="3" t="s">
        <v>89</v>
      </c>
      <c r="C57" s="3">
        <v>3</v>
      </c>
      <c r="D57" s="3">
        <v>0.20399999999999999</v>
      </c>
      <c r="E57" s="3">
        <f>AVERAGE(D55:D57)</f>
        <v>0.20499999999999999</v>
      </c>
      <c r="F57" s="3">
        <f>E55-E36</f>
        <v>0.13333333333333333</v>
      </c>
      <c r="G57" s="3">
        <f>0.6633*(F55^2)+1.3975*(F55)+0.0049</f>
        <v>0.20302533333333331</v>
      </c>
      <c r="H57" s="3">
        <v>3</v>
      </c>
      <c r="I57" s="3">
        <f>G55*3</f>
        <v>0.60907599999999995</v>
      </c>
      <c r="J57" s="3">
        <f>30/I55</f>
        <v>49.254936986517286</v>
      </c>
      <c r="K57" s="3">
        <f>100-J57</f>
        <v>50.745063013482714</v>
      </c>
    </row>
    <row r="58" spans="1:11">
      <c r="A58" s="3" t="s">
        <v>63</v>
      </c>
      <c r="B58" s="3" t="s">
        <v>90</v>
      </c>
      <c r="C58" s="3">
        <v>1</v>
      </c>
      <c r="D58" s="3">
        <v>0.41599999999999998</v>
      </c>
      <c r="E58" s="3">
        <f>AVERAGE(D58:D60)</f>
        <v>0.38566666666666666</v>
      </c>
      <c r="F58" s="3">
        <f>E58-E36</f>
        <v>0.314</v>
      </c>
      <c r="G58" s="3">
        <f>0.6633*(F58^2)+1.3975*(F58)+0.0049</f>
        <v>0.5091137268</v>
      </c>
      <c r="H58" s="3">
        <v>3</v>
      </c>
      <c r="I58" s="3">
        <f>G58*3</f>
        <v>1.5273411804000001</v>
      </c>
      <c r="J58" s="3">
        <f>30/I58</f>
        <v>19.641976779636888</v>
      </c>
      <c r="K58" s="3">
        <f>100-J58</f>
        <v>80.358023220363108</v>
      </c>
    </row>
    <row r="59" spans="1:11">
      <c r="A59" s="3" t="s">
        <v>64</v>
      </c>
      <c r="B59" s="3" t="s">
        <v>90</v>
      </c>
      <c r="C59" s="3">
        <v>2</v>
      </c>
      <c r="D59" s="3">
        <v>0.371</v>
      </c>
      <c r="E59" s="3">
        <f>AVERAGE(D58:D60)</f>
        <v>0.38566666666666666</v>
      </c>
      <c r="F59" s="3">
        <f>E58-E36</f>
        <v>0.314</v>
      </c>
      <c r="G59" s="3">
        <f>0.6633*(F58^2)+1.3975*(F58)+0.0049</f>
        <v>0.5091137268</v>
      </c>
      <c r="H59" s="3">
        <v>3</v>
      </c>
      <c r="I59" s="3">
        <f>G58*3</f>
        <v>1.5273411804000001</v>
      </c>
      <c r="J59" s="3">
        <f>30/I58</f>
        <v>19.641976779636888</v>
      </c>
      <c r="K59" s="3">
        <f>100-J59</f>
        <v>80.358023220363108</v>
      </c>
    </row>
    <row r="60" spans="1:11">
      <c r="A60" s="3" t="s">
        <v>65</v>
      </c>
      <c r="B60" s="3" t="s">
        <v>90</v>
      </c>
      <c r="C60" s="3">
        <v>3</v>
      </c>
      <c r="D60" s="3">
        <v>0.37</v>
      </c>
      <c r="E60" s="3">
        <f>AVERAGE(D58:D60)</f>
        <v>0.38566666666666666</v>
      </c>
      <c r="F60" s="3">
        <f>E58-E36</f>
        <v>0.314</v>
      </c>
      <c r="G60" s="3">
        <f>0.6633*(F58^2)+1.3975*(F58)+0.0049</f>
        <v>0.5091137268</v>
      </c>
      <c r="H60" s="3">
        <v>3</v>
      </c>
      <c r="I60" s="3">
        <f>G58*3</f>
        <v>1.5273411804000001</v>
      </c>
      <c r="J60" s="3">
        <f>30/I58</f>
        <v>19.641976779636888</v>
      </c>
      <c r="K60" s="3">
        <f>100-J60</f>
        <v>80.358023220363108</v>
      </c>
    </row>
    <row r="61" spans="1:11">
      <c r="A61" s="3" t="s">
        <v>66</v>
      </c>
      <c r="B61" s="3" t="s">
        <v>91</v>
      </c>
      <c r="C61" s="3">
        <v>1</v>
      </c>
      <c r="D61" s="3">
        <v>0.48799999999999999</v>
      </c>
      <c r="E61" s="3">
        <f>AVERAGE(D61:D63)</f>
        <v>0.47666666666666663</v>
      </c>
      <c r="F61" s="3">
        <f>E61-E36</f>
        <v>0.40499999999999997</v>
      </c>
      <c r="G61" s="3">
        <f>0.6633*(F61^2)+1.3975*(F61)+0.0049</f>
        <v>0.67968528249999993</v>
      </c>
      <c r="H61" s="3">
        <v>3</v>
      </c>
      <c r="I61" s="3">
        <f>G61*3</f>
        <v>2.0390558474999998</v>
      </c>
      <c r="J61" s="3">
        <f>30/I61</f>
        <v>14.712691678740301</v>
      </c>
      <c r="K61" s="3">
        <f>100-J61</f>
        <v>85.287308321259701</v>
      </c>
    </row>
    <row r="62" spans="1:11">
      <c r="A62" s="3" t="s">
        <v>67</v>
      </c>
      <c r="B62" s="3" t="s">
        <v>91</v>
      </c>
      <c r="C62" s="3">
        <v>2</v>
      </c>
      <c r="D62" s="3">
        <v>0.46899999999999997</v>
      </c>
      <c r="E62" s="3">
        <f>AVERAGE(D61:D63)</f>
        <v>0.47666666666666663</v>
      </c>
      <c r="F62" s="3">
        <f>E61-E36</f>
        <v>0.40499999999999997</v>
      </c>
      <c r="G62" s="3">
        <f>0.6633*(F61^2)+1.3975*(F61)+0.0049</f>
        <v>0.67968528249999993</v>
      </c>
      <c r="H62" s="3">
        <v>3</v>
      </c>
      <c r="I62" s="3">
        <f>G61*3</f>
        <v>2.0390558474999998</v>
      </c>
      <c r="J62" s="3">
        <f>30/I61</f>
        <v>14.712691678740301</v>
      </c>
      <c r="K62" s="3">
        <f>100-J62</f>
        <v>85.287308321259701</v>
      </c>
    </row>
    <row r="63" spans="1:11">
      <c r="A63" s="3" t="s">
        <v>68</v>
      </c>
      <c r="B63" s="3" t="s">
        <v>91</v>
      </c>
      <c r="C63" s="3">
        <v>3</v>
      </c>
      <c r="D63" s="3">
        <v>0.47299999999999998</v>
      </c>
      <c r="E63" s="3">
        <f>AVERAGE(D61:D63)</f>
        <v>0.47666666666666663</v>
      </c>
      <c r="F63" s="3">
        <f>E61-E36</f>
        <v>0.40499999999999997</v>
      </c>
      <c r="G63" s="3">
        <f>0.6633*(F61^2)+1.3975*(F61)+0.0049</f>
        <v>0.67968528249999993</v>
      </c>
      <c r="H63" s="3">
        <v>3</v>
      </c>
      <c r="I63" s="3">
        <f>G61*3</f>
        <v>2.0390558474999998</v>
      </c>
      <c r="J63" s="3">
        <f>30/I61</f>
        <v>14.712691678740301</v>
      </c>
      <c r="K63" s="3">
        <f>100-J63</f>
        <v>85.287308321259701</v>
      </c>
    </row>
    <row r="64" spans="1:11">
      <c r="A64" s="3" t="s">
        <v>69</v>
      </c>
      <c r="B64" s="3" t="s">
        <v>92</v>
      </c>
      <c r="C64" s="3">
        <v>1</v>
      </c>
      <c r="D64" s="3">
        <v>0.627</v>
      </c>
      <c r="E64" s="3">
        <f>AVERAGE(D64:D66)</f>
        <v>0.6163333333333334</v>
      </c>
      <c r="F64" s="3">
        <f>E64-E36</f>
        <v>0.54466666666666674</v>
      </c>
      <c r="G64" s="3">
        <f>0.6633*(F64^2)+1.3975*(F64)+0.0049</f>
        <v>0.96284742386666688</v>
      </c>
      <c r="H64" s="3">
        <v>3</v>
      </c>
      <c r="I64" s="3">
        <f>G64*3</f>
        <v>2.8885422716000004</v>
      </c>
      <c r="J64" s="3">
        <f>30/I64</f>
        <v>10.3858615104783</v>
      </c>
      <c r="K64" s="3">
        <f>100-J64</f>
        <v>89.614138489521707</v>
      </c>
    </row>
    <row r="65" spans="1:11">
      <c r="A65" s="3" t="s">
        <v>70</v>
      </c>
      <c r="B65" s="3" t="s">
        <v>92</v>
      </c>
      <c r="C65" s="3">
        <v>2</v>
      </c>
      <c r="D65" s="3">
        <v>0.60199999999999998</v>
      </c>
      <c r="E65" s="3">
        <f>AVERAGE(D64:D66)</f>
        <v>0.6163333333333334</v>
      </c>
      <c r="F65" s="3">
        <f>E64-E36</f>
        <v>0.54466666666666674</v>
      </c>
      <c r="G65" s="3">
        <f>0.6633*(F64^2)+1.3975*(F64)+0.0049</f>
        <v>0.96284742386666688</v>
      </c>
      <c r="H65" s="3">
        <v>3</v>
      </c>
      <c r="I65" s="3">
        <f>G64*3</f>
        <v>2.8885422716000004</v>
      </c>
      <c r="J65" s="3">
        <f>30/I64</f>
        <v>10.3858615104783</v>
      </c>
      <c r="K65" s="3">
        <f>100-J65</f>
        <v>89.614138489521707</v>
      </c>
    </row>
    <row r="66" spans="1:11">
      <c r="A66" s="3" t="s">
        <v>71</v>
      </c>
      <c r="B66" s="3" t="s">
        <v>92</v>
      </c>
      <c r="C66" s="3">
        <v>3</v>
      </c>
      <c r="D66" s="3">
        <v>0.62</v>
      </c>
      <c r="E66" s="3">
        <f>AVERAGE(D64:D66)</f>
        <v>0.6163333333333334</v>
      </c>
      <c r="F66" s="3">
        <f>E64-E36</f>
        <v>0.54466666666666674</v>
      </c>
      <c r="G66" s="3">
        <f>0.6633*(F64^2)+1.3975*(F64)+0.0049</f>
        <v>0.96284742386666688</v>
      </c>
      <c r="H66" s="3">
        <v>3</v>
      </c>
      <c r="I66" s="3">
        <f>G64*3</f>
        <v>2.8885422716000004</v>
      </c>
      <c r="J66" s="3">
        <f>30/I64</f>
        <v>10.3858615104783</v>
      </c>
      <c r="K66" s="3">
        <f>100-J66</f>
        <v>89.614138489521707</v>
      </c>
    </row>
    <row r="67" spans="1:11">
      <c r="A67" s="3" t="s">
        <v>72</v>
      </c>
      <c r="B67" s="3" t="s">
        <v>93</v>
      </c>
      <c r="C67" s="3">
        <v>1</v>
      </c>
      <c r="D67" s="3">
        <v>8.5000000000000006E-2</v>
      </c>
      <c r="E67" s="3">
        <f>AVERAGE(D67:D69)</f>
        <v>8.7333333333333332E-2</v>
      </c>
      <c r="F67" s="3">
        <f>E67-E36</f>
        <v>1.5666666666666676E-2</v>
      </c>
      <c r="G67" s="3">
        <f>0.6633*(F67^2)+1.3975*(F67)+0.0049</f>
        <v>2.6956969966666681E-2</v>
      </c>
      <c r="H67" s="3">
        <v>3</v>
      </c>
      <c r="I67" s="3">
        <f>G67*3</f>
        <v>8.0870909900000038E-2</v>
      </c>
      <c r="J67" s="3">
        <v>100</v>
      </c>
      <c r="K67" s="3">
        <f>100-J67</f>
        <v>0</v>
      </c>
    </row>
    <row r="68" spans="1:11">
      <c r="A68" s="3" t="s">
        <v>73</v>
      </c>
      <c r="B68" s="3" t="s">
        <v>93</v>
      </c>
      <c r="C68" s="3">
        <v>2</v>
      </c>
      <c r="D68" s="3">
        <v>8.7999999999999995E-2</v>
      </c>
      <c r="E68" s="3">
        <f>AVERAGE(D67:D69)</f>
        <v>8.7333333333333332E-2</v>
      </c>
      <c r="F68" s="3">
        <f>E67-E36</f>
        <v>1.5666666666666676E-2</v>
      </c>
      <c r="G68" s="3">
        <f>0.6633*(F67^2)+1.3975*(F67)+0.0049</f>
        <v>2.6956969966666681E-2</v>
      </c>
      <c r="H68" s="3">
        <v>3</v>
      </c>
      <c r="I68" s="3">
        <f>G67*3</f>
        <v>8.0870909900000038E-2</v>
      </c>
      <c r="J68" s="3">
        <v>100</v>
      </c>
      <c r="K68" s="3">
        <f>100-J68</f>
        <v>0</v>
      </c>
    </row>
    <row r="69" spans="1:11">
      <c r="A69" s="3" t="s">
        <v>74</v>
      </c>
      <c r="B69" s="3" t="s">
        <v>93</v>
      </c>
      <c r="C69" s="3">
        <v>3</v>
      </c>
      <c r="D69" s="3">
        <v>8.8999999999999996E-2</v>
      </c>
      <c r="E69" s="3">
        <f>AVERAGE(D67:D69)</f>
        <v>8.7333333333333332E-2</v>
      </c>
      <c r="F69" s="3">
        <f>E67-E36</f>
        <v>1.5666666666666676E-2</v>
      </c>
      <c r="G69" s="3">
        <f>0.6633*(F67^2)+1.3975*(F67)+0.0049</f>
        <v>2.6956969966666681E-2</v>
      </c>
      <c r="H69" s="3">
        <v>3</v>
      </c>
      <c r="I69" s="3">
        <f>G67*3</f>
        <v>8.0870909900000038E-2</v>
      </c>
      <c r="J69" s="3">
        <v>100</v>
      </c>
      <c r="K69" s="3">
        <f>100-J69</f>
        <v>0</v>
      </c>
    </row>
  </sheetData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8"/>
  <sheetViews>
    <sheetView tabSelected="1" workbookViewId="0">
      <selection sqref="A1:K58"/>
    </sheetView>
  </sheetViews>
  <sheetFormatPr baseColWidth="10" defaultRowHeight="15" x14ac:dyDescent="0"/>
  <cols>
    <col min="1" max="1" width="5" bestFit="1" customWidth="1"/>
    <col min="2" max="2" width="8" bestFit="1" customWidth="1"/>
    <col min="3" max="3" width="9" bestFit="1" customWidth="1"/>
    <col min="4" max="4" width="29" bestFit="1" customWidth="1"/>
    <col min="5" max="5" width="27" bestFit="1" customWidth="1"/>
    <col min="6" max="6" width="33.33203125" bestFit="1" customWidth="1"/>
    <col min="7" max="7" width="23.1640625" bestFit="1" customWidth="1"/>
    <col min="8" max="8" width="22.1640625" bestFit="1" customWidth="1"/>
    <col min="9" max="9" width="31.83203125" bestFit="1" customWidth="1"/>
    <col min="10" max="10" width="33.83203125" bestFit="1" customWidth="1"/>
    <col min="11" max="11" width="35.1640625" bestFit="1" customWidth="1"/>
  </cols>
  <sheetData>
    <row r="1" spans="1:11" ht="16" thickBot="1">
      <c r="A1" s="16" t="s">
        <v>9</v>
      </c>
      <c r="B1" s="17" t="s">
        <v>10</v>
      </c>
      <c r="C1" s="17" t="s">
        <v>11</v>
      </c>
      <c r="D1" s="17" t="s">
        <v>12</v>
      </c>
      <c r="E1" s="17" t="s">
        <v>13</v>
      </c>
      <c r="F1" s="17" t="s">
        <v>14</v>
      </c>
      <c r="G1" s="17" t="s">
        <v>15</v>
      </c>
      <c r="H1" s="17" t="s">
        <v>16</v>
      </c>
      <c r="I1" s="17" t="s">
        <v>94</v>
      </c>
      <c r="J1" s="17" t="s">
        <v>96</v>
      </c>
      <c r="K1" s="17" t="s">
        <v>17</v>
      </c>
    </row>
    <row r="2" spans="1:11" ht="16" thickTop="1">
      <c r="A2" s="18" t="s">
        <v>18</v>
      </c>
      <c r="B2" s="19" t="s">
        <v>75</v>
      </c>
      <c r="C2" s="19">
        <v>1</v>
      </c>
      <c r="D2" s="19">
        <v>0.876</v>
      </c>
      <c r="E2" s="4">
        <f>AVERAGE(D2:D4)</f>
        <v>0.85199999999999998</v>
      </c>
      <c r="F2" s="4">
        <f>(E2-E23)</f>
        <v>0.78033333333333332</v>
      </c>
      <c r="G2" s="4">
        <v>1.5</v>
      </c>
      <c r="H2" s="4">
        <v>3</v>
      </c>
      <c r="I2" s="4" t="s">
        <v>95</v>
      </c>
      <c r="J2" s="4" t="s">
        <v>95</v>
      </c>
      <c r="K2" s="13" t="s">
        <v>95</v>
      </c>
    </row>
    <row r="3" spans="1:11">
      <c r="A3" s="20" t="s">
        <v>19</v>
      </c>
      <c r="B3" s="7" t="s">
        <v>75</v>
      </c>
      <c r="C3" s="7">
        <v>2</v>
      </c>
      <c r="D3" s="7">
        <v>0.88800000000000001</v>
      </c>
      <c r="E3" s="5"/>
      <c r="F3" s="5"/>
      <c r="G3" s="5"/>
      <c r="H3" s="5"/>
      <c r="I3" s="5"/>
      <c r="J3" s="5"/>
      <c r="K3" s="14"/>
    </row>
    <row r="4" spans="1:11">
      <c r="A4" s="21" t="s">
        <v>20</v>
      </c>
      <c r="B4" s="8" t="s">
        <v>75</v>
      </c>
      <c r="C4" s="8">
        <v>3</v>
      </c>
      <c r="D4" s="8">
        <v>0.79200000000000004</v>
      </c>
      <c r="E4" s="6"/>
      <c r="F4" s="6"/>
      <c r="G4" s="6"/>
      <c r="H4" s="6"/>
      <c r="I4" s="6"/>
      <c r="J4" s="6"/>
      <c r="K4" s="15"/>
    </row>
    <row r="5" spans="1:11">
      <c r="A5" s="20" t="s">
        <v>21</v>
      </c>
      <c r="B5" s="7" t="s">
        <v>76</v>
      </c>
      <c r="C5" s="7">
        <v>1</v>
      </c>
      <c r="D5" s="7">
        <v>0.64700000000000002</v>
      </c>
      <c r="E5" s="10">
        <f>AVERAGE(D5:D7)</f>
        <v>0.63500000000000001</v>
      </c>
      <c r="F5" s="10">
        <f>E5-E25</f>
        <v>0.63500000000000001</v>
      </c>
      <c r="G5" s="10">
        <v>1</v>
      </c>
      <c r="H5" s="10">
        <v>3</v>
      </c>
      <c r="I5" s="10" t="s">
        <v>95</v>
      </c>
      <c r="J5" s="10" t="s">
        <v>95</v>
      </c>
      <c r="K5" s="9" t="s">
        <v>95</v>
      </c>
    </row>
    <row r="6" spans="1:11">
      <c r="A6" s="21" t="s">
        <v>22</v>
      </c>
      <c r="B6" s="8" t="s">
        <v>76</v>
      </c>
      <c r="C6" s="8">
        <v>2</v>
      </c>
      <c r="D6" s="8">
        <v>0.627</v>
      </c>
      <c r="E6" s="11"/>
      <c r="F6" s="11"/>
      <c r="G6" s="11"/>
      <c r="H6" s="11"/>
      <c r="I6" s="11"/>
      <c r="J6" s="11"/>
      <c r="K6" s="22"/>
    </row>
    <row r="7" spans="1:11">
      <c r="A7" s="20" t="s">
        <v>23</v>
      </c>
      <c r="B7" s="7" t="s">
        <v>76</v>
      </c>
      <c r="C7" s="7">
        <v>3</v>
      </c>
      <c r="D7" s="7">
        <v>0.63100000000000001</v>
      </c>
      <c r="E7" s="12"/>
      <c r="F7" s="12"/>
      <c r="G7" s="12"/>
      <c r="H7" s="12"/>
      <c r="I7" s="12"/>
      <c r="J7" s="12"/>
      <c r="K7" s="23"/>
    </row>
    <row r="8" spans="1:11">
      <c r="A8" s="21" t="s">
        <v>24</v>
      </c>
      <c r="B8" s="8" t="s">
        <v>77</v>
      </c>
      <c r="C8" s="8">
        <v>1</v>
      </c>
      <c r="D8" s="8">
        <v>0.51800000000000002</v>
      </c>
      <c r="E8" s="24">
        <f>AVERAGE(D8:D10)</f>
        <v>0.51300000000000001</v>
      </c>
      <c r="F8" s="24">
        <f>E8-E25</f>
        <v>0.51300000000000001</v>
      </c>
      <c r="G8" s="24">
        <v>0.75</v>
      </c>
      <c r="H8" s="24">
        <v>3</v>
      </c>
      <c r="I8" s="24" t="s">
        <v>95</v>
      </c>
      <c r="J8" s="24" t="s">
        <v>95</v>
      </c>
      <c r="K8" s="25" t="s">
        <v>95</v>
      </c>
    </row>
    <row r="9" spans="1:11">
      <c r="A9" s="20" t="s">
        <v>25</v>
      </c>
      <c r="B9" s="7" t="s">
        <v>77</v>
      </c>
      <c r="C9" s="7">
        <v>2</v>
      </c>
      <c r="D9" s="7">
        <v>0.51800000000000002</v>
      </c>
      <c r="E9" s="5"/>
      <c r="F9" s="5"/>
      <c r="G9" s="5"/>
      <c r="H9" s="5"/>
      <c r="I9" s="5"/>
      <c r="J9" s="5"/>
      <c r="K9" s="14"/>
    </row>
    <row r="10" spans="1:11">
      <c r="A10" s="21" t="s">
        <v>26</v>
      </c>
      <c r="B10" s="8" t="s">
        <v>77</v>
      </c>
      <c r="C10" s="8">
        <v>3</v>
      </c>
      <c r="D10" s="8">
        <v>0.503</v>
      </c>
      <c r="E10" s="6"/>
      <c r="F10" s="6"/>
      <c r="G10" s="6"/>
      <c r="H10" s="6"/>
      <c r="I10" s="6"/>
      <c r="J10" s="6"/>
      <c r="K10" s="15"/>
    </row>
    <row r="11" spans="1:11">
      <c r="A11" s="20" t="s">
        <v>27</v>
      </c>
      <c r="B11" s="7" t="s">
        <v>78</v>
      </c>
      <c r="C11" s="7">
        <v>1</v>
      </c>
      <c r="D11" s="7">
        <v>0.38</v>
      </c>
      <c r="E11" s="10">
        <f>AVERAGE(D11:D13)</f>
        <v>0.3753333333333333</v>
      </c>
      <c r="F11" s="10">
        <f>E11-E25</f>
        <v>0.3753333333333333</v>
      </c>
      <c r="G11" s="10">
        <v>0.5</v>
      </c>
      <c r="H11" s="10">
        <v>3</v>
      </c>
      <c r="I11" s="10" t="s">
        <v>95</v>
      </c>
      <c r="J11" s="10" t="s">
        <v>95</v>
      </c>
      <c r="K11" s="9" t="s">
        <v>95</v>
      </c>
    </row>
    <row r="12" spans="1:11">
      <c r="A12" s="21" t="s">
        <v>28</v>
      </c>
      <c r="B12" s="8" t="s">
        <v>78</v>
      </c>
      <c r="C12" s="8">
        <v>2</v>
      </c>
      <c r="D12" s="8">
        <v>0.373</v>
      </c>
      <c r="E12" s="11"/>
      <c r="F12" s="11"/>
      <c r="G12" s="11"/>
      <c r="H12" s="11"/>
      <c r="I12" s="11"/>
      <c r="J12" s="11"/>
      <c r="K12" s="22"/>
    </row>
    <row r="13" spans="1:11">
      <c r="A13" s="20" t="s">
        <v>29</v>
      </c>
      <c r="B13" s="7" t="s">
        <v>78</v>
      </c>
      <c r="C13" s="7">
        <v>3</v>
      </c>
      <c r="D13" s="7">
        <v>0.373</v>
      </c>
      <c r="E13" s="12"/>
      <c r="F13" s="12"/>
      <c r="G13" s="12"/>
      <c r="H13" s="12"/>
      <c r="I13" s="12"/>
      <c r="J13" s="12"/>
      <c r="K13" s="23"/>
    </row>
    <row r="14" spans="1:11">
      <c r="A14" s="21" t="s">
        <v>30</v>
      </c>
      <c r="B14" s="8" t="s">
        <v>79</v>
      </c>
      <c r="C14" s="8">
        <v>1</v>
      </c>
      <c r="D14" s="8">
        <v>0.26</v>
      </c>
      <c r="E14" s="24">
        <f>AVERAGE(D14:D16)</f>
        <v>0.24199999999999999</v>
      </c>
      <c r="F14" s="24">
        <f>E14-E25</f>
        <v>0.24199999999999999</v>
      </c>
      <c r="G14" s="24">
        <v>0.25</v>
      </c>
      <c r="H14" s="24">
        <v>3</v>
      </c>
      <c r="I14" s="24" t="s">
        <v>95</v>
      </c>
      <c r="J14" s="24" t="s">
        <v>95</v>
      </c>
      <c r="K14" s="25" t="s">
        <v>95</v>
      </c>
    </row>
    <row r="15" spans="1:11">
      <c r="A15" s="20" t="s">
        <v>31</v>
      </c>
      <c r="B15" s="7" t="s">
        <v>79</v>
      </c>
      <c r="C15" s="7">
        <v>2</v>
      </c>
      <c r="D15" s="7">
        <v>0.23200000000000001</v>
      </c>
      <c r="E15" s="5"/>
      <c r="F15" s="5"/>
      <c r="G15" s="5"/>
      <c r="H15" s="5"/>
      <c r="I15" s="5"/>
      <c r="J15" s="5"/>
      <c r="K15" s="14"/>
    </row>
    <row r="16" spans="1:11">
      <c r="A16" s="21" t="s">
        <v>32</v>
      </c>
      <c r="B16" s="8" t="s">
        <v>79</v>
      </c>
      <c r="C16" s="8">
        <v>3</v>
      </c>
      <c r="D16" s="8">
        <v>0.23400000000000001</v>
      </c>
      <c r="E16" s="6"/>
      <c r="F16" s="6"/>
      <c r="G16" s="6"/>
      <c r="H16" s="6"/>
      <c r="I16" s="6"/>
      <c r="J16" s="6"/>
      <c r="K16" s="15"/>
    </row>
    <row r="17" spans="1:11">
      <c r="A17" s="20" t="s">
        <v>33</v>
      </c>
      <c r="B17" s="7" t="s">
        <v>80</v>
      </c>
      <c r="C17" s="7">
        <v>1</v>
      </c>
      <c r="D17" s="7">
        <v>0.14899999999999999</v>
      </c>
      <c r="E17" s="10">
        <f>AVERAGE(D17:D19)</f>
        <v>0.151</v>
      </c>
      <c r="F17" s="10">
        <f>E17-E23</f>
        <v>7.9333333333333339E-2</v>
      </c>
      <c r="G17" s="10">
        <v>0.125</v>
      </c>
      <c r="H17" s="10">
        <v>3</v>
      </c>
      <c r="I17" s="10" t="s">
        <v>95</v>
      </c>
      <c r="J17" s="10" t="s">
        <v>95</v>
      </c>
      <c r="K17" s="9" t="s">
        <v>95</v>
      </c>
    </row>
    <row r="18" spans="1:11">
      <c r="A18" s="21" t="s">
        <v>34</v>
      </c>
      <c r="B18" s="8" t="s">
        <v>80</v>
      </c>
      <c r="C18" s="8">
        <v>2</v>
      </c>
      <c r="D18" s="8">
        <v>0.14599999999999999</v>
      </c>
      <c r="E18" s="11"/>
      <c r="F18" s="11"/>
      <c r="G18" s="11"/>
      <c r="H18" s="11"/>
      <c r="I18" s="11"/>
      <c r="J18" s="11"/>
      <c r="K18" s="22"/>
    </row>
    <row r="19" spans="1:11">
      <c r="A19" s="20" t="s">
        <v>35</v>
      </c>
      <c r="B19" s="7" t="s">
        <v>80</v>
      </c>
      <c r="C19" s="7">
        <v>3</v>
      </c>
      <c r="D19" s="7">
        <v>0.158</v>
      </c>
      <c r="E19" s="12"/>
      <c r="F19" s="12"/>
      <c r="G19" s="12"/>
      <c r="H19" s="12"/>
      <c r="I19" s="12"/>
      <c r="J19" s="12"/>
      <c r="K19" s="23"/>
    </row>
    <row r="20" spans="1:11">
      <c r="A20" s="21" t="s">
        <v>36</v>
      </c>
      <c r="B20" s="8" t="s">
        <v>81</v>
      </c>
      <c r="C20" s="8">
        <v>1</v>
      </c>
      <c r="D20" s="8">
        <v>8.2000000000000003E-2</v>
      </c>
      <c r="E20" s="24">
        <f>AVERAGE(D20:D22)</f>
        <v>8.2333333333333328E-2</v>
      </c>
      <c r="F20" s="24">
        <f>E20-E24</f>
        <v>8.2333333333333328E-2</v>
      </c>
      <c r="G20" s="24">
        <v>2.5000000000000001E-2</v>
      </c>
      <c r="H20" s="24">
        <v>3</v>
      </c>
      <c r="I20" s="24" t="s">
        <v>95</v>
      </c>
      <c r="J20" s="24" t="s">
        <v>95</v>
      </c>
      <c r="K20" s="25" t="s">
        <v>95</v>
      </c>
    </row>
    <row r="21" spans="1:11">
      <c r="A21" s="20" t="s">
        <v>37</v>
      </c>
      <c r="B21" s="7" t="s">
        <v>81</v>
      </c>
      <c r="C21" s="7">
        <v>2</v>
      </c>
      <c r="D21" s="7">
        <v>8.3000000000000004E-2</v>
      </c>
      <c r="E21" s="5"/>
      <c r="F21" s="5"/>
      <c r="G21" s="5"/>
      <c r="H21" s="5"/>
      <c r="I21" s="5"/>
      <c r="J21" s="5"/>
      <c r="K21" s="14"/>
    </row>
    <row r="22" spans="1:11">
      <c r="A22" s="21" t="s">
        <v>38</v>
      </c>
      <c r="B22" s="8" t="s">
        <v>81</v>
      </c>
      <c r="C22" s="8">
        <v>3</v>
      </c>
      <c r="D22" s="8">
        <v>8.2000000000000003E-2</v>
      </c>
      <c r="E22" s="6"/>
      <c r="F22" s="6"/>
      <c r="G22" s="6"/>
      <c r="H22" s="6"/>
      <c r="I22" s="6"/>
      <c r="J22" s="6"/>
      <c r="K22" s="15"/>
    </row>
    <row r="23" spans="1:11">
      <c r="A23" s="20" t="s">
        <v>39</v>
      </c>
      <c r="B23" s="7" t="s">
        <v>82</v>
      </c>
      <c r="C23" s="7">
        <v>1</v>
      </c>
      <c r="D23" s="7">
        <v>7.0999999999999994E-2</v>
      </c>
      <c r="E23" s="10">
        <f>AVERAGE(D23:D25)</f>
        <v>7.1666666666666656E-2</v>
      </c>
      <c r="F23" s="10">
        <f>E23-E23</f>
        <v>0</v>
      </c>
      <c r="G23" s="10">
        <v>0</v>
      </c>
      <c r="H23" s="10">
        <v>3</v>
      </c>
      <c r="I23" s="10" t="s">
        <v>95</v>
      </c>
      <c r="J23" s="10" t="s">
        <v>95</v>
      </c>
      <c r="K23" s="9" t="s">
        <v>95</v>
      </c>
    </row>
    <row r="24" spans="1:11">
      <c r="A24" s="21" t="s">
        <v>40</v>
      </c>
      <c r="B24" s="8" t="s">
        <v>82</v>
      </c>
      <c r="C24" s="8">
        <v>2</v>
      </c>
      <c r="D24" s="8">
        <v>7.1999999999999995E-2</v>
      </c>
      <c r="E24" s="11"/>
      <c r="F24" s="11"/>
      <c r="G24" s="11"/>
      <c r="H24" s="11"/>
      <c r="I24" s="11"/>
      <c r="J24" s="11"/>
      <c r="K24" s="22"/>
    </row>
    <row r="25" spans="1:11">
      <c r="A25" s="20" t="s">
        <v>41</v>
      </c>
      <c r="B25" s="7" t="s">
        <v>82</v>
      </c>
      <c r="C25" s="7">
        <v>3</v>
      </c>
      <c r="D25" s="7">
        <v>7.1999999999999995E-2</v>
      </c>
      <c r="E25" s="12"/>
      <c r="F25" s="12"/>
      <c r="G25" s="12"/>
      <c r="H25" s="12"/>
      <c r="I25" s="12"/>
      <c r="J25" s="12"/>
      <c r="K25" s="23"/>
    </row>
    <row r="26" spans="1:11">
      <c r="A26" s="21" t="s">
        <v>42</v>
      </c>
      <c r="B26" s="8" t="s">
        <v>83</v>
      </c>
      <c r="C26" s="8">
        <v>1</v>
      </c>
      <c r="D26" s="8">
        <v>0.374</v>
      </c>
      <c r="E26" s="24">
        <f>AVERAGE(D26:D28)</f>
        <v>0.25800000000000001</v>
      </c>
      <c r="F26" s="24">
        <f>E26-E25</f>
        <v>0.25800000000000001</v>
      </c>
      <c r="G26" s="24">
        <f>0.6633*(F26^2)+1.3975*(F26)+0.0049</f>
        <v>0.40960690120000004</v>
      </c>
      <c r="H26" s="24">
        <v>3</v>
      </c>
      <c r="I26" s="24">
        <f>G26*3</f>
        <v>1.2288207036000001</v>
      </c>
      <c r="J26" s="24">
        <f>30/I26</f>
        <v>24.413651163355937</v>
      </c>
      <c r="K26" s="25">
        <f>100-J26</f>
        <v>75.586348836644063</v>
      </c>
    </row>
    <row r="27" spans="1:11">
      <c r="A27" s="20" t="s">
        <v>43</v>
      </c>
      <c r="B27" s="7" t="s">
        <v>83</v>
      </c>
      <c r="C27" s="7">
        <v>2</v>
      </c>
      <c r="D27" s="7">
        <v>0.36599999999999999</v>
      </c>
      <c r="E27" s="5"/>
      <c r="F27" s="5"/>
      <c r="G27" s="5"/>
      <c r="H27" s="5"/>
      <c r="I27" s="5"/>
      <c r="J27" s="5"/>
      <c r="K27" s="14"/>
    </row>
    <row r="28" spans="1:11">
      <c r="A28" s="21" t="s">
        <v>44</v>
      </c>
      <c r="B28" s="8" t="s">
        <v>83</v>
      </c>
      <c r="C28" s="8">
        <v>3</v>
      </c>
      <c r="D28" s="8">
        <v>3.4000000000000002E-2</v>
      </c>
      <c r="E28" s="6"/>
      <c r="F28" s="6"/>
      <c r="G28" s="6"/>
      <c r="H28" s="6"/>
      <c r="I28" s="6"/>
      <c r="J28" s="6"/>
      <c r="K28" s="15"/>
    </row>
    <row r="29" spans="1:11">
      <c r="A29" s="20" t="s">
        <v>45</v>
      </c>
      <c r="B29" s="7" t="s">
        <v>84</v>
      </c>
      <c r="C29" s="7">
        <v>1</v>
      </c>
      <c r="D29" s="7">
        <v>0.25</v>
      </c>
      <c r="E29" s="10">
        <f>AVERAGE(D29:D31)</f>
        <v>0.24666666666666667</v>
      </c>
      <c r="F29" s="10">
        <f>E29-E25</f>
        <v>0.24666666666666667</v>
      </c>
      <c r="G29" s="10">
        <f>0.6633*(F29^2)+1.3975*(F29)+0.0049</f>
        <v>0.38997478666666668</v>
      </c>
      <c r="H29" s="10">
        <v>3</v>
      </c>
      <c r="I29" s="10">
        <f>G29*3</f>
        <v>1.16992436</v>
      </c>
      <c r="J29" s="10">
        <f>30/I29</f>
        <v>25.642683429550949</v>
      </c>
      <c r="K29" s="9">
        <f>100-J29</f>
        <v>74.357316570449058</v>
      </c>
    </row>
    <row r="30" spans="1:11">
      <c r="A30" s="21" t="s">
        <v>46</v>
      </c>
      <c r="B30" s="8" t="s">
        <v>84</v>
      </c>
      <c r="C30" s="8">
        <v>2</v>
      </c>
      <c r="D30" s="8">
        <v>0.249</v>
      </c>
      <c r="E30" s="11"/>
      <c r="F30" s="11"/>
      <c r="G30" s="11"/>
      <c r="H30" s="11"/>
      <c r="I30" s="11"/>
      <c r="J30" s="11"/>
      <c r="K30" s="22"/>
    </row>
    <row r="31" spans="1:11">
      <c r="A31" s="20" t="s">
        <v>47</v>
      </c>
      <c r="B31" s="7" t="s">
        <v>84</v>
      </c>
      <c r="C31" s="7">
        <v>3</v>
      </c>
      <c r="D31" s="7">
        <v>0.24099999999999999</v>
      </c>
      <c r="E31" s="12"/>
      <c r="F31" s="12"/>
      <c r="G31" s="12"/>
      <c r="H31" s="12"/>
      <c r="I31" s="12"/>
      <c r="J31" s="12"/>
      <c r="K31" s="23"/>
    </row>
    <row r="32" spans="1:11">
      <c r="A32" s="21" t="s">
        <v>48</v>
      </c>
      <c r="B32" s="8" t="s">
        <v>85</v>
      </c>
      <c r="C32" s="8">
        <v>1</v>
      </c>
      <c r="D32" s="8">
        <v>0.24099999999999999</v>
      </c>
      <c r="E32" s="24">
        <f>AVERAGE(D32:D34)</f>
        <v>0.24633333333333332</v>
      </c>
      <c r="F32" s="24">
        <f>E32-E25</f>
        <v>0.24633333333333332</v>
      </c>
      <c r="G32" s="24">
        <f>0.6633*(F32^2)+1.3975*(F32)+0.0049</f>
        <v>0.3893999510333333</v>
      </c>
      <c r="H32" s="24">
        <v>3</v>
      </c>
      <c r="I32" s="24">
        <f>G32*3</f>
        <v>1.1681998531</v>
      </c>
      <c r="J32" s="24">
        <f>30/I32</f>
        <v>25.680537384412723</v>
      </c>
      <c r="K32" s="25">
        <f>100-J32</f>
        <v>74.31946261558727</v>
      </c>
    </row>
    <row r="33" spans="1:11">
      <c r="A33" s="20" t="s">
        <v>49</v>
      </c>
      <c r="B33" s="7" t="s">
        <v>85</v>
      </c>
      <c r="C33" s="7">
        <v>2</v>
      </c>
      <c r="D33" s="7">
        <v>0.249</v>
      </c>
      <c r="E33" s="5"/>
      <c r="F33" s="5"/>
      <c r="G33" s="5"/>
      <c r="H33" s="5"/>
      <c r="I33" s="5"/>
      <c r="J33" s="5"/>
      <c r="K33" s="14"/>
    </row>
    <row r="34" spans="1:11">
      <c r="A34" s="21" t="s">
        <v>50</v>
      </c>
      <c r="B34" s="8" t="s">
        <v>85</v>
      </c>
      <c r="C34" s="8">
        <v>3</v>
      </c>
      <c r="D34" s="8">
        <v>0.249</v>
      </c>
      <c r="E34" s="6"/>
      <c r="F34" s="6"/>
      <c r="G34" s="6"/>
      <c r="H34" s="6"/>
      <c r="I34" s="6"/>
      <c r="J34" s="6"/>
      <c r="K34" s="15"/>
    </row>
    <row r="35" spans="1:11">
      <c r="A35" s="20" t="s">
        <v>51</v>
      </c>
      <c r="B35" s="7" t="s">
        <v>86</v>
      </c>
      <c r="C35" s="7">
        <v>1</v>
      </c>
      <c r="D35" s="7">
        <v>0.17799999999999999</v>
      </c>
      <c r="E35" s="10">
        <f>AVERAGE(D35:D37)</f>
        <v>0.17499999999999996</v>
      </c>
      <c r="F35" s="10">
        <f>E35-E25</f>
        <v>0.17499999999999996</v>
      </c>
      <c r="G35" s="10">
        <f>0.6633*(F35^2)+1.3975*(F35)+0.0049</f>
        <v>0.26977606249999991</v>
      </c>
      <c r="H35" s="10">
        <v>3</v>
      </c>
      <c r="I35" s="10">
        <f>G35*3</f>
        <v>0.8093281874999998</v>
      </c>
      <c r="J35" s="10">
        <f>30/I35</f>
        <v>37.067780985942747</v>
      </c>
      <c r="K35" s="9">
        <f>100-J35</f>
        <v>62.932219014057253</v>
      </c>
    </row>
    <row r="36" spans="1:11">
      <c r="A36" s="21" t="s">
        <v>52</v>
      </c>
      <c r="B36" s="8" t="s">
        <v>86</v>
      </c>
      <c r="C36" s="8">
        <v>2</v>
      </c>
      <c r="D36" s="8">
        <v>0.17499999999999999</v>
      </c>
      <c r="E36" s="11"/>
      <c r="F36" s="11"/>
      <c r="G36" s="11"/>
      <c r="H36" s="11"/>
      <c r="I36" s="11"/>
      <c r="J36" s="11"/>
      <c r="K36" s="22"/>
    </row>
    <row r="37" spans="1:11">
      <c r="A37" s="20" t="s">
        <v>53</v>
      </c>
      <c r="B37" s="7" t="s">
        <v>86</v>
      </c>
      <c r="C37" s="7">
        <v>3</v>
      </c>
      <c r="D37" s="7">
        <v>0.17199999999999999</v>
      </c>
      <c r="E37" s="12"/>
      <c r="F37" s="12"/>
      <c r="G37" s="12"/>
      <c r="H37" s="12"/>
      <c r="I37" s="12"/>
      <c r="J37" s="12"/>
      <c r="K37" s="23"/>
    </row>
    <row r="38" spans="1:11">
      <c r="A38" s="21" t="s">
        <v>54</v>
      </c>
      <c r="B38" s="8" t="s">
        <v>87</v>
      </c>
      <c r="C38" s="8">
        <v>1</v>
      </c>
      <c r="D38" s="8">
        <v>0.215</v>
      </c>
      <c r="E38" s="24">
        <f>AVERAGE(D38:D40)</f>
        <v>0.21733333333333335</v>
      </c>
      <c r="F38" s="24">
        <f>E38-E25</f>
        <v>0.21733333333333335</v>
      </c>
      <c r="G38" s="24">
        <f>0.6633*(F38^2)+1.3975*(F38)+0.0049</f>
        <v>0.33995349813333336</v>
      </c>
      <c r="H38" s="24">
        <v>3</v>
      </c>
      <c r="I38" s="24">
        <f>G38*3</f>
        <v>1.0198604944</v>
      </c>
      <c r="J38" s="24">
        <f>30/I38</f>
        <v>29.415787908962461</v>
      </c>
      <c r="K38" s="25">
        <f>100-J38</f>
        <v>70.584212091037543</v>
      </c>
    </row>
    <row r="39" spans="1:11">
      <c r="A39" s="20" t="s">
        <v>55</v>
      </c>
      <c r="B39" s="7" t="s">
        <v>87</v>
      </c>
      <c r="C39" s="7">
        <v>2</v>
      </c>
      <c r="D39" s="7">
        <v>0.217</v>
      </c>
      <c r="E39" s="5"/>
      <c r="F39" s="5"/>
      <c r="G39" s="5"/>
      <c r="H39" s="5"/>
      <c r="I39" s="5"/>
      <c r="J39" s="5"/>
      <c r="K39" s="14"/>
    </row>
    <row r="40" spans="1:11">
      <c r="A40" s="21" t="s">
        <v>56</v>
      </c>
      <c r="B40" s="8" t="s">
        <v>87</v>
      </c>
      <c r="C40" s="8">
        <v>3</v>
      </c>
      <c r="D40" s="8">
        <v>0.22</v>
      </c>
      <c r="E40" s="6"/>
      <c r="F40" s="6"/>
      <c r="G40" s="6"/>
      <c r="H40" s="6"/>
      <c r="I40" s="6"/>
      <c r="J40" s="6"/>
      <c r="K40" s="15"/>
    </row>
    <row r="41" spans="1:11">
      <c r="A41" s="20" t="s">
        <v>57</v>
      </c>
      <c r="B41" s="7" t="s">
        <v>88</v>
      </c>
      <c r="C41" s="7">
        <v>1</v>
      </c>
      <c r="D41" s="7">
        <v>0.63700000000000001</v>
      </c>
      <c r="E41" s="10">
        <f>AVERAGE(D41:D43)</f>
        <v>0.66833333333333333</v>
      </c>
      <c r="F41" s="10">
        <f>E41-E25</f>
        <v>0.66833333333333333</v>
      </c>
      <c r="G41" s="10">
        <f>0.6633*(F41^2)+1.3975*(F41)+0.0049</f>
        <v>1.2351716758333333</v>
      </c>
      <c r="H41" s="10">
        <v>3</v>
      </c>
      <c r="I41" s="10">
        <f>G41*3</f>
        <v>3.7055150274999997</v>
      </c>
      <c r="J41" s="10">
        <f>30/I41</f>
        <v>8.0960405712455312</v>
      </c>
      <c r="K41" s="9">
        <f>100-J41</f>
        <v>91.903959428754462</v>
      </c>
    </row>
    <row r="42" spans="1:11">
      <c r="A42" s="21" t="s">
        <v>58</v>
      </c>
      <c r="B42" s="8" t="s">
        <v>88</v>
      </c>
      <c r="C42" s="8">
        <v>2</v>
      </c>
      <c r="D42" s="8">
        <v>0.69899999999999995</v>
      </c>
      <c r="E42" s="11"/>
      <c r="F42" s="11"/>
      <c r="G42" s="11"/>
      <c r="H42" s="11"/>
      <c r="I42" s="11"/>
      <c r="J42" s="11"/>
      <c r="K42" s="22"/>
    </row>
    <row r="43" spans="1:11">
      <c r="A43" s="20" t="s">
        <v>59</v>
      </c>
      <c r="B43" s="7" t="s">
        <v>88</v>
      </c>
      <c r="C43" s="7">
        <v>3</v>
      </c>
      <c r="D43" s="7">
        <v>0.66900000000000004</v>
      </c>
      <c r="E43" s="12"/>
      <c r="F43" s="12"/>
      <c r="G43" s="12"/>
      <c r="H43" s="12"/>
      <c r="I43" s="12"/>
      <c r="J43" s="12"/>
      <c r="K43" s="23"/>
    </row>
    <row r="44" spans="1:11">
      <c r="A44" s="21" t="s">
        <v>60</v>
      </c>
      <c r="B44" s="8" t="s">
        <v>89</v>
      </c>
      <c r="C44" s="8">
        <v>1</v>
      </c>
      <c r="D44" s="8">
        <v>0.20799999999999999</v>
      </c>
      <c r="E44" s="24">
        <f>AVERAGE(D44:D46)</f>
        <v>0.20499999999999999</v>
      </c>
      <c r="F44" s="24">
        <f>E44-E25</f>
        <v>0.20499999999999999</v>
      </c>
      <c r="G44" s="24">
        <f>0.6633*(F44^2)+1.3975*(F44)+0.0049</f>
        <v>0.31926268249999995</v>
      </c>
      <c r="H44" s="24">
        <v>3</v>
      </c>
      <c r="I44" s="24">
        <f>G44*3</f>
        <v>0.9577880474999998</v>
      </c>
      <c r="J44" s="24">
        <f>30/I44</f>
        <v>31.322169950131901</v>
      </c>
      <c r="K44" s="25">
        <f>100-J44</f>
        <v>68.677830049868106</v>
      </c>
    </row>
    <row r="45" spans="1:11">
      <c r="A45" s="20" t="s">
        <v>61</v>
      </c>
      <c r="B45" s="7" t="s">
        <v>89</v>
      </c>
      <c r="C45" s="7">
        <v>2</v>
      </c>
      <c r="D45" s="7">
        <v>0.20300000000000001</v>
      </c>
      <c r="E45" s="5"/>
      <c r="F45" s="5"/>
      <c r="G45" s="5"/>
      <c r="H45" s="5"/>
      <c r="I45" s="5"/>
      <c r="J45" s="5"/>
      <c r="K45" s="14"/>
    </row>
    <row r="46" spans="1:11">
      <c r="A46" s="21" t="s">
        <v>62</v>
      </c>
      <c r="B46" s="8" t="s">
        <v>89</v>
      </c>
      <c r="C46" s="8">
        <v>3</v>
      </c>
      <c r="D46" s="8">
        <v>0.20399999999999999</v>
      </c>
      <c r="E46" s="6"/>
      <c r="F46" s="6"/>
      <c r="G46" s="6"/>
      <c r="H46" s="6"/>
      <c r="I46" s="6"/>
      <c r="J46" s="6"/>
      <c r="K46" s="15"/>
    </row>
    <row r="47" spans="1:11">
      <c r="A47" s="20" t="s">
        <v>63</v>
      </c>
      <c r="B47" s="7" t="s">
        <v>90</v>
      </c>
      <c r="C47" s="7">
        <v>1</v>
      </c>
      <c r="D47" s="7">
        <v>0.41599999999999998</v>
      </c>
      <c r="E47" s="10">
        <f>AVERAGE(D47:D49)</f>
        <v>0.38566666666666666</v>
      </c>
      <c r="F47" s="10">
        <f>E47-E25</f>
        <v>0.38566666666666666</v>
      </c>
      <c r="G47" s="10">
        <f>0.6633*(F47^2)+1.3975*(F47)+0.0049</f>
        <v>0.64252759796666659</v>
      </c>
      <c r="H47" s="10">
        <v>3</v>
      </c>
      <c r="I47" s="10">
        <f>G47*3</f>
        <v>1.9275827938999996</v>
      </c>
      <c r="J47" s="10">
        <f>30/I47</f>
        <v>15.563533818073891</v>
      </c>
      <c r="K47" s="9">
        <f>100-J47</f>
        <v>84.436466181926107</v>
      </c>
    </row>
    <row r="48" spans="1:11">
      <c r="A48" s="21" t="s">
        <v>64</v>
      </c>
      <c r="B48" s="8" t="s">
        <v>90</v>
      </c>
      <c r="C48" s="8">
        <v>2</v>
      </c>
      <c r="D48" s="8">
        <v>0.371</v>
      </c>
      <c r="E48" s="11"/>
      <c r="F48" s="11"/>
      <c r="G48" s="11"/>
      <c r="H48" s="11"/>
      <c r="I48" s="11"/>
      <c r="J48" s="11"/>
      <c r="K48" s="22"/>
    </row>
    <row r="49" spans="1:11">
      <c r="A49" s="20" t="s">
        <v>65</v>
      </c>
      <c r="B49" s="7" t="s">
        <v>90</v>
      </c>
      <c r="C49" s="7">
        <v>3</v>
      </c>
      <c r="D49" s="7">
        <v>0.37</v>
      </c>
      <c r="E49" s="12"/>
      <c r="F49" s="12"/>
      <c r="G49" s="12"/>
      <c r="H49" s="12"/>
      <c r="I49" s="12"/>
      <c r="J49" s="12"/>
      <c r="K49" s="23"/>
    </row>
    <row r="50" spans="1:11">
      <c r="A50" s="21" t="s">
        <v>66</v>
      </c>
      <c r="B50" s="8" t="s">
        <v>91</v>
      </c>
      <c r="C50" s="8">
        <v>1</v>
      </c>
      <c r="D50" s="8">
        <v>0.48799999999999999</v>
      </c>
      <c r="E50" s="24">
        <f>AVERAGE(D50:D52)</f>
        <v>0.47666666666666663</v>
      </c>
      <c r="F50" s="24">
        <f>E50-E25</f>
        <v>0.47666666666666663</v>
      </c>
      <c r="G50" s="24">
        <f>0.6633*(F50^2)+1.3975*(F50)+0.0049</f>
        <v>0.82175079666666662</v>
      </c>
      <c r="H50" s="24">
        <v>3</v>
      </c>
      <c r="I50" s="24">
        <f>G50*3</f>
        <v>2.4652523899999998</v>
      </c>
      <c r="J50" s="24">
        <f>30/I50</f>
        <v>12.169139404018589</v>
      </c>
      <c r="K50" s="25">
        <f>100-J50</f>
        <v>87.830860595981406</v>
      </c>
    </row>
    <row r="51" spans="1:11">
      <c r="A51" s="20" t="s">
        <v>67</v>
      </c>
      <c r="B51" s="7" t="s">
        <v>91</v>
      </c>
      <c r="C51" s="7">
        <v>2</v>
      </c>
      <c r="D51" s="7">
        <v>0.46899999999999997</v>
      </c>
      <c r="E51" s="5"/>
      <c r="F51" s="5"/>
      <c r="G51" s="5"/>
      <c r="H51" s="5"/>
      <c r="I51" s="5"/>
      <c r="J51" s="5"/>
      <c r="K51" s="14"/>
    </row>
    <row r="52" spans="1:11">
      <c r="A52" s="21" t="s">
        <v>68</v>
      </c>
      <c r="B52" s="8" t="s">
        <v>91</v>
      </c>
      <c r="C52" s="8">
        <v>3</v>
      </c>
      <c r="D52" s="8">
        <v>0.47299999999999998</v>
      </c>
      <c r="E52" s="6"/>
      <c r="F52" s="6"/>
      <c r="G52" s="6"/>
      <c r="H52" s="6"/>
      <c r="I52" s="6"/>
      <c r="J52" s="6"/>
      <c r="K52" s="15"/>
    </row>
    <row r="53" spans="1:11">
      <c r="A53" s="20" t="s">
        <v>69</v>
      </c>
      <c r="B53" s="7" t="s">
        <v>92</v>
      </c>
      <c r="C53" s="7">
        <v>1</v>
      </c>
      <c r="D53" s="7">
        <v>0.627</v>
      </c>
      <c r="E53" s="10">
        <f>AVERAGE(D53:D55)</f>
        <v>0.6163333333333334</v>
      </c>
      <c r="F53" s="10">
        <f>E53-E25</f>
        <v>0.6163333333333334</v>
      </c>
      <c r="G53" s="10">
        <f>0.6633*(F53^2)+1.3975*(F53)+0.0049</f>
        <v>1.1181914670333335</v>
      </c>
      <c r="H53" s="10">
        <v>3</v>
      </c>
      <c r="I53" s="10">
        <f>G53*3</f>
        <v>3.3545744011000007</v>
      </c>
      <c r="J53" s="10">
        <f>30/I53</f>
        <v>8.9430122611567899</v>
      </c>
      <c r="K53" s="9">
        <f>100-J53</f>
        <v>91.056987738843205</v>
      </c>
    </row>
    <row r="54" spans="1:11">
      <c r="A54" s="21" t="s">
        <v>70</v>
      </c>
      <c r="B54" s="8" t="s">
        <v>92</v>
      </c>
      <c r="C54" s="8">
        <v>2</v>
      </c>
      <c r="D54" s="8">
        <v>0.60199999999999998</v>
      </c>
      <c r="E54" s="11"/>
      <c r="F54" s="11"/>
      <c r="G54" s="11"/>
      <c r="H54" s="11"/>
      <c r="I54" s="11"/>
      <c r="J54" s="11"/>
      <c r="K54" s="22"/>
    </row>
    <row r="55" spans="1:11">
      <c r="A55" s="20" t="s">
        <v>71</v>
      </c>
      <c r="B55" s="7" t="s">
        <v>92</v>
      </c>
      <c r="C55" s="7">
        <v>3</v>
      </c>
      <c r="D55" s="7">
        <v>0.62</v>
      </c>
      <c r="E55" s="12"/>
      <c r="F55" s="12"/>
      <c r="G55" s="12"/>
      <c r="H55" s="12"/>
      <c r="I55" s="12"/>
      <c r="J55" s="12"/>
      <c r="K55" s="23"/>
    </row>
    <row r="56" spans="1:11">
      <c r="A56" s="21" t="s">
        <v>72</v>
      </c>
      <c r="B56" s="8" t="s">
        <v>93</v>
      </c>
      <c r="C56" s="8">
        <v>1</v>
      </c>
      <c r="D56" s="8">
        <v>8.5000000000000006E-2</v>
      </c>
      <c r="E56" s="24">
        <f>AVERAGE(D56:D58)</f>
        <v>8.7333333333333332E-2</v>
      </c>
      <c r="F56" s="24">
        <f>E56-E25</f>
        <v>8.7333333333333332E-2</v>
      </c>
      <c r="G56" s="24">
        <f>0.6633*(F56^2)+1.3975*(F56)+0.0049</f>
        <v>0.13200739613333332</v>
      </c>
      <c r="H56" s="24">
        <v>3</v>
      </c>
      <c r="I56" s="24">
        <f>G56*3</f>
        <v>0.39602218839999992</v>
      </c>
      <c r="J56" s="24">
        <v>100</v>
      </c>
      <c r="K56" s="25">
        <f>100-J56</f>
        <v>0</v>
      </c>
    </row>
    <row r="57" spans="1:11">
      <c r="A57" s="20" t="s">
        <v>73</v>
      </c>
      <c r="B57" s="7" t="s">
        <v>93</v>
      </c>
      <c r="C57" s="7">
        <v>2</v>
      </c>
      <c r="D57" s="7">
        <v>8.7999999999999995E-2</v>
      </c>
      <c r="E57" s="5"/>
      <c r="F57" s="5"/>
      <c r="G57" s="5"/>
      <c r="H57" s="5"/>
      <c r="I57" s="5"/>
      <c r="J57" s="5"/>
      <c r="K57" s="14"/>
    </row>
    <row r="58" spans="1:11">
      <c r="A58" s="21" t="s">
        <v>74</v>
      </c>
      <c r="B58" s="8" t="s">
        <v>93</v>
      </c>
      <c r="C58" s="8">
        <v>3</v>
      </c>
      <c r="D58" s="8">
        <v>8.8999999999999996E-2</v>
      </c>
      <c r="E58" s="5"/>
      <c r="F58" s="5"/>
      <c r="G58" s="5"/>
      <c r="H58" s="5"/>
      <c r="I58" s="5"/>
      <c r="J58" s="5"/>
      <c r="K58" s="14"/>
    </row>
  </sheetData>
  <mergeCells count="133">
    <mergeCell ref="K5:K7"/>
    <mergeCell ref="K2:K4"/>
    <mergeCell ref="K23:K25"/>
    <mergeCell ref="K20:K22"/>
    <mergeCell ref="K17:K19"/>
    <mergeCell ref="K14:K16"/>
    <mergeCell ref="K11:K13"/>
    <mergeCell ref="K8:K10"/>
    <mergeCell ref="K41:K43"/>
    <mergeCell ref="K44:K46"/>
    <mergeCell ref="K47:K49"/>
    <mergeCell ref="K50:K52"/>
    <mergeCell ref="K53:K55"/>
    <mergeCell ref="K56:K58"/>
    <mergeCell ref="J44:J46"/>
    <mergeCell ref="J47:J49"/>
    <mergeCell ref="J50:J52"/>
    <mergeCell ref="J53:J55"/>
    <mergeCell ref="J56:J58"/>
    <mergeCell ref="K26:K28"/>
    <mergeCell ref="K29:K31"/>
    <mergeCell ref="K32:K34"/>
    <mergeCell ref="K35:K37"/>
    <mergeCell ref="K38:K40"/>
    <mergeCell ref="J26:J28"/>
    <mergeCell ref="J29:J31"/>
    <mergeCell ref="J32:J34"/>
    <mergeCell ref="J35:J37"/>
    <mergeCell ref="J38:J40"/>
    <mergeCell ref="J41:J43"/>
    <mergeCell ref="I53:I55"/>
    <mergeCell ref="I56:I58"/>
    <mergeCell ref="J2:J4"/>
    <mergeCell ref="J5:J7"/>
    <mergeCell ref="J8:J10"/>
    <mergeCell ref="J11:J13"/>
    <mergeCell ref="J14:J16"/>
    <mergeCell ref="J17:J19"/>
    <mergeCell ref="J20:J22"/>
    <mergeCell ref="J23:J25"/>
    <mergeCell ref="I35:I37"/>
    <mergeCell ref="I38:I40"/>
    <mergeCell ref="I41:I43"/>
    <mergeCell ref="I44:I46"/>
    <mergeCell ref="I47:I49"/>
    <mergeCell ref="I50:I52"/>
    <mergeCell ref="I17:I19"/>
    <mergeCell ref="I20:I22"/>
    <mergeCell ref="I23:I25"/>
    <mergeCell ref="I26:I28"/>
    <mergeCell ref="I29:I31"/>
    <mergeCell ref="I32:I34"/>
    <mergeCell ref="H47:H49"/>
    <mergeCell ref="H50:H52"/>
    <mergeCell ref="H53:H55"/>
    <mergeCell ref="H56:H58"/>
    <mergeCell ref="I2:I4"/>
    <mergeCell ref="I5:I7"/>
    <mergeCell ref="I8:I10"/>
    <mergeCell ref="I11:I13"/>
    <mergeCell ref="I14:I16"/>
    <mergeCell ref="H29:H31"/>
    <mergeCell ref="H32:H34"/>
    <mergeCell ref="H35:H37"/>
    <mergeCell ref="H38:H40"/>
    <mergeCell ref="H41:H43"/>
    <mergeCell ref="H44:H46"/>
    <mergeCell ref="G53:G55"/>
    <mergeCell ref="G56:G58"/>
    <mergeCell ref="H5:H7"/>
    <mergeCell ref="H8:H10"/>
    <mergeCell ref="H11:H13"/>
    <mergeCell ref="H14:H16"/>
    <mergeCell ref="H17:H19"/>
    <mergeCell ref="H20:H22"/>
    <mergeCell ref="H23:H25"/>
    <mergeCell ref="H26:H28"/>
    <mergeCell ref="G35:G37"/>
    <mergeCell ref="G38:G40"/>
    <mergeCell ref="G41:G43"/>
    <mergeCell ref="G44:G46"/>
    <mergeCell ref="G47:G49"/>
    <mergeCell ref="G50:G52"/>
    <mergeCell ref="G17:G19"/>
    <mergeCell ref="G20:G22"/>
    <mergeCell ref="G23:G25"/>
    <mergeCell ref="G26:G28"/>
    <mergeCell ref="G29:G31"/>
    <mergeCell ref="G32:G34"/>
    <mergeCell ref="F47:F49"/>
    <mergeCell ref="F50:F52"/>
    <mergeCell ref="F53:F55"/>
    <mergeCell ref="F56:F58"/>
    <mergeCell ref="H2:H4"/>
    <mergeCell ref="G2:G4"/>
    <mergeCell ref="G5:G7"/>
    <mergeCell ref="G8:G10"/>
    <mergeCell ref="G11:G13"/>
    <mergeCell ref="G14:G16"/>
    <mergeCell ref="F29:F31"/>
    <mergeCell ref="F32:F34"/>
    <mergeCell ref="F35:F37"/>
    <mergeCell ref="F38:F40"/>
    <mergeCell ref="F41:F43"/>
    <mergeCell ref="F44:F46"/>
    <mergeCell ref="E56:E58"/>
    <mergeCell ref="F2:F4"/>
    <mergeCell ref="F5:F7"/>
    <mergeCell ref="F8:F10"/>
    <mergeCell ref="F11:F13"/>
    <mergeCell ref="F14:F16"/>
    <mergeCell ref="F17:F19"/>
    <mergeCell ref="F20:F22"/>
    <mergeCell ref="F23:F25"/>
    <mergeCell ref="F26:F28"/>
    <mergeCell ref="E38:E40"/>
    <mergeCell ref="E41:E43"/>
    <mergeCell ref="E44:E46"/>
    <mergeCell ref="E47:E49"/>
    <mergeCell ref="E50:E52"/>
    <mergeCell ref="E53:E55"/>
    <mergeCell ref="E20:E22"/>
    <mergeCell ref="E23:E25"/>
    <mergeCell ref="E26:E28"/>
    <mergeCell ref="E29:E31"/>
    <mergeCell ref="E32:E34"/>
    <mergeCell ref="E35:E37"/>
    <mergeCell ref="E2:E4"/>
    <mergeCell ref="E5:E7"/>
    <mergeCell ref="E8:E10"/>
    <mergeCell ref="E11:E13"/>
    <mergeCell ref="E14:E16"/>
    <mergeCell ref="E17:E19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LHS YV plate reader.txt</vt:lpstr>
      <vt:lpstr>Sheet2</vt:lpstr>
      <vt:lpstr>Chart1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Yaamini Venkataraman</dc:creator>
  <cp:lastModifiedBy>Yaamini Venkataraman</cp:lastModifiedBy>
  <dcterms:created xsi:type="dcterms:W3CDTF">2016-12-12T23:06:02Z</dcterms:created>
  <dcterms:modified xsi:type="dcterms:W3CDTF">2016-12-13T04:56:58Z</dcterms:modified>
</cp:coreProperties>
</file>