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info-erettsegi felkeszito\távolugrás\"/>
    </mc:Choice>
  </mc:AlternateContent>
  <xr:revisionPtr revIDLastSave="0" documentId="13_ncr:1_{06F9A088-9976-404F-B08F-10408C6D2C7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Kitöltendő" sheetId="3" r:id="rId1"/>
    <sheet name="Versenyeredmények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G28" i="3"/>
  <c r="G27" i="3"/>
  <c r="G26" i="3"/>
  <c r="G25" i="3"/>
  <c r="G24" i="3"/>
  <c r="G23" i="3"/>
  <c r="G22" i="3"/>
  <c r="G21" i="3"/>
  <c r="G20" i="3"/>
  <c r="G17" i="3"/>
  <c r="C16" i="3"/>
  <c r="H8" i="3"/>
  <c r="H9" i="3"/>
  <c r="H10" i="3"/>
  <c r="H11" i="3"/>
  <c r="H12" i="3"/>
  <c r="H13" i="3"/>
  <c r="H14" i="3"/>
  <c r="H7" i="3"/>
  <c r="G8" i="3"/>
  <c r="G9" i="3"/>
  <c r="G10" i="3"/>
  <c r="G11" i="3"/>
  <c r="G12" i="3"/>
  <c r="G13" i="3"/>
  <c r="G14" i="3"/>
  <c r="G7" i="3"/>
  <c r="G27" i="1"/>
  <c r="G28" i="1" l="1"/>
  <c r="G24" i="1"/>
  <c r="G23" i="1"/>
  <c r="G22" i="1"/>
  <c r="G21" i="1"/>
  <c r="G20" i="1"/>
  <c r="G25" i="1" l="1"/>
  <c r="G26" i="1" s="1"/>
  <c r="G17" i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C16" i="1" l="1"/>
  <c r="G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Jágri Ilona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Jágri Ilona:</t>
        </r>
        <r>
          <rPr>
            <sz val="9"/>
            <color indexed="81"/>
            <rFont val="Tahoma"/>
            <family val="2"/>
            <charset val="238"/>
          </rPr>
          <t xml:space="preserve">
Az azonos nevű képfájl alapján dolgozz!
Amit tudsz...</t>
        </r>
      </text>
    </comment>
  </commentList>
</comments>
</file>

<file path=xl/sharedStrings.xml><?xml version="1.0" encoding="utf-8"?>
<sst xmlns="http://schemas.openxmlformats.org/spreadsheetml/2006/main" count="78" uniqueCount="36">
  <si>
    <t>Név</t>
  </si>
  <si>
    <t>1. ugrás</t>
  </si>
  <si>
    <t>2. ugrás</t>
  </si>
  <si>
    <t>3. ugrás</t>
  </si>
  <si>
    <t>4. ugrás</t>
  </si>
  <si>
    <t>5. ugrás</t>
  </si>
  <si>
    <t>Furi Kázmér</t>
  </si>
  <si>
    <t>Heppi Endre</t>
  </si>
  <si>
    <t>Mérleg Elek</t>
  </si>
  <si>
    <t>Ösztön Ödön</t>
  </si>
  <si>
    <t>Resz Elek</t>
  </si>
  <si>
    <t>Halo Lajos</t>
  </si>
  <si>
    <t>Tall Ányos</t>
  </si>
  <si>
    <t>Sötét Barna</t>
  </si>
  <si>
    <t>A továbbjutáshoz szükséges távolság:</t>
  </si>
  <si>
    <t>Továbbjutók száma:</t>
  </si>
  <si>
    <t>Max</t>
  </si>
  <si>
    <t>Értékelés</t>
  </si>
  <si>
    <t>7,11 m</t>
  </si>
  <si>
    <t>7,10 m</t>
  </si>
  <si>
    <t>7,8 m</t>
  </si>
  <si>
    <t xml:space="preserve">7,99 m </t>
  </si>
  <si>
    <t>Statisztika</t>
  </si>
  <si>
    <t>Induló versenyzők száma</t>
  </si>
  <si>
    <t>Továbbjutók aránya:</t>
  </si>
  <si>
    <t>Rontott ugrások száma:</t>
  </si>
  <si>
    <t>5 .ugrás:</t>
  </si>
  <si>
    <t>1. ugrás:</t>
  </si>
  <si>
    <t>2. ugrás:</t>
  </si>
  <si>
    <t>3. ugrás:</t>
  </si>
  <si>
    <t>4. ugrás:</t>
  </si>
  <si>
    <t>összesen:</t>
  </si>
  <si>
    <t>Rontott ugrások aránya:</t>
  </si>
  <si>
    <t>7 m feletti ugrások száma:</t>
  </si>
  <si>
    <t>7 m feletti ugrások aránya:</t>
  </si>
  <si>
    <t>Távolugrás
selejtező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</si>
</sst>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m&quot;"/>
    <numFmt numFmtId="165" formatCode="0&quot; fő&quot;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4" borderId="1" xfId="0" applyFill="1" applyBorder="1"/>
    <xf numFmtId="0" fontId="6" fillId="0" borderId="0" xfId="0" applyFont="1" applyAlignment="1">
      <alignment horizontal="center"/>
    </xf>
    <xf numFmtId="0" fontId="0" fillId="4" borderId="2" xfId="0" applyFill="1" applyBorder="1"/>
    <xf numFmtId="9" fontId="0" fillId="4" borderId="3" xfId="1" applyFont="1" applyFill="1" applyBorder="1"/>
    <xf numFmtId="0" fontId="0" fillId="4" borderId="8" xfId="0" applyFill="1" applyBorder="1"/>
    <xf numFmtId="0" fontId="0" fillId="4" borderId="9" xfId="0" applyFill="1" applyBorder="1"/>
    <xf numFmtId="0" fontId="3" fillId="2" borderId="4" xfId="0" applyFont="1" applyFill="1" applyBorder="1"/>
    <xf numFmtId="0" fontId="0" fillId="4" borderId="12" xfId="0" applyFill="1" applyBorder="1"/>
    <xf numFmtId="0" fontId="2" fillId="4" borderId="13" xfId="0" applyFont="1" applyFill="1" applyBorder="1"/>
    <xf numFmtId="0" fontId="0" fillId="4" borderId="13" xfId="0" applyFill="1" applyBorder="1"/>
    <xf numFmtId="0" fontId="2" fillId="4" borderId="10" xfId="0" applyFont="1" applyFill="1" applyBorder="1"/>
    <xf numFmtId="0" fontId="2" fillId="4" borderId="11" xfId="0" applyFont="1" applyFill="1" applyBorder="1"/>
    <xf numFmtId="9" fontId="0" fillId="4" borderId="11" xfId="1" applyFont="1" applyFill="1" applyBorder="1"/>
    <xf numFmtId="0" fontId="2" fillId="4" borderId="1" xfId="0" applyFont="1" applyFill="1" applyBorder="1"/>
    <xf numFmtId="9" fontId="2" fillId="4" borderId="1" xfId="1" applyFont="1" applyFill="1" applyBorder="1"/>
    <xf numFmtId="0" fontId="2" fillId="3" borderId="4" xfId="0" applyFont="1" applyFill="1" applyBorder="1"/>
    <xf numFmtId="0" fontId="0" fillId="3" borderId="6" xfId="0" applyFill="1" applyBorder="1"/>
    <xf numFmtId="0" fontId="2" fillId="3" borderId="7" xfId="0" applyFont="1" applyFill="1" applyBorder="1"/>
    <xf numFmtId="0" fontId="0" fillId="3" borderId="8" xfId="0" applyFill="1" applyBorder="1"/>
    <xf numFmtId="0" fontId="2" fillId="3" borderId="10" xfId="0" applyFont="1" applyFill="1" applyBorder="1"/>
    <xf numFmtId="0" fontId="0" fillId="3" borderId="9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164" fontId="0" fillId="4" borderId="1" xfId="0" applyNumberFormat="1" applyFill="1" applyBorder="1"/>
    <xf numFmtId="0" fontId="0" fillId="4" borderId="18" xfId="0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0" fillId="4" borderId="8" xfId="0" applyFill="1" applyBorder="1" applyAlignment="1">
      <alignment horizontal="center"/>
    </xf>
    <xf numFmtId="0" fontId="4" fillId="2" borderId="10" xfId="0" applyFont="1" applyFill="1" applyBorder="1"/>
    <xf numFmtId="164" fontId="0" fillId="4" borderId="11" xfId="0" applyNumberFormat="1" applyFill="1" applyBorder="1"/>
    <xf numFmtId="0" fontId="0" fillId="4" borderId="9" xfId="0" applyFill="1" applyBorder="1" applyAlignment="1">
      <alignment horizontal="center"/>
    </xf>
    <xf numFmtId="164" fontId="4" fillId="4" borderId="19" xfId="0" applyNumberFormat="1" applyFont="1" applyFill="1" applyBorder="1"/>
    <xf numFmtId="165" fontId="2" fillId="4" borderId="6" xfId="0" applyNumberFormat="1" applyFont="1" applyFill="1" applyBorder="1" applyAlignment="1">
      <alignment horizontal="center"/>
    </xf>
    <xf numFmtId="164" fontId="4" fillId="5" borderId="1" xfId="0" applyNumberFormat="1" applyFont="1" applyFill="1" applyBorder="1"/>
    <xf numFmtId="164" fontId="4" fillId="5" borderId="11" xfId="0" applyNumberFormat="1" applyFont="1" applyFill="1" applyBorder="1"/>
    <xf numFmtId="0" fontId="5" fillId="0" borderId="0" xfId="0" applyFont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7" xfId="0" applyFill="1" applyBorder="1" applyAlignment="1">
      <alignment horizontal="left" indent="2"/>
    </xf>
    <xf numFmtId="0" fontId="0" fillId="4" borderId="1" xfId="0" applyFill="1" applyBorder="1" applyAlignment="1">
      <alignment horizontal="left" indent="2"/>
    </xf>
    <xf numFmtId="0" fontId="0" fillId="4" borderId="10" xfId="0" applyFill="1" applyBorder="1" applyAlignment="1">
      <alignment horizontal="left" indent="2"/>
    </xf>
    <xf numFmtId="0" fontId="0" fillId="4" borderId="11" xfId="0" applyFill="1" applyBorder="1" applyAlignment="1">
      <alignment horizontal="left" indent="2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2" fillId="6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2" fontId="0" fillId="6" borderId="22" xfId="0" applyNumberFormat="1" applyFill="1" applyBorder="1"/>
    <xf numFmtId="0" fontId="0" fillId="0" borderId="1" xfId="0" applyBorder="1"/>
    <xf numFmtId="0" fontId="0" fillId="6" borderId="1" xfId="0" applyFill="1" applyBorder="1"/>
    <xf numFmtId="2" fontId="0" fillId="6" borderId="1" xfId="0" applyNumberFormat="1" applyFill="1" applyBorder="1"/>
    <xf numFmtId="0" fontId="0" fillId="0" borderId="1" xfId="0" applyBorder="1" applyAlignment="1">
      <alignment horizontal="center"/>
    </xf>
    <xf numFmtId="9" fontId="0" fillId="0" borderId="1" xfId="1" applyNumberFormat="1" applyFont="1" applyBorder="1"/>
    <xf numFmtId="9" fontId="0" fillId="0" borderId="1" xfId="1" applyFon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tx1"/>
                </a:solidFill>
              </a:rPr>
              <a:t>Legnagyobb</a:t>
            </a:r>
            <a:r>
              <a:rPr lang="hu-HU" baseline="0">
                <a:solidFill>
                  <a:schemeClr val="tx1"/>
                </a:solidFill>
              </a:rPr>
              <a:t> ugrások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Versenyeredmények!$G$6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Versenyeredmények!$A$7:$A$14</c:f>
              <c:strCache>
                <c:ptCount val="8"/>
                <c:pt idx="0">
                  <c:v>Furi Kázmér</c:v>
                </c:pt>
                <c:pt idx="1">
                  <c:v>Heppi Endre</c:v>
                </c:pt>
                <c:pt idx="2">
                  <c:v>Mérleg Elek</c:v>
                </c:pt>
                <c:pt idx="3">
                  <c:v>Ösztön Ödön</c:v>
                </c:pt>
                <c:pt idx="4">
                  <c:v>Resz Elek</c:v>
                </c:pt>
                <c:pt idx="5">
                  <c:v>Halo Lajos</c:v>
                </c:pt>
                <c:pt idx="6">
                  <c:v>Tall Ányos</c:v>
                </c:pt>
                <c:pt idx="7">
                  <c:v>Sötét Barna</c:v>
                </c:pt>
              </c:strCache>
            </c:strRef>
          </c:cat>
          <c:val>
            <c:numRef>
              <c:f>Versenyeredmények!$G$7:$G$14</c:f>
              <c:numCache>
                <c:formatCode>0.00" m"</c:formatCode>
                <c:ptCount val="8"/>
                <c:pt idx="0">
                  <c:v>5.25</c:v>
                </c:pt>
                <c:pt idx="1">
                  <c:v>5.89</c:v>
                </c:pt>
                <c:pt idx="2">
                  <c:v>7.11</c:v>
                </c:pt>
                <c:pt idx="3">
                  <c:v>7.1</c:v>
                </c:pt>
                <c:pt idx="4">
                  <c:v>7.8</c:v>
                </c:pt>
                <c:pt idx="5">
                  <c:v>7.11</c:v>
                </c:pt>
                <c:pt idx="6">
                  <c:v>7.99</c:v>
                </c:pt>
                <c:pt idx="7">
                  <c:v>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B-438A-AC65-DDB6FC368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7481935"/>
        <c:axId val="727482767"/>
      </c:barChart>
      <c:catAx>
        <c:axId val="72748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7482767"/>
        <c:crosses val="autoZero"/>
        <c:auto val="1"/>
        <c:lblAlgn val="ctr"/>
        <c:lblOffset val="100"/>
        <c:noMultiLvlLbl val="0"/>
      </c:catAx>
      <c:valAx>
        <c:axId val="7274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 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7481935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2540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2</xdr:row>
      <xdr:rowOff>66675</xdr:rowOff>
    </xdr:from>
    <xdr:to>
      <xdr:col>17</xdr:col>
      <xdr:colOff>504825</xdr:colOff>
      <xdr:row>17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130" zoomScaleNormal="13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1.7109375" customWidth="1"/>
    <col min="4" max="4" width="10.5703125" customWidth="1"/>
    <col min="5" max="5" width="10.85546875" customWidth="1"/>
    <col min="6" max="6" width="15" customWidth="1"/>
    <col min="7" max="7" width="12.85546875" customWidth="1"/>
    <col min="8" max="8" width="15.28515625" customWidth="1"/>
  </cols>
  <sheetData>
    <row r="1" spans="1:17" ht="56.25" customHeight="1" x14ac:dyDescent="0.25">
      <c r="A1" s="56" t="s">
        <v>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15.75" thickBot="1" x14ac:dyDescent="0.3"/>
    <row r="3" spans="1:17" ht="16.5" thickTop="1" thickBot="1" x14ac:dyDescent="0.3">
      <c r="A3" s="57" t="s">
        <v>14</v>
      </c>
      <c r="B3" s="58"/>
      <c r="C3" s="58"/>
      <c r="D3" s="58"/>
      <c r="E3" s="59">
        <v>7</v>
      </c>
    </row>
    <row r="4" spans="1:17" ht="15.75" thickTop="1" x14ac:dyDescent="0.25"/>
    <row r="6" spans="1:17" x14ac:dyDescent="0.25">
      <c r="A6" s="61" t="s">
        <v>0</v>
      </c>
      <c r="B6" s="61" t="s">
        <v>1</v>
      </c>
      <c r="C6" s="61" t="s">
        <v>2</v>
      </c>
      <c r="D6" s="61" t="s">
        <v>3</v>
      </c>
      <c r="E6" s="61" t="s">
        <v>4</v>
      </c>
      <c r="F6" s="61" t="s">
        <v>5</v>
      </c>
      <c r="G6" s="61" t="s">
        <v>16</v>
      </c>
      <c r="H6" s="61" t="s">
        <v>17</v>
      </c>
    </row>
    <row r="7" spans="1:17" x14ac:dyDescent="0.25">
      <c r="A7" s="61" t="s">
        <v>6</v>
      </c>
      <c r="B7" s="1">
        <v>2.5</v>
      </c>
      <c r="C7" s="1">
        <v>3.58</v>
      </c>
      <c r="D7" s="1">
        <v>4.25</v>
      </c>
      <c r="E7" s="1">
        <v>0</v>
      </c>
      <c r="F7" s="1">
        <v>5.25</v>
      </c>
      <c r="G7" s="62">
        <f>MAX(B7:F7)</f>
        <v>5.25</v>
      </c>
      <c r="H7" s="61" t="str">
        <f>IF(G7&lt;$E$3,"Kiesett","Továbbjutott")</f>
        <v>Kiesett</v>
      </c>
    </row>
    <row r="8" spans="1:17" x14ac:dyDescent="0.25">
      <c r="A8" s="61" t="s">
        <v>7</v>
      </c>
      <c r="B8" s="1">
        <v>4.25</v>
      </c>
      <c r="C8" s="1">
        <v>5</v>
      </c>
      <c r="D8" s="1">
        <v>5.14</v>
      </c>
      <c r="E8" s="1">
        <v>5.89</v>
      </c>
      <c r="F8" s="1">
        <v>0</v>
      </c>
      <c r="G8" s="62">
        <f t="shared" ref="G8:G14" si="0">MAX(B8:F8)</f>
        <v>5.89</v>
      </c>
      <c r="H8" s="61" t="str">
        <f t="shared" ref="H8:H14" si="1">IF(G8&lt;$E$3,"Kiesett","Továbbjutott")</f>
        <v>Kiesett</v>
      </c>
    </row>
    <row r="9" spans="1:17" x14ac:dyDescent="0.25">
      <c r="A9" s="61" t="s">
        <v>8</v>
      </c>
      <c r="B9" s="1">
        <v>6.52</v>
      </c>
      <c r="C9" s="1">
        <v>6</v>
      </c>
      <c r="D9" s="1">
        <v>6.88</v>
      </c>
      <c r="E9" s="1">
        <v>7.1</v>
      </c>
      <c r="F9" s="1">
        <v>7.11</v>
      </c>
      <c r="G9" s="62">
        <f t="shared" si="0"/>
        <v>7.11</v>
      </c>
      <c r="H9" s="61" t="str">
        <f t="shared" si="1"/>
        <v>Továbbjutott</v>
      </c>
    </row>
    <row r="10" spans="1:17" x14ac:dyDescent="0.25">
      <c r="A10" s="61" t="s">
        <v>9</v>
      </c>
      <c r="B10" s="1">
        <v>6.25</v>
      </c>
      <c r="C10" s="1">
        <v>6.59</v>
      </c>
      <c r="D10" s="1">
        <v>7.02</v>
      </c>
      <c r="E10" s="1">
        <v>7.1</v>
      </c>
      <c r="F10" s="1">
        <v>0</v>
      </c>
      <c r="G10" s="62">
        <f t="shared" si="0"/>
        <v>7.1</v>
      </c>
      <c r="H10" s="61" t="str">
        <f t="shared" si="1"/>
        <v>Továbbjutott</v>
      </c>
    </row>
    <row r="11" spans="1:17" x14ac:dyDescent="0.25">
      <c r="A11" s="61" t="s">
        <v>10</v>
      </c>
      <c r="B11" s="1">
        <v>7.6</v>
      </c>
      <c r="C11" s="1">
        <v>7.14</v>
      </c>
      <c r="D11" s="1">
        <v>7.8</v>
      </c>
      <c r="E11" s="1">
        <v>0</v>
      </c>
      <c r="F11" s="1">
        <v>0</v>
      </c>
      <c r="G11" s="62">
        <f t="shared" si="0"/>
        <v>7.8</v>
      </c>
      <c r="H11" s="61" t="str">
        <f t="shared" si="1"/>
        <v>Továbbjutott</v>
      </c>
    </row>
    <row r="12" spans="1:17" x14ac:dyDescent="0.25">
      <c r="A12" s="61" t="s">
        <v>11</v>
      </c>
      <c r="B12" s="1">
        <v>5.99</v>
      </c>
      <c r="C12" s="1">
        <v>6.42</v>
      </c>
      <c r="D12" s="1">
        <v>6.89</v>
      </c>
      <c r="E12" s="1">
        <v>7</v>
      </c>
      <c r="F12" s="1">
        <v>7.11</v>
      </c>
      <c r="G12" s="62">
        <f t="shared" si="0"/>
        <v>7.11</v>
      </c>
      <c r="H12" s="61" t="str">
        <f t="shared" si="1"/>
        <v>Továbbjutott</v>
      </c>
    </row>
    <row r="13" spans="1:17" x14ac:dyDescent="0.25">
      <c r="A13" s="61" t="s">
        <v>12</v>
      </c>
      <c r="B13" s="1">
        <v>7.99</v>
      </c>
      <c r="C13" s="1">
        <v>0</v>
      </c>
      <c r="D13" s="1">
        <v>0</v>
      </c>
      <c r="E13" s="1">
        <v>7.45</v>
      </c>
      <c r="F13" s="1">
        <v>7.6</v>
      </c>
      <c r="G13" s="62">
        <f t="shared" si="0"/>
        <v>7.99</v>
      </c>
      <c r="H13" s="61" t="str">
        <f t="shared" si="1"/>
        <v>Továbbjutott</v>
      </c>
    </row>
    <row r="14" spans="1:17" x14ac:dyDescent="0.25">
      <c r="A14" s="61" t="s">
        <v>13</v>
      </c>
      <c r="B14" s="1">
        <v>6.1</v>
      </c>
      <c r="C14" s="1">
        <v>6.3</v>
      </c>
      <c r="D14" s="1">
        <v>0</v>
      </c>
      <c r="E14" s="1">
        <v>6.78</v>
      </c>
      <c r="F14" s="1">
        <v>6.99</v>
      </c>
      <c r="G14" s="62">
        <f t="shared" si="0"/>
        <v>6.99</v>
      </c>
      <c r="H14" s="61" t="str">
        <f t="shared" si="1"/>
        <v>Kiesett</v>
      </c>
    </row>
    <row r="16" spans="1:17" x14ac:dyDescent="0.25">
      <c r="A16" s="60" t="s">
        <v>15</v>
      </c>
      <c r="B16" s="60"/>
      <c r="C16" s="60">
        <f>COUNTIF(H7:H14,"Továbbjutott")</f>
        <v>5</v>
      </c>
      <c r="E16" s="60" t="s">
        <v>22</v>
      </c>
      <c r="F16" s="60"/>
      <c r="G16" s="60"/>
    </row>
    <row r="17" spans="1:7" x14ac:dyDescent="0.25">
      <c r="A17" s="60" t="s">
        <v>0</v>
      </c>
      <c r="B17" s="60"/>
      <c r="C17" s="60" t="s">
        <v>16</v>
      </c>
      <c r="E17" s="60" t="s">
        <v>23</v>
      </c>
      <c r="F17" s="60"/>
      <c r="G17" s="60">
        <f>COUNTA(G7:G14)</f>
        <v>8</v>
      </c>
    </row>
    <row r="18" spans="1:7" x14ac:dyDescent="0.25">
      <c r="A18" s="63"/>
      <c r="B18" s="63"/>
      <c r="C18" s="60"/>
      <c r="E18" s="60" t="s">
        <v>24</v>
      </c>
      <c r="F18" s="60"/>
      <c r="G18" s="64">
        <f>C16/G17</f>
        <v>0.625</v>
      </c>
    </row>
    <row r="19" spans="1:7" x14ac:dyDescent="0.25">
      <c r="A19" s="63"/>
      <c r="B19" s="63"/>
      <c r="C19" s="60"/>
      <c r="E19" s="60" t="s">
        <v>25</v>
      </c>
      <c r="F19" s="60"/>
      <c r="G19" s="60"/>
    </row>
    <row r="20" spans="1:7" x14ac:dyDescent="0.25">
      <c r="A20" s="63"/>
      <c r="B20" s="63"/>
      <c r="C20" s="60"/>
      <c r="E20" s="60"/>
      <c r="F20" s="60" t="s">
        <v>27</v>
      </c>
      <c r="G20" s="60">
        <f>COUNTIF($B$7:$B$14,0)</f>
        <v>0</v>
      </c>
    </row>
    <row r="21" spans="1:7" x14ac:dyDescent="0.25">
      <c r="A21" s="63"/>
      <c r="B21" s="63"/>
      <c r="C21" s="60"/>
      <c r="E21" s="60"/>
      <c r="F21" s="60" t="s">
        <v>28</v>
      </c>
      <c r="G21" s="60">
        <f>COUNTIF($C$7:$C$14,0)</f>
        <v>1</v>
      </c>
    </row>
    <row r="22" spans="1:7" x14ac:dyDescent="0.25">
      <c r="A22" s="63"/>
      <c r="B22" s="63"/>
      <c r="C22" s="60"/>
      <c r="E22" s="60"/>
      <c r="F22" s="60" t="s">
        <v>29</v>
      </c>
      <c r="G22" s="60">
        <f>COUNTIF($D$7:$D$14,0)</f>
        <v>2</v>
      </c>
    </row>
    <row r="23" spans="1:7" x14ac:dyDescent="0.25">
      <c r="E23" s="60"/>
      <c r="F23" s="60" t="s">
        <v>30</v>
      </c>
      <c r="G23" s="60">
        <f>COUNTIF($E$7:$E$14,0)</f>
        <v>2</v>
      </c>
    </row>
    <row r="24" spans="1:7" x14ac:dyDescent="0.25">
      <c r="E24" s="60"/>
      <c r="F24" s="60" t="s">
        <v>26</v>
      </c>
      <c r="G24" s="60">
        <f>COUNTIF($F$7:$F$14,0)</f>
        <v>3</v>
      </c>
    </row>
    <row r="25" spans="1:7" x14ac:dyDescent="0.25">
      <c r="E25" s="60"/>
      <c r="F25" s="60" t="s">
        <v>31</v>
      </c>
      <c r="G25" s="60">
        <f>SUM(G20:G24)</f>
        <v>8</v>
      </c>
    </row>
    <row r="26" spans="1:7" x14ac:dyDescent="0.25">
      <c r="E26" s="60" t="s">
        <v>32</v>
      </c>
      <c r="F26" s="60"/>
      <c r="G26" s="65">
        <f>G25/COUNTA(B7:F14)</f>
        <v>0.2</v>
      </c>
    </row>
    <row r="27" spans="1:7" x14ac:dyDescent="0.25">
      <c r="E27" s="60" t="s">
        <v>33</v>
      </c>
      <c r="F27" s="60"/>
      <c r="G27" s="60">
        <f>COUNTIFS(B7:F14,"&gt;"&amp;7)</f>
        <v>11</v>
      </c>
    </row>
    <row r="28" spans="1:7" x14ac:dyDescent="0.25">
      <c r="E28" s="60" t="s">
        <v>34</v>
      </c>
      <c r="F28" s="60"/>
      <c r="G28" s="65">
        <f>G27/COUNTA(B7:F14)</f>
        <v>0.27500000000000002</v>
      </c>
    </row>
  </sheetData>
  <mergeCells count="7">
    <mergeCell ref="A1:Q1"/>
    <mergeCell ref="A3:D3"/>
    <mergeCell ref="A18:B18"/>
    <mergeCell ref="A19:B19"/>
    <mergeCell ref="A20:B20"/>
    <mergeCell ref="A21:B21"/>
    <mergeCell ref="A22:B2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opLeftCell="A9" workbookViewId="0">
      <selection activeCell="K22" sqref="K22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1.7109375" customWidth="1"/>
    <col min="4" max="4" width="10.5703125" customWidth="1"/>
    <col min="5" max="5" width="10.85546875" customWidth="1"/>
    <col min="6" max="6" width="15" customWidth="1"/>
    <col min="7" max="7" width="12.85546875" customWidth="1"/>
    <col min="8" max="8" width="15.28515625" customWidth="1"/>
  </cols>
  <sheetData>
    <row r="1" spans="1:18" ht="56.25" customHeight="1" x14ac:dyDescent="0.2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6.5" thickBot="1" x14ac:dyDescent="0.3">
      <c r="F2" s="2"/>
    </row>
    <row r="3" spans="1:18" ht="16.5" thickBot="1" x14ac:dyDescent="0.3">
      <c r="A3" s="52" t="s">
        <v>14</v>
      </c>
      <c r="B3" s="53"/>
      <c r="C3" s="53"/>
      <c r="D3" s="26"/>
      <c r="E3" s="34">
        <v>7</v>
      </c>
    </row>
    <row r="5" spans="1:18" ht="15.75" thickBot="1" x14ac:dyDescent="0.3"/>
    <row r="6" spans="1:18" ht="15.75" x14ac:dyDescent="0.25">
      <c r="A6" s="7" t="s">
        <v>0</v>
      </c>
      <c r="B6" s="27" t="s">
        <v>1</v>
      </c>
      <c r="C6" s="27" t="s">
        <v>2</v>
      </c>
      <c r="D6" s="27" t="s">
        <v>3</v>
      </c>
      <c r="E6" s="27" t="s">
        <v>4</v>
      </c>
      <c r="F6" s="27" t="s">
        <v>5</v>
      </c>
      <c r="G6" s="27" t="s">
        <v>16</v>
      </c>
      <c r="H6" s="28" t="s">
        <v>17</v>
      </c>
    </row>
    <row r="7" spans="1:18" ht="15.75" x14ac:dyDescent="0.25">
      <c r="A7" s="29" t="s">
        <v>6</v>
      </c>
      <c r="B7" s="36">
        <v>2.5</v>
      </c>
      <c r="C7" s="36">
        <v>3.58</v>
      </c>
      <c r="D7" s="36">
        <v>4.25</v>
      </c>
      <c r="E7" s="36">
        <v>0</v>
      </c>
      <c r="F7" s="36">
        <v>5.25</v>
      </c>
      <c r="G7" s="25">
        <f t="shared" ref="G7:G14" si="0">MAX(B7:F7)</f>
        <v>5.25</v>
      </c>
      <c r="H7" s="30" t="str">
        <f>IF(G7&lt;$E$3,"Kiesett","Továbbjutott")</f>
        <v>Kiesett</v>
      </c>
    </row>
    <row r="8" spans="1:18" ht="15.75" x14ac:dyDescent="0.25">
      <c r="A8" s="29" t="s">
        <v>7</v>
      </c>
      <c r="B8" s="36">
        <v>4.25</v>
      </c>
      <c r="C8" s="36">
        <v>5</v>
      </c>
      <c r="D8" s="36">
        <v>5.14</v>
      </c>
      <c r="E8" s="36">
        <v>5.89</v>
      </c>
      <c r="F8" s="36">
        <v>0</v>
      </c>
      <c r="G8" s="25">
        <f t="shared" si="0"/>
        <v>5.89</v>
      </c>
      <c r="H8" s="30" t="str">
        <f>IF(G8&lt;E4,"Kiesett","Továbbjutott")</f>
        <v>Továbbjutott</v>
      </c>
    </row>
    <row r="9" spans="1:18" ht="15.75" x14ac:dyDescent="0.25">
      <c r="A9" s="29" t="s">
        <v>8</v>
      </c>
      <c r="B9" s="36">
        <v>6.52</v>
      </c>
      <c r="C9" s="36">
        <v>6</v>
      </c>
      <c r="D9" s="36">
        <v>6.88</v>
      </c>
      <c r="E9" s="36">
        <v>7.1</v>
      </c>
      <c r="F9" s="36">
        <v>7.11</v>
      </c>
      <c r="G9" s="25">
        <f t="shared" si="0"/>
        <v>7.11</v>
      </c>
      <c r="H9" s="30" t="str">
        <f>IF(G9&lt;E5,"Kiesett","Továbbjutott")</f>
        <v>Továbbjutott</v>
      </c>
    </row>
    <row r="10" spans="1:18" ht="15.75" x14ac:dyDescent="0.25">
      <c r="A10" s="29" t="s">
        <v>9</v>
      </c>
      <c r="B10" s="36">
        <v>6.25</v>
      </c>
      <c r="C10" s="36">
        <v>6.59</v>
      </c>
      <c r="D10" s="36">
        <v>7.02</v>
      </c>
      <c r="E10" s="36">
        <v>7.1</v>
      </c>
      <c r="F10" s="36">
        <v>0</v>
      </c>
      <c r="G10" s="25">
        <f t="shared" si="0"/>
        <v>7.1</v>
      </c>
      <c r="H10" s="30" t="str">
        <f t="shared" ref="H10:H13" si="1">IF(G10&lt;E6,"Kiesett","Továbbjutott")</f>
        <v>Kiesett</v>
      </c>
    </row>
    <row r="11" spans="1:18" ht="15.75" x14ac:dyDescent="0.25">
      <c r="A11" s="29" t="s">
        <v>10</v>
      </c>
      <c r="B11" s="36">
        <v>7.6</v>
      </c>
      <c r="C11" s="36">
        <v>7.14</v>
      </c>
      <c r="D11" s="36">
        <v>7.8</v>
      </c>
      <c r="E11" s="36">
        <v>0</v>
      </c>
      <c r="F11" s="36">
        <v>0</v>
      </c>
      <c r="G11" s="25">
        <f t="shared" si="0"/>
        <v>7.8</v>
      </c>
      <c r="H11" s="30" t="str">
        <f t="shared" si="1"/>
        <v>Továbbjutott</v>
      </c>
    </row>
    <row r="12" spans="1:18" ht="15.75" x14ac:dyDescent="0.25">
      <c r="A12" s="29" t="s">
        <v>11</v>
      </c>
      <c r="B12" s="36">
        <v>5.99</v>
      </c>
      <c r="C12" s="36">
        <v>6.42</v>
      </c>
      <c r="D12" s="36">
        <v>6.89</v>
      </c>
      <c r="E12" s="36">
        <v>7</v>
      </c>
      <c r="F12" s="36">
        <v>7.11</v>
      </c>
      <c r="G12" s="25">
        <f t="shared" si="0"/>
        <v>7.11</v>
      </c>
      <c r="H12" s="30" t="str">
        <f t="shared" si="1"/>
        <v>Továbbjutott</v>
      </c>
    </row>
    <row r="13" spans="1:18" ht="15.75" x14ac:dyDescent="0.25">
      <c r="A13" s="29" t="s">
        <v>12</v>
      </c>
      <c r="B13" s="36">
        <v>7.99</v>
      </c>
      <c r="C13" s="36">
        <v>0</v>
      </c>
      <c r="D13" s="36">
        <v>0</v>
      </c>
      <c r="E13" s="36">
        <v>7.45</v>
      </c>
      <c r="F13" s="36">
        <v>7.6</v>
      </c>
      <c r="G13" s="25">
        <f t="shared" si="0"/>
        <v>7.99</v>
      </c>
      <c r="H13" s="30" t="str">
        <f t="shared" si="1"/>
        <v>Továbbjutott</v>
      </c>
    </row>
    <row r="14" spans="1:18" ht="16.5" thickBot="1" x14ac:dyDescent="0.3">
      <c r="A14" s="31" t="s">
        <v>13</v>
      </c>
      <c r="B14" s="37">
        <v>6.1</v>
      </c>
      <c r="C14" s="37">
        <v>6.3</v>
      </c>
      <c r="D14" s="37">
        <v>0</v>
      </c>
      <c r="E14" s="37">
        <v>6.78</v>
      </c>
      <c r="F14" s="37">
        <v>6.99</v>
      </c>
      <c r="G14" s="32">
        <f t="shared" si="0"/>
        <v>6.99</v>
      </c>
      <c r="H14" s="33" t="str">
        <f>IF(G14&lt;E10,"Kiesett","Továbbjutott")</f>
        <v>Kiesett</v>
      </c>
    </row>
    <row r="15" spans="1:18" ht="15.75" thickBot="1" x14ac:dyDescent="0.3"/>
    <row r="16" spans="1:18" ht="15.75" x14ac:dyDescent="0.25">
      <c r="A16" s="41" t="s">
        <v>15</v>
      </c>
      <c r="B16" s="42"/>
      <c r="C16" s="35">
        <f>COUNTIF(H7:H14,"Továbbjutott")</f>
        <v>5</v>
      </c>
      <c r="E16" s="49" t="s">
        <v>22</v>
      </c>
      <c r="F16" s="50"/>
      <c r="G16" s="50"/>
      <c r="H16" s="51"/>
    </row>
    <row r="17" spans="1:8" x14ac:dyDescent="0.25">
      <c r="A17" s="54" t="s">
        <v>0</v>
      </c>
      <c r="B17" s="55"/>
      <c r="C17" s="24" t="s">
        <v>16</v>
      </c>
      <c r="E17" s="39" t="s">
        <v>23</v>
      </c>
      <c r="F17" s="40"/>
      <c r="G17" s="14">
        <f>COUNTA(A7:A14)</f>
        <v>8</v>
      </c>
      <c r="H17" s="5"/>
    </row>
    <row r="18" spans="1:8" x14ac:dyDescent="0.25">
      <c r="A18" s="45" t="s">
        <v>11</v>
      </c>
      <c r="B18" s="46"/>
      <c r="C18" s="22" t="s">
        <v>18</v>
      </c>
      <c r="E18" s="39" t="s">
        <v>24</v>
      </c>
      <c r="F18" s="40"/>
      <c r="G18" s="15">
        <f>C16/G17</f>
        <v>0.625</v>
      </c>
      <c r="H18" s="5"/>
    </row>
    <row r="19" spans="1:8" ht="15.75" thickBot="1" x14ac:dyDescent="0.3">
      <c r="A19" s="45" t="s">
        <v>8</v>
      </c>
      <c r="B19" s="46"/>
      <c r="C19" s="22" t="s">
        <v>18</v>
      </c>
      <c r="E19" s="39" t="s">
        <v>25</v>
      </c>
      <c r="F19" s="43"/>
      <c r="G19" s="3"/>
      <c r="H19" s="5"/>
    </row>
    <row r="20" spans="1:8" x14ac:dyDescent="0.25">
      <c r="A20" s="45" t="s">
        <v>9</v>
      </c>
      <c r="B20" s="46"/>
      <c r="C20" s="22" t="s">
        <v>19</v>
      </c>
      <c r="E20" s="9"/>
      <c r="F20" s="16" t="s">
        <v>27</v>
      </c>
      <c r="G20" s="17">
        <f>COUNTIF(B7:B14,"=0")</f>
        <v>0</v>
      </c>
      <c r="H20" s="8"/>
    </row>
    <row r="21" spans="1:8" x14ac:dyDescent="0.25">
      <c r="A21" s="45" t="s">
        <v>10</v>
      </c>
      <c r="B21" s="46"/>
      <c r="C21" s="22" t="s">
        <v>20</v>
      </c>
      <c r="E21" s="9"/>
      <c r="F21" s="18" t="s">
        <v>28</v>
      </c>
      <c r="G21" s="19">
        <f>COUNTIF(C7:C14,"=0")</f>
        <v>1</v>
      </c>
      <c r="H21" s="8"/>
    </row>
    <row r="22" spans="1:8" ht="15.75" thickBot="1" x14ac:dyDescent="0.3">
      <c r="A22" s="47" t="s">
        <v>12</v>
      </c>
      <c r="B22" s="48"/>
      <c r="C22" s="23" t="s">
        <v>21</v>
      </c>
      <c r="E22" s="9"/>
      <c r="F22" s="18" t="s">
        <v>29</v>
      </c>
      <c r="G22" s="19">
        <f>COUNTIF(D7:D14,"=0")</f>
        <v>2</v>
      </c>
      <c r="H22" s="8"/>
    </row>
    <row r="23" spans="1:8" x14ac:dyDescent="0.25">
      <c r="E23" s="9"/>
      <c r="F23" s="18" t="s">
        <v>30</v>
      </c>
      <c r="G23" s="19">
        <f>COUNTIF(E7:E14,"=0")</f>
        <v>2</v>
      </c>
      <c r="H23" s="8"/>
    </row>
    <row r="24" spans="1:8" x14ac:dyDescent="0.25">
      <c r="E24" s="9"/>
      <c r="F24" s="18" t="s">
        <v>26</v>
      </c>
      <c r="G24" s="19">
        <f>COUNTIF(F7:F14,"=0")</f>
        <v>3</v>
      </c>
      <c r="H24" s="8"/>
    </row>
    <row r="25" spans="1:8" ht="15.75" thickBot="1" x14ac:dyDescent="0.3">
      <c r="E25" s="10"/>
      <c r="F25" s="20" t="s">
        <v>31</v>
      </c>
      <c r="G25" s="21">
        <f>SUM(G20:G24)</f>
        <v>8</v>
      </c>
      <c r="H25" s="8"/>
    </row>
    <row r="26" spans="1:8" x14ac:dyDescent="0.25">
      <c r="E26" s="39" t="s">
        <v>32</v>
      </c>
      <c r="F26" s="44"/>
      <c r="G26" s="4">
        <f>G25/COUNTA(B7:F14)</f>
        <v>0.2</v>
      </c>
      <c r="H26" s="5"/>
    </row>
    <row r="27" spans="1:8" x14ac:dyDescent="0.25">
      <c r="E27" s="39" t="s">
        <v>33</v>
      </c>
      <c r="F27" s="40"/>
      <c r="G27" s="1">
        <f>COUNTIFS(B7:F14,"&gt;"&amp;E3)</f>
        <v>11</v>
      </c>
      <c r="H27" s="5"/>
    </row>
    <row r="28" spans="1:8" ht="15.75" thickBot="1" x14ac:dyDescent="0.3">
      <c r="E28" s="11" t="s">
        <v>34</v>
      </c>
      <c r="F28" s="12"/>
      <c r="G28" s="13">
        <f>G27/COUNTA(B7:F14)</f>
        <v>0.27500000000000002</v>
      </c>
      <c r="H28" s="6"/>
    </row>
  </sheetData>
  <mergeCells count="15">
    <mergeCell ref="A1:R1"/>
    <mergeCell ref="E27:F27"/>
    <mergeCell ref="A16:B16"/>
    <mergeCell ref="E17:F17"/>
    <mergeCell ref="E18:F18"/>
    <mergeCell ref="E19:F19"/>
    <mergeCell ref="E26:F26"/>
    <mergeCell ref="A21:B21"/>
    <mergeCell ref="A22:B22"/>
    <mergeCell ref="E16:H16"/>
    <mergeCell ref="A3:C3"/>
    <mergeCell ref="A17:B17"/>
    <mergeCell ref="A18:B18"/>
    <mergeCell ref="A19:B19"/>
    <mergeCell ref="A20:B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Kitöltendő</vt:lpstr>
      <vt:lpstr>Versenyeredmények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Kozák Gréta</dc:creator>
  <cp:lastModifiedBy>Ötvösné Tóth Edina</cp:lastModifiedBy>
  <dcterms:created xsi:type="dcterms:W3CDTF">2019-01-16T12:06:04Z</dcterms:created>
  <dcterms:modified xsi:type="dcterms:W3CDTF">2023-01-09T14:30:33Z</dcterms:modified>
</cp:coreProperties>
</file>