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trob\Desktop\info-erettsegi\bajnokság\"/>
    </mc:Choice>
  </mc:AlternateContent>
  <xr:revisionPtr revIDLastSave="0" documentId="13_ncr:1_{C059C521-D0DF-4A3E-8B79-7B5992DA20FD}" xr6:coauthVersionLast="47" xr6:coauthVersionMax="47" xr10:uidLastSave="{00000000-0000-0000-0000-000000000000}"/>
  <bookViews>
    <workbookView xWindow="1035" yWindow="4065" windowWidth="16200" windowHeight="846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23" i="1"/>
  <c r="B24" i="1"/>
  <c r="B26" i="1"/>
  <c r="B27" i="1"/>
  <c r="B29" i="1"/>
  <c r="B30" i="1"/>
  <c r="B20" i="1"/>
  <c r="C17" i="1"/>
  <c r="C16" i="1" l="1"/>
  <c r="G13" i="1"/>
  <c r="G5" i="1"/>
  <c r="G7" i="1"/>
  <c r="G4" i="1"/>
  <c r="G8" i="1"/>
  <c r="G3" i="1"/>
  <c r="G2" i="1"/>
  <c r="G11" i="1"/>
  <c r="G10" i="1"/>
  <c r="G6" i="1"/>
  <c r="G9" i="1"/>
  <c r="G12" i="1"/>
  <c r="D13" i="1"/>
  <c r="D5" i="1"/>
  <c r="D7" i="1"/>
  <c r="D4" i="1"/>
  <c r="D8" i="1"/>
  <c r="D3" i="1"/>
  <c r="D2" i="1"/>
  <c r="D11" i="1"/>
  <c r="D10" i="1"/>
  <c r="D6" i="1"/>
  <c r="D9" i="1"/>
  <c r="D12" i="1"/>
  <c r="C13" i="1"/>
  <c r="C5" i="1"/>
  <c r="C7" i="1"/>
  <c r="C4" i="1"/>
  <c r="C8" i="1"/>
  <c r="C3" i="1"/>
  <c r="C2" i="1"/>
  <c r="C11" i="1"/>
  <c r="C10" i="1"/>
  <c r="C6" i="1"/>
  <c r="C9" i="1"/>
  <c r="C12" i="1"/>
  <c r="B12" i="1"/>
  <c r="H12" i="1" s="1"/>
  <c r="B13" i="1"/>
  <c r="H13" i="1" s="1"/>
  <c r="B5" i="1"/>
  <c r="H5" i="1" s="1"/>
  <c r="B7" i="1"/>
  <c r="B4" i="1"/>
  <c r="H4" i="1" s="1"/>
  <c r="B8" i="1"/>
  <c r="H8" i="1" s="1"/>
  <c r="B3" i="1"/>
  <c r="H3" i="1" s="1"/>
  <c r="B2" i="1"/>
  <c r="B11" i="1"/>
  <c r="H11" i="1" s="1"/>
  <c r="B10" i="1"/>
  <c r="H10" i="1" s="1"/>
  <c r="B6" i="1"/>
  <c r="H6" i="1" s="1"/>
  <c r="B9" i="1"/>
  <c r="H9" i="1" l="1"/>
  <c r="H2" i="1"/>
  <c r="H7" i="1"/>
</calcChain>
</file>

<file path=xl/sharedStrings.xml><?xml version="1.0" encoding="utf-8"?>
<sst xmlns="http://schemas.openxmlformats.org/spreadsheetml/2006/main" count="287" uniqueCount="26">
  <si>
    <t>Csapat</t>
  </si>
  <si>
    <t>Győzelem</t>
  </si>
  <si>
    <t>Vereség</t>
  </si>
  <si>
    <t>Döntetlen</t>
  </si>
  <si>
    <t>Lőtt gólok</t>
  </si>
  <si>
    <t>Kapott gólok</t>
  </si>
  <si>
    <t>Különbség</t>
  </si>
  <si>
    <t>Pont</t>
  </si>
  <si>
    <t>Békéscsaba</t>
  </si>
  <si>
    <t>V</t>
  </si>
  <si>
    <t>GY</t>
  </si>
  <si>
    <t>D</t>
  </si>
  <si>
    <t>Budaörs</t>
  </si>
  <si>
    <t>Dunaújváros</t>
  </si>
  <si>
    <t>DVSC-TVP</t>
  </si>
  <si>
    <t>Érd</t>
  </si>
  <si>
    <t>Fehérép Alcoa</t>
  </si>
  <si>
    <t>Ferencvárosi TC</t>
  </si>
  <si>
    <t>Győri ETO</t>
  </si>
  <si>
    <t>Mosonmagyaróvár</t>
  </si>
  <si>
    <t>MTK Budapest</t>
  </si>
  <si>
    <t>Siófok KC</t>
  </si>
  <si>
    <t>Vác</t>
  </si>
  <si>
    <t>Gólok száma összesen:</t>
  </si>
  <si>
    <t>Gólok átlaga meccsenként:</t>
  </si>
  <si>
    <t>Rájátszás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</si>
</sst>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200" b="0" i="0" u="none" strike="noStrike" baseline="0"/>
              <a:t>A 2015-2016. évi bajnokságban lőtt és kapott gólok</a:t>
            </a:r>
            <a:endParaRPr lang="hu-HU" sz="1200" b="0"/>
          </a:p>
        </c:rich>
      </c:tx>
      <c:layout>
        <c:manualLayout>
          <c:xMode val="edge"/>
          <c:yMode val="edge"/>
          <c:x val="0.1338263342082239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Munka1!$E$1</c:f>
              <c:strCache>
                <c:ptCount val="1"/>
                <c:pt idx="0">
                  <c:v>Lőtt gólok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Munka1!$A$2:$A$13</c:f>
              <c:strCache>
                <c:ptCount val="12"/>
                <c:pt idx="0">
                  <c:v>Győri ETO</c:v>
                </c:pt>
                <c:pt idx="1">
                  <c:v>Ferencvárosi TC</c:v>
                </c:pt>
                <c:pt idx="2">
                  <c:v>Érd</c:v>
                </c:pt>
                <c:pt idx="3">
                  <c:v>Dunaújváros</c:v>
                </c:pt>
                <c:pt idx="4">
                  <c:v>Siófok KC</c:v>
                </c:pt>
                <c:pt idx="5">
                  <c:v>DVSC-TVP</c:v>
                </c:pt>
                <c:pt idx="6">
                  <c:v>Fehérép Alcoa</c:v>
                </c:pt>
                <c:pt idx="7">
                  <c:v>Vác</c:v>
                </c:pt>
                <c:pt idx="8">
                  <c:v>MTK Budapest</c:v>
                </c:pt>
                <c:pt idx="9">
                  <c:v>Mosonmagyaróvár</c:v>
                </c:pt>
                <c:pt idx="10">
                  <c:v>Békéscsaba</c:v>
                </c:pt>
                <c:pt idx="11">
                  <c:v>Budaörs</c:v>
                </c:pt>
              </c:strCache>
            </c:strRef>
          </c:cat>
          <c:val>
            <c:numRef>
              <c:f>Munka1!$E$2:$E$13</c:f>
              <c:numCache>
                <c:formatCode>General</c:formatCode>
                <c:ptCount val="12"/>
                <c:pt idx="0">
                  <c:v>719</c:v>
                </c:pt>
                <c:pt idx="1">
                  <c:v>703</c:v>
                </c:pt>
                <c:pt idx="2">
                  <c:v>614</c:v>
                </c:pt>
                <c:pt idx="3">
                  <c:v>621</c:v>
                </c:pt>
                <c:pt idx="4">
                  <c:v>590</c:v>
                </c:pt>
                <c:pt idx="5">
                  <c:v>567</c:v>
                </c:pt>
                <c:pt idx="6">
                  <c:v>546</c:v>
                </c:pt>
                <c:pt idx="7">
                  <c:v>571</c:v>
                </c:pt>
                <c:pt idx="8">
                  <c:v>504</c:v>
                </c:pt>
                <c:pt idx="9">
                  <c:v>496</c:v>
                </c:pt>
                <c:pt idx="10">
                  <c:v>538</c:v>
                </c:pt>
                <c:pt idx="11">
                  <c:v>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5-4C67-8447-B4816B924799}"/>
            </c:ext>
          </c:extLst>
        </c:ser>
        <c:ser>
          <c:idx val="1"/>
          <c:order val="1"/>
          <c:tx>
            <c:strRef>
              <c:f>Munka1!$F$1</c:f>
              <c:strCache>
                <c:ptCount val="1"/>
                <c:pt idx="0">
                  <c:v>Kapott gólok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Munka1!$A$2:$A$13</c:f>
              <c:strCache>
                <c:ptCount val="12"/>
                <c:pt idx="0">
                  <c:v>Győri ETO</c:v>
                </c:pt>
                <c:pt idx="1">
                  <c:v>Ferencvárosi TC</c:v>
                </c:pt>
                <c:pt idx="2">
                  <c:v>Érd</c:v>
                </c:pt>
                <c:pt idx="3">
                  <c:v>Dunaújváros</c:v>
                </c:pt>
                <c:pt idx="4">
                  <c:v>Siófok KC</c:v>
                </c:pt>
                <c:pt idx="5">
                  <c:v>DVSC-TVP</c:v>
                </c:pt>
                <c:pt idx="6">
                  <c:v>Fehérép Alcoa</c:v>
                </c:pt>
                <c:pt idx="7">
                  <c:v>Vác</c:v>
                </c:pt>
                <c:pt idx="8">
                  <c:v>MTK Budapest</c:v>
                </c:pt>
                <c:pt idx="9">
                  <c:v>Mosonmagyaróvár</c:v>
                </c:pt>
                <c:pt idx="10">
                  <c:v>Békéscsaba</c:v>
                </c:pt>
                <c:pt idx="11">
                  <c:v>Budaörs</c:v>
                </c:pt>
              </c:strCache>
            </c:strRef>
          </c:cat>
          <c:val>
            <c:numRef>
              <c:f>Munka1!$F$2:$F$13</c:f>
              <c:numCache>
                <c:formatCode>General</c:formatCode>
                <c:ptCount val="12"/>
                <c:pt idx="0">
                  <c:v>457</c:v>
                </c:pt>
                <c:pt idx="1">
                  <c:v>507</c:v>
                </c:pt>
                <c:pt idx="2">
                  <c:v>526</c:v>
                </c:pt>
                <c:pt idx="3">
                  <c:v>556</c:v>
                </c:pt>
                <c:pt idx="4">
                  <c:v>555</c:v>
                </c:pt>
                <c:pt idx="5">
                  <c:v>555</c:v>
                </c:pt>
                <c:pt idx="6">
                  <c:v>540</c:v>
                </c:pt>
                <c:pt idx="7">
                  <c:v>593</c:v>
                </c:pt>
                <c:pt idx="8">
                  <c:v>623</c:v>
                </c:pt>
                <c:pt idx="9">
                  <c:v>617</c:v>
                </c:pt>
                <c:pt idx="10">
                  <c:v>703</c:v>
                </c:pt>
                <c:pt idx="11">
                  <c:v>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65-4C67-8447-B4816B924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8142360"/>
        <c:axId val="548146624"/>
      </c:barChart>
      <c:catAx>
        <c:axId val="548142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48146624"/>
        <c:crosses val="autoZero"/>
        <c:auto val="1"/>
        <c:lblAlgn val="ctr"/>
        <c:lblOffset val="100"/>
        <c:noMultiLvlLbl val="0"/>
      </c:catAx>
      <c:valAx>
        <c:axId val="54814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48142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14</xdr:row>
      <xdr:rowOff>185737</xdr:rowOff>
    </xdr:from>
    <xdr:to>
      <xdr:col>11</xdr:col>
      <xdr:colOff>266700</xdr:colOff>
      <xdr:row>29</xdr:row>
      <xdr:rowOff>71437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9DFFDFF-F2D1-4572-B904-674D671C5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"/>
  <sheetViews>
    <sheetView tabSelected="1" workbookViewId="0">
      <selection activeCell="T21" sqref="T21"/>
    </sheetView>
  </sheetViews>
  <sheetFormatPr defaultRowHeight="15" x14ac:dyDescent="0.25"/>
  <cols>
    <col min="1" max="1" width="17.5703125" bestFit="1" customWidth="1"/>
    <col min="2" max="2" width="9.7109375" customWidth="1"/>
    <col min="4" max="4" width="10" bestFit="1" customWidth="1"/>
    <col min="5" max="5" width="9.7109375" bestFit="1" customWidth="1"/>
    <col min="6" max="6" width="12.140625" bestFit="1" customWidth="1"/>
    <col min="7" max="7" width="10.28515625" bestFit="1" customWidth="1"/>
    <col min="8" max="8" width="5.140625" bestFit="1" customWidth="1"/>
    <col min="10" max="31" width="3.28515625" bestFit="1" customWidth="1"/>
  </cols>
  <sheetData>
    <row r="1" spans="1:31" ht="33" customHeight="1" thickTop="1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</row>
    <row r="2" spans="1:31" ht="15.75" thickTop="1" x14ac:dyDescent="0.25">
      <c r="A2" s="8" t="s">
        <v>18</v>
      </c>
      <c r="B2" s="9">
        <f>COUNTIF(J2:AE2,"GY")</f>
        <v>4</v>
      </c>
      <c r="C2" s="9">
        <f>COUNTIF(J2:AE2,"V")</f>
        <v>17</v>
      </c>
      <c r="D2" s="9">
        <f>COUNTIF(J2:AE2,"D")</f>
        <v>1</v>
      </c>
      <c r="E2" s="9">
        <v>719</v>
      </c>
      <c r="F2" s="9">
        <v>457</v>
      </c>
      <c r="G2" s="9">
        <f>E2-F2</f>
        <v>262</v>
      </c>
      <c r="H2" s="10">
        <f>B2*2+D2</f>
        <v>9</v>
      </c>
      <c r="J2" t="s">
        <v>9</v>
      </c>
      <c r="K2" t="s">
        <v>9</v>
      </c>
      <c r="L2" t="s">
        <v>9</v>
      </c>
      <c r="M2" t="s">
        <v>9</v>
      </c>
      <c r="N2" t="s">
        <v>10</v>
      </c>
      <c r="O2" t="s">
        <v>10</v>
      </c>
      <c r="P2" t="s">
        <v>9</v>
      </c>
      <c r="Q2" t="s">
        <v>9</v>
      </c>
      <c r="R2" t="s">
        <v>9</v>
      </c>
      <c r="S2" t="s">
        <v>10</v>
      </c>
      <c r="T2" t="s">
        <v>9</v>
      </c>
      <c r="U2" t="s">
        <v>9</v>
      </c>
      <c r="V2" t="s">
        <v>9</v>
      </c>
      <c r="W2" t="s">
        <v>9</v>
      </c>
      <c r="X2" t="s">
        <v>11</v>
      </c>
      <c r="Y2" t="s">
        <v>9</v>
      </c>
      <c r="Z2" t="s">
        <v>10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</row>
    <row r="3" spans="1:31" x14ac:dyDescent="0.25">
      <c r="A3" s="2" t="s">
        <v>17</v>
      </c>
      <c r="B3" s="3">
        <f>COUNTIF(J3:AE3,"GY")</f>
        <v>2</v>
      </c>
      <c r="C3" s="3">
        <f>COUNTIF(J3:AE3,"V")</f>
        <v>20</v>
      </c>
      <c r="D3" s="3">
        <f>COUNTIF(J3:AE3,"D")</f>
        <v>0</v>
      </c>
      <c r="E3" s="3">
        <v>703</v>
      </c>
      <c r="F3" s="3">
        <v>507</v>
      </c>
      <c r="G3" s="3">
        <f>E3-F3</f>
        <v>196</v>
      </c>
      <c r="H3" s="4">
        <f>B3*2+D3</f>
        <v>4</v>
      </c>
      <c r="J3" t="s">
        <v>9</v>
      </c>
      <c r="K3" t="s">
        <v>9</v>
      </c>
      <c r="L3" t="s">
        <v>9</v>
      </c>
      <c r="M3" t="s">
        <v>10</v>
      </c>
      <c r="N3" t="s">
        <v>9</v>
      </c>
      <c r="O3" t="s">
        <v>9</v>
      </c>
      <c r="P3" t="s">
        <v>9</v>
      </c>
      <c r="Q3" t="s">
        <v>10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</row>
    <row r="4" spans="1:31" x14ac:dyDescent="0.25">
      <c r="A4" s="2" t="s">
        <v>15</v>
      </c>
      <c r="B4" s="3">
        <f>COUNTIF(J4:AE4,"GY")</f>
        <v>14</v>
      </c>
      <c r="C4" s="3">
        <f>COUNTIF(J4:AE4,"V")</f>
        <v>5</v>
      </c>
      <c r="D4" s="3">
        <f>COUNTIF(J4:AE4,"D")</f>
        <v>3</v>
      </c>
      <c r="E4" s="3">
        <v>614</v>
      </c>
      <c r="F4" s="3">
        <v>526</v>
      </c>
      <c r="G4" s="3">
        <f>E4-F4</f>
        <v>88</v>
      </c>
      <c r="H4" s="4">
        <f>B4*2+D4</f>
        <v>31</v>
      </c>
      <c r="J4" t="s">
        <v>11</v>
      </c>
      <c r="K4" t="s">
        <v>10</v>
      </c>
      <c r="L4" t="s">
        <v>9</v>
      </c>
      <c r="M4" t="s">
        <v>10</v>
      </c>
      <c r="N4" t="s">
        <v>10</v>
      </c>
      <c r="O4" t="s">
        <v>10</v>
      </c>
      <c r="P4" t="s">
        <v>9</v>
      </c>
      <c r="Q4" t="s">
        <v>10</v>
      </c>
      <c r="R4" t="s">
        <v>10</v>
      </c>
      <c r="S4" t="s">
        <v>10</v>
      </c>
      <c r="T4" t="s">
        <v>10</v>
      </c>
      <c r="U4" t="s">
        <v>9</v>
      </c>
      <c r="V4" t="s">
        <v>10</v>
      </c>
      <c r="W4" t="s">
        <v>9</v>
      </c>
      <c r="X4" t="s">
        <v>10</v>
      </c>
      <c r="Y4" t="s">
        <v>11</v>
      </c>
      <c r="Z4" t="s">
        <v>10</v>
      </c>
      <c r="AA4" t="s">
        <v>11</v>
      </c>
      <c r="AB4" t="s">
        <v>9</v>
      </c>
      <c r="AC4" t="s">
        <v>10</v>
      </c>
      <c r="AD4" t="s">
        <v>10</v>
      </c>
      <c r="AE4" t="s">
        <v>10</v>
      </c>
    </row>
    <row r="5" spans="1:31" x14ac:dyDescent="0.25">
      <c r="A5" s="2" t="s">
        <v>13</v>
      </c>
      <c r="B5" s="3">
        <f>COUNTIF(J5:AE5,"GY")</f>
        <v>10</v>
      </c>
      <c r="C5" s="3">
        <f>COUNTIF(J5:AE5,"V")</f>
        <v>12</v>
      </c>
      <c r="D5" s="3">
        <f>COUNTIF(J5:AE5,"D")</f>
        <v>0</v>
      </c>
      <c r="E5" s="3">
        <v>621</v>
      </c>
      <c r="F5" s="3">
        <v>556</v>
      </c>
      <c r="G5" s="3">
        <f>E5-F5</f>
        <v>65</v>
      </c>
      <c r="H5" s="4">
        <f>B5*2+D5</f>
        <v>20</v>
      </c>
      <c r="J5" t="s">
        <v>10</v>
      </c>
      <c r="K5" t="s">
        <v>10</v>
      </c>
      <c r="L5" t="s">
        <v>9</v>
      </c>
      <c r="M5" t="s">
        <v>10</v>
      </c>
      <c r="N5" t="s">
        <v>9</v>
      </c>
      <c r="O5" t="s">
        <v>9</v>
      </c>
      <c r="P5" t="s">
        <v>10</v>
      </c>
      <c r="Q5" t="s">
        <v>9</v>
      </c>
      <c r="R5" t="s">
        <v>9</v>
      </c>
      <c r="S5" t="s">
        <v>10</v>
      </c>
      <c r="T5" t="s">
        <v>9</v>
      </c>
      <c r="U5" t="s">
        <v>10</v>
      </c>
      <c r="V5" t="s">
        <v>10</v>
      </c>
      <c r="W5" t="s">
        <v>9</v>
      </c>
      <c r="X5" t="s">
        <v>10</v>
      </c>
      <c r="Y5" t="s">
        <v>9</v>
      </c>
      <c r="Z5" t="s">
        <v>9</v>
      </c>
      <c r="AA5" t="s">
        <v>9</v>
      </c>
      <c r="AB5" t="s">
        <v>10</v>
      </c>
      <c r="AC5" t="s">
        <v>9</v>
      </c>
      <c r="AD5" t="s">
        <v>9</v>
      </c>
      <c r="AE5" t="s">
        <v>10</v>
      </c>
    </row>
    <row r="6" spans="1:31" x14ac:dyDescent="0.25">
      <c r="A6" s="2" t="s">
        <v>21</v>
      </c>
      <c r="B6" s="3">
        <f>COUNTIF(J6:AE6,"GY")</f>
        <v>14</v>
      </c>
      <c r="C6" s="3">
        <f>COUNTIF(J6:AE6,"V")</f>
        <v>8</v>
      </c>
      <c r="D6" s="3">
        <f>COUNTIF(J6:AE6,"D")</f>
        <v>0</v>
      </c>
      <c r="E6" s="3">
        <v>590</v>
      </c>
      <c r="F6" s="3">
        <v>555</v>
      </c>
      <c r="G6" s="3">
        <f>E6-F6</f>
        <v>35</v>
      </c>
      <c r="H6" s="4">
        <f>B6*2+D6</f>
        <v>28</v>
      </c>
      <c r="J6" t="s">
        <v>9</v>
      </c>
      <c r="K6" t="s">
        <v>10</v>
      </c>
      <c r="L6" t="s">
        <v>9</v>
      </c>
      <c r="M6" t="s">
        <v>9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9</v>
      </c>
      <c r="T6" t="s">
        <v>10</v>
      </c>
      <c r="U6" t="s">
        <v>9</v>
      </c>
      <c r="V6" t="s">
        <v>10</v>
      </c>
      <c r="W6" t="s">
        <v>10</v>
      </c>
      <c r="X6" t="s">
        <v>9</v>
      </c>
      <c r="Y6" t="s">
        <v>10</v>
      </c>
      <c r="Z6" t="s">
        <v>10</v>
      </c>
      <c r="AA6" t="s">
        <v>10</v>
      </c>
      <c r="AB6" t="s">
        <v>10</v>
      </c>
      <c r="AC6" t="s">
        <v>9</v>
      </c>
      <c r="AD6" t="s">
        <v>10</v>
      </c>
      <c r="AE6" t="s">
        <v>9</v>
      </c>
    </row>
    <row r="7" spans="1:31" x14ac:dyDescent="0.25">
      <c r="A7" s="2" t="s">
        <v>14</v>
      </c>
      <c r="B7" s="3">
        <f>COUNTIF(J7:AE7,"GY")</f>
        <v>9</v>
      </c>
      <c r="C7" s="3">
        <f>COUNTIF(J7:AE7,"V")</f>
        <v>12</v>
      </c>
      <c r="D7" s="3">
        <f>COUNTIF(J7:AE7,"D")</f>
        <v>1</v>
      </c>
      <c r="E7" s="3">
        <v>567</v>
      </c>
      <c r="F7" s="3">
        <v>555</v>
      </c>
      <c r="G7" s="3">
        <f>E7-F7</f>
        <v>12</v>
      </c>
      <c r="H7" s="4">
        <f>B7*2+D7</f>
        <v>19</v>
      </c>
      <c r="J7" t="s">
        <v>9</v>
      </c>
      <c r="K7" t="s">
        <v>10</v>
      </c>
      <c r="L7" t="s">
        <v>9</v>
      </c>
      <c r="M7" t="s">
        <v>10</v>
      </c>
      <c r="N7" t="s">
        <v>9</v>
      </c>
      <c r="O7" t="s">
        <v>9</v>
      </c>
      <c r="P7" t="s">
        <v>9</v>
      </c>
      <c r="Q7" t="s">
        <v>10</v>
      </c>
      <c r="R7" t="s">
        <v>10</v>
      </c>
      <c r="S7" t="s">
        <v>10</v>
      </c>
      <c r="T7" t="s">
        <v>9</v>
      </c>
      <c r="U7" t="s">
        <v>10</v>
      </c>
      <c r="V7" t="s">
        <v>9</v>
      </c>
      <c r="W7" t="s">
        <v>9</v>
      </c>
      <c r="X7" t="s">
        <v>9</v>
      </c>
      <c r="Y7" t="s">
        <v>11</v>
      </c>
      <c r="Z7" t="s">
        <v>9</v>
      </c>
      <c r="AA7" t="s">
        <v>10</v>
      </c>
      <c r="AB7" t="s">
        <v>9</v>
      </c>
      <c r="AC7" t="s">
        <v>10</v>
      </c>
      <c r="AD7" t="s">
        <v>10</v>
      </c>
      <c r="AE7" t="s">
        <v>9</v>
      </c>
    </row>
    <row r="8" spans="1:31" x14ac:dyDescent="0.25">
      <c r="A8" s="2" t="s">
        <v>16</v>
      </c>
      <c r="B8" s="3">
        <f>COUNTIF(J8:AE8,"GY")</f>
        <v>20</v>
      </c>
      <c r="C8" s="3">
        <f>COUNTIF(J8:AE8,"V")</f>
        <v>1</v>
      </c>
      <c r="D8" s="3">
        <f>COUNTIF(J8:AE8,"D")</f>
        <v>1</v>
      </c>
      <c r="E8" s="3">
        <v>546</v>
      </c>
      <c r="F8" s="3">
        <v>540</v>
      </c>
      <c r="G8" s="3">
        <f>E8-F8</f>
        <v>6</v>
      </c>
      <c r="H8" s="4">
        <f>B8*2+D8</f>
        <v>41</v>
      </c>
      <c r="J8" t="s">
        <v>10</v>
      </c>
      <c r="K8" t="s">
        <v>10</v>
      </c>
      <c r="L8" t="s">
        <v>9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11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</row>
    <row r="9" spans="1:31" x14ac:dyDescent="0.25">
      <c r="A9" s="2" t="s">
        <v>22</v>
      </c>
      <c r="B9" s="3">
        <f>COUNTIF(J9:AE9,"GY")</f>
        <v>20</v>
      </c>
      <c r="C9" s="3">
        <f>COUNTIF(J9:AE9,"V")</f>
        <v>1</v>
      </c>
      <c r="D9" s="3">
        <f>COUNTIF(J9:AE9,"D")</f>
        <v>1</v>
      </c>
      <c r="E9" s="3">
        <v>571</v>
      </c>
      <c r="F9" s="3">
        <v>593</v>
      </c>
      <c r="G9" s="3">
        <f>E9-F9</f>
        <v>-22</v>
      </c>
      <c r="H9" s="4">
        <f>B9*2+D9</f>
        <v>41</v>
      </c>
      <c r="J9" t="s">
        <v>11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9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</row>
    <row r="10" spans="1:31" x14ac:dyDescent="0.25">
      <c r="A10" s="2" t="s">
        <v>20</v>
      </c>
      <c r="B10" s="3">
        <f>COUNTIF(J10:AE10,"GY")</f>
        <v>2</v>
      </c>
      <c r="C10" s="3">
        <f>COUNTIF(J10:AE10,"V")</f>
        <v>19</v>
      </c>
      <c r="D10" s="3">
        <f>COUNTIF(J10:AE10,"D")</f>
        <v>1</v>
      </c>
      <c r="E10" s="3">
        <v>504</v>
      </c>
      <c r="F10" s="3">
        <v>623</v>
      </c>
      <c r="G10" s="3">
        <f>E10-F10</f>
        <v>-119</v>
      </c>
      <c r="H10" s="4">
        <f>B10*2+D10</f>
        <v>5</v>
      </c>
      <c r="J10" t="s">
        <v>9</v>
      </c>
      <c r="K10" t="s">
        <v>11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10</v>
      </c>
      <c r="Y10" t="s">
        <v>9</v>
      </c>
      <c r="Z10" t="s">
        <v>10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</row>
    <row r="11" spans="1:31" x14ac:dyDescent="0.25">
      <c r="A11" s="2" t="s">
        <v>19</v>
      </c>
      <c r="B11" s="3">
        <f>COUNTIF(J11:AE11,"GY")</f>
        <v>6</v>
      </c>
      <c r="C11" s="3">
        <f>COUNTIF(J11:AE11,"V")</f>
        <v>13</v>
      </c>
      <c r="D11" s="3">
        <f>COUNTIF(J11:AE11,"D")</f>
        <v>3</v>
      </c>
      <c r="E11" s="3">
        <v>496</v>
      </c>
      <c r="F11" s="3">
        <v>617</v>
      </c>
      <c r="G11" s="3">
        <f>E11-F11</f>
        <v>-121</v>
      </c>
      <c r="H11" s="4">
        <f>B11*2+D11</f>
        <v>15</v>
      </c>
      <c r="J11" t="s">
        <v>9</v>
      </c>
      <c r="K11" t="s">
        <v>11</v>
      </c>
      <c r="L11" t="s">
        <v>9</v>
      </c>
      <c r="M11" t="s">
        <v>10</v>
      </c>
      <c r="N11" t="s">
        <v>9</v>
      </c>
      <c r="O11" t="s">
        <v>9</v>
      </c>
      <c r="P11" t="s">
        <v>11</v>
      </c>
      <c r="Q11" t="s">
        <v>9</v>
      </c>
      <c r="R11" t="s">
        <v>9</v>
      </c>
      <c r="S11" t="s">
        <v>9</v>
      </c>
      <c r="T11" t="s">
        <v>10</v>
      </c>
      <c r="U11" t="s">
        <v>10</v>
      </c>
      <c r="V11" t="s">
        <v>10</v>
      </c>
      <c r="W11" t="s">
        <v>9</v>
      </c>
      <c r="X11" t="s">
        <v>10</v>
      </c>
      <c r="Y11" t="s">
        <v>11</v>
      </c>
      <c r="Z11" t="s">
        <v>9</v>
      </c>
      <c r="AA11" t="s">
        <v>9</v>
      </c>
      <c r="AB11" t="s">
        <v>10</v>
      </c>
      <c r="AC11" t="s">
        <v>9</v>
      </c>
      <c r="AD11" t="s">
        <v>9</v>
      </c>
      <c r="AE11" t="s">
        <v>9</v>
      </c>
    </row>
    <row r="12" spans="1:31" x14ac:dyDescent="0.25">
      <c r="A12" s="2" t="s">
        <v>8</v>
      </c>
      <c r="B12" s="3">
        <f>COUNTIF(J12:AE12,"GY")</f>
        <v>15</v>
      </c>
      <c r="C12" s="3">
        <f>COUNTIF(J12:AE12,"V")</f>
        <v>6</v>
      </c>
      <c r="D12" s="3">
        <f>COUNTIF(J12:AE12,"D")</f>
        <v>1</v>
      </c>
      <c r="E12" s="3">
        <v>538</v>
      </c>
      <c r="F12" s="3">
        <v>703</v>
      </c>
      <c r="G12" s="3">
        <f>E12-F12</f>
        <v>-165</v>
      </c>
      <c r="H12" s="4">
        <f>B12*2+D12</f>
        <v>31</v>
      </c>
      <c r="J12" t="s">
        <v>10</v>
      </c>
      <c r="K12" t="s">
        <v>10</v>
      </c>
      <c r="L12" t="s">
        <v>10</v>
      </c>
      <c r="M12" t="s">
        <v>9</v>
      </c>
      <c r="N12" t="s">
        <v>9</v>
      </c>
      <c r="O12" t="s">
        <v>10</v>
      </c>
      <c r="P12" t="s">
        <v>10</v>
      </c>
      <c r="Q12" t="s">
        <v>11</v>
      </c>
      <c r="R12" t="s">
        <v>10</v>
      </c>
      <c r="S12" t="s">
        <v>9</v>
      </c>
      <c r="T12" t="s">
        <v>10</v>
      </c>
      <c r="U12" t="s">
        <v>10</v>
      </c>
      <c r="V12" t="s">
        <v>10</v>
      </c>
      <c r="W12" t="s">
        <v>10</v>
      </c>
      <c r="X12" t="s">
        <v>9</v>
      </c>
      <c r="Y12" t="s">
        <v>9</v>
      </c>
      <c r="Z12" t="s">
        <v>10</v>
      </c>
      <c r="AA12" t="s">
        <v>10</v>
      </c>
      <c r="AB12" t="s">
        <v>10</v>
      </c>
      <c r="AC12" t="s">
        <v>10</v>
      </c>
      <c r="AD12" t="s">
        <v>9</v>
      </c>
      <c r="AE12" t="s">
        <v>10</v>
      </c>
    </row>
    <row r="13" spans="1:31" ht="15.75" thickBot="1" x14ac:dyDescent="0.3">
      <c r="A13" s="5" t="s">
        <v>12</v>
      </c>
      <c r="B13" s="6">
        <f>COUNTIF(J13:AE13,"GY")</f>
        <v>10</v>
      </c>
      <c r="C13" s="6">
        <f>COUNTIF(J13:AE13,"V")</f>
        <v>12</v>
      </c>
      <c r="D13" s="6">
        <f>COUNTIF(J13:AE13,"D")</f>
        <v>0</v>
      </c>
      <c r="E13" s="6">
        <v>477</v>
      </c>
      <c r="F13" s="6">
        <v>714</v>
      </c>
      <c r="G13" s="6">
        <f>E13-F13</f>
        <v>-237</v>
      </c>
      <c r="H13" s="7">
        <f>B13*2+D13</f>
        <v>20</v>
      </c>
      <c r="J13" t="s">
        <v>10</v>
      </c>
      <c r="K13" t="s">
        <v>9</v>
      </c>
      <c r="L13" t="s">
        <v>10</v>
      </c>
      <c r="M13" t="s">
        <v>10</v>
      </c>
      <c r="N13" t="s">
        <v>10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10</v>
      </c>
      <c r="X13" t="s">
        <v>10</v>
      </c>
      <c r="Y13" t="s">
        <v>10</v>
      </c>
      <c r="Z13" t="s">
        <v>9</v>
      </c>
      <c r="AA13" t="s">
        <v>9</v>
      </c>
      <c r="AB13" t="s">
        <v>9</v>
      </c>
      <c r="AC13" t="s">
        <v>10</v>
      </c>
      <c r="AD13" t="s">
        <v>10</v>
      </c>
      <c r="AE13" t="s">
        <v>10</v>
      </c>
    </row>
    <row r="14" spans="1:31" ht="15.75" thickTop="1" x14ac:dyDescent="0.25"/>
    <row r="16" spans="1:31" x14ac:dyDescent="0.25">
      <c r="A16" s="1" t="s">
        <v>23</v>
      </c>
      <c r="B16" s="1"/>
      <c r="C16">
        <f>SUM(E2:E13)</f>
        <v>6946</v>
      </c>
    </row>
    <row r="17" spans="1:3" x14ac:dyDescent="0.25">
      <c r="A17" s="1" t="s">
        <v>24</v>
      </c>
      <c r="B17" s="1"/>
      <c r="C17">
        <f>ROUND((AVERAGE(MIN(E2:E13,MAX(E2:E13)))+AVERAGE(MIN(F2:F13,MAX(F2:F13))))/22,0)</f>
        <v>42</v>
      </c>
    </row>
    <row r="19" spans="1:3" x14ac:dyDescent="0.25">
      <c r="A19" s="12" t="s">
        <v>25</v>
      </c>
      <c r="B19" s="12"/>
      <c r="C19" s="12"/>
    </row>
    <row r="20" spans="1:3" x14ac:dyDescent="0.25">
      <c r="A20">
        <v>1</v>
      </c>
      <c r="B20" s="13" t="str">
        <f>A2</f>
        <v>Győri ETO</v>
      </c>
      <c r="C20" s="14"/>
    </row>
    <row r="21" spans="1:3" x14ac:dyDescent="0.25">
      <c r="A21">
        <v>8</v>
      </c>
      <c r="B21" s="13" t="str">
        <f>A9</f>
        <v>Vác</v>
      </c>
      <c r="C21" s="14"/>
    </row>
    <row r="22" spans="1:3" x14ac:dyDescent="0.25">
      <c r="B22" s="11"/>
      <c r="C22" s="11"/>
    </row>
    <row r="23" spans="1:3" x14ac:dyDescent="0.25">
      <c r="A23">
        <v>4</v>
      </c>
      <c r="B23" s="13" t="str">
        <f>A5</f>
        <v>Dunaújváros</v>
      </c>
      <c r="C23" s="14"/>
    </row>
    <row r="24" spans="1:3" x14ac:dyDescent="0.25">
      <c r="A24">
        <v>5</v>
      </c>
      <c r="B24" s="13" t="str">
        <f>A6</f>
        <v>Siófok KC</v>
      </c>
      <c r="C24" s="14"/>
    </row>
    <row r="25" spans="1:3" x14ac:dyDescent="0.25">
      <c r="B25" s="11"/>
      <c r="C25" s="11"/>
    </row>
    <row r="26" spans="1:3" x14ac:dyDescent="0.25">
      <c r="A26">
        <v>2</v>
      </c>
      <c r="B26" s="13" t="str">
        <f>A3</f>
        <v>Ferencvárosi TC</v>
      </c>
      <c r="C26" s="14"/>
    </row>
    <row r="27" spans="1:3" x14ac:dyDescent="0.25">
      <c r="A27">
        <v>7</v>
      </c>
      <c r="B27" s="13" t="str">
        <f>A8</f>
        <v>Fehérép Alcoa</v>
      </c>
      <c r="C27" s="14"/>
    </row>
    <row r="28" spans="1:3" x14ac:dyDescent="0.25">
      <c r="B28" s="11"/>
      <c r="C28" s="11"/>
    </row>
    <row r="29" spans="1:3" x14ac:dyDescent="0.25">
      <c r="A29">
        <v>3</v>
      </c>
      <c r="B29" s="13" t="str">
        <f>A4</f>
        <v>Érd</v>
      </c>
      <c r="C29" s="14"/>
    </row>
    <row r="30" spans="1:3" x14ac:dyDescent="0.25">
      <c r="A30">
        <v>6</v>
      </c>
      <c r="B30" s="13" t="str">
        <f>A7</f>
        <v>DVSC-TVP</v>
      </c>
      <c r="C30" s="14"/>
    </row>
  </sheetData>
  <sortState xmlns:xlrd2="http://schemas.microsoft.com/office/spreadsheetml/2017/richdata2" ref="A2:H13">
    <sortCondition descending="1" ref="G2:G13"/>
  </sortState>
  <mergeCells count="11">
    <mergeCell ref="B30:C30"/>
    <mergeCell ref="A19:C19"/>
    <mergeCell ref="A16:B16"/>
    <mergeCell ref="A17:B17"/>
    <mergeCell ref="B20:C20"/>
    <mergeCell ref="B21:C21"/>
    <mergeCell ref="B23:C23"/>
    <mergeCell ref="B24:C24"/>
    <mergeCell ref="B26:C26"/>
    <mergeCell ref="B27:C27"/>
    <mergeCell ref="B29:C29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ㅤ</dc:creator>
  <cp:lastModifiedBy>Ötvös Róbert</cp:lastModifiedBy>
  <dcterms:created xsi:type="dcterms:W3CDTF">2015-06-05T18:19:34Z</dcterms:created>
  <dcterms:modified xsi:type="dcterms:W3CDTF">2021-11-14T10:23:54Z</dcterms:modified>
</cp:coreProperties>
</file>