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utam\DFSRoot\Profiles\warnerr\Desktop\"/>
    </mc:Choice>
  </mc:AlternateContent>
  <bookViews>
    <workbookView xWindow="0" yWindow="15120" windowWidth="28800" windowHeight="11430" activeTab="3"/>
  </bookViews>
  <sheets>
    <sheet name="Weekly - WTD Return" sheetId="10" r:id="rId1"/>
    <sheet name="Weekly - Daily Returns" sheetId="9" r:id="rId2"/>
    <sheet name="Weekly - Prices" sheetId="8" r:id="rId3"/>
    <sheet name="PRICE DATA" sheetId="1" r:id="rId4"/>
    <sheet name="TRADE DATA" sheetId="7" r:id="rId5"/>
  </sheets>
  <externalReferences>
    <externalReference r:id="rId6"/>
  </externalReferences>
  <definedNames>
    <definedName name="Owners">'[1]Data Validation'!$B$3:$B$20</definedName>
    <definedName name="Priority">'[1]Data Validation'!$C$3:$C$6</definedName>
  </definedNames>
  <calcPr calcId="162913"/>
  <pivotCaches>
    <pivotCache cacheId="5" r:id="rId7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G13" i="7" l="1"/>
  <c r="C13" i="7"/>
  <c r="G3" i="7" l="1"/>
  <c r="G4" i="7"/>
  <c r="G5" i="7"/>
  <c r="G6" i="7"/>
  <c r="G7" i="7"/>
  <c r="G8" i="7"/>
  <c r="G9" i="7"/>
  <c r="G10" i="7"/>
  <c r="G11" i="7"/>
  <c r="G12" i="7"/>
  <c r="C11" i="7"/>
  <c r="C12" i="7"/>
  <c r="K50" i="1" l="1"/>
  <c r="C10" i="7" l="1"/>
  <c r="C9" i="7" l="1"/>
  <c r="K23" i="1" l="1"/>
  <c r="C8" i="7" l="1"/>
  <c r="C7" i="7"/>
  <c r="C6" i="7"/>
  <c r="C5" i="7"/>
  <c r="C4" i="7"/>
  <c r="C3" i="7"/>
</calcChain>
</file>

<file path=xl/comments1.xml><?xml version="1.0" encoding="utf-8"?>
<comments xmlns="http://schemas.openxmlformats.org/spreadsheetml/2006/main">
  <authors>
    <author>Robin Warner</author>
  </authors>
  <commentList>
    <comment ref="K23" authorId="0" shapeId="0">
      <text>
        <r>
          <rPr>
            <b/>
            <sz val="9"/>
            <color indexed="81"/>
            <rFont val="Tahoma"/>
            <family val="2"/>
          </rPr>
          <t>Robin Warner:</t>
        </r>
        <r>
          <rPr>
            <sz val="9"/>
            <color indexed="81"/>
            <rFont val="Tahoma"/>
            <family val="2"/>
          </rPr>
          <t xml:space="preserve">
Derek couldn't check in the morning</t>
        </r>
      </text>
    </comment>
    <comment ref="K50" authorId="0" shapeId="0">
      <text>
        <r>
          <rPr>
            <b/>
            <sz val="9"/>
            <color indexed="81"/>
            <rFont val="Tahoma"/>
            <family val="2"/>
          </rPr>
          <t>Robin Warner:</t>
        </r>
        <r>
          <rPr>
            <sz val="9"/>
            <color indexed="81"/>
            <rFont val="Tahoma"/>
            <family val="2"/>
          </rPr>
          <t xml:space="preserve">
Derek didn't send the final price. Assumed median incr return</t>
        </r>
      </text>
    </comment>
  </commentList>
</comments>
</file>

<file path=xl/connections.xml><?xml version="1.0" encoding="utf-8"?>
<connections xmlns="http://schemas.openxmlformats.org/spreadsheetml/2006/main">
  <connection id="1" keepAlive="1" name="Query - OUTPUT_PRICES" description="Connection to the 'OUTPUT_PRICES' query in the workbook." type="5" refreshedVersion="0" background="1">
    <dbPr connection="Provider=Microsoft.Mashup.OleDb.1;Data Source=$Workbook$;Location=OUTPUT_PRICES;Extended Properties=&quot;&quot;" command="SELECT * FROM [OUTPUT_PRICES]"/>
  </connection>
  <connection id="2" keepAlive="1" name="Query - OUTPUT_TRADES" description="Connection to the 'OUTPUT_TRADES' query in the workbook." type="5" refreshedVersion="0" background="1">
    <dbPr connection="Provider=Microsoft.Mashup.OleDb.1;Data Source=$Workbook$;Location=OUTPUT_TRADES;Extended Properties=&quot;&quot;" command="SELECT * FROM [OUTPUT_TRADES]"/>
  </connection>
  <connection id="3" keepAlive="1" name="Query - TURNIP_PRICES" description="Connection to the 'TURNIP_PRICES' query in the workbook." type="5" refreshedVersion="0" background="1">
    <dbPr connection="Provider=Microsoft.Mashup.OleDb.1;Data Source=$Workbook$;Location=TURNIP_PRICES;Extended Properties=&quot;&quot;" command="SELECT * FROM [TURNIP_PRICES]"/>
  </connection>
  <connection id="4" keepAlive="1" name="Query - TURNIP_TRADES" description="Connection to the 'TURNIP_TRADES' query in the workbook." type="5" refreshedVersion="0" background="1">
    <dbPr connection="Provider=Microsoft.Mashup.OleDb.1;Data Source=$Workbook$;Location=TURNIP_TRADES;Extended Properties=&quot;&quot;" command="SELECT * FROM [TURNIP_TRADES]"/>
  </connection>
</connections>
</file>

<file path=xl/sharedStrings.xml><?xml version="1.0" encoding="utf-8"?>
<sst xmlns="http://schemas.openxmlformats.org/spreadsheetml/2006/main" count="187" uniqueCount="39">
  <si>
    <t>DATE</t>
  </si>
  <si>
    <t>TIME</t>
  </si>
  <si>
    <t>PRICE</t>
  </si>
  <si>
    <t>WEEKDAY</t>
  </si>
  <si>
    <t>QT Cove</t>
  </si>
  <si>
    <t>TYPE</t>
  </si>
  <si>
    <t>TRADE AMOUNT</t>
  </si>
  <si>
    <t>TRADE TYPE</t>
  </si>
  <si>
    <t>ISLAND</t>
  </si>
  <si>
    <t>VILLAGER</t>
  </si>
  <si>
    <t>CAIT</t>
  </si>
  <si>
    <t>SAYREE</t>
  </si>
  <si>
    <t>DATE_TIME</t>
  </si>
  <si>
    <t>TEA</t>
  </si>
  <si>
    <t>WEEK</t>
  </si>
  <si>
    <t>WEEKDAY_TIME</t>
  </si>
  <si>
    <t>WEEK_WEEKDAY_TIME</t>
  </si>
  <si>
    <t>Week 2</t>
  </si>
  <si>
    <t>Ooo</t>
  </si>
  <si>
    <t>Sun - AM</t>
  </si>
  <si>
    <t>Mon - AM</t>
  </si>
  <si>
    <t>Mon - PM</t>
  </si>
  <si>
    <t>Turnip Price</t>
  </si>
  <si>
    <t>Turnip Price Return</t>
  </si>
  <si>
    <t>Tue - AM</t>
  </si>
  <si>
    <t>Tue - PM</t>
  </si>
  <si>
    <t>Wed - AM</t>
  </si>
  <si>
    <t>Wed - PM</t>
  </si>
  <si>
    <t>Thu - AM</t>
  </si>
  <si>
    <t>Thu - PM</t>
  </si>
  <si>
    <t>JaimZone</t>
  </si>
  <si>
    <t>Fri - AM</t>
  </si>
  <si>
    <t>Fri - PM</t>
  </si>
  <si>
    <t>Sat - AM</t>
  </si>
  <si>
    <t>Sat - PM</t>
  </si>
  <si>
    <t>Column Labels</t>
  </si>
  <si>
    <t>Row Labels</t>
  </si>
  <si>
    <t>Week 3</t>
  </si>
  <si>
    <t>Jelly Isle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</si>
</sst>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4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  <xf numFmtId="0" fontId="1" fillId="2" borderId="1" xfId="1"/>
    <xf numFmtId="3" fontId="1" fillId="2" borderId="1" xfId="1" applyNumberFormat="1"/>
    <xf numFmtId="4" fontId="1" fillId="2" borderId="1" xfId="1" applyNumberFormat="1"/>
    <xf numFmtId="14" fontId="1" fillId="2" borderId="1" xfId="1" applyNumberFormat="1" applyAlignment="1">
      <alignment horizontal="center"/>
    </xf>
    <xf numFmtId="4" fontId="1" fillId="2" borderId="3" xfId="1" applyNumberFormat="1" applyBorder="1"/>
    <xf numFmtId="3" fontId="1" fillId="2" borderId="3" xfId="1" applyNumberFormat="1" applyBorder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3" fontId="0" fillId="0" borderId="2" xfId="0" applyNumberFormat="1" applyBorder="1" applyAlignment="1">
      <alignment horizontal="center"/>
    </xf>
    <xf numFmtId="4" fontId="0" fillId="0" borderId="0" xfId="0" applyNumberFormat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3" fontId="0" fillId="0" borderId="0" xfId="0" applyNumberForma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3" fontId="1" fillId="3" borderId="1" xfId="1" applyNumberFormat="1" applyFill="1"/>
    <xf numFmtId="14" fontId="1" fillId="2" borderId="3" xfId="1" applyNumberFormat="1" applyBorder="1" applyAlignment="1">
      <alignment horizontal="center"/>
    </xf>
    <xf numFmtId="0" fontId="1" fillId="2" borderId="3" xfId="1" applyBorder="1"/>
  </cellXfs>
  <cellStyles count="2">
    <cellStyle name="Input" xfId="1" builtinId="20"/>
    <cellStyle name="Normal" xfId="0" builtinId="0"/>
  </cellStyles>
  <dxfs count="41">
    <dxf>
      <alignment horizontal="center" readingOrder="0"/>
    </dxf>
    <dxf>
      <alignment horizontal="center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4" formatCode="#,##0.00"/>
      <alignment horizontal="center" vertical="bottom" textRotation="0" wrapText="0" indent="0" justifyLastLine="0" shrinkToFit="0" readingOrder="0"/>
    </dxf>
    <dxf>
      <numFmt numFmtId="19" formatCode="yyyy/mm/dd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F3F76"/>
        <name val="Calibri"/>
        <scheme val="minor"/>
      </font>
      <fill>
        <patternFill patternType="solid">
          <fgColor indexed="64"/>
          <bgColor rgb="FFFFCC99"/>
        </patternFill>
      </fill>
      <border diagonalUp="0" diagonalDown="0"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F3F76"/>
        <name val="Calibri"/>
        <scheme val="minor"/>
      </font>
      <fill>
        <patternFill patternType="solid">
          <fgColor indexed="64"/>
          <bgColor rgb="FFFFCC99"/>
        </patternFill>
      </fill>
      <border diagonalUp="0" diagonalDown="0"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  <dxf>
      <numFmt numFmtId="4" formatCode="#,##0.0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19" formatCode="yyyy/mm/dd"/>
      <alignment horizontal="center" vertical="bottom" textRotation="0" wrapText="0" indent="0" justifyLastLine="0" shrinkToFit="0" readingOrder="0"/>
    </dxf>
    <dxf>
      <numFmt numFmtId="4" formatCode="#,##0.0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  <border>
        <left style="thin">
          <color rgb="FF7F7F7F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F3F76"/>
        <name val="Calibri"/>
        <scheme val="minor"/>
      </font>
      <fill>
        <patternFill patternType="solid">
          <fgColor indexed="64"/>
          <bgColor rgb="FFFFCC99"/>
        </patternFill>
      </fill>
      <border diagonalUp="0" diagonalDown="0"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  <dxf>
      <numFmt numFmtId="19" formatCode="yyyy/mm/dd"/>
      <alignment horizontal="center" vertical="bottom" textRotation="0" wrapText="0" indent="0" justifyLastLine="0" shrinkToFit="0" readingOrder="0"/>
    </dxf>
    <dxf>
      <alignment horizontal="center" readingOrder="0"/>
    </dxf>
    <dxf>
      <alignment horizontal="center" readingOrder="0"/>
    </dxf>
    <dxf>
      <fill>
        <patternFill patternType="solid">
          <fgColor theme="8" tint="-0.24994659260841701"/>
          <bgColor theme="4" tint="0.79995117038483843"/>
        </patternFill>
      </fill>
    </dxf>
    <dxf>
      <font>
        <b/>
        <i val="0"/>
      </font>
      <border>
        <left style="double">
          <color rgb="FF002060"/>
        </left>
      </border>
    </dxf>
    <dxf>
      <font>
        <b/>
        <i val="0"/>
      </font>
    </dxf>
    <dxf>
      <font>
        <b/>
        <color theme="1"/>
      </font>
      <border>
        <top style="double">
          <color theme="4"/>
        </top>
      </border>
    </dxf>
    <dxf>
      <font>
        <b/>
        <i val="0"/>
        <color theme="0"/>
      </font>
      <fill>
        <patternFill patternType="solid">
          <fgColor theme="4"/>
          <bgColor rgb="FF012549"/>
        </patternFill>
      </fill>
    </dxf>
    <dxf>
      <font>
        <color theme="1"/>
      </font>
      <border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 style="thin">
          <color theme="4" tint="0.39994506668294322"/>
        </vertical>
        <horizontal style="thin">
          <color theme="4" tint="0.39997558519241921"/>
        </horizontal>
      </border>
    </dxf>
    <dxf>
      <font>
        <b/>
        <i val="0"/>
        <color theme="0"/>
      </font>
      <fill>
        <patternFill patternType="solid">
          <fgColor theme="0" tint="-0.14996795556505021"/>
          <bgColor rgb="FF012549"/>
        </patternFill>
      </fill>
    </dxf>
    <dxf>
      <font>
        <b/>
        <i val="0"/>
        <color theme="0"/>
      </font>
      <fill>
        <patternFill patternType="solid">
          <fgColor theme="0" tint="-0.14996795556505021"/>
          <bgColor rgb="FF012549"/>
        </patternFill>
      </fill>
    </dxf>
    <dxf>
      <font>
        <b/>
        <i val="0"/>
      </font>
    </dxf>
    <dxf>
      <font>
        <b/>
        <i val="0"/>
        <u val="none"/>
        <color auto="1"/>
      </font>
      <fill>
        <patternFill>
          <bgColor theme="4" tint="0.39994506668294322"/>
        </patternFill>
      </fill>
      <border>
        <top style="thin">
          <color rgb="FF012549"/>
        </top>
        <bottom style="thin">
          <color rgb="FF012549"/>
        </bottom>
      </border>
    </dxf>
    <dxf>
      <font>
        <b/>
        <i val="0"/>
        <u/>
        <color theme="0"/>
      </font>
      <fill>
        <patternFill patternType="solid">
          <fgColor theme="0" tint="-0.14996795556505021"/>
          <bgColor rgb="FF012549"/>
        </patternFill>
      </fill>
    </dxf>
    <dxf>
      <font>
        <color theme="0"/>
      </font>
    </dxf>
    <dxf>
      <font>
        <b/>
        <i val="0"/>
      </font>
    </dxf>
    <dxf>
      <font>
        <b/>
        <i val="0"/>
        <color auto="1"/>
      </font>
      <fill>
        <patternFill>
          <bgColor theme="4" tint="0.39994506668294322"/>
        </patternFill>
      </fill>
      <border>
        <top style="thin">
          <color rgb="FF002060"/>
        </top>
        <bottom style="thin">
          <color rgb="FF002060"/>
        </bottom>
      </border>
    </dxf>
    <dxf>
      <font>
        <b/>
        <i val="0"/>
        <color theme="0"/>
      </font>
      <fill>
        <patternFill patternType="solid">
          <fgColor rgb="FF012549"/>
          <bgColor rgb="FF012549"/>
        </patternFill>
      </fill>
    </dxf>
    <dxf>
      <font>
        <b val="0"/>
        <i val="0"/>
        <color auto="1"/>
      </font>
      <border>
        <left style="medium">
          <color theme="0" tint="-0.249977111117893"/>
        </left>
        <right style="medium">
          <color theme="0" tint="-0.249977111117893"/>
        </right>
        <top style="medium">
          <color theme="0" tint="-0.249977111117893"/>
        </top>
        <bottom style="medium">
          <color theme="0" tint="-0.249977111117893"/>
        </bottom>
      </border>
    </dxf>
    <dxf>
      <border>
        <left style="thin">
          <color rgb="FF012549"/>
        </left>
        <right style="thin">
          <color rgb="FF012549"/>
        </right>
      </border>
    </dxf>
    <dxf>
      <fill>
        <patternFill>
          <bgColor theme="4" tint="0.79998168889431442"/>
        </patternFill>
      </fill>
      <border>
        <top style="thin">
          <color theme="4" tint="0.59996337778862885"/>
        </top>
        <bottom style="thin">
          <color theme="4" tint="0.59996337778862885"/>
        </bottom>
        <horizontal style="thin">
          <color theme="4" tint="0.59996337778862885"/>
        </horizontal>
      </border>
    </dxf>
    <dxf>
      <font>
        <b/>
        <i val="0"/>
        <u val="none"/>
        <color theme="0"/>
      </font>
      <fill>
        <patternFill>
          <bgColor rgb="FF012549"/>
        </patternFill>
      </fill>
      <border>
        <top style="double">
          <color theme="2" tint="-0.24994659260841701"/>
        </top>
        <bottom style="thick">
          <color rgb="FF002060"/>
        </bottom>
      </border>
    </dxf>
    <dxf>
      <font>
        <b/>
        <i val="0"/>
        <color theme="0"/>
      </font>
      <fill>
        <patternFill patternType="solid">
          <fgColor theme="1" tint="0.499984740745262"/>
          <bgColor rgb="FF012549"/>
        </patternFill>
      </fill>
      <border>
        <top style="medium">
          <color rgb="FF012549"/>
        </top>
      </border>
    </dxf>
    <dxf>
      <font>
        <color theme="1"/>
      </font>
      <border diagonalUp="0" diagonalDown="0">
        <left style="thin">
          <color rgb="FF012549"/>
        </left>
        <right style="thin">
          <color rgb="FF012549"/>
        </right>
        <top style="thin">
          <color rgb="FF012549"/>
        </top>
        <bottom style="thin">
          <color rgb="FF012549"/>
        </bottom>
        <vertical/>
        <horizontal/>
      </border>
    </dxf>
  </dxfs>
  <tableStyles count="2" defaultTableStyle="TableStyleMedium2" defaultPivotStyle="PivotStyleLight16">
    <tableStyle name="PivotStyleMedium8 2" table="0" count="15">
      <tableStyleElement type="wholeTable" dxfId="40"/>
      <tableStyleElement type="headerRow" dxfId="39"/>
      <tableStyleElement type="totalRow" dxfId="38"/>
      <tableStyleElement type="firstRowStripe" dxfId="37"/>
      <tableStyleElement type="firstColumnStripe" dxfId="36"/>
      <tableStyleElement type="firstSubtotalColumn" dxfId="35"/>
      <tableStyleElement type="firstSubtotalRow" dxfId="34"/>
      <tableStyleElement type="secondSubtotalRow" dxfId="33"/>
      <tableStyleElement type="thirdSubtotalRow" dxfId="32"/>
      <tableStyleElement type="firstColumnSubheading" dxfId="31"/>
      <tableStyleElement type="firstRowSubheading" dxfId="30"/>
      <tableStyleElement type="secondRowSubheading" dxfId="29"/>
      <tableStyleElement type="thirdRowSubheading" dxfId="28"/>
      <tableStyleElement type="pageFieldLabels" dxfId="27"/>
      <tableStyleElement type="pageFieldValues" dxfId="26"/>
    </tableStyle>
    <tableStyle name="R&amp;R Table 3" pivot="0" count="6">
      <tableStyleElement type="wholeTable" dxfId="25"/>
      <tableStyleElement type="headerRow" dxfId="24"/>
      <tableStyleElement type="totalRow" dxfId="23"/>
      <tableStyleElement type="firstColumn" dxfId="22"/>
      <tableStyleElement type="lastColumn" dxfId="21"/>
      <tableStyleElement type="firstRowStripe" dxfId="2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[AC_TURNIPS.xlsx]Weekly - WTD Return!PivotTable1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Weekly Return Series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'Weekly - WTD Return'!$C$2:$C$4</c:f>
              <c:strCache>
                <c:ptCount val="1"/>
                <c:pt idx="0">
                  <c:v>Week 2 - JaimZone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'Weekly - WTD Return'!$B$5:$B$17</c:f>
              <c:strCache>
                <c:ptCount val="13"/>
                <c:pt idx="0">
                  <c:v>Sun - AM</c:v>
                </c:pt>
                <c:pt idx="1">
                  <c:v>Mon - AM</c:v>
                </c:pt>
                <c:pt idx="2">
                  <c:v>Mon - PM</c:v>
                </c:pt>
                <c:pt idx="3">
                  <c:v>Tue - AM</c:v>
                </c:pt>
                <c:pt idx="4">
                  <c:v>Tue - PM</c:v>
                </c:pt>
                <c:pt idx="5">
                  <c:v>Wed - AM</c:v>
                </c:pt>
                <c:pt idx="6">
                  <c:v>Wed - PM</c:v>
                </c:pt>
                <c:pt idx="7">
                  <c:v>Thu - AM</c:v>
                </c:pt>
                <c:pt idx="8">
                  <c:v>Thu - PM</c:v>
                </c:pt>
                <c:pt idx="9">
                  <c:v>Fri - AM</c:v>
                </c:pt>
                <c:pt idx="10">
                  <c:v>Fri - PM</c:v>
                </c:pt>
                <c:pt idx="11">
                  <c:v>Sat - AM</c:v>
                </c:pt>
                <c:pt idx="12">
                  <c:v>Sat - PM</c:v>
                </c:pt>
              </c:strCache>
            </c:strRef>
          </c:cat>
          <c:val>
            <c:numRef>
              <c:f>'Weekly - WTD Return'!$C$5:$C$17</c:f>
              <c:numCache>
                <c:formatCode>0.00%</c:formatCode>
                <c:ptCount val="13"/>
                <c:pt idx="1">
                  <c:v>-0.11578947368421053</c:v>
                </c:pt>
                <c:pt idx="2">
                  <c:v>-0.17894736842105263</c:v>
                </c:pt>
                <c:pt idx="3">
                  <c:v>-0.21052631578947367</c:v>
                </c:pt>
                <c:pt idx="4">
                  <c:v>-0.25263157894736843</c:v>
                </c:pt>
                <c:pt idx="5">
                  <c:v>-0.30526315789473685</c:v>
                </c:pt>
                <c:pt idx="6">
                  <c:v>-0.3473684210526316</c:v>
                </c:pt>
                <c:pt idx="7">
                  <c:v>9.4736842105263161E-2</c:v>
                </c:pt>
                <c:pt idx="8">
                  <c:v>0.82105263157894737</c:v>
                </c:pt>
                <c:pt idx="9">
                  <c:v>4.4736842105263159</c:v>
                </c:pt>
                <c:pt idx="10">
                  <c:v>0.82105263157894737</c:v>
                </c:pt>
                <c:pt idx="11">
                  <c:v>-2.1052631578947368E-2</c:v>
                </c:pt>
                <c:pt idx="12">
                  <c:v>-0.58947368421052626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C3-478D-95E4-22C37F4864E2}"/>
            </c:ext>
          </c:extLst>
        </c:ser>
        <c:ser>
          <c:idx val="1"/>
          <c:order val="1"/>
          <c:tx>
            <c:strRef>
              <c:f>'Weekly - WTD Return'!$D$2:$D$4</c:f>
              <c:strCache>
                <c:ptCount val="1"/>
                <c:pt idx="0">
                  <c:v>Week 2 - QT Cove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'Weekly - WTD Return'!$B$5:$B$17</c:f>
              <c:strCache>
                <c:ptCount val="13"/>
                <c:pt idx="0">
                  <c:v>Sun - AM</c:v>
                </c:pt>
                <c:pt idx="1">
                  <c:v>Mon - AM</c:v>
                </c:pt>
                <c:pt idx="2">
                  <c:v>Mon - PM</c:v>
                </c:pt>
                <c:pt idx="3">
                  <c:v>Tue - AM</c:v>
                </c:pt>
                <c:pt idx="4">
                  <c:v>Tue - PM</c:v>
                </c:pt>
                <c:pt idx="5">
                  <c:v>Wed - AM</c:v>
                </c:pt>
                <c:pt idx="6">
                  <c:v>Wed - PM</c:v>
                </c:pt>
                <c:pt idx="7">
                  <c:v>Thu - AM</c:v>
                </c:pt>
                <c:pt idx="8">
                  <c:v>Thu - PM</c:v>
                </c:pt>
                <c:pt idx="9">
                  <c:v>Fri - AM</c:v>
                </c:pt>
                <c:pt idx="10">
                  <c:v>Fri - PM</c:v>
                </c:pt>
                <c:pt idx="11">
                  <c:v>Sat - AM</c:v>
                </c:pt>
                <c:pt idx="12">
                  <c:v>Sat - PM</c:v>
                </c:pt>
              </c:strCache>
            </c:strRef>
          </c:cat>
          <c:val>
            <c:numRef>
              <c:f>'Weekly - WTD Return'!$D$5:$D$17</c:f>
              <c:numCache>
                <c:formatCode>0.00%</c:formatCode>
                <c:ptCount val="13"/>
                <c:pt idx="1">
                  <c:v>0.38317757009345793</c:v>
                </c:pt>
                <c:pt idx="2">
                  <c:v>-0.35514018691588783</c:v>
                </c:pt>
                <c:pt idx="3">
                  <c:v>-0.43925233644859812</c:v>
                </c:pt>
                <c:pt idx="4">
                  <c:v>0.22429906542056074</c:v>
                </c:pt>
                <c:pt idx="5">
                  <c:v>-9.3457943925233641E-2</c:v>
                </c:pt>
                <c:pt idx="6">
                  <c:v>0.17757009345794392</c:v>
                </c:pt>
                <c:pt idx="7">
                  <c:v>0.30841121495327101</c:v>
                </c:pt>
                <c:pt idx="8">
                  <c:v>-0.27102803738317754</c:v>
                </c:pt>
                <c:pt idx="9">
                  <c:v>-0.34579439252336447</c:v>
                </c:pt>
                <c:pt idx="10">
                  <c:v>-0.3925233644859813</c:v>
                </c:pt>
                <c:pt idx="11">
                  <c:v>0.20560747663551401</c:v>
                </c:pt>
                <c:pt idx="12">
                  <c:v>0.18691588785046728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EC3-478D-95E4-22C37F4864E2}"/>
            </c:ext>
          </c:extLst>
        </c:ser>
        <c:ser>
          <c:idx val="2"/>
          <c:order val="2"/>
          <c:tx>
            <c:strRef>
              <c:f>'Weekly - WTD Return'!$E$2:$E$4</c:f>
              <c:strCache>
                <c:ptCount val="1"/>
                <c:pt idx="0">
                  <c:v>Week 2 - Ooo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'Weekly - WTD Return'!$B$5:$B$17</c:f>
              <c:strCache>
                <c:ptCount val="13"/>
                <c:pt idx="0">
                  <c:v>Sun - AM</c:v>
                </c:pt>
                <c:pt idx="1">
                  <c:v>Mon - AM</c:v>
                </c:pt>
                <c:pt idx="2">
                  <c:v>Mon - PM</c:v>
                </c:pt>
                <c:pt idx="3">
                  <c:v>Tue - AM</c:v>
                </c:pt>
                <c:pt idx="4">
                  <c:v>Tue - PM</c:v>
                </c:pt>
                <c:pt idx="5">
                  <c:v>Wed - AM</c:v>
                </c:pt>
                <c:pt idx="6">
                  <c:v>Wed - PM</c:v>
                </c:pt>
                <c:pt idx="7">
                  <c:v>Thu - AM</c:v>
                </c:pt>
                <c:pt idx="8">
                  <c:v>Thu - PM</c:v>
                </c:pt>
                <c:pt idx="9">
                  <c:v>Fri - AM</c:v>
                </c:pt>
                <c:pt idx="10">
                  <c:v>Fri - PM</c:v>
                </c:pt>
                <c:pt idx="11">
                  <c:v>Sat - AM</c:v>
                </c:pt>
                <c:pt idx="12">
                  <c:v>Sat - PM</c:v>
                </c:pt>
              </c:strCache>
            </c:strRef>
          </c:cat>
          <c:val>
            <c:numRef>
              <c:f>'Weekly - WTD Return'!$E$5:$E$17</c:f>
              <c:numCache>
                <c:formatCode>0.00%</c:formatCode>
                <c:ptCount val="13"/>
                <c:pt idx="1">
                  <c:v>-0.18</c:v>
                </c:pt>
                <c:pt idx="2">
                  <c:v>-0.14000000000000001</c:v>
                </c:pt>
                <c:pt idx="3">
                  <c:v>-0.19</c:v>
                </c:pt>
                <c:pt idx="4">
                  <c:v>-0.25</c:v>
                </c:pt>
                <c:pt idx="5">
                  <c:v>-0.3</c:v>
                </c:pt>
                <c:pt idx="6">
                  <c:v>-0.33</c:v>
                </c:pt>
                <c:pt idx="7">
                  <c:v>-0.37</c:v>
                </c:pt>
                <c:pt idx="8">
                  <c:v>-0.41</c:v>
                </c:pt>
                <c:pt idx="9">
                  <c:v>-0.45</c:v>
                </c:pt>
                <c:pt idx="10">
                  <c:v>-0.5</c:v>
                </c:pt>
                <c:pt idx="11">
                  <c:v>-0.54</c:v>
                </c:pt>
                <c:pt idx="12">
                  <c:v>-0.57999999999999996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EC3-478D-95E4-22C37F4864E2}"/>
            </c:ext>
          </c:extLst>
        </c:ser>
        <c:ser>
          <c:idx val="3"/>
          <c:order val="3"/>
          <c:tx>
            <c:strRef>
              <c:f>'Weekly - WTD Return'!$F$2:$F$4</c:f>
              <c:strCache>
                <c:ptCount val="1"/>
                <c:pt idx="0">
                  <c:v>Week 3 - JaimZone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'Weekly - WTD Return'!$B$5:$B$17</c:f>
              <c:strCache>
                <c:ptCount val="13"/>
                <c:pt idx="0">
                  <c:v>Sun - AM</c:v>
                </c:pt>
                <c:pt idx="1">
                  <c:v>Mon - AM</c:v>
                </c:pt>
                <c:pt idx="2">
                  <c:v>Mon - PM</c:v>
                </c:pt>
                <c:pt idx="3">
                  <c:v>Tue - AM</c:v>
                </c:pt>
                <c:pt idx="4">
                  <c:v>Tue - PM</c:v>
                </c:pt>
                <c:pt idx="5">
                  <c:v>Wed - AM</c:v>
                </c:pt>
                <c:pt idx="6">
                  <c:v>Wed - PM</c:v>
                </c:pt>
                <c:pt idx="7">
                  <c:v>Thu - AM</c:v>
                </c:pt>
                <c:pt idx="8">
                  <c:v>Thu - PM</c:v>
                </c:pt>
                <c:pt idx="9">
                  <c:v>Fri - AM</c:v>
                </c:pt>
                <c:pt idx="10">
                  <c:v>Fri - PM</c:v>
                </c:pt>
                <c:pt idx="11">
                  <c:v>Sat - AM</c:v>
                </c:pt>
                <c:pt idx="12">
                  <c:v>Sat - PM</c:v>
                </c:pt>
              </c:strCache>
            </c:strRef>
          </c:cat>
          <c:val>
            <c:numRef>
              <c:f>'Weekly - WTD Return'!$F$5:$F$17</c:f>
              <c:numCache>
                <c:formatCode>0.00%</c:formatCode>
                <c:ptCount val="13"/>
                <c:pt idx="1">
                  <c:v>-0.35353535353535354</c:v>
                </c:pt>
                <c:pt idx="2">
                  <c:v>-0.40404040404040403</c:v>
                </c:pt>
                <c:pt idx="3">
                  <c:v>-0.44444444444444442</c:v>
                </c:pt>
                <c:pt idx="4">
                  <c:v>-0.48484848484848486</c:v>
                </c:pt>
                <c:pt idx="5">
                  <c:v>0.24242424242424243</c:v>
                </c:pt>
                <c:pt idx="6">
                  <c:v>-7.0707070707070704E-2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E4-4F50-B544-2AA284AB63D6}"/>
            </c:ext>
          </c:extLst>
        </c:ser>
        <c:ser>
          <c:idx val="4"/>
          <c:order val="4"/>
          <c:tx>
            <c:strRef>
              <c:f>'Weekly - WTD Return'!$G$2:$G$4</c:f>
              <c:strCache>
                <c:ptCount val="1"/>
                <c:pt idx="0">
                  <c:v>Week 3 - QT Cove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'Weekly - WTD Return'!$B$5:$B$17</c:f>
              <c:strCache>
                <c:ptCount val="13"/>
                <c:pt idx="0">
                  <c:v>Sun - AM</c:v>
                </c:pt>
                <c:pt idx="1">
                  <c:v>Mon - AM</c:v>
                </c:pt>
                <c:pt idx="2">
                  <c:v>Mon - PM</c:v>
                </c:pt>
                <c:pt idx="3">
                  <c:v>Tue - AM</c:v>
                </c:pt>
                <c:pt idx="4">
                  <c:v>Tue - PM</c:v>
                </c:pt>
                <c:pt idx="5">
                  <c:v>Wed - AM</c:v>
                </c:pt>
                <c:pt idx="6">
                  <c:v>Wed - PM</c:v>
                </c:pt>
                <c:pt idx="7">
                  <c:v>Thu - AM</c:v>
                </c:pt>
                <c:pt idx="8">
                  <c:v>Thu - PM</c:v>
                </c:pt>
                <c:pt idx="9">
                  <c:v>Fri - AM</c:v>
                </c:pt>
                <c:pt idx="10">
                  <c:v>Fri - PM</c:v>
                </c:pt>
                <c:pt idx="11">
                  <c:v>Sat - AM</c:v>
                </c:pt>
                <c:pt idx="12">
                  <c:v>Sat - PM</c:v>
                </c:pt>
              </c:strCache>
            </c:strRef>
          </c:cat>
          <c:val>
            <c:numRef>
              <c:f>'Weekly - WTD Return'!$G$5:$G$17</c:f>
              <c:numCache>
                <c:formatCode>0.00%</c:formatCode>
                <c:ptCount val="13"/>
                <c:pt idx="1">
                  <c:v>-0.1111111111111111</c:v>
                </c:pt>
                <c:pt idx="2">
                  <c:v>-0.15555555555555556</c:v>
                </c:pt>
                <c:pt idx="3">
                  <c:v>0.3</c:v>
                </c:pt>
                <c:pt idx="4">
                  <c:v>0.72222222222222221</c:v>
                </c:pt>
                <c:pt idx="5">
                  <c:v>1.7222222222222223</c:v>
                </c:pt>
                <c:pt idx="6">
                  <c:v>0.8666666666666667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4E4-4F50-B544-2AA284AB63D6}"/>
            </c:ext>
          </c:extLst>
        </c:ser>
        <c:ser>
          <c:idx val="5"/>
          <c:order val="5"/>
          <c:tx>
            <c:strRef>
              <c:f>'Weekly - WTD Return'!$H$2:$H$4</c:f>
              <c:strCache>
                <c:ptCount val="1"/>
                <c:pt idx="0">
                  <c:v>Week 3 - Ooo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'Weekly - WTD Return'!$B$5:$B$17</c:f>
              <c:strCache>
                <c:ptCount val="13"/>
                <c:pt idx="0">
                  <c:v>Sun - AM</c:v>
                </c:pt>
                <c:pt idx="1">
                  <c:v>Mon - AM</c:v>
                </c:pt>
                <c:pt idx="2">
                  <c:v>Mon - PM</c:v>
                </c:pt>
                <c:pt idx="3">
                  <c:v>Tue - AM</c:v>
                </c:pt>
                <c:pt idx="4">
                  <c:v>Tue - PM</c:v>
                </c:pt>
                <c:pt idx="5">
                  <c:v>Wed - AM</c:v>
                </c:pt>
                <c:pt idx="6">
                  <c:v>Wed - PM</c:v>
                </c:pt>
                <c:pt idx="7">
                  <c:v>Thu - AM</c:v>
                </c:pt>
                <c:pt idx="8">
                  <c:v>Thu - PM</c:v>
                </c:pt>
                <c:pt idx="9">
                  <c:v>Fri - AM</c:v>
                </c:pt>
                <c:pt idx="10">
                  <c:v>Fri - PM</c:v>
                </c:pt>
                <c:pt idx="11">
                  <c:v>Sat - AM</c:v>
                </c:pt>
                <c:pt idx="12">
                  <c:v>Sat - PM</c:v>
                </c:pt>
              </c:strCache>
            </c:strRef>
          </c:cat>
          <c:val>
            <c:numRef>
              <c:f>'Weekly - WTD Return'!$H$5:$H$17</c:f>
              <c:numCache>
                <c:formatCode>0.00%</c:formatCode>
                <c:ptCount val="13"/>
                <c:pt idx="1">
                  <c:v>-4.3956043956043959E-2</c:v>
                </c:pt>
                <c:pt idx="2">
                  <c:v>-8.7912087912087919E-2</c:v>
                </c:pt>
                <c:pt idx="3">
                  <c:v>-0.13186813186813187</c:v>
                </c:pt>
                <c:pt idx="4">
                  <c:v>-0.18681318681318682</c:v>
                </c:pt>
                <c:pt idx="5">
                  <c:v>-0.23076923076923078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4E4-4F50-B544-2AA284AB63D6}"/>
            </c:ext>
          </c:extLst>
        </c:ser>
        <c:ser>
          <c:idx val="6"/>
          <c:order val="6"/>
          <c:tx>
            <c:strRef>
              <c:f>'Weekly - WTD Return'!$I$2:$I$4</c:f>
              <c:strCache>
                <c:ptCount val="1"/>
                <c:pt idx="0">
                  <c:v>Week 3 - Jelly Isle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'Weekly - WTD Return'!$B$5:$B$17</c:f>
              <c:strCache>
                <c:ptCount val="13"/>
                <c:pt idx="0">
                  <c:v>Sun - AM</c:v>
                </c:pt>
                <c:pt idx="1">
                  <c:v>Mon - AM</c:v>
                </c:pt>
                <c:pt idx="2">
                  <c:v>Mon - PM</c:v>
                </c:pt>
                <c:pt idx="3">
                  <c:v>Tue - AM</c:v>
                </c:pt>
                <c:pt idx="4">
                  <c:v>Tue - PM</c:v>
                </c:pt>
                <c:pt idx="5">
                  <c:v>Wed - AM</c:v>
                </c:pt>
                <c:pt idx="6">
                  <c:v>Wed - PM</c:v>
                </c:pt>
                <c:pt idx="7">
                  <c:v>Thu - AM</c:v>
                </c:pt>
                <c:pt idx="8">
                  <c:v>Thu - PM</c:v>
                </c:pt>
                <c:pt idx="9">
                  <c:v>Fri - AM</c:v>
                </c:pt>
                <c:pt idx="10">
                  <c:v>Fri - PM</c:v>
                </c:pt>
                <c:pt idx="11">
                  <c:v>Sat - AM</c:v>
                </c:pt>
                <c:pt idx="12">
                  <c:v>Sat - PM</c:v>
                </c:pt>
              </c:strCache>
            </c:strRef>
          </c:cat>
          <c:val>
            <c:numRef>
              <c:f>'Weekly - WTD Return'!$I$5:$I$17</c:f>
              <c:numCache>
                <c:formatCode>0.00%</c:formatCode>
                <c:ptCount val="13"/>
                <c:pt idx="1">
                  <c:v>-0.13131313131313133</c:v>
                </c:pt>
                <c:pt idx="2">
                  <c:v>-0.16161616161616163</c:v>
                </c:pt>
                <c:pt idx="3">
                  <c:v>-0.21212121212121213</c:v>
                </c:pt>
                <c:pt idx="4">
                  <c:v>-0.25252525252525254</c:v>
                </c:pt>
                <c:pt idx="5">
                  <c:v>-0.29292929292929293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4E4-4F50-B544-2AA284AB63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75923984"/>
        <c:axId val="975920048"/>
      </c:barChart>
      <c:catAx>
        <c:axId val="975923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5920048"/>
        <c:crosses val="autoZero"/>
        <c:auto val="1"/>
        <c:lblAlgn val="ctr"/>
        <c:lblOffset val="100"/>
        <c:noMultiLvlLbl val="0"/>
      </c:catAx>
      <c:valAx>
        <c:axId val="975920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592398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[AC_TURNIPS.xlsx]Weekly - Daily Returns!PivotTable1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Weekly Return Series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'Weekly - Daily Returns'!$C$2:$C$4</c:f>
              <c:strCache>
                <c:ptCount val="1"/>
                <c:pt idx="0">
                  <c:v>Week 2 - JaimZone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'Weekly - Daily Returns'!$B$5:$B$17</c:f>
              <c:strCache>
                <c:ptCount val="13"/>
                <c:pt idx="0">
                  <c:v>Sun - AM</c:v>
                </c:pt>
                <c:pt idx="1">
                  <c:v>Mon - AM</c:v>
                </c:pt>
                <c:pt idx="2">
                  <c:v>Mon - PM</c:v>
                </c:pt>
                <c:pt idx="3">
                  <c:v>Tue - AM</c:v>
                </c:pt>
                <c:pt idx="4">
                  <c:v>Tue - PM</c:v>
                </c:pt>
                <c:pt idx="5">
                  <c:v>Wed - AM</c:v>
                </c:pt>
                <c:pt idx="6">
                  <c:v>Wed - PM</c:v>
                </c:pt>
                <c:pt idx="7">
                  <c:v>Thu - AM</c:v>
                </c:pt>
                <c:pt idx="8">
                  <c:v>Thu - PM</c:v>
                </c:pt>
                <c:pt idx="9">
                  <c:v>Fri - AM</c:v>
                </c:pt>
                <c:pt idx="10">
                  <c:v>Fri - PM</c:v>
                </c:pt>
                <c:pt idx="11">
                  <c:v>Sat - AM</c:v>
                </c:pt>
                <c:pt idx="12">
                  <c:v>Sat - PM</c:v>
                </c:pt>
              </c:strCache>
            </c:strRef>
          </c:cat>
          <c:val>
            <c:numRef>
              <c:f>'Weekly - Daily Returns'!$C$5:$C$17</c:f>
              <c:numCache>
                <c:formatCode>0.00%</c:formatCode>
                <c:ptCount val="13"/>
                <c:pt idx="1">
                  <c:v>-0.11578947368421053</c:v>
                </c:pt>
                <c:pt idx="2">
                  <c:v>-7.1428571428571425E-2</c:v>
                </c:pt>
                <c:pt idx="3">
                  <c:v>-3.8461538461538464E-2</c:v>
                </c:pt>
                <c:pt idx="4">
                  <c:v>-5.3333333333333337E-2</c:v>
                </c:pt>
                <c:pt idx="5">
                  <c:v>-7.0422535211267609E-2</c:v>
                </c:pt>
                <c:pt idx="6">
                  <c:v>-6.0606060606060608E-2</c:v>
                </c:pt>
                <c:pt idx="7">
                  <c:v>0.67741935483870963</c:v>
                </c:pt>
                <c:pt idx="8">
                  <c:v>0.66346153846153844</c:v>
                </c:pt>
                <c:pt idx="9">
                  <c:v>2.0057803468208091</c:v>
                </c:pt>
                <c:pt idx="10">
                  <c:v>-0.66730769230769227</c:v>
                </c:pt>
                <c:pt idx="11">
                  <c:v>-0.46242774566473988</c:v>
                </c:pt>
                <c:pt idx="12">
                  <c:v>-0.58064516129032262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0C-4026-ADB7-A8EA7C7F3082}"/>
            </c:ext>
          </c:extLst>
        </c:ser>
        <c:ser>
          <c:idx val="1"/>
          <c:order val="1"/>
          <c:tx>
            <c:strRef>
              <c:f>'Weekly - Daily Returns'!$D$2:$D$4</c:f>
              <c:strCache>
                <c:ptCount val="1"/>
                <c:pt idx="0">
                  <c:v>Week 2 - QT Cove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'Weekly - Daily Returns'!$B$5:$B$17</c:f>
              <c:strCache>
                <c:ptCount val="13"/>
                <c:pt idx="0">
                  <c:v>Sun - AM</c:v>
                </c:pt>
                <c:pt idx="1">
                  <c:v>Mon - AM</c:v>
                </c:pt>
                <c:pt idx="2">
                  <c:v>Mon - PM</c:v>
                </c:pt>
                <c:pt idx="3">
                  <c:v>Tue - AM</c:v>
                </c:pt>
                <c:pt idx="4">
                  <c:v>Tue - PM</c:v>
                </c:pt>
                <c:pt idx="5">
                  <c:v>Wed - AM</c:v>
                </c:pt>
                <c:pt idx="6">
                  <c:v>Wed - PM</c:v>
                </c:pt>
                <c:pt idx="7">
                  <c:v>Thu - AM</c:v>
                </c:pt>
                <c:pt idx="8">
                  <c:v>Thu - PM</c:v>
                </c:pt>
                <c:pt idx="9">
                  <c:v>Fri - AM</c:v>
                </c:pt>
                <c:pt idx="10">
                  <c:v>Fri - PM</c:v>
                </c:pt>
                <c:pt idx="11">
                  <c:v>Sat - AM</c:v>
                </c:pt>
                <c:pt idx="12">
                  <c:v>Sat - PM</c:v>
                </c:pt>
              </c:strCache>
            </c:strRef>
          </c:cat>
          <c:val>
            <c:numRef>
              <c:f>'Weekly - Daily Returns'!$D$5:$D$17</c:f>
              <c:numCache>
                <c:formatCode>0.00%</c:formatCode>
                <c:ptCount val="13"/>
                <c:pt idx="1">
                  <c:v>0.38317757009345793</c:v>
                </c:pt>
                <c:pt idx="2">
                  <c:v>-0.53378378378378377</c:v>
                </c:pt>
                <c:pt idx="3">
                  <c:v>-0.13043478260869565</c:v>
                </c:pt>
                <c:pt idx="4">
                  <c:v>1.1833333333333333</c:v>
                </c:pt>
                <c:pt idx="5">
                  <c:v>-0.25954198473282442</c:v>
                </c:pt>
                <c:pt idx="6">
                  <c:v>0.29896907216494845</c:v>
                </c:pt>
                <c:pt idx="7">
                  <c:v>0.1111111111111111</c:v>
                </c:pt>
                <c:pt idx="8">
                  <c:v>-0.44285714285714284</c:v>
                </c:pt>
                <c:pt idx="9">
                  <c:v>-0.10256410256410256</c:v>
                </c:pt>
                <c:pt idx="10">
                  <c:v>-7.1428571428571425E-2</c:v>
                </c:pt>
                <c:pt idx="11">
                  <c:v>0.98461538461538467</c:v>
                </c:pt>
                <c:pt idx="12">
                  <c:v>-1.5503875968992248E-2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40C-4026-ADB7-A8EA7C7F3082}"/>
            </c:ext>
          </c:extLst>
        </c:ser>
        <c:ser>
          <c:idx val="2"/>
          <c:order val="2"/>
          <c:tx>
            <c:strRef>
              <c:f>'Weekly - Daily Returns'!$E$2:$E$4</c:f>
              <c:strCache>
                <c:ptCount val="1"/>
                <c:pt idx="0">
                  <c:v>Week 2 - Ooo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'Weekly - Daily Returns'!$B$5:$B$17</c:f>
              <c:strCache>
                <c:ptCount val="13"/>
                <c:pt idx="0">
                  <c:v>Sun - AM</c:v>
                </c:pt>
                <c:pt idx="1">
                  <c:v>Mon - AM</c:v>
                </c:pt>
                <c:pt idx="2">
                  <c:v>Mon - PM</c:v>
                </c:pt>
                <c:pt idx="3">
                  <c:v>Tue - AM</c:v>
                </c:pt>
                <c:pt idx="4">
                  <c:v>Tue - PM</c:v>
                </c:pt>
                <c:pt idx="5">
                  <c:v>Wed - AM</c:v>
                </c:pt>
                <c:pt idx="6">
                  <c:v>Wed - PM</c:v>
                </c:pt>
                <c:pt idx="7">
                  <c:v>Thu - AM</c:v>
                </c:pt>
                <c:pt idx="8">
                  <c:v>Thu - PM</c:v>
                </c:pt>
                <c:pt idx="9">
                  <c:v>Fri - AM</c:v>
                </c:pt>
                <c:pt idx="10">
                  <c:v>Fri - PM</c:v>
                </c:pt>
                <c:pt idx="11">
                  <c:v>Sat - AM</c:v>
                </c:pt>
                <c:pt idx="12">
                  <c:v>Sat - PM</c:v>
                </c:pt>
              </c:strCache>
            </c:strRef>
          </c:cat>
          <c:val>
            <c:numRef>
              <c:f>'Weekly - Daily Returns'!$E$5:$E$17</c:f>
              <c:numCache>
                <c:formatCode>0.00%</c:formatCode>
                <c:ptCount val="13"/>
                <c:pt idx="1">
                  <c:v>-0.18</c:v>
                </c:pt>
                <c:pt idx="2">
                  <c:v>4.878048780487805E-2</c:v>
                </c:pt>
                <c:pt idx="3">
                  <c:v>-5.8139534883720929E-2</c:v>
                </c:pt>
                <c:pt idx="4">
                  <c:v>-7.407407407407407E-2</c:v>
                </c:pt>
                <c:pt idx="5">
                  <c:v>-6.6666666666666666E-2</c:v>
                </c:pt>
                <c:pt idx="6">
                  <c:v>-4.2857142857142858E-2</c:v>
                </c:pt>
                <c:pt idx="7">
                  <c:v>-5.9701492537313432E-2</c:v>
                </c:pt>
                <c:pt idx="8">
                  <c:v>-6.3492063492063489E-2</c:v>
                </c:pt>
                <c:pt idx="9">
                  <c:v>-6.7796610169491525E-2</c:v>
                </c:pt>
                <c:pt idx="10">
                  <c:v>-9.0909090909090912E-2</c:v>
                </c:pt>
                <c:pt idx="11">
                  <c:v>-0.08</c:v>
                </c:pt>
                <c:pt idx="12">
                  <c:v>-8.6956521739130432E-2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40C-4026-ADB7-A8EA7C7F3082}"/>
            </c:ext>
          </c:extLst>
        </c:ser>
        <c:ser>
          <c:idx val="3"/>
          <c:order val="3"/>
          <c:tx>
            <c:strRef>
              <c:f>'Weekly - Daily Returns'!$F$2:$F$4</c:f>
              <c:strCache>
                <c:ptCount val="1"/>
                <c:pt idx="0">
                  <c:v>Week 3 - JaimZone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'Weekly - Daily Returns'!$B$5:$B$17</c:f>
              <c:strCache>
                <c:ptCount val="13"/>
                <c:pt idx="0">
                  <c:v>Sun - AM</c:v>
                </c:pt>
                <c:pt idx="1">
                  <c:v>Mon - AM</c:v>
                </c:pt>
                <c:pt idx="2">
                  <c:v>Mon - PM</c:v>
                </c:pt>
                <c:pt idx="3">
                  <c:v>Tue - AM</c:v>
                </c:pt>
                <c:pt idx="4">
                  <c:v>Tue - PM</c:v>
                </c:pt>
                <c:pt idx="5">
                  <c:v>Wed - AM</c:v>
                </c:pt>
                <c:pt idx="6">
                  <c:v>Wed - PM</c:v>
                </c:pt>
                <c:pt idx="7">
                  <c:v>Thu - AM</c:v>
                </c:pt>
                <c:pt idx="8">
                  <c:v>Thu - PM</c:v>
                </c:pt>
                <c:pt idx="9">
                  <c:v>Fri - AM</c:v>
                </c:pt>
                <c:pt idx="10">
                  <c:v>Fri - PM</c:v>
                </c:pt>
                <c:pt idx="11">
                  <c:v>Sat - AM</c:v>
                </c:pt>
                <c:pt idx="12">
                  <c:v>Sat - PM</c:v>
                </c:pt>
              </c:strCache>
            </c:strRef>
          </c:cat>
          <c:val>
            <c:numRef>
              <c:f>'Weekly - Daily Returns'!$F$5:$F$17</c:f>
              <c:numCache>
                <c:formatCode>0.00%</c:formatCode>
                <c:ptCount val="13"/>
                <c:pt idx="1">
                  <c:v>-0.35353535353535354</c:v>
                </c:pt>
                <c:pt idx="2">
                  <c:v>-7.8125E-2</c:v>
                </c:pt>
                <c:pt idx="3">
                  <c:v>-6.7796610169491525E-2</c:v>
                </c:pt>
                <c:pt idx="4">
                  <c:v>-7.2727272727272724E-2</c:v>
                </c:pt>
                <c:pt idx="5">
                  <c:v>1.411764705882353</c:v>
                </c:pt>
                <c:pt idx="6">
                  <c:v>-0.25203252032520324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84-4EE9-911D-0BAA5803C272}"/>
            </c:ext>
          </c:extLst>
        </c:ser>
        <c:ser>
          <c:idx val="4"/>
          <c:order val="4"/>
          <c:tx>
            <c:strRef>
              <c:f>'Weekly - Daily Returns'!$G$2:$G$4</c:f>
              <c:strCache>
                <c:ptCount val="1"/>
                <c:pt idx="0">
                  <c:v>Week 3 - QT Cove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'Weekly - Daily Returns'!$B$5:$B$17</c:f>
              <c:strCache>
                <c:ptCount val="13"/>
                <c:pt idx="0">
                  <c:v>Sun - AM</c:v>
                </c:pt>
                <c:pt idx="1">
                  <c:v>Mon - AM</c:v>
                </c:pt>
                <c:pt idx="2">
                  <c:v>Mon - PM</c:v>
                </c:pt>
                <c:pt idx="3">
                  <c:v>Tue - AM</c:v>
                </c:pt>
                <c:pt idx="4">
                  <c:v>Tue - PM</c:v>
                </c:pt>
                <c:pt idx="5">
                  <c:v>Wed - AM</c:v>
                </c:pt>
                <c:pt idx="6">
                  <c:v>Wed - PM</c:v>
                </c:pt>
                <c:pt idx="7">
                  <c:v>Thu - AM</c:v>
                </c:pt>
                <c:pt idx="8">
                  <c:v>Thu - PM</c:v>
                </c:pt>
                <c:pt idx="9">
                  <c:v>Fri - AM</c:v>
                </c:pt>
                <c:pt idx="10">
                  <c:v>Fri - PM</c:v>
                </c:pt>
                <c:pt idx="11">
                  <c:v>Sat - AM</c:v>
                </c:pt>
                <c:pt idx="12">
                  <c:v>Sat - PM</c:v>
                </c:pt>
              </c:strCache>
            </c:strRef>
          </c:cat>
          <c:val>
            <c:numRef>
              <c:f>'Weekly - Daily Returns'!$G$5:$G$17</c:f>
              <c:numCache>
                <c:formatCode>0.00%</c:formatCode>
                <c:ptCount val="13"/>
                <c:pt idx="1">
                  <c:v>-0.1111111111111111</c:v>
                </c:pt>
                <c:pt idx="2">
                  <c:v>-0.05</c:v>
                </c:pt>
                <c:pt idx="3">
                  <c:v>0.53947368421052633</c:v>
                </c:pt>
                <c:pt idx="4">
                  <c:v>0.3247863247863248</c:v>
                </c:pt>
                <c:pt idx="5">
                  <c:v>0.58064516129032262</c:v>
                </c:pt>
                <c:pt idx="6">
                  <c:v>-0.31428571428571428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384-4EE9-911D-0BAA5803C272}"/>
            </c:ext>
          </c:extLst>
        </c:ser>
        <c:ser>
          <c:idx val="5"/>
          <c:order val="5"/>
          <c:tx>
            <c:strRef>
              <c:f>'Weekly - Daily Returns'!$H$2:$H$4</c:f>
              <c:strCache>
                <c:ptCount val="1"/>
                <c:pt idx="0">
                  <c:v>Week 3 - Ooo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'Weekly - Daily Returns'!$B$5:$B$17</c:f>
              <c:strCache>
                <c:ptCount val="13"/>
                <c:pt idx="0">
                  <c:v>Sun - AM</c:v>
                </c:pt>
                <c:pt idx="1">
                  <c:v>Mon - AM</c:v>
                </c:pt>
                <c:pt idx="2">
                  <c:v>Mon - PM</c:v>
                </c:pt>
                <c:pt idx="3">
                  <c:v>Tue - AM</c:v>
                </c:pt>
                <c:pt idx="4">
                  <c:v>Tue - PM</c:v>
                </c:pt>
                <c:pt idx="5">
                  <c:v>Wed - AM</c:v>
                </c:pt>
                <c:pt idx="6">
                  <c:v>Wed - PM</c:v>
                </c:pt>
                <c:pt idx="7">
                  <c:v>Thu - AM</c:v>
                </c:pt>
                <c:pt idx="8">
                  <c:v>Thu - PM</c:v>
                </c:pt>
                <c:pt idx="9">
                  <c:v>Fri - AM</c:v>
                </c:pt>
                <c:pt idx="10">
                  <c:v>Fri - PM</c:v>
                </c:pt>
                <c:pt idx="11">
                  <c:v>Sat - AM</c:v>
                </c:pt>
                <c:pt idx="12">
                  <c:v>Sat - PM</c:v>
                </c:pt>
              </c:strCache>
            </c:strRef>
          </c:cat>
          <c:val>
            <c:numRef>
              <c:f>'Weekly - Daily Returns'!$H$5:$H$17</c:f>
              <c:numCache>
                <c:formatCode>0.00%</c:formatCode>
                <c:ptCount val="13"/>
                <c:pt idx="1">
                  <c:v>-4.3956043956043959E-2</c:v>
                </c:pt>
                <c:pt idx="2">
                  <c:v>-4.5977011494252873E-2</c:v>
                </c:pt>
                <c:pt idx="3">
                  <c:v>-4.8192771084337352E-2</c:v>
                </c:pt>
                <c:pt idx="4">
                  <c:v>-6.3291139240506333E-2</c:v>
                </c:pt>
                <c:pt idx="5">
                  <c:v>-5.4054054054054057E-2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384-4EE9-911D-0BAA5803C272}"/>
            </c:ext>
          </c:extLst>
        </c:ser>
        <c:ser>
          <c:idx val="6"/>
          <c:order val="6"/>
          <c:tx>
            <c:strRef>
              <c:f>'Weekly - Daily Returns'!$I$2:$I$4</c:f>
              <c:strCache>
                <c:ptCount val="1"/>
                <c:pt idx="0">
                  <c:v>Week 3 - Jelly Isle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'Weekly - Daily Returns'!$B$5:$B$17</c:f>
              <c:strCache>
                <c:ptCount val="13"/>
                <c:pt idx="0">
                  <c:v>Sun - AM</c:v>
                </c:pt>
                <c:pt idx="1">
                  <c:v>Mon - AM</c:v>
                </c:pt>
                <c:pt idx="2">
                  <c:v>Mon - PM</c:v>
                </c:pt>
                <c:pt idx="3">
                  <c:v>Tue - AM</c:v>
                </c:pt>
                <c:pt idx="4">
                  <c:v>Tue - PM</c:v>
                </c:pt>
                <c:pt idx="5">
                  <c:v>Wed - AM</c:v>
                </c:pt>
                <c:pt idx="6">
                  <c:v>Wed - PM</c:v>
                </c:pt>
                <c:pt idx="7">
                  <c:v>Thu - AM</c:v>
                </c:pt>
                <c:pt idx="8">
                  <c:v>Thu - PM</c:v>
                </c:pt>
                <c:pt idx="9">
                  <c:v>Fri - AM</c:v>
                </c:pt>
                <c:pt idx="10">
                  <c:v>Fri - PM</c:v>
                </c:pt>
                <c:pt idx="11">
                  <c:v>Sat - AM</c:v>
                </c:pt>
                <c:pt idx="12">
                  <c:v>Sat - PM</c:v>
                </c:pt>
              </c:strCache>
            </c:strRef>
          </c:cat>
          <c:val>
            <c:numRef>
              <c:f>'Weekly - Daily Returns'!$I$5:$I$17</c:f>
              <c:numCache>
                <c:formatCode>0.00%</c:formatCode>
                <c:ptCount val="13"/>
                <c:pt idx="1">
                  <c:v>-0.13131313131313133</c:v>
                </c:pt>
                <c:pt idx="2">
                  <c:v>-3.4883720930232558E-2</c:v>
                </c:pt>
                <c:pt idx="3">
                  <c:v>-6.0240963855421686E-2</c:v>
                </c:pt>
                <c:pt idx="4">
                  <c:v>-5.128205128205128E-2</c:v>
                </c:pt>
                <c:pt idx="5">
                  <c:v>-5.4054054054054057E-2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384-4EE9-911D-0BAA5803C2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75923984"/>
        <c:axId val="975920048"/>
      </c:barChart>
      <c:catAx>
        <c:axId val="975923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5920048"/>
        <c:crosses val="autoZero"/>
        <c:auto val="1"/>
        <c:lblAlgn val="ctr"/>
        <c:lblOffset val="100"/>
        <c:noMultiLvlLbl val="0"/>
      </c:catAx>
      <c:valAx>
        <c:axId val="975920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592398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[AC_TURNIPS.xlsx]Weekly - Prices!PivotTable1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Weekly Price Series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'Weekly - Prices'!$C$2:$C$4</c:f>
              <c:strCache>
                <c:ptCount val="1"/>
                <c:pt idx="0">
                  <c:v>Week 2 - JaimZone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'Weekly - Prices'!$B$5:$B$17</c:f>
              <c:strCache>
                <c:ptCount val="13"/>
                <c:pt idx="0">
                  <c:v>Sun - AM</c:v>
                </c:pt>
                <c:pt idx="1">
                  <c:v>Mon - AM</c:v>
                </c:pt>
                <c:pt idx="2">
                  <c:v>Mon - PM</c:v>
                </c:pt>
                <c:pt idx="3">
                  <c:v>Tue - AM</c:v>
                </c:pt>
                <c:pt idx="4">
                  <c:v>Tue - PM</c:v>
                </c:pt>
                <c:pt idx="5">
                  <c:v>Wed - AM</c:v>
                </c:pt>
                <c:pt idx="6">
                  <c:v>Wed - PM</c:v>
                </c:pt>
                <c:pt idx="7">
                  <c:v>Thu - AM</c:v>
                </c:pt>
                <c:pt idx="8">
                  <c:v>Thu - PM</c:v>
                </c:pt>
                <c:pt idx="9">
                  <c:v>Fri - AM</c:v>
                </c:pt>
                <c:pt idx="10">
                  <c:v>Fri - PM</c:v>
                </c:pt>
                <c:pt idx="11">
                  <c:v>Sat - AM</c:v>
                </c:pt>
                <c:pt idx="12">
                  <c:v>Sat - PM</c:v>
                </c:pt>
              </c:strCache>
            </c:strRef>
          </c:cat>
          <c:val>
            <c:numRef>
              <c:f>'Weekly - Prices'!$C$5:$C$17</c:f>
              <c:numCache>
                <c:formatCode>General</c:formatCode>
                <c:ptCount val="13"/>
                <c:pt idx="0">
                  <c:v>95</c:v>
                </c:pt>
                <c:pt idx="1">
                  <c:v>84</c:v>
                </c:pt>
                <c:pt idx="2">
                  <c:v>78</c:v>
                </c:pt>
                <c:pt idx="3">
                  <c:v>75</c:v>
                </c:pt>
                <c:pt idx="4">
                  <c:v>71</c:v>
                </c:pt>
                <c:pt idx="5">
                  <c:v>66</c:v>
                </c:pt>
                <c:pt idx="6">
                  <c:v>62</c:v>
                </c:pt>
                <c:pt idx="7">
                  <c:v>104</c:v>
                </c:pt>
                <c:pt idx="8">
                  <c:v>173</c:v>
                </c:pt>
                <c:pt idx="9">
                  <c:v>520</c:v>
                </c:pt>
                <c:pt idx="10">
                  <c:v>173</c:v>
                </c:pt>
                <c:pt idx="11">
                  <c:v>93</c:v>
                </c:pt>
                <c:pt idx="12">
                  <c:v>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650-451A-8CE9-7B48EEEE4FA6}"/>
            </c:ext>
          </c:extLst>
        </c:ser>
        <c:ser>
          <c:idx val="1"/>
          <c:order val="1"/>
          <c:tx>
            <c:strRef>
              <c:f>'Weekly - Prices'!$D$2:$D$4</c:f>
              <c:strCache>
                <c:ptCount val="1"/>
                <c:pt idx="0">
                  <c:v>Week 2 - QT Cove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'Weekly - Prices'!$B$5:$B$17</c:f>
              <c:strCache>
                <c:ptCount val="13"/>
                <c:pt idx="0">
                  <c:v>Sun - AM</c:v>
                </c:pt>
                <c:pt idx="1">
                  <c:v>Mon - AM</c:v>
                </c:pt>
                <c:pt idx="2">
                  <c:v>Mon - PM</c:v>
                </c:pt>
                <c:pt idx="3">
                  <c:v>Tue - AM</c:v>
                </c:pt>
                <c:pt idx="4">
                  <c:v>Tue - PM</c:v>
                </c:pt>
                <c:pt idx="5">
                  <c:v>Wed - AM</c:v>
                </c:pt>
                <c:pt idx="6">
                  <c:v>Wed - PM</c:v>
                </c:pt>
                <c:pt idx="7">
                  <c:v>Thu - AM</c:v>
                </c:pt>
                <c:pt idx="8">
                  <c:v>Thu - PM</c:v>
                </c:pt>
                <c:pt idx="9">
                  <c:v>Fri - AM</c:v>
                </c:pt>
                <c:pt idx="10">
                  <c:v>Fri - PM</c:v>
                </c:pt>
                <c:pt idx="11">
                  <c:v>Sat - AM</c:v>
                </c:pt>
                <c:pt idx="12">
                  <c:v>Sat - PM</c:v>
                </c:pt>
              </c:strCache>
            </c:strRef>
          </c:cat>
          <c:val>
            <c:numRef>
              <c:f>'Weekly - Prices'!$D$5:$D$17</c:f>
              <c:numCache>
                <c:formatCode>General</c:formatCode>
                <c:ptCount val="13"/>
                <c:pt idx="0">
                  <c:v>107</c:v>
                </c:pt>
                <c:pt idx="1">
                  <c:v>148</c:v>
                </c:pt>
                <c:pt idx="2">
                  <c:v>69</c:v>
                </c:pt>
                <c:pt idx="3">
                  <c:v>60</c:v>
                </c:pt>
                <c:pt idx="4">
                  <c:v>131</c:v>
                </c:pt>
                <c:pt idx="5">
                  <c:v>97</c:v>
                </c:pt>
                <c:pt idx="6">
                  <c:v>126</c:v>
                </c:pt>
                <c:pt idx="7">
                  <c:v>140</c:v>
                </c:pt>
                <c:pt idx="8">
                  <c:v>78</c:v>
                </c:pt>
                <c:pt idx="9">
                  <c:v>70</c:v>
                </c:pt>
                <c:pt idx="10">
                  <c:v>65</c:v>
                </c:pt>
                <c:pt idx="11">
                  <c:v>129</c:v>
                </c:pt>
                <c:pt idx="12">
                  <c:v>127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CE-4A3A-A15F-A3DBC0346EC6}"/>
            </c:ext>
          </c:extLst>
        </c:ser>
        <c:ser>
          <c:idx val="2"/>
          <c:order val="2"/>
          <c:tx>
            <c:strRef>
              <c:f>'Weekly - Prices'!$E$2:$E$4</c:f>
              <c:strCache>
                <c:ptCount val="1"/>
                <c:pt idx="0">
                  <c:v>Week 2 - Ooo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'Weekly - Prices'!$B$5:$B$17</c:f>
              <c:strCache>
                <c:ptCount val="13"/>
                <c:pt idx="0">
                  <c:v>Sun - AM</c:v>
                </c:pt>
                <c:pt idx="1">
                  <c:v>Mon - AM</c:v>
                </c:pt>
                <c:pt idx="2">
                  <c:v>Mon - PM</c:v>
                </c:pt>
                <c:pt idx="3">
                  <c:v>Tue - AM</c:v>
                </c:pt>
                <c:pt idx="4">
                  <c:v>Tue - PM</c:v>
                </c:pt>
                <c:pt idx="5">
                  <c:v>Wed - AM</c:v>
                </c:pt>
                <c:pt idx="6">
                  <c:v>Wed - PM</c:v>
                </c:pt>
                <c:pt idx="7">
                  <c:v>Thu - AM</c:v>
                </c:pt>
                <c:pt idx="8">
                  <c:v>Thu - PM</c:v>
                </c:pt>
                <c:pt idx="9">
                  <c:v>Fri - AM</c:v>
                </c:pt>
                <c:pt idx="10">
                  <c:v>Fri - PM</c:v>
                </c:pt>
                <c:pt idx="11">
                  <c:v>Sat - AM</c:v>
                </c:pt>
                <c:pt idx="12">
                  <c:v>Sat - PM</c:v>
                </c:pt>
              </c:strCache>
            </c:strRef>
          </c:cat>
          <c:val>
            <c:numRef>
              <c:f>'Weekly - Prices'!$E$5:$E$17</c:f>
              <c:numCache>
                <c:formatCode>General</c:formatCode>
                <c:ptCount val="13"/>
                <c:pt idx="0">
                  <c:v>100</c:v>
                </c:pt>
                <c:pt idx="1">
                  <c:v>82</c:v>
                </c:pt>
                <c:pt idx="2">
                  <c:v>86</c:v>
                </c:pt>
                <c:pt idx="3">
                  <c:v>81</c:v>
                </c:pt>
                <c:pt idx="4">
                  <c:v>75</c:v>
                </c:pt>
                <c:pt idx="5">
                  <c:v>70</c:v>
                </c:pt>
                <c:pt idx="6">
                  <c:v>67</c:v>
                </c:pt>
                <c:pt idx="7">
                  <c:v>63</c:v>
                </c:pt>
                <c:pt idx="8">
                  <c:v>59</c:v>
                </c:pt>
                <c:pt idx="9">
                  <c:v>55</c:v>
                </c:pt>
                <c:pt idx="10">
                  <c:v>50</c:v>
                </c:pt>
                <c:pt idx="11">
                  <c:v>46</c:v>
                </c:pt>
                <c:pt idx="12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DCE-4A3A-A15F-A3DBC0346EC6}"/>
            </c:ext>
          </c:extLst>
        </c:ser>
        <c:ser>
          <c:idx val="3"/>
          <c:order val="3"/>
          <c:tx>
            <c:strRef>
              <c:f>'Weekly - Prices'!$F$2:$F$4</c:f>
              <c:strCache>
                <c:ptCount val="1"/>
                <c:pt idx="0">
                  <c:v>Week 3 - JaimZone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'Weekly - Prices'!$B$5:$B$17</c:f>
              <c:strCache>
                <c:ptCount val="13"/>
                <c:pt idx="0">
                  <c:v>Sun - AM</c:v>
                </c:pt>
                <c:pt idx="1">
                  <c:v>Mon - AM</c:v>
                </c:pt>
                <c:pt idx="2">
                  <c:v>Mon - PM</c:v>
                </c:pt>
                <c:pt idx="3">
                  <c:v>Tue - AM</c:v>
                </c:pt>
                <c:pt idx="4">
                  <c:v>Tue - PM</c:v>
                </c:pt>
                <c:pt idx="5">
                  <c:v>Wed - AM</c:v>
                </c:pt>
                <c:pt idx="6">
                  <c:v>Wed - PM</c:v>
                </c:pt>
                <c:pt idx="7">
                  <c:v>Thu - AM</c:v>
                </c:pt>
                <c:pt idx="8">
                  <c:v>Thu - PM</c:v>
                </c:pt>
                <c:pt idx="9">
                  <c:v>Fri - AM</c:v>
                </c:pt>
                <c:pt idx="10">
                  <c:v>Fri - PM</c:v>
                </c:pt>
                <c:pt idx="11">
                  <c:v>Sat - AM</c:v>
                </c:pt>
                <c:pt idx="12">
                  <c:v>Sat - PM</c:v>
                </c:pt>
              </c:strCache>
            </c:strRef>
          </c:cat>
          <c:val>
            <c:numRef>
              <c:f>'Weekly - Prices'!$F$5:$F$17</c:f>
              <c:numCache>
                <c:formatCode>General</c:formatCode>
                <c:ptCount val="13"/>
                <c:pt idx="0">
                  <c:v>99</c:v>
                </c:pt>
                <c:pt idx="1">
                  <c:v>64</c:v>
                </c:pt>
                <c:pt idx="2">
                  <c:v>59</c:v>
                </c:pt>
                <c:pt idx="3">
                  <c:v>55</c:v>
                </c:pt>
                <c:pt idx="4">
                  <c:v>51</c:v>
                </c:pt>
                <c:pt idx="5">
                  <c:v>123</c:v>
                </c:pt>
                <c:pt idx="6">
                  <c:v>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DCE-4A3A-A15F-A3DBC0346EC6}"/>
            </c:ext>
          </c:extLst>
        </c:ser>
        <c:ser>
          <c:idx val="4"/>
          <c:order val="4"/>
          <c:tx>
            <c:strRef>
              <c:f>'Weekly - Prices'!$G$2:$G$4</c:f>
              <c:strCache>
                <c:ptCount val="1"/>
                <c:pt idx="0">
                  <c:v>Week 3 - QT Cove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'Weekly - Prices'!$B$5:$B$17</c:f>
              <c:strCache>
                <c:ptCount val="13"/>
                <c:pt idx="0">
                  <c:v>Sun - AM</c:v>
                </c:pt>
                <c:pt idx="1">
                  <c:v>Mon - AM</c:v>
                </c:pt>
                <c:pt idx="2">
                  <c:v>Mon - PM</c:v>
                </c:pt>
                <c:pt idx="3">
                  <c:v>Tue - AM</c:v>
                </c:pt>
                <c:pt idx="4">
                  <c:v>Tue - PM</c:v>
                </c:pt>
                <c:pt idx="5">
                  <c:v>Wed - AM</c:v>
                </c:pt>
                <c:pt idx="6">
                  <c:v>Wed - PM</c:v>
                </c:pt>
                <c:pt idx="7">
                  <c:v>Thu - AM</c:v>
                </c:pt>
                <c:pt idx="8">
                  <c:v>Thu - PM</c:v>
                </c:pt>
                <c:pt idx="9">
                  <c:v>Fri - AM</c:v>
                </c:pt>
                <c:pt idx="10">
                  <c:v>Fri - PM</c:v>
                </c:pt>
                <c:pt idx="11">
                  <c:v>Sat - AM</c:v>
                </c:pt>
                <c:pt idx="12">
                  <c:v>Sat - PM</c:v>
                </c:pt>
              </c:strCache>
            </c:strRef>
          </c:cat>
          <c:val>
            <c:numRef>
              <c:f>'Weekly - Prices'!$G$5:$G$17</c:f>
              <c:numCache>
                <c:formatCode>General</c:formatCode>
                <c:ptCount val="13"/>
                <c:pt idx="0">
                  <c:v>90</c:v>
                </c:pt>
                <c:pt idx="1">
                  <c:v>80</c:v>
                </c:pt>
                <c:pt idx="2">
                  <c:v>76</c:v>
                </c:pt>
                <c:pt idx="3">
                  <c:v>117</c:v>
                </c:pt>
                <c:pt idx="4">
                  <c:v>155</c:v>
                </c:pt>
                <c:pt idx="5">
                  <c:v>245</c:v>
                </c:pt>
                <c:pt idx="6">
                  <c:v>168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DCE-4A3A-A15F-A3DBC0346EC6}"/>
            </c:ext>
          </c:extLst>
        </c:ser>
        <c:ser>
          <c:idx val="5"/>
          <c:order val="5"/>
          <c:tx>
            <c:strRef>
              <c:f>'Weekly - Prices'!$H$2:$H$4</c:f>
              <c:strCache>
                <c:ptCount val="1"/>
                <c:pt idx="0">
                  <c:v>Week 3 - Ooo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'Weekly - Prices'!$B$5:$B$17</c:f>
              <c:strCache>
                <c:ptCount val="13"/>
                <c:pt idx="0">
                  <c:v>Sun - AM</c:v>
                </c:pt>
                <c:pt idx="1">
                  <c:v>Mon - AM</c:v>
                </c:pt>
                <c:pt idx="2">
                  <c:v>Mon - PM</c:v>
                </c:pt>
                <c:pt idx="3">
                  <c:v>Tue - AM</c:v>
                </c:pt>
                <c:pt idx="4">
                  <c:v>Tue - PM</c:v>
                </c:pt>
                <c:pt idx="5">
                  <c:v>Wed - AM</c:v>
                </c:pt>
                <c:pt idx="6">
                  <c:v>Wed - PM</c:v>
                </c:pt>
                <c:pt idx="7">
                  <c:v>Thu - AM</c:v>
                </c:pt>
                <c:pt idx="8">
                  <c:v>Thu - PM</c:v>
                </c:pt>
                <c:pt idx="9">
                  <c:v>Fri - AM</c:v>
                </c:pt>
                <c:pt idx="10">
                  <c:v>Fri - PM</c:v>
                </c:pt>
                <c:pt idx="11">
                  <c:v>Sat - AM</c:v>
                </c:pt>
                <c:pt idx="12">
                  <c:v>Sat - PM</c:v>
                </c:pt>
              </c:strCache>
            </c:strRef>
          </c:cat>
          <c:val>
            <c:numRef>
              <c:f>'Weekly - Prices'!$H$5:$H$17</c:f>
              <c:numCache>
                <c:formatCode>General</c:formatCode>
                <c:ptCount val="13"/>
                <c:pt idx="0">
                  <c:v>91</c:v>
                </c:pt>
                <c:pt idx="1">
                  <c:v>87</c:v>
                </c:pt>
                <c:pt idx="2">
                  <c:v>83</c:v>
                </c:pt>
                <c:pt idx="3">
                  <c:v>79</c:v>
                </c:pt>
                <c:pt idx="4">
                  <c:v>74</c:v>
                </c:pt>
                <c:pt idx="5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DCE-4A3A-A15F-A3DBC0346EC6}"/>
            </c:ext>
          </c:extLst>
        </c:ser>
        <c:ser>
          <c:idx val="6"/>
          <c:order val="6"/>
          <c:tx>
            <c:strRef>
              <c:f>'Weekly - Prices'!$I$2:$I$4</c:f>
              <c:strCache>
                <c:ptCount val="1"/>
                <c:pt idx="0">
                  <c:v>Week 3 - Jelly Isle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'Weekly - Prices'!$B$5:$B$17</c:f>
              <c:strCache>
                <c:ptCount val="13"/>
                <c:pt idx="0">
                  <c:v>Sun - AM</c:v>
                </c:pt>
                <c:pt idx="1">
                  <c:v>Mon - AM</c:v>
                </c:pt>
                <c:pt idx="2">
                  <c:v>Mon - PM</c:v>
                </c:pt>
                <c:pt idx="3">
                  <c:v>Tue - AM</c:v>
                </c:pt>
                <c:pt idx="4">
                  <c:v>Tue - PM</c:v>
                </c:pt>
                <c:pt idx="5">
                  <c:v>Wed - AM</c:v>
                </c:pt>
                <c:pt idx="6">
                  <c:v>Wed - PM</c:v>
                </c:pt>
                <c:pt idx="7">
                  <c:v>Thu - AM</c:v>
                </c:pt>
                <c:pt idx="8">
                  <c:v>Thu - PM</c:v>
                </c:pt>
                <c:pt idx="9">
                  <c:v>Fri - AM</c:v>
                </c:pt>
                <c:pt idx="10">
                  <c:v>Fri - PM</c:v>
                </c:pt>
                <c:pt idx="11">
                  <c:v>Sat - AM</c:v>
                </c:pt>
                <c:pt idx="12">
                  <c:v>Sat - PM</c:v>
                </c:pt>
              </c:strCache>
            </c:strRef>
          </c:cat>
          <c:val>
            <c:numRef>
              <c:f>'Weekly - Prices'!$I$5:$I$17</c:f>
              <c:numCache>
                <c:formatCode>General</c:formatCode>
                <c:ptCount val="13"/>
                <c:pt idx="0">
                  <c:v>99</c:v>
                </c:pt>
                <c:pt idx="1">
                  <c:v>86</c:v>
                </c:pt>
                <c:pt idx="2">
                  <c:v>83</c:v>
                </c:pt>
                <c:pt idx="3">
                  <c:v>78</c:v>
                </c:pt>
                <c:pt idx="4">
                  <c:v>74</c:v>
                </c:pt>
                <c:pt idx="5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DCE-4A3A-A15F-A3DBC0346E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5923984"/>
        <c:axId val="975920048"/>
      </c:lineChart>
      <c:catAx>
        <c:axId val="975923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5920048"/>
        <c:crosses val="autoZero"/>
        <c:auto val="1"/>
        <c:lblAlgn val="ctr"/>
        <c:lblOffset val="100"/>
        <c:noMultiLvlLbl val="0"/>
      </c:catAx>
      <c:valAx>
        <c:axId val="975920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592398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18</xdr:row>
      <xdr:rowOff>28574</xdr:rowOff>
    </xdr:from>
    <xdr:to>
      <xdr:col>13</xdr:col>
      <xdr:colOff>200025</xdr:colOff>
      <xdr:row>43</xdr:row>
      <xdr:rowOff>19049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561975</xdr:colOff>
      <xdr:row>19</xdr:row>
      <xdr:rowOff>38099</xdr:rowOff>
    </xdr:from>
    <xdr:to>
      <xdr:col>13</xdr:col>
      <xdr:colOff>152400</xdr:colOff>
      <xdr:row>44</xdr:row>
      <xdr:rowOff>28574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533400</xdr:colOff>
      <xdr:row>18</xdr:row>
      <xdr:rowOff>57149</xdr:rowOff>
    </xdr:from>
    <xdr:to>
      <xdr:col>13</xdr:col>
      <xdr:colOff>571500</xdr:colOff>
      <xdr:row>43</xdr:row>
      <xdr:rowOff>47624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U:\Portfolio%20-%20Research\Risk%20Monitoring\Risk%20System\Monthly%20Reports\MIRC%20REPORTS\MIRC%20Risk%20Report%20-%20(z)%20Risk%20Comittee%20Lo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G"/>
      <sheetName val="Package Enhancements"/>
      <sheetName val="Data Validation"/>
    </sheetNames>
    <sheetDataSet>
      <sheetData sheetId="0"/>
      <sheetData sheetId="1"/>
      <sheetData sheetId="2">
        <row r="3">
          <cell r="B3" t="str">
            <v>R&amp;R</v>
          </cell>
          <cell r="C3" t="str">
            <v>High</v>
          </cell>
        </row>
        <row r="4">
          <cell r="B4" t="str">
            <v>MIRC</v>
          </cell>
          <cell r="C4" t="str">
            <v>Medium</v>
          </cell>
        </row>
        <row r="5">
          <cell r="B5" t="str">
            <v>Robin</v>
          </cell>
          <cell r="C5" t="str">
            <v>Low</v>
          </cell>
        </row>
        <row r="6">
          <cell r="B6" t="str">
            <v>Payton</v>
          </cell>
          <cell r="C6" t="str">
            <v>Complete</v>
          </cell>
        </row>
        <row r="7">
          <cell r="B7" t="str">
            <v>Ye</v>
          </cell>
        </row>
        <row r="8">
          <cell r="B8" t="str">
            <v>Ayako</v>
          </cell>
        </row>
        <row r="9">
          <cell r="B9" t="str">
            <v>Ivan</v>
          </cell>
        </row>
        <row r="10">
          <cell r="B10" t="str">
            <v>Doug</v>
          </cell>
        </row>
        <row r="11">
          <cell r="B11" t="str">
            <v>Robin, Ye</v>
          </cell>
        </row>
        <row r="12">
          <cell r="B12" t="str">
            <v>Robin, Payton</v>
          </cell>
        </row>
        <row r="13">
          <cell r="B13" t="str">
            <v>Robin, Ivan</v>
          </cell>
        </row>
        <row r="14">
          <cell r="B14" t="str">
            <v>Robin, Doug</v>
          </cell>
        </row>
        <row r="15">
          <cell r="B15" t="str">
            <v>Doug, Ivan</v>
          </cell>
        </row>
        <row r="16">
          <cell r="B16" t="str">
            <v>Doug, Payton</v>
          </cell>
        </row>
        <row r="17">
          <cell r="B17" t="str">
            <v>Doug, Ye</v>
          </cell>
        </row>
        <row r="18">
          <cell r="B18" t="str">
            <v>Ivan, Payton</v>
          </cell>
        </row>
        <row r="19">
          <cell r="B19" t="str">
            <v>Ivan, Ye</v>
          </cell>
        </row>
        <row r="20">
          <cell r="B20" t="str">
            <v>Payton, Ye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Robin Warner" refreshedDate="43936.542227777776" createdVersion="6" refreshedVersion="6" minRefreshableVersion="3" recordCount="76">
  <cacheSource type="worksheet">
    <worksheetSource name="TURNIP_PRICES"/>
  </cacheSource>
  <cacheFields count="10">
    <cacheField name="DATE" numFmtId="14">
      <sharedItems containsSemiMixedTypes="0" containsNonDate="0" containsDate="1" containsString="0" minDate="2020-03-29T00:00:00" maxDate="2020-04-16T00:00:00"/>
    </cacheField>
    <cacheField name="WEEKDAY" numFmtId="3">
      <sharedItems/>
    </cacheField>
    <cacheField name="TIME" numFmtId="4">
      <sharedItems/>
    </cacheField>
    <cacheField name="DATE_TIME" numFmtId="14">
      <sharedItems/>
    </cacheField>
    <cacheField name="WEEK" numFmtId="3">
      <sharedItems containsMixedTypes="1" containsNumber="1" containsInteger="1" minValue="14" maxValue="15" count="5">
        <s v="Week 1"/>
        <s v="Week 2"/>
        <s v="Week 3"/>
        <n v="14" u="1"/>
        <n v="15" u="1"/>
      </sharedItems>
    </cacheField>
    <cacheField name="WEEKDAY_TIME" numFmtId="3">
      <sharedItems count="24">
        <s v="Sun - AM"/>
        <s v="Tue - AM"/>
        <s v="Wed - AM"/>
        <s v="Thu - AM"/>
        <s v="Thu - PM"/>
        <s v="Fri - AM"/>
        <s v="Fri - PM"/>
        <s v="Sat - AM"/>
        <s v="Sat - PM"/>
        <s v="Mon - AM"/>
        <s v="Mon - PM"/>
        <s v="Tue - PM"/>
        <s v="Wed - PM"/>
        <s v="4 - AM" u="1"/>
        <s v="5 - PM" u="1"/>
        <s v="2 - AM" u="1"/>
        <s v="7 - AM" u="1"/>
        <s v="5 - AM" u="1"/>
        <s v="6 - PM" u="1"/>
        <s v="3 - AM" u="1"/>
        <s v="1 - AM" u="1"/>
        <s v="2 - PM" u="1"/>
        <s v="6 - AM" u="1"/>
        <s v="7 - PM" u="1"/>
      </sharedItems>
    </cacheField>
    <cacheField name="WEEK_WEEKDAY_TIME" numFmtId="3">
      <sharedItems/>
    </cacheField>
    <cacheField name="TYPE" numFmtId="0">
      <sharedItems/>
    </cacheField>
    <cacheField name="ISLAND" numFmtId="0">
      <sharedItems count="4">
        <s v="JaimZone"/>
        <s v="QT Cove"/>
        <s v="Ooo"/>
        <s v="Jelly Isle"/>
      </sharedItems>
    </cacheField>
    <cacheField name="PRICE" numFmtId="0">
      <sharedItems containsString="0" containsBlank="1" containsNumber="1" containsInteger="1" minValue="39" maxValue="52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6">
  <r>
    <d v="2020-03-29T00:00:00"/>
    <s v="Sun"/>
    <s v="AM"/>
    <s v="2020-03-29 AM"/>
    <x v="0"/>
    <x v="0"/>
    <s v="Week 1 - Sun - AM"/>
    <s v="IPO"/>
    <x v="0"/>
    <n v="97"/>
  </r>
  <r>
    <d v="2020-03-31T00:00:00"/>
    <s v="Tue"/>
    <s v="AM"/>
    <s v="2020-03-31 AM"/>
    <x v="0"/>
    <x v="1"/>
    <s v="Week 1 - Tue - AM"/>
    <s v="MARKET"/>
    <x v="0"/>
    <n v="117"/>
  </r>
  <r>
    <d v="2020-04-01T00:00:00"/>
    <s v="Wed"/>
    <s v="AM"/>
    <s v="2020-04-01 AM"/>
    <x v="0"/>
    <x v="2"/>
    <s v="Week 1 - Wed - AM"/>
    <s v="MARKET"/>
    <x v="0"/>
    <n v="154"/>
  </r>
  <r>
    <d v="2020-04-02T00:00:00"/>
    <s v="Thu"/>
    <s v="AM"/>
    <s v="2020-04-02 AM"/>
    <x v="0"/>
    <x v="3"/>
    <s v="Week 1 - Thu - AM"/>
    <s v="MARKET"/>
    <x v="0"/>
    <n v="76"/>
  </r>
  <r>
    <d v="2020-04-02T12:00:00"/>
    <s v="Thu"/>
    <s v="PM"/>
    <s v="2020-04-02 PM"/>
    <x v="0"/>
    <x v="4"/>
    <s v="Week 1 - Thu - PM"/>
    <s v="MARKET"/>
    <x v="0"/>
    <n v="71"/>
  </r>
  <r>
    <d v="2020-04-03T00:00:00"/>
    <s v="Fri"/>
    <s v="AM"/>
    <s v="2020-04-03 AM"/>
    <x v="0"/>
    <x v="5"/>
    <s v="Week 1 - Fri - AM"/>
    <s v="MARKET"/>
    <x v="0"/>
    <n v="68"/>
  </r>
  <r>
    <d v="2020-04-03T12:00:00"/>
    <s v="Fri"/>
    <s v="PM"/>
    <s v="2020-04-03 PM"/>
    <x v="0"/>
    <x v="6"/>
    <s v="Week 1 - Fri - PM"/>
    <s v="MARKET"/>
    <x v="0"/>
    <n v="64"/>
  </r>
  <r>
    <d v="2020-04-04T00:00:00"/>
    <s v="Sat"/>
    <s v="AM"/>
    <s v="2020-04-04 AM"/>
    <x v="0"/>
    <x v="7"/>
    <s v="Week 1 - Sat - AM"/>
    <s v="MARKET"/>
    <x v="0"/>
    <n v="60"/>
  </r>
  <r>
    <d v="2020-04-04T12:00:00"/>
    <s v="Sat"/>
    <s v="PM"/>
    <s v="2020-04-04 PM"/>
    <x v="0"/>
    <x v="8"/>
    <s v="Week 1 - Sat - PM"/>
    <s v="MARKET"/>
    <x v="0"/>
    <n v="57"/>
  </r>
  <r>
    <d v="2020-04-05T00:00:00"/>
    <s v="Sun"/>
    <s v="AM"/>
    <s v="2020-04-05 AM"/>
    <x v="1"/>
    <x v="0"/>
    <s v="Week 2 - Sun - AM"/>
    <s v="IPO"/>
    <x v="0"/>
    <n v="95"/>
  </r>
  <r>
    <d v="2020-04-05T00:00:00"/>
    <s v="Sun"/>
    <s v="AM"/>
    <s v="2020-04-05 AM"/>
    <x v="1"/>
    <x v="0"/>
    <s v="Week 2 - Sun - AM"/>
    <s v="IPO"/>
    <x v="1"/>
    <n v="107"/>
  </r>
  <r>
    <d v="2020-04-05T00:00:00"/>
    <s v="Sun"/>
    <s v="AM"/>
    <s v="2020-04-05 AM"/>
    <x v="1"/>
    <x v="0"/>
    <s v="Week 2 - Sun - AM"/>
    <s v="IPO"/>
    <x v="2"/>
    <n v="100"/>
  </r>
  <r>
    <d v="2020-04-06T00:00:00"/>
    <s v="Mon"/>
    <s v="AM"/>
    <s v="2020-04-06 AM"/>
    <x v="1"/>
    <x v="9"/>
    <s v="Week 2 - Mon - AM"/>
    <s v="MARKET"/>
    <x v="0"/>
    <n v="84"/>
  </r>
  <r>
    <d v="2020-04-06T00:00:00"/>
    <s v="Mon"/>
    <s v="AM"/>
    <s v="2020-04-06 AM"/>
    <x v="1"/>
    <x v="9"/>
    <s v="Week 2 - Mon - AM"/>
    <s v="MARKET"/>
    <x v="1"/>
    <n v="148"/>
  </r>
  <r>
    <d v="2020-04-06T00:00:00"/>
    <s v="Mon"/>
    <s v="AM"/>
    <s v="2020-04-06 AM"/>
    <x v="1"/>
    <x v="9"/>
    <s v="Week 2 - Mon - AM"/>
    <s v="MARKET"/>
    <x v="2"/>
    <n v="82"/>
  </r>
  <r>
    <d v="2020-04-06T12:00:00"/>
    <s v="Mon"/>
    <s v="PM"/>
    <s v="2020-04-06 PM"/>
    <x v="1"/>
    <x v="10"/>
    <s v="Week 2 - Mon - PM"/>
    <s v="MARKET"/>
    <x v="0"/>
    <n v="78"/>
  </r>
  <r>
    <d v="2020-04-06T12:00:00"/>
    <s v="Mon"/>
    <s v="PM"/>
    <s v="2020-04-06 PM"/>
    <x v="1"/>
    <x v="10"/>
    <s v="Week 2 - Mon - PM"/>
    <s v="MARKET"/>
    <x v="1"/>
    <n v="69"/>
  </r>
  <r>
    <d v="2020-04-06T12:00:00"/>
    <s v="Mon"/>
    <s v="PM"/>
    <s v="2020-04-06 PM"/>
    <x v="1"/>
    <x v="10"/>
    <s v="Week 2 - Mon - PM"/>
    <s v="MARKET"/>
    <x v="2"/>
    <n v="86"/>
  </r>
  <r>
    <d v="2020-04-07T00:00:00"/>
    <s v="Tue"/>
    <s v="AM"/>
    <s v="2020-04-07 AM"/>
    <x v="1"/>
    <x v="1"/>
    <s v="Week 2 - Tue - AM"/>
    <s v="MARKET"/>
    <x v="0"/>
    <n v="75"/>
  </r>
  <r>
    <d v="2020-04-07T00:00:00"/>
    <s v="Tue"/>
    <s v="AM"/>
    <s v="2020-04-07 AM"/>
    <x v="1"/>
    <x v="1"/>
    <s v="Week 2 - Tue - AM"/>
    <s v="MARKET"/>
    <x v="1"/>
    <n v="60"/>
  </r>
  <r>
    <d v="2020-04-07T00:00:00"/>
    <s v="Tue"/>
    <s v="AM"/>
    <s v="2020-04-07 AM"/>
    <x v="1"/>
    <x v="1"/>
    <s v="Week 2 - Tue - AM"/>
    <s v="MARKET"/>
    <x v="2"/>
    <n v="81"/>
  </r>
  <r>
    <d v="2020-04-07T12:00:00"/>
    <s v="Tue"/>
    <s v="PM"/>
    <s v="2020-04-07 PM"/>
    <x v="1"/>
    <x v="11"/>
    <s v="Week 2 - Tue - PM"/>
    <s v="MARKET"/>
    <x v="0"/>
    <n v="71"/>
  </r>
  <r>
    <d v="2020-04-07T12:00:00"/>
    <s v="Tue"/>
    <s v="PM"/>
    <s v="2020-04-07 PM"/>
    <x v="1"/>
    <x v="11"/>
    <s v="Week 2 - Tue - PM"/>
    <s v="MARKET"/>
    <x v="1"/>
    <n v="131"/>
  </r>
  <r>
    <d v="2020-04-07T12:00:00"/>
    <s v="Tue"/>
    <s v="PM"/>
    <s v="2020-04-07 PM"/>
    <x v="1"/>
    <x v="11"/>
    <s v="Week 2 - Tue - PM"/>
    <s v="MARKET"/>
    <x v="2"/>
    <n v="75"/>
  </r>
  <r>
    <d v="2020-04-08T00:00:00"/>
    <s v="Wed"/>
    <s v="AM"/>
    <s v="2020-04-08 AM"/>
    <x v="1"/>
    <x v="2"/>
    <s v="Week 2 - Wed - AM"/>
    <s v="MARKET"/>
    <x v="0"/>
    <n v="66"/>
  </r>
  <r>
    <d v="2020-04-08T00:00:00"/>
    <s v="Wed"/>
    <s v="AM"/>
    <s v="2020-04-08 AM"/>
    <x v="1"/>
    <x v="2"/>
    <s v="Week 2 - Wed - AM"/>
    <s v="MARKET"/>
    <x v="1"/>
    <n v="97"/>
  </r>
  <r>
    <d v="2020-04-08T00:00:00"/>
    <s v="Wed"/>
    <s v="AM"/>
    <s v="2020-04-08 AM"/>
    <x v="1"/>
    <x v="2"/>
    <s v="Week 2 - Wed - AM"/>
    <s v="MARKET"/>
    <x v="2"/>
    <n v="70"/>
  </r>
  <r>
    <d v="2020-04-08T12:00:00"/>
    <s v="Wed"/>
    <s v="PM"/>
    <s v="2020-04-08 PM"/>
    <x v="1"/>
    <x v="12"/>
    <s v="Week 2 - Wed - PM"/>
    <s v="MARKET"/>
    <x v="0"/>
    <n v="62"/>
  </r>
  <r>
    <d v="2020-04-08T12:00:00"/>
    <s v="Wed"/>
    <s v="PM"/>
    <s v="2020-04-08 PM"/>
    <x v="1"/>
    <x v="12"/>
    <s v="Week 2 - Wed - PM"/>
    <s v="MARKET"/>
    <x v="1"/>
    <n v="126"/>
  </r>
  <r>
    <d v="2020-04-08T12:00:00"/>
    <s v="Wed"/>
    <s v="PM"/>
    <s v="2020-04-08 PM"/>
    <x v="1"/>
    <x v="12"/>
    <s v="Week 2 - Wed - PM"/>
    <s v="MARKET"/>
    <x v="2"/>
    <n v="67"/>
  </r>
  <r>
    <d v="2020-04-09T00:00:00"/>
    <s v="Thu"/>
    <s v="AM"/>
    <s v="2020-04-09 AM"/>
    <x v="1"/>
    <x v="3"/>
    <s v="Week 2 - Thu - AM"/>
    <s v="MARKET"/>
    <x v="0"/>
    <n v="104"/>
  </r>
  <r>
    <d v="2020-04-09T00:00:00"/>
    <s v="Thu"/>
    <s v="AM"/>
    <s v="2020-04-09 AM"/>
    <x v="1"/>
    <x v="3"/>
    <s v="Week 2 - Thu - AM"/>
    <s v="MARKET"/>
    <x v="1"/>
    <n v="140"/>
  </r>
  <r>
    <d v="2020-04-09T00:00:00"/>
    <s v="Thu"/>
    <s v="AM"/>
    <s v="2020-04-09 AM"/>
    <x v="1"/>
    <x v="3"/>
    <s v="Week 2 - Thu - AM"/>
    <s v="MARKET"/>
    <x v="2"/>
    <n v="63"/>
  </r>
  <r>
    <d v="2020-04-09T12:00:00"/>
    <s v="Thu"/>
    <s v="PM"/>
    <s v="2020-04-09 PM"/>
    <x v="1"/>
    <x v="4"/>
    <s v="Week 2 - Thu - PM"/>
    <s v="MARKET"/>
    <x v="0"/>
    <n v="173"/>
  </r>
  <r>
    <d v="2020-04-09T12:00:00"/>
    <s v="Thu"/>
    <s v="PM"/>
    <s v="2020-04-09 PM"/>
    <x v="1"/>
    <x v="4"/>
    <s v="Week 2 - Thu - PM"/>
    <s v="MARKET"/>
    <x v="1"/>
    <n v="78"/>
  </r>
  <r>
    <d v="2020-04-09T12:00:00"/>
    <s v="Thu"/>
    <s v="PM"/>
    <s v="2020-04-09 PM"/>
    <x v="1"/>
    <x v="4"/>
    <s v="Week 2 - Thu - PM"/>
    <s v="MARKET"/>
    <x v="2"/>
    <n v="59"/>
  </r>
  <r>
    <d v="2020-04-10T00:00:00"/>
    <s v="Fri"/>
    <s v="AM"/>
    <s v="2020-04-10 AM"/>
    <x v="1"/>
    <x v="5"/>
    <s v="Week 2 - Fri - AM"/>
    <s v="MARKET"/>
    <x v="0"/>
    <n v="520"/>
  </r>
  <r>
    <d v="2020-04-10T00:00:00"/>
    <s v="Fri"/>
    <s v="AM"/>
    <s v="2020-04-10 AM"/>
    <x v="1"/>
    <x v="5"/>
    <s v="Week 2 - Fri - AM"/>
    <s v="MARKET"/>
    <x v="1"/>
    <n v="70"/>
  </r>
  <r>
    <d v="2020-04-10T00:00:00"/>
    <s v="Fri"/>
    <s v="AM"/>
    <s v="2020-04-10 AM"/>
    <x v="1"/>
    <x v="5"/>
    <s v="Week 2 - Fri - AM"/>
    <s v="MARKET"/>
    <x v="2"/>
    <n v="55"/>
  </r>
  <r>
    <d v="2020-04-10T12:00:00"/>
    <s v="Fri"/>
    <s v="PM"/>
    <s v="2020-04-10 PM"/>
    <x v="1"/>
    <x v="6"/>
    <s v="Week 2 - Fri - PM"/>
    <s v="MARKET"/>
    <x v="0"/>
    <n v="173"/>
  </r>
  <r>
    <d v="2020-04-10T12:00:00"/>
    <s v="Fri"/>
    <s v="PM"/>
    <s v="2020-04-10 PM"/>
    <x v="1"/>
    <x v="6"/>
    <s v="Week 2 - Fri - PM"/>
    <s v="MARKET"/>
    <x v="1"/>
    <n v="65"/>
  </r>
  <r>
    <d v="2020-04-10T12:00:00"/>
    <s v="Fri"/>
    <s v="PM"/>
    <s v="2020-04-10 PM"/>
    <x v="1"/>
    <x v="6"/>
    <s v="Week 2 - Fri - PM"/>
    <s v="MARKET"/>
    <x v="2"/>
    <n v="50"/>
  </r>
  <r>
    <d v="2020-04-11T00:00:00"/>
    <s v="Sat"/>
    <s v="AM"/>
    <s v="2020-04-11 AM"/>
    <x v="1"/>
    <x v="7"/>
    <s v="Week 2 - Sat - AM"/>
    <s v="MARKET"/>
    <x v="0"/>
    <n v="93"/>
  </r>
  <r>
    <d v="2020-04-11T00:00:00"/>
    <s v="Sat"/>
    <s v="AM"/>
    <s v="2020-04-11 AM"/>
    <x v="1"/>
    <x v="7"/>
    <s v="Week 2 - Sat - AM"/>
    <s v="MARKET"/>
    <x v="1"/>
    <n v="129"/>
  </r>
  <r>
    <d v="2020-04-11T00:00:00"/>
    <s v="Sat"/>
    <s v="AM"/>
    <s v="2020-04-11 AM"/>
    <x v="1"/>
    <x v="7"/>
    <s v="Week 2 - Sat - AM"/>
    <s v="MARKET"/>
    <x v="2"/>
    <n v="46"/>
  </r>
  <r>
    <d v="2020-04-11T12:00:00"/>
    <s v="Sat"/>
    <s v="PM"/>
    <s v="2020-04-11 PM"/>
    <x v="1"/>
    <x v="8"/>
    <s v="Week 2 - Sat - PM"/>
    <s v="MARKET"/>
    <x v="0"/>
    <n v="39"/>
  </r>
  <r>
    <d v="2020-04-11T12:00:00"/>
    <s v="Sat"/>
    <s v="PM"/>
    <s v="2020-04-11 PM"/>
    <x v="1"/>
    <x v="8"/>
    <s v="Week 2 - Sat - PM"/>
    <s v="MARKET"/>
    <x v="1"/>
    <n v="127"/>
  </r>
  <r>
    <d v="2020-04-11T12:00:00"/>
    <s v="Sat"/>
    <s v="PM"/>
    <s v="2020-04-11 PM"/>
    <x v="1"/>
    <x v="8"/>
    <s v="Week 2 - Sat - PM"/>
    <s v="MARKET"/>
    <x v="2"/>
    <n v="42"/>
  </r>
  <r>
    <d v="2020-04-12T00:00:00"/>
    <s v="Sun"/>
    <s v="AM"/>
    <s v="2020-04-12 AM"/>
    <x v="2"/>
    <x v="0"/>
    <s v="Week 3 - Sun - AM"/>
    <s v="IPO"/>
    <x v="0"/>
    <n v="99"/>
  </r>
  <r>
    <d v="2020-04-12T00:00:00"/>
    <s v="Sun"/>
    <s v="AM"/>
    <s v="2020-04-12 AM"/>
    <x v="2"/>
    <x v="0"/>
    <s v="Week 3 - Sun - AM"/>
    <s v="IPO"/>
    <x v="1"/>
    <n v="90"/>
  </r>
  <r>
    <d v="2020-04-12T00:00:00"/>
    <s v="Sun"/>
    <s v="AM"/>
    <s v="2020-04-12 AM"/>
    <x v="2"/>
    <x v="0"/>
    <s v="Week 3 - Sun - AM"/>
    <s v="IPO"/>
    <x v="2"/>
    <n v="91"/>
  </r>
  <r>
    <d v="2020-04-12T00:00:00"/>
    <s v="Sun"/>
    <s v="AM"/>
    <s v="2020-04-12 AM"/>
    <x v="2"/>
    <x v="0"/>
    <s v="Week 3 - Sun - AM"/>
    <s v="IPO"/>
    <x v="3"/>
    <n v="99"/>
  </r>
  <r>
    <d v="2020-04-13T00:00:00"/>
    <s v="Mon"/>
    <s v="AM"/>
    <s v="2020-04-13 AM"/>
    <x v="2"/>
    <x v="9"/>
    <s v="Week 3 - Mon - AM"/>
    <s v="MARKET"/>
    <x v="0"/>
    <n v="64"/>
  </r>
  <r>
    <d v="2020-04-13T00:00:00"/>
    <s v="Mon"/>
    <s v="AM"/>
    <s v="2020-04-13 AM"/>
    <x v="2"/>
    <x v="9"/>
    <s v="Week 3 - Mon - AM"/>
    <s v="MARKET"/>
    <x v="1"/>
    <n v="80"/>
  </r>
  <r>
    <d v="2020-04-13T00:00:00"/>
    <s v="Mon"/>
    <s v="AM"/>
    <s v="2020-04-13 AM"/>
    <x v="2"/>
    <x v="9"/>
    <s v="Week 3 - Mon - AM"/>
    <s v="MARKET"/>
    <x v="2"/>
    <n v="87"/>
  </r>
  <r>
    <d v="2020-04-13T00:00:00"/>
    <s v="Mon"/>
    <s v="AM"/>
    <s v="2020-04-13 AM"/>
    <x v="2"/>
    <x v="9"/>
    <s v="Week 3 - Mon - AM"/>
    <s v="MARKET"/>
    <x v="3"/>
    <n v="86"/>
  </r>
  <r>
    <d v="2020-04-13T12:00:00"/>
    <s v="Mon"/>
    <s v="PM"/>
    <s v="2020-04-13 PM"/>
    <x v="2"/>
    <x v="10"/>
    <s v="Week 3 - Mon - PM"/>
    <s v="MARKET"/>
    <x v="0"/>
    <n v="59"/>
  </r>
  <r>
    <d v="2020-04-13T12:00:00"/>
    <s v="Mon"/>
    <s v="PM"/>
    <s v="2020-04-13 PM"/>
    <x v="2"/>
    <x v="10"/>
    <s v="Week 3 - Mon - PM"/>
    <s v="MARKET"/>
    <x v="1"/>
    <n v="76"/>
  </r>
  <r>
    <d v="2020-04-13T12:00:00"/>
    <s v="Mon"/>
    <s v="PM"/>
    <s v="2020-04-13 PM"/>
    <x v="2"/>
    <x v="10"/>
    <s v="Week 3 - Mon - PM"/>
    <s v="MARKET"/>
    <x v="2"/>
    <n v="83"/>
  </r>
  <r>
    <d v="2020-04-13T12:00:00"/>
    <s v="Mon"/>
    <s v="PM"/>
    <s v="2020-04-13 PM"/>
    <x v="2"/>
    <x v="10"/>
    <s v="Week 3 - Mon - PM"/>
    <s v="MARKET"/>
    <x v="3"/>
    <n v="83"/>
  </r>
  <r>
    <d v="2020-04-14T00:00:00"/>
    <s v="Tue"/>
    <s v="AM"/>
    <s v="2020-04-14 AM"/>
    <x v="2"/>
    <x v="1"/>
    <s v="Week 3 - Tue - AM"/>
    <s v="MARKET"/>
    <x v="0"/>
    <n v="55"/>
  </r>
  <r>
    <d v="2020-04-14T00:00:00"/>
    <s v="Tue"/>
    <s v="AM"/>
    <s v="2020-04-14 AM"/>
    <x v="2"/>
    <x v="1"/>
    <s v="Week 3 - Tue - AM"/>
    <s v="MARKET"/>
    <x v="1"/>
    <n v="117"/>
  </r>
  <r>
    <d v="2020-04-14T00:00:00"/>
    <s v="Tue"/>
    <s v="AM"/>
    <s v="2020-04-14 AM"/>
    <x v="2"/>
    <x v="1"/>
    <s v="Week 3 - Tue - AM"/>
    <s v="MARKET"/>
    <x v="2"/>
    <n v="79"/>
  </r>
  <r>
    <d v="2020-04-14T00:00:00"/>
    <s v="Tue"/>
    <s v="AM"/>
    <s v="2020-04-14 AM"/>
    <x v="2"/>
    <x v="1"/>
    <s v="Week 3 - Tue - AM"/>
    <s v="MARKET"/>
    <x v="3"/>
    <n v="78"/>
  </r>
  <r>
    <d v="2020-04-14T12:00:00"/>
    <s v="Tue"/>
    <s v="PM"/>
    <s v="2020-04-14 PM"/>
    <x v="2"/>
    <x v="11"/>
    <s v="Week 3 - Tue - PM"/>
    <s v="MARKET"/>
    <x v="0"/>
    <n v="51"/>
  </r>
  <r>
    <d v="2020-04-14T12:00:00"/>
    <s v="Tue"/>
    <s v="PM"/>
    <s v="2020-04-14 PM"/>
    <x v="2"/>
    <x v="11"/>
    <s v="Week 3 - Tue - PM"/>
    <s v="MARKET"/>
    <x v="1"/>
    <n v="155"/>
  </r>
  <r>
    <d v="2020-04-14T12:00:00"/>
    <s v="Tue"/>
    <s v="PM"/>
    <s v="2020-04-14 PM"/>
    <x v="2"/>
    <x v="11"/>
    <s v="Week 3 - Tue - PM"/>
    <s v="MARKET"/>
    <x v="2"/>
    <n v="74"/>
  </r>
  <r>
    <d v="2020-04-14T12:00:00"/>
    <s v="Tue"/>
    <s v="PM"/>
    <s v="2020-04-14 PM"/>
    <x v="2"/>
    <x v="11"/>
    <s v="Week 3 - Tue - PM"/>
    <s v="MARKET"/>
    <x v="3"/>
    <n v="74"/>
  </r>
  <r>
    <d v="2020-04-15T00:00:00"/>
    <s v="Wed"/>
    <s v="AM"/>
    <s v="2020-04-15 AM"/>
    <x v="2"/>
    <x v="2"/>
    <s v="Week 3 - Wed - AM"/>
    <s v="MARKET"/>
    <x v="0"/>
    <n v="123"/>
  </r>
  <r>
    <d v="2020-04-15T00:00:00"/>
    <s v="Wed"/>
    <s v="AM"/>
    <s v="2020-04-15 AM"/>
    <x v="2"/>
    <x v="2"/>
    <s v="Week 3 - Wed - AM"/>
    <s v="MARKET"/>
    <x v="1"/>
    <n v="245"/>
  </r>
  <r>
    <d v="2020-04-15T00:00:00"/>
    <s v="Wed"/>
    <s v="AM"/>
    <s v="2020-04-15 AM"/>
    <x v="2"/>
    <x v="2"/>
    <s v="Week 3 - Wed - AM"/>
    <s v="MARKET"/>
    <x v="2"/>
    <n v="70"/>
  </r>
  <r>
    <d v="2020-04-15T00:00:00"/>
    <s v="Wed"/>
    <s v="AM"/>
    <s v="2020-04-15 AM"/>
    <x v="2"/>
    <x v="2"/>
    <s v="Week 3 - Wed - AM"/>
    <s v="MARKET"/>
    <x v="3"/>
    <n v="70"/>
  </r>
  <r>
    <d v="2020-04-15T12:00:00"/>
    <s v="Wed"/>
    <s v="PM"/>
    <s v="2020-04-15 PM"/>
    <x v="2"/>
    <x v="12"/>
    <s v="Week 3 - Wed - PM"/>
    <s v="MARKET"/>
    <x v="0"/>
    <n v="92"/>
  </r>
  <r>
    <d v="2020-04-15T12:00:00"/>
    <s v="Wed"/>
    <s v="PM"/>
    <s v="2020-04-15 PM"/>
    <x v="2"/>
    <x v="12"/>
    <s v="Week 3 - Wed - PM"/>
    <s v="MARKET"/>
    <x v="1"/>
    <n v="168"/>
  </r>
  <r>
    <d v="2020-04-15T12:00:00"/>
    <s v="Wed"/>
    <s v="PM"/>
    <s v="2020-04-15 PM"/>
    <x v="2"/>
    <x v="12"/>
    <s v="Week 3 - Wed - PM"/>
    <s v="MARKET"/>
    <x v="2"/>
    <m/>
  </r>
  <r>
    <d v="2020-04-15T12:00:00"/>
    <s v="Wed"/>
    <s v="PM"/>
    <s v="2020-04-15 PM"/>
    <x v="2"/>
    <x v="12"/>
    <s v="Week 3 - Wed - PM"/>
    <s v="MARKET"/>
    <x v="3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5" applyNumberFormats="0" applyBorderFormats="0" applyFontFormats="0" applyPatternFormats="0" applyAlignmentFormats="0" applyWidthHeightFormats="1" dataCaption="Values" updatedVersion="6" minRefreshableVersion="3" showDrill="0" rowGrandTotals="0" colGrandTotals="0" itemPrintTitles="1" createdVersion="6" indent="0" showHeaders="0" outline="1" outlineData="1" multipleFieldFilters="0" chartFormat="3">
  <location ref="B2:I17" firstHeaderRow="1" firstDataRow="3" firstDataCol="1"/>
  <pivotFields count="10">
    <pivotField numFmtId="14" showAll="0" defaultSubtotal="0"/>
    <pivotField numFmtId="3" showAll="0" defaultSubtotal="0"/>
    <pivotField showAll="0" defaultSubtotal="0"/>
    <pivotField showAll="0" defaultSubtotal="0"/>
    <pivotField axis="axisCol" showAll="0" defaultSubtotal="0">
      <items count="5">
        <item h="1" m="1" x="3"/>
        <item h="1" m="1" x="4"/>
        <item h="1" x="0"/>
        <item x="1"/>
        <item x="2"/>
      </items>
    </pivotField>
    <pivotField axis="axisRow" showAll="0" defaultSubtotal="0">
      <items count="24">
        <item m="1" x="20"/>
        <item m="1" x="15"/>
        <item m="1" x="21"/>
        <item m="1" x="19"/>
        <item m="1" x="13"/>
        <item m="1" x="17"/>
        <item m="1" x="14"/>
        <item m="1" x="22"/>
        <item m="1" x="18"/>
        <item m="1" x="16"/>
        <item m="1" x="23"/>
        <item x="0"/>
        <item x="9"/>
        <item x="10"/>
        <item x="1"/>
        <item x="11"/>
        <item x="2"/>
        <item x="12"/>
        <item x="3"/>
        <item x="4"/>
        <item x="5"/>
        <item x="6"/>
        <item x="7"/>
        <item x="8"/>
      </items>
    </pivotField>
    <pivotField showAll="0" defaultSubtotal="0"/>
    <pivotField showAll="0" defaultSubtotal="0"/>
    <pivotField axis="axisCol" showAll="0" defaultSubtotal="0">
      <items count="4">
        <item x="0"/>
        <item x="1"/>
        <item x="2"/>
        <item x="3"/>
      </items>
    </pivotField>
    <pivotField dataField="1" showAll="0" defaultSubtotal="0"/>
  </pivotFields>
  <rowFields count="1">
    <field x="5"/>
  </rowFields>
  <rowItems count="13"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</rowItems>
  <colFields count="2">
    <field x="4"/>
    <field x="8"/>
  </colFields>
  <colItems count="7">
    <i>
      <x v="3"/>
      <x/>
    </i>
    <i r="1">
      <x v="1"/>
    </i>
    <i r="1">
      <x v="2"/>
    </i>
    <i>
      <x v="4"/>
      <x/>
    </i>
    <i r="1">
      <x v="1"/>
    </i>
    <i r="1">
      <x v="2"/>
    </i>
    <i r="1">
      <x v="3"/>
    </i>
  </colItems>
  <dataFields count="1">
    <dataField name="Turnip Price Return" fld="9" showDataAs="percentDiff" baseField="5" baseItem="11" numFmtId="10"/>
  </dataFields>
  <chartFormats count="13">
    <chartFormat chart="0" format="5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3"/>
          </reference>
          <reference field="8" count="1" selected="0">
            <x v="0"/>
          </reference>
        </references>
      </pivotArea>
    </chartFormat>
    <chartFormat chart="0" format="6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3"/>
          </reference>
          <reference field="8" count="1" selected="0">
            <x v="2"/>
          </reference>
        </references>
      </pivotArea>
    </chartFormat>
    <chartFormat chart="0" format="7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3"/>
          </reference>
          <reference field="8" count="1" selected="0">
            <x v="1"/>
          </reference>
        </references>
      </pivotArea>
    </chartFormat>
    <chartFormat chart="1" format="14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3"/>
          </reference>
          <reference field="8" count="1" selected="0">
            <x v="0"/>
          </reference>
        </references>
      </pivotArea>
    </chartFormat>
    <chartFormat chart="1" format="15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3"/>
          </reference>
          <reference field="8" count="1" selected="0">
            <x v="2"/>
          </reference>
        </references>
      </pivotArea>
    </chartFormat>
    <chartFormat chart="1" format="16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3"/>
          </reference>
          <reference field="8" count="1" selected="0">
            <x v="1"/>
          </reference>
        </references>
      </pivotArea>
    </chartFormat>
    <chartFormat chart="2" format="17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3"/>
          </reference>
          <reference field="8" count="1" selected="0">
            <x v="0"/>
          </reference>
        </references>
      </pivotArea>
    </chartFormat>
    <chartFormat chart="2" format="18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3"/>
          </reference>
          <reference field="8" count="1" selected="0">
            <x v="1"/>
          </reference>
        </references>
      </pivotArea>
    </chartFormat>
    <chartFormat chart="2" format="19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3"/>
          </reference>
          <reference field="8" count="1" selected="0">
            <x v="2"/>
          </reference>
        </references>
      </pivotArea>
    </chartFormat>
    <chartFormat chart="2" format="20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4"/>
          </reference>
          <reference field="8" count="1" selected="0">
            <x v="0"/>
          </reference>
        </references>
      </pivotArea>
    </chartFormat>
    <chartFormat chart="2" format="21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4"/>
          </reference>
          <reference field="8" count="1" selected="0">
            <x v="1"/>
          </reference>
        </references>
      </pivotArea>
    </chartFormat>
    <chartFormat chart="2" format="22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4"/>
          </reference>
          <reference field="8" count="1" selected="0">
            <x v="2"/>
          </reference>
        </references>
      </pivotArea>
    </chartFormat>
    <chartFormat chart="2" format="23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4"/>
          </reference>
          <reference field="8" count="1" selected="0">
            <x v="3"/>
          </reference>
        </references>
      </pivotArea>
    </chartFormat>
  </chartFormats>
  <pivotTableStyleInfo name="PivotStyleMedium8 2" showRowHeaders="1" showColHeaders="1" showRowStripes="1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5" applyNumberFormats="0" applyBorderFormats="0" applyFontFormats="0" applyPatternFormats="0" applyAlignmentFormats="0" applyWidthHeightFormats="1" dataCaption="Values" updatedVersion="6" minRefreshableVersion="3" showDrill="0" rowGrandTotals="0" colGrandTotals="0" itemPrintTitles="1" createdVersion="6" indent="0" outline="1" outlineData="1" multipleFieldFilters="0" chartFormat="2">
  <location ref="B2:I17" firstHeaderRow="1" firstDataRow="3" firstDataCol="1"/>
  <pivotFields count="10">
    <pivotField numFmtId="14" showAll="0" defaultSubtotal="0"/>
    <pivotField numFmtId="3" showAll="0" defaultSubtotal="0"/>
    <pivotField showAll="0" defaultSubtotal="0"/>
    <pivotField showAll="0" defaultSubtotal="0"/>
    <pivotField axis="axisCol" showAll="0" defaultSubtotal="0">
      <items count="5">
        <item h="1" m="1" x="3"/>
        <item h="1" m="1" x="4"/>
        <item h="1" x="0"/>
        <item x="1"/>
        <item x="2"/>
      </items>
    </pivotField>
    <pivotField axis="axisRow" showAll="0" defaultSubtotal="0">
      <items count="24">
        <item m="1" x="20"/>
        <item m="1" x="15"/>
        <item m="1" x="21"/>
        <item m="1" x="19"/>
        <item m="1" x="13"/>
        <item m="1" x="17"/>
        <item m="1" x="14"/>
        <item m="1" x="22"/>
        <item m="1" x="18"/>
        <item m="1" x="16"/>
        <item m="1" x="23"/>
        <item x="0"/>
        <item x="9"/>
        <item x="10"/>
        <item x="1"/>
        <item x="11"/>
        <item x="2"/>
        <item x="12"/>
        <item x="3"/>
        <item x="4"/>
        <item x="5"/>
        <item x="6"/>
        <item x="7"/>
        <item x="8"/>
      </items>
    </pivotField>
    <pivotField showAll="0" defaultSubtotal="0"/>
    <pivotField showAll="0" defaultSubtotal="0"/>
    <pivotField axis="axisCol" showAll="0" defaultSubtotal="0">
      <items count="4">
        <item x="0"/>
        <item x="1"/>
        <item x="2"/>
        <item x="3"/>
      </items>
    </pivotField>
    <pivotField dataField="1" showAll="0" defaultSubtotal="0"/>
  </pivotFields>
  <rowFields count="1">
    <field x="5"/>
  </rowFields>
  <rowItems count="13"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</rowItems>
  <colFields count="2">
    <field x="4"/>
    <field x="8"/>
  </colFields>
  <colItems count="7">
    <i>
      <x v="3"/>
      <x/>
    </i>
    <i r="1">
      <x v="1"/>
    </i>
    <i r="1">
      <x v="2"/>
    </i>
    <i>
      <x v="4"/>
      <x/>
    </i>
    <i r="1">
      <x v="1"/>
    </i>
    <i r="1">
      <x v="2"/>
    </i>
    <i r="1">
      <x v="3"/>
    </i>
  </colItems>
  <dataFields count="1">
    <dataField name="Turnip Price Return" fld="9" showDataAs="percentDiff" baseField="5" baseItem="1048828" numFmtId="10"/>
  </dataFields>
  <chartFormats count="10">
    <chartFormat chart="0" format="5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3"/>
          </reference>
          <reference field="8" count="1" selected="0">
            <x v="0"/>
          </reference>
        </references>
      </pivotArea>
    </chartFormat>
    <chartFormat chart="0" format="6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3"/>
          </reference>
          <reference field="8" count="1" selected="0">
            <x v="2"/>
          </reference>
        </references>
      </pivotArea>
    </chartFormat>
    <chartFormat chart="0" format="7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3"/>
          </reference>
          <reference field="8" count="1" selected="0">
            <x v="1"/>
          </reference>
        </references>
      </pivotArea>
    </chartFormat>
    <chartFormat chart="1" format="14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3"/>
          </reference>
          <reference field="8" count="1" selected="0">
            <x v="0"/>
          </reference>
        </references>
      </pivotArea>
    </chartFormat>
    <chartFormat chart="1" format="15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3"/>
          </reference>
          <reference field="8" count="1" selected="0">
            <x v="2"/>
          </reference>
        </references>
      </pivotArea>
    </chartFormat>
    <chartFormat chart="1" format="16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3"/>
          </reference>
          <reference field="8" count="1" selected="0">
            <x v="1"/>
          </reference>
        </references>
      </pivotArea>
    </chartFormat>
    <chartFormat chart="1" format="17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4"/>
          </reference>
          <reference field="8" count="1" selected="0">
            <x v="0"/>
          </reference>
        </references>
      </pivotArea>
    </chartFormat>
    <chartFormat chart="1" format="18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4"/>
          </reference>
          <reference field="8" count="1" selected="0">
            <x v="1"/>
          </reference>
        </references>
      </pivotArea>
    </chartFormat>
    <chartFormat chart="1" format="19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4"/>
          </reference>
          <reference field="8" count="1" selected="0">
            <x v="2"/>
          </reference>
        </references>
      </pivotArea>
    </chartFormat>
    <chartFormat chart="1" format="20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4"/>
          </reference>
          <reference field="8" count="1" selected="0">
            <x v="3"/>
          </reference>
        </references>
      </pivotArea>
    </chartFormat>
  </chartFormats>
  <pivotTableStyleInfo name="PivotStyleMedium8 2" showRowHeaders="1" showColHeaders="1" showRowStripes="1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1" cacheId="5" applyNumberFormats="0" applyBorderFormats="0" applyFontFormats="0" applyPatternFormats="0" applyAlignmentFormats="0" applyWidthHeightFormats="1" dataCaption="Values" updatedVersion="6" minRefreshableVersion="3" showDrill="0" rowGrandTotals="0" colGrandTotals="0" itemPrintTitles="1" createdVersion="6" indent="0" outline="1" outlineData="1" multipleFieldFilters="0" chartFormat="7">
  <location ref="B2:I17" firstHeaderRow="1" firstDataRow="3" firstDataCol="1"/>
  <pivotFields count="10">
    <pivotField numFmtId="14" showAll="0" defaultSubtotal="0"/>
    <pivotField numFmtId="3" showAll="0" defaultSubtotal="0"/>
    <pivotField showAll="0" defaultSubtotal="0"/>
    <pivotField showAll="0" defaultSubtotal="0"/>
    <pivotField axis="axisCol" showAll="0" defaultSubtotal="0">
      <items count="5">
        <item h="1" m="1" x="3"/>
        <item h="1" m="1" x="4"/>
        <item h="1" x="0"/>
        <item x="1"/>
        <item x="2"/>
      </items>
    </pivotField>
    <pivotField axis="axisRow" showAll="0" defaultSubtotal="0">
      <items count="24">
        <item m="1" x="20"/>
        <item m="1" x="15"/>
        <item m="1" x="21"/>
        <item m="1" x="19"/>
        <item m="1" x="13"/>
        <item m="1" x="17"/>
        <item m="1" x="14"/>
        <item m="1" x="22"/>
        <item m="1" x="18"/>
        <item m="1" x="16"/>
        <item m="1" x="23"/>
        <item x="0"/>
        <item x="9"/>
        <item x="10"/>
        <item x="1"/>
        <item x="11"/>
        <item x="2"/>
        <item x="12"/>
        <item x="3"/>
        <item x="4"/>
        <item x="5"/>
        <item x="6"/>
        <item x="7"/>
        <item x="8"/>
      </items>
    </pivotField>
    <pivotField showAll="0" defaultSubtotal="0"/>
    <pivotField showAll="0" defaultSubtotal="0"/>
    <pivotField axis="axisCol" showAll="0" defaultSubtotal="0">
      <items count="4">
        <item x="0"/>
        <item x="1"/>
        <item x="2"/>
        <item x="3"/>
      </items>
    </pivotField>
    <pivotField dataField="1" showAll="0" defaultSubtotal="0"/>
  </pivotFields>
  <rowFields count="1">
    <field x="5"/>
  </rowFields>
  <rowItems count="13"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</rowItems>
  <colFields count="2">
    <field x="4"/>
    <field x="8"/>
  </colFields>
  <colItems count="7">
    <i>
      <x v="3"/>
      <x/>
    </i>
    <i r="1">
      <x v="1"/>
    </i>
    <i r="1">
      <x v="2"/>
    </i>
    <i>
      <x v="4"/>
      <x/>
    </i>
    <i r="1">
      <x v="1"/>
    </i>
    <i r="1">
      <x v="2"/>
    </i>
    <i r="1">
      <x v="3"/>
    </i>
  </colItems>
  <dataFields count="1">
    <dataField name="Turnip Price" fld="9" baseField="0" baseItem="0"/>
  </dataFields>
  <formats count="2">
    <format dxfId="19">
      <pivotArea dataOnly="0" labelOnly="1" fieldPosition="0">
        <references count="2">
          <reference field="4" count="0" selected="0"/>
          <reference field="8" count="0"/>
        </references>
      </pivotArea>
    </format>
    <format dxfId="18">
      <pivotArea dataOnly="0" labelOnly="1" fieldPosition="0">
        <references count="1">
          <reference field="4" count="0"/>
        </references>
      </pivotArea>
    </format>
  </formats>
  <chartFormats count="21">
    <chartFormat chart="0" format="5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3"/>
          </reference>
          <reference field="8" count="1" selected="0">
            <x v="0"/>
          </reference>
        </references>
      </pivotArea>
    </chartFormat>
    <chartFormat chart="0" format="6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3"/>
          </reference>
          <reference field="8" count="1" selected="0">
            <x v="2"/>
          </reference>
        </references>
      </pivotArea>
    </chartFormat>
    <chartFormat chart="0" format="7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3"/>
          </reference>
          <reference field="8" count="1" selected="0">
            <x v="1"/>
          </reference>
        </references>
      </pivotArea>
    </chartFormat>
    <chartFormat chart="0" format="8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2"/>
          </reference>
          <reference field="8" count="1" selected="0">
            <x v="0"/>
          </reference>
        </references>
      </pivotArea>
    </chartFormat>
    <chartFormat chart="1" format="9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3"/>
          </reference>
          <reference field="8" count="1" selected="0">
            <x v="0"/>
          </reference>
        </references>
      </pivotArea>
    </chartFormat>
    <chartFormat chart="1" format="10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3"/>
          </reference>
          <reference field="8" count="1" selected="0">
            <x v="1"/>
          </reference>
        </references>
      </pivotArea>
    </chartFormat>
    <chartFormat chart="1" format="11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3"/>
          </reference>
          <reference field="8" count="1" selected="0">
            <x v="2"/>
          </reference>
        </references>
      </pivotArea>
    </chartFormat>
    <chartFormat chart="2" format="12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3"/>
          </reference>
          <reference field="8" count="1" selected="0">
            <x v="0"/>
          </reference>
        </references>
      </pivotArea>
    </chartFormat>
    <chartFormat chart="2" format="13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3"/>
          </reference>
          <reference field="8" count="1" selected="0">
            <x v="1"/>
          </reference>
        </references>
      </pivotArea>
    </chartFormat>
    <chartFormat chart="2" format="14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3"/>
          </reference>
          <reference field="8" count="1" selected="0">
            <x v="2"/>
          </reference>
        </references>
      </pivotArea>
    </chartFormat>
    <chartFormat chart="3" format="9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3"/>
          </reference>
          <reference field="8" count="1" selected="0">
            <x v="0"/>
          </reference>
        </references>
      </pivotArea>
    </chartFormat>
    <chartFormat chart="3" format="10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3"/>
          </reference>
          <reference field="8" count="1" selected="0">
            <x v="1"/>
          </reference>
        </references>
      </pivotArea>
    </chartFormat>
    <chartFormat chart="3" format="11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3"/>
          </reference>
          <reference field="8" count="1" selected="0">
            <x v="2"/>
          </reference>
        </references>
      </pivotArea>
    </chartFormat>
    <chartFormat chart="4" format="12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3"/>
          </reference>
          <reference field="8" count="1" selected="0">
            <x v="0"/>
          </reference>
        </references>
      </pivotArea>
    </chartFormat>
    <chartFormat chart="4" format="13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3"/>
          </reference>
          <reference field="8" count="1" selected="0">
            <x v="1"/>
          </reference>
        </references>
      </pivotArea>
    </chartFormat>
    <chartFormat chart="4" format="14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3"/>
          </reference>
          <reference field="8" count="1" selected="0">
            <x v="2"/>
          </reference>
        </references>
      </pivotArea>
    </chartFormat>
    <chartFormat chart="0" format="9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4"/>
          </reference>
          <reference field="8" count="1" selected="0">
            <x v="0"/>
          </reference>
        </references>
      </pivotArea>
    </chartFormat>
    <chartFormat chart="0" format="10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4"/>
          </reference>
          <reference field="8" count="1" selected="0">
            <x v="1"/>
          </reference>
        </references>
      </pivotArea>
    </chartFormat>
    <chartFormat chart="0" format="11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4"/>
          </reference>
          <reference field="8" count="1" selected="0">
            <x v="2"/>
          </reference>
        </references>
      </pivotArea>
    </chartFormat>
    <chartFormat chart="0" format="12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4"/>
          </reference>
          <reference field="8" count="1" selected="0">
            <x v="3"/>
          </reference>
        </references>
      </pivotArea>
    </chartFormat>
    <chartFormat chart="0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8 2" showRowHeaders="1" showColHeaders="1" showRowStripes="1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URNIP_PRICES" displayName="TURNIP_PRICES" ref="B2:K78">
  <autoFilter ref="B2:K78"/>
  <tableColumns count="10">
    <tableColumn id="1" name="DATE" totalsRowLabel="Total" dataDxfId="17" totalsRowDxfId="16" dataCellStyle="Input"/>
    <tableColumn id="2" name="WEEKDAY" dataDxfId="15">
      <calculatedColumnFormula>TEXT(WEEKDAY(B3),"DDD")</calculatedColumnFormula>
    </tableColumn>
    <tableColumn id="3" name="TIME" dataDxfId="14">
      <calculatedColumnFormula>IF(HOUR(B3)&lt;12,"AM","PM")</calculatedColumnFormula>
    </tableColumn>
    <tableColumn id="9" name="DATE_TIME" dataDxfId="13">
      <calculatedColumnFormula>TEXT(TURNIP_PRICES[[#This Row],[DATE]],"YYYY-MM-DD")&amp;" "&amp;TURNIP_PRICES[[#This Row],[TIME]]</calculatedColumnFormula>
    </tableColumn>
    <tableColumn id="8" name="WEEK" dataDxfId="12">
      <calculatedColumnFormula>"Week "&amp;WEEKNUM(TURNIP_PRICES[[#This Row],[DATE]])-13</calculatedColumnFormula>
    </tableColumn>
    <tableColumn id="11" name="WEEKDAY_TIME" dataDxfId="11">
      <calculatedColumnFormula>TURNIP_PRICES[[#This Row],[WEEKDAY]]&amp;" - "&amp;TURNIP_PRICES[[#This Row],[TIME]]</calculatedColumnFormula>
    </tableColumn>
    <tableColumn id="10" name="WEEK_WEEKDAY_TIME" dataDxfId="10">
      <calculatedColumnFormula>TURNIP_PRICES[[#This Row],[WEEK]]&amp;" - "&amp;TURNIP_PRICES[[#This Row],[WEEKDAY]]&amp;" - "&amp;TURNIP_PRICES[[#This Row],[TIME]]</calculatedColumnFormula>
    </tableColumn>
    <tableColumn id="6" name="TYPE" totalsRowFunction="count" dataDxfId="9">
      <calculatedColumnFormula>IF(TURNIP_PRICES[[#This Row],[WEEKDAY]]="Sun","IPO","MARKET")</calculatedColumnFormula>
    </tableColumn>
    <tableColumn id="5" name="ISLAND" dataDxfId="8" totalsRowDxfId="7" dataCellStyle="Input"/>
    <tableColumn id="4" name="PRICE" totalsRowDxfId="6" dataCellStyle="Input"/>
  </tableColumns>
  <tableStyleInfo name="R&amp;R Table 3" showFirstColumn="1" showLastColumn="0" showRowStripes="1" showColumnStripes="0"/>
</table>
</file>

<file path=xl/tables/table2.xml><?xml version="1.0" encoding="utf-8"?>
<table xmlns="http://schemas.openxmlformats.org/spreadsheetml/2006/main" id="2" name="TURNIP_TRADES" displayName="TURNIP_TRADES" ref="B2:G13" totalsRowShown="0" headerRowDxfId="5">
  <autoFilter ref="B2:G13"/>
  <tableColumns count="6">
    <tableColumn id="1" name="DATE" dataDxfId="4" dataCellStyle="Input"/>
    <tableColumn id="3" name="TIME" dataDxfId="3">
      <calculatedColumnFormula>IF(HOUR(B3)&lt;12,"AM","PM")</calculatedColumnFormula>
    </tableColumn>
    <tableColumn id="5" name="ISLAND" dataCellStyle="Input"/>
    <tableColumn id="9" name="VILLAGER" dataCellStyle="Input"/>
    <tableColumn id="7" name="TRADE AMOUNT" dataCellStyle="Input"/>
    <tableColumn id="8" name="TRADE TYPE" dataDxfId="2">
      <calculatedColumnFormula>IF(SIGN(TURNIP_TRADES[[#This Row],[TRADE AMOUNT]])=-1,"BUY","SELL")</calculatedColumnFormula>
    </tableColumn>
  </tableColumns>
  <tableStyleInfo name="R&amp;R Table 3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7"/>
  <sheetViews>
    <sheetView showGridLines="0" topLeftCell="B13" workbookViewId="0">
      <selection activeCell="N10" sqref="N10"/>
    </sheetView>
  </sheetViews>
  <sheetFormatPr defaultRowHeight="15" x14ac:dyDescent="0.25"/>
  <cols>
    <col min="2" max="2" width="18.28515625" bestFit="1" customWidth="1"/>
    <col min="3" max="5" width="20.7109375" customWidth="1"/>
    <col min="6" max="6" width="8.28515625" customWidth="1"/>
    <col min="7" max="7" width="11.28515625" customWidth="1"/>
    <col min="8" max="8" width="12.5703125" bestFit="1" customWidth="1"/>
    <col min="9" max="9" width="11.28515625" bestFit="1" customWidth="1"/>
  </cols>
  <sheetData>
    <row r="2" spans="2:9" x14ac:dyDescent="0.25">
      <c r="B2" s="2" t="s">
        <v>23</v>
      </c>
    </row>
    <row r="3" spans="2:9" x14ac:dyDescent="0.25">
      <c r="C3" t="s">
        <v>17</v>
      </c>
      <c r="F3" t="s">
        <v>37</v>
      </c>
    </row>
    <row r="4" spans="2:9" x14ac:dyDescent="0.25">
      <c r="C4" t="s">
        <v>30</v>
      </c>
      <c r="D4" t="s">
        <v>4</v>
      </c>
      <c r="E4" t="s">
        <v>18</v>
      </c>
      <c r="F4" t="s">
        <v>30</v>
      </c>
      <c r="G4" t="s">
        <v>4</v>
      </c>
      <c r="H4" t="s">
        <v>18</v>
      </c>
      <c r="I4" t="s">
        <v>38</v>
      </c>
    </row>
    <row r="5" spans="2:9" x14ac:dyDescent="0.25">
      <c r="B5" s="3" t="s">
        <v>19</v>
      </c>
      <c r="C5" s="4"/>
      <c r="D5" s="4"/>
      <c r="E5" s="4"/>
      <c r="F5" s="4"/>
      <c r="G5" s="4"/>
      <c r="H5" s="4"/>
      <c r="I5" s="4"/>
    </row>
    <row r="6" spans="2:9" x14ac:dyDescent="0.25">
      <c r="B6" s="3" t="s">
        <v>20</v>
      </c>
      <c r="C6" s="4">
        <v>-0.11578947368421053</v>
      </c>
      <c r="D6" s="4">
        <v>0.38317757009345793</v>
      </c>
      <c r="E6" s="4">
        <v>-0.18</v>
      </c>
      <c r="F6" s="4">
        <v>-0.35353535353535354</v>
      </c>
      <c r="G6" s="4">
        <v>-0.1111111111111111</v>
      </c>
      <c r="H6" s="4">
        <v>-4.3956043956043959E-2</v>
      </c>
      <c r="I6" s="4">
        <v>-0.13131313131313133</v>
      </c>
    </row>
    <row r="7" spans="2:9" x14ac:dyDescent="0.25">
      <c r="B7" s="3" t="s">
        <v>21</v>
      </c>
      <c r="C7" s="4">
        <v>-0.17894736842105263</v>
      </c>
      <c r="D7" s="4">
        <v>-0.35514018691588783</v>
      </c>
      <c r="E7" s="4">
        <v>-0.14000000000000001</v>
      </c>
      <c r="F7" s="4">
        <v>-0.40404040404040403</v>
      </c>
      <c r="G7" s="4">
        <v>-0.15555555555555556</v>
      </c>
      <c r="H7" s="4">
        <v>-8.7912087912087919E-2</v>
      </c>
      <c r="I7" s="4">
        <v>-0.16161616161616163</v>
      </c>
    </row>
    <row r="8" spans="2:9" x14ac:dyDescent="0.25">
      <c r="B8" s="3" t="s">
        <v>24</v>
      </c>
      <c r="C8" s="4">
        <v>-0.21052631578947367</v>
      </c>
      <c r="D8" s="4">
        <v>-0.43925233644859812</v>
      </c>
      <c r="E8" s="4">
        <v>-0.19</v>
      </c>
      <c r="F8" s="4">
        <v>-0.44444444444444442</v>
      </c>
      <c r="G8" s="4">
        <v>0.3</v>
      </c>
      <c r="H8" s="4">
        <v>-0.13186813186813187</v>
      </c>
      <c r="I8" s="4">
        <v>-0.21212121212121213</v>
      </c>
    </row>
    <row r="9" spans="2:9" x14ac:dyDescent="0.25">
      <c r="B9" s="3" t="s">
        <v>25</v>
      </c>
      <c r="C9" s="4">
        <v>-0.25263157894736843</v>
      </c>
      <c r="D9" s="4">
        <v>0.22429906542056074</v>
      </c>
      <c r="E9" s="4">
        <v>-0.25</v>
      </c>
      <c r="F9" s="4">
        <v>-0.48484848484848486</v>
      </c>
      <c r="G9" s="4">
        <v>0.72222222222222221</v>
      </c>
      <c r="H9" s="4">
        <v>-0.18681318681318682</v>
      </c>
      <c r="I9" s="4">
        <v>-0.25252525252525254</v>
      </c>
    </row>
    <row r="10" spans="2:9" x14ac:dyDescent="0.25">
      <c r="B10" s="3" t="s">
        <v>26</v>
      </c>
      <c r="C10" s="4">
        <v>-0.30526315789473685</v>
      </c>
      <c r="D10" s="4">
        <v>-9.3457943925233641E-2</v>
      </c>
      <c r="E10" s="4">
        <v>-0.3</v>
      </c>
      <c r="F10" s="4">
        <v>0.24242424242424243</v>
      </c>
      <c r="G10" s="4">
        <v>1.7222222222222223</v>
      </c>
      <c r="H10" s="4">
        <v>-0.23076923076923078</v>
      </c>
      <c r="I10" s="4">
        <v>-0.29292929292929293</v>
      </c>
    </row>
    <row r="11" spans="2:9" x14ac:dyDescent="0.25">
      <c r="B11" s="3" t="s">
        <v>27</v>
      </c>
      <c r="C11" s="4">
        <v>-0.3473684210526316</v>
      </c>
      <c r="D11" s="4">
        <v>0.17757009345794392</v>
      </c>
      <c r="E11" s="4">
        <v>-0.33</v>
      </c>
      <c r="F11" s="4">
        <v>-7.0707070707070704E-2</v>
      </c>
      <c r="G11" s="4">
        <v>0.8666666666666667</v>
      </c>
      <c r="H11" s="4" t="e">
        <v>#NULL!</v>
      </c>
      <c r="I11" s="4" t="e">
        <v>#NULL!</v>
      </c>
    </row>
    <row r="12" spans="2:9" x14ac:dyDescent="0.25">
      <c r="B12" s="3" t="s">
        <v>28</v>
      </c>
      <c r="C12" s="4">
        <v>9.4736842105263161E-2</v>
      </c>
      <c r="D12" s="4">
        <v>0.30841121495327101</v>
      </c>
      <c r="E12" s="4">
        <v>-0.37</v>
      </c>
      <c r="F12" s="4" t="e">
        <v>#NULL!</v>
      </c>
      <c r="G12" s="4" t="e">
        <v>#NULL!</v>
      </c>
      <c r="H12" s="4" t="e">
        <v>#NULL!</v>
      </c>
      <c r="I12" s="4" t="e">
        <v>#NULL!</v>
      </c>
    </row>
    <row r="13" spans="2:9" x14ac:dyDescent="0.25">
      <c r="B13" s="3" t="s">
        <v>29</v>
      </c>
      <c r="C13" s="4">
        <v>0.82105263157894737</v>
      </c>
      <c r="D13" s="4">
        <v>-0.27102803738317754</v>
      </c>
      <c r="E13" s="4">
        <v>-0.41</v>
      </c>
      <c r="F13" s="4" t="e">
        <v>#NULL!</v>
      </c>
      <c r="G13" s="4" t="e">
        <v>#NULL!</v>
      </c>
      <c r="H13" s="4" t="e">
        <v>#NULL!</v>
      </c>
      <c r="I13" s="4" t="e">
        <v>#NULL!</v>
      </c>
    </row>
    <row r="14" spans="2:9" x14ac:dyDescent="0.25">
      <c r="B14" s="3" t="s">
        <v>31</v>
      </c>
      <c r="C14" s="4">
        <v>4.4736842105263159</v>
      </c>
      <c r="D14" s="4">
        <v>-0.34579439252336447</v>
      </c>
      <c r="E14" s="4">
        <v>-0.45</v>
      </c>
      <c r="F14" s="4" t="e">
        <v>#NULL!</v>
      </c>
      <c r="G14" s="4" t="e">
        <v>#NULL!</v>
      </c>
      <c r="H14" s="4" t="e">
        <v>#NULL!</v>
      </c>
      <c r="I14" s="4" t="e">
        <v>#NULL!</v>
      </c>
    </row>
    <row r="15" spans="2:9" x14ac:dyDescent="0.25">
      <c r="B15" s="3" t="s">
        <v>32</v>
      </c>
      <c r="C15" s="4">
        <v>0.82105263157894737</v>
      </c>
      <c r="D15" s="4">
        <v>-0.3925233644859813</v>
      </c>
      <c r="E15" s="4">
        <v>-0.5</v>
      </c>
      <c r="F15" s="4" t="e">
        <v>#NULL!</v>
      </c>
      <c r="G15" s="4" t="e">
        <v>#NULL!</v>
      </c>
      <c r="H15" s="4" t="e">
        <v>#NULL!</v>
      </c>
      <c r="I15" s="4" t="e">
        <v>#NULL!</v>
      </c>
    </row>
    <row r="16" spans="2:9" x14ac:dyDescent="0.25">
      <c r="B16" s="3" t="s">
        <v>33</v>
      </c>
      <c r="C16" s="4">
        <v>-2.1052631578947368E-2</v>
      </c>
      <c r="D16" s="4">
        <v>0.20560747663551401</v>
      </c>
      <c r="E16" s="4">
        <v>-0.54</v>
      </c>
      <c r="F16" s="4" t="e">
        <v>#NULL!</v>
      </c>
      <c r="G16" s="4" t="e">
        <v>#NULL!</v>
      </c>
      <c r="H16" s="4" t="e">
        <v>#NULL!</v>
      </c>
      <c r="I16" s="4" t="e">
        <v>#NULL!</v>
      </c>
    </row>
    <row r="17" spans="2:9" x14ac:dyDescent="0.25">
      <c r="B17" s="3" t="s">
        <v>34</v>
      </c>
      <c r="C17" s="4">
        <v>-0.58947368421052626</v>
      </c>
      <c r="D17" s="4">
        <v>0.18691588785046728</v>
      </c>
      <c r="E17" s="4">
        <v>-0.57999999999999996</v>
      </c>
      <c r="F17" s="4" t="e">
        <v>#NULL!</v>
      </c>
      <c r="G17" s="4" t="e">
        <v>#NULL!</v>
      </c>
      <c r="H17" s="4" t="e">
        <v>#NULL!</v>
      </c>
      <c r="I17" s="4" t="e">
        <v>#NULL!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7"/>
  <sheetViews>
    <sheetView showGridLines="0" topLeftCell="A28" workbookViewId="0">
      <selection activeCell="M14" sqref="M14"/>
    </sheetView>
  </sheetViews>
  <sheetFormatPr defaultRowHeight="15" x14ac:dyDescent="0.25"/>
  <cols>
    <col min="2" max="2" width="18.28515625" bestFit="1" customWidth="1"/>
    <col min="3" max="5" width="20.7109375" customWidth="1"/>
    <col min="6" max="6" width="8.28515625" customWidth="1"/>
    <col min="7" max="7" width="11.28515625" customWidth="1"/>
    <col min="8" max="8" width="12.5703125" bestFit="1" customWidth="1"/>
    <col min="9" max="9" width="11.28515625" bestFit="1" customWidth="1"/>
  </cols>
  <sheetData>
    <row r="2" spans="2:9" x14ac:dyDescent="0.25">
      <c r="B2" s="2" t="s">
        <v>23</v>
      </c>
      <c r="C2" s="2" t="s">
        <v>35</v>
      </c>
    </row>
    <row r="3" spans="2:9" x14ac:dyDescent="0.25">
      <c r="C3" t="s">
        <v>17</v>
      </c>
      <c r="F3" t="s">
        <v>37</v>
      </c>
    </row>
    <row r="4" spans="2:9" x14ac:dyDescent="0.25">
      <c r="B4" s="2" t="s">
        <v>36</v>
      </c>
      <c r="C4" t="s">
        <v>30</v>
      </c>
      <c r="D4" t="s">
        <v>4</v>
      </c>
      <c r="E4" t="s">
        <v>18</v>
      </c>
      <c r="F4" t="s">
        <v>30</v>
      </c>
      <c r="G4" t="s">
        <v>4</v>
      </c>
      <c r="H4" t="s">
        <v>18</v>
      </c>
      <c r="I4" t="s">
        <v>38</v>
      </c>
    </row>
    <row r="5" spans="2:9" x14ac:dyDescent="0.25">
      <c r="B5" s="3" t="s">
        <v>19</v>
      </c>
      <c r="C5" s="4"/>
      <c r="D5" s="4"/>
      <c r="E5" s="4"/>
      <c r="F5" s="4"/>
      <c r="G5" s="4"/>
      <c r="H5" s="4"/>
      <c r="I5" s="4"/>
    </row>
    <row r="6" spans="2:9" x14ac:dyDescent="0.25">
      <c r="B6" s="3" t="s">
        <v>20</v>
      </c>
      <c r="C6" s="4">
        <v>-0.11578947368421053</v>
      </c>
      <c r="D6" s="4">
        <v>0.38317757009345793</v>
      </c>
      <c r="E6" s="4">
        <v>-0.18</v>
      </c>
      <c r="F6" s="4">
        <v>-0.35353535353535354</v>
      </c>
      <c r="G6" s="4">
        <v>-0.1111111111111111</v>
      </c>
      <c r="H6" s="4">
        <v>-4.3956043956043959E-2</v>
      </c>
      <c r="I6" s="4">
        <v>-0.13131313131313133</v>
      </c>
    </row>
    <row r="7" spans="2:9" x14ac:dyDescent="0.25">
      <c r="B7" s="3" t="s">
        <v>21</v>
      </c>
      <c r="C7" s="4">
        <v>-7.1428571428571425E-2</v>
      </c>
      <c r="D7" s="4">
        <v>-0.53378378378378377</v>
      </c>
      <c r="E7" s="4">
        <v>4.878048780487805E-2</v>
      </c>
      <c r="F7" s="4">
        <v>-7.8125E-2</v>
      </c>
      <c r="G7" s="4">
        <v>-0.05</v>
      </c>
      <c r="H7" s="4">
        <v>-4.5977011494252873E-2</v>
      </c>
      <c r="I7" s="4">
        <v>-3.4883720930232558E-2</v>
      </c>
    </row>
    <row r="8" spans="2:9" x14ac:dyDescent="0.25">
      <c r="B8" s="3" t="s">
        <v>24</v>
      </c>
      <c r="C8" s="4">
        <v>-3.8461538461538464E-2</v>
      </c>
      <c r="D8" s="4">
        <v>-0.13043478260869565</v>
      </c>
      <c r="E8" s="4">
        <v>-5.8139534883720929E-2</v>
      </c>
      <c r="F8" s="4">
        <v>-6.7796610169491525E-2</v>
      </c>
      <c r="G8" s="4">
        <v>0.53947368421052633</v>
      </c>
      <c r="H8" s="4">
        <v>-4.8192771084337352E-2</v>
      </c>
      <c r="I8" s="4">
        <v>-6.0240963855421686E-2</v>
      </c>
    </row>
    <row r="9" spans="2:9" x14ac:dyDescent="0.25">
      <c r="B9" s="3" t="s">
        <v>25</v>
      </c>
      <c r="C9" s="4">
        <v>-5.3333333333333337E-2</v>
      </c>
      <c r="D9" s="4">
        <v>1.1833333333333333</v>
      </c>
      <c r="E9" s="4">
        <v>-7.407407407407407E-2</v>
      </c>
      <c r="F9" s="4">
        <v>-7.2727272727272724E-2</v>
      </c>
      <c r="G9" s="4">
        <v>0.3247863247863248</v>
      </c>
      <c r="H9" s="4">
        <v>-6.3291139240506333E-2</v>
      </c>
      <c r="I9" s="4">
        <v>-5.128205128205128E-2</v>
      </c>
    </row>
    <row r="10" spans="2:9" x14ac:dyDescent="0.25">
      <c r="B10" s="3" t="s">
        <v>26</v>
      </c>
      <c r="C10" s="4">
        <v>-7.0422535211267609E-2</v>
      </c>
      <c r="D10" s="4">
        <v>-0.25954198473282442</v>
      </c>
      <c r="E10" s="4">
        <v>-6.6666666666666666E-2</v>
      </c>
      <c r="F10" s="4">
        <v>1.411764705882353</v>
      </c>
      <c r="G10" s="4">
        <v>0.58064516129032262</v>
      </c>
      <c r="H10" s="4">
        <v>-5.4054054054054057E-2</v>
      </c>
      <c r="I10" s="4">
        <v>-5.4054054054054057E-2</v>
      </c>
    </row>
    <row r="11" spans="2:9" x14ac:dyDescent="0.25">
      <c r="B11" s="3" t="s">
        <v>27</v>
      </c>
      <c r="C11" s="4">
        <v>-6.0606060606060608E-2</v>
      </c>
      <c r="D11" s="4">
        <v>0.29896907216494845</v>
      </c>
      <c r="E11" s="4">
        <v>-4.2857142857142858E-2</v>
      </c>
      <c r="F11" s="4">
        <v>-0.25203252032520324</v>
      </c>
      <c r="G11" s="4">
        <v>-0.31428571428571428</v>
      </c>
      <c r="H11" s="4" t="e">
        <v>#NULL!</v>
      </c>
      <c r="I11" s="4" t="e">
        <v>#NULL!</v>
      </c>
    </row>
    <row r="12" spans="2:9" x14ac:dyDescent="0.25">
      <c r="B12" s="3" t="s">
        <v>28</v>
      </c>
      <c r="C12" s="4">
        <v>0.67741935483870963</v>
      </c>
      <c r="D12" s="4">
        <v>0.1111111111111111</v>
      </c>
      <c r="E12" s="4">
        <v>-5.9701492537313432E-2</v>
      </c>
      <c r="F12" s="4" t="e">
        <v>#NULL!</v>
      </c>
      <c r="G12" s="4" t="e">
        <v>#NULL!</v>
      </c>
      <c r="H12" s="4" t="e">
        <v>#NULL!</v>
      </c>
      <c r="I12" s="4" t="e">
        <v>#NULL!</v>
      </c>
    </row>
    <row r="13" spans="2:9" x14ac:dyDescent="0.25">
      <c r="B13" s="3" t="s">
        <v>29</v>
      </c>
      <c r="C13" s="4">
        <v>0.66346153846153844</v>
      </c>
      <c r="D13" s="4">
        <v>-0.44285714285714284</v>
      </c>
      <c r="E13" s="4">
        <v>-6.3492063492063489E-2</v>
      </c>
      <c r="F13" s="4" t="e">
        <v>#NULL!</v>
      </c>
      <c r="G13" s="4" t="e">
        <v>#NULL!</v>
      </c>
      <c r="H13" s="4" t="e">
        <v>#NULL!</v>
      </c>
      <c r="I13" s="4" t="e">
        <v>#NULL!</v>
      </c>
    </row>
    <row r="14" spans="2:9" x14ac:dyDescent="0.25">
      <c r="B14" s="3" t="s">
        <v>31</v>
      </c>
      <c r="C14" s="4">
        <v>2.0057803468208091</v>
      </c>
      <c r="D14" s="4">
        <v>-0.10256410256410256</v>
      </c>
      <c r="E14" s="4">
        <v>-6.7796610169491525E-2</v>
      </c>
      <c r="F14" s="4" t="e">
        <v>#NULL!</v>
      </c>
      <c r="G14" s="4" t="e">
        <v>#NULL!</v>
      </c>
      <c r="H14" s="4" t="e">
        <v>#NULL!</v>
      </c>
      <c r="I14" s="4" t="e">
        <v>#NULL!</v>
      </c>
    </row>
    <row r="15" spans="2:9" x14ac:dyDescent="0.25">
      <c r="B15" s="3" t="s">
        <v>32</v>
      </c>
      <c r="C15" s="4">
        <v>-0.66730769230769227</v>
      </c>
      <c r="D15" s="4">
        <v>-7.1428571428571425E-2</v>
      </c>
      <c r="E15" s="4">
        <v>-9.0909090909090912E-2</v>
      </c>
      <c r="F15" s="4" t="e">
        <v>#NULL!</v>
      </c>
      <c r="G15" s="4" t="e">
        <v>#NULL!</v>
      </c>
      <c r="H15" s="4" t="e">
        <v>#NULL!</v>
      </c>
      <c r="I15" s="4" t="e">
        <v>#NULL!</v>
      </c>
    </row>
    <row r="16" spans="2:9" x14ac:dyDescent="0.25">
      <c r="B16" s="3" t="s">
        <v>33</v>
      </c>
      <c r="C16" s="4">
        <v>-0.46242774566473988</v>
      </c>
      <c r="D16" s="4">
        <v>0.98461538461538467</v>
      </c>
      <c r="E16" s="4">
        <v>-0.08</v>
      </c>
      <c r="F16" s="4" t="e">
        <v>#NULL!</v>
      </c>
      <c r="G16" s="4" t="e">
        <v>#NULL!</v>
      </c>
      <c r="H16" s="4" t="e">
        <v>#NULL!</v>
      </c>
      <c r="I16" s="4" t="e">
        <v>#NULL!</v>
      </c>
    </row>
    <row r="17" spans="2:9" x14ac:dyDescent="0.25">
      <c r="B17" s="3" t="s">
        <v>34</v>
      </c>
      <c r="C17" s="4">
        <v>-0.58064516129032262</v>
      </c>
      <c r="D17" s="4">
        <v>-1.5503875968992248E-2</v>
      </c>
      <c r="E17" s="4">
        <v>-8.6956521739130432E-2</v>
      </c>
      <c r="F17" s="4" t="e">
        <v>#NULL!</v>
      </c>
      <c r="G17" s="4" t="e">
        <v>#NULL!</v>
      </c>
      <c r="H17" s="4" t="e">
        <v>#NULL!</v>
      </c>
      <c r="I17" s="4" t="e">
        <v>#NULL!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7"/>
  <sheetViews>
    <sheetView showGridLines="0" topLeftCell="A10" workbookViewId="0">
      <selection activeCell="K16" sqref="K16"/>
    </sheetView>
  </sheetViews>
  <sheetFormatPr defaultRowHeight="15" x14ac:dyDescent="0.25"/>
  <cols>
    <col min="2" max="2" width="11.5703125" bestFit="1" customWidth="1"/>
    <col min="3" max="5" width="20.7109375" customWidth="1"/>
    <col min="6" max="6" width="8.28515625" customWidth="1"/>
    <col min="7" max="7" width="11.28515625" customWidth="1"/>
    <col min="8" max="8" width="12.5703125" bestFit="1" customWidth="1"/>
    <col min="9" max="9" width="11.28515625" bestFit="1" customWidth="1"/>
  </cols>
  <sheetData>
    <row r="2" spans="2:9" x14ac:dyDescent="0.25">
      <c r="B2" s="2" t="s">
        <v>22</v>
      </c>
      <c r="C2" s="2" t="s">
        <v>35</v>
      </c>
    </row>
    <row r="3" spans="2:9" x14ac:dyDescent="0.25">
      <c r="C3" s="11" t="s">
        <v>17</v>
      </c>
      <c r="D3" s="11"/>
      <c r="E3" s="11"/>
      <c r="F3" s="11" t="s">
        <v>37</v>
      </c>
      <c r="G3" s="11"/>
      <c r="H3" s="11"/>
      <c r="I3" s="11"/>
    </row>
    <row r="4" spans="2:9" x14ac:dyDescent="0.25">
      <c r="B4" s="2" t="s">
        <v>36</v>
      </c>
      <c r="C4" s="11" t="s">
        <v>30</v>
      </c>
      <c r="D4" s="11" t="s">
        <v>4</v>
      </c>
      <c r="E4" s="11" t="s">
        <v>18</v>
      </c>
      <c r="F4" s="11" t="s">
        <v>30</v>
      </c>
      <c r="G4" s="11" t="s">
        <v>4</v>
      </c>
      <c r="H4" s="11" t="s">
        <v>18</v>
      </c>
      <c r="I4" s="11" t="s">
        <v>38</v>
      </c>
    </row>
    <row r="5" spans="2:9" x14ac:dyDescent="0.25">
      <c r="B5" s="3" t="s">
        <v>19</v>
      </c>
      <c r="C5" s="1">
        <v>95</v>
      </c>
      <c r="D5" s="1">
        <v>107</v>
      </c>
      <c r="E5" s="1">
        <v>100</v>
      </c>
      <c r="F5" s="1">
        <v>99</v>
      </c>
      <c r="G5" s="1">
        <v>90</v>
      </c>
      <c r="H5" s="1">
        <v>91</v>
      </c>
      <c r="I5" s="1">
        <v>99</v>
      </c>
    </row>
    <row r="6" spans="2:9" x14ac:dyDescent="0.25">
      <c r="B6" s="3" t="s">
        <v>20</v>
      </c>
      <c r="C6" s="1">
        <v>84</v>
      </c>
      <c r="D6" s="1">
        <v>148</v>
      </c>
      <c r="E6" s="1">
        <v>82</v>
      </c>
      <c r="F6" s="1">
        <v>64</v>
      </c>
      <c r="G6" s="1">
        <v>80</v>
      </c>
      <c r="H6" s="1">
        <v>87</v>
      </c>
      <c r="I6" s="1">
        <v>86</v>
      </c>
    </row>
    <row r="7" spans="2:9" x14ac:dyDescent="0.25">
      <c r="B7" s="3" t="s">
        <v>21</v>
      </c>
      <c r="C7" s="1">
        <v>78</v>
      </c>
      <c r="D7" s="1">
        <v>69</v>
      </c>
      <c r="E7" s="1">
        <v>86</v>
      </c>
      <c r="F7" s="1">
        <v>59</v>
      </c>
      <c r="G7" s="1">
        <v>76</v>
      </c>
      <c r="H7" s="1">
        <v>83</v>
      </c>
      <c r="I7" s="1">
        <v>83</v>
      </c>
    </row>
    <row r="8" spans="2:9" x14ac:dyDescent="0.25">
      <c r="B8" s="3" t="s">
        <v>24</v>
      </c>
      <c r="C8" s="1">
        <v>75</v>
      </c>
      <c r="D8" s="1">
        <v>60</v>
      </c>
      <c r="E8" s="1">
        <v>81</v>
      </c>
      <c r="F8" s="1">
        <v>55</v>
      </c>
      <c r="G8" s="1">
        <v>117</v>
      </c>
      <c r="H8" s="1">
        <v>79</v>
      </c>
      <c r="I8" s="1">
        <v>78</v>
      </c>
    </row>
    <row r="9" spans="2:9" x14ac:dyDescent="0.25">
      <c r="B9" s="3" t="s">
        <v>25</v>
      </c>
      <c r="C9" s="1">
        <v>71</v>
      </c>
      <c r="D9" s="1">
        <v>131</v>
      </c>
      <c r="E9" s="1">
        <v>75</v>
      </c>
      <c r="F9" s="1">
        <v>51</v>
      </c>
      <c r="G9" s="1">
        <v>155</v>
      </c>
      <c r="H9" s="1">
        <v>74</v>
      </c>
      <c r="I9" s="1">
        <v>74</v>
      </c>
    </row>
    <row r="10" spans="2:9" x14ac:dyDescent="0.25">
      <c r="B10" s="3" t="s">
        <v>26</v>
      </c>
      <c r="C10" s="1">
        <v>66</v>
      </c>
      <c r="D10" s="1">
        <v>97</v>
      </c>
      <c r="E10" s="1">
        <v>70</v>
      </c>
      <c r="F10" s="1">
        <v>123</v>
      </c>
      <c r="G10" s="1">
        <v>245</v>
      </c>
      <c r="H10" s="1">
        <v>70</v>
      </c>
      <c r="I10" s="1">
        <v>70</v>
      </c>
    </row>
    <row r="11" spans="2:9" x14ac:dyDescent="0.25">
      <c r="B11" s="3" t="s">
        <v>27</v>
      </c>
      <c r="C11" s="1">
        <v>62</v>
      </c>
      <c r="D11" s="1">
        <v>126</v>
      </c>
      <c r="E11" s="1">
        <v>67</v>
      </c>
      <c r="F11" s="1">
        <v>92</v>
      </c>
      <c r="G11" s="1">
        <v>168</v>
      </c>
      <c r="H11" s="1"/>
      <c r="I11" s="1"/>
    </row>
    <row r="12" spans="2:9" x14ac:dyDescent="0.25">
      <c r="B12" s="3" t="s">
        <v>28</v>
      </c>
      <c r="C12" s="1">
        <v>104</v>
      </c>
      <c r="D12" s="1">
        <v>140</v>
      </c>
      <c r="E12" s="1">
        <v>63</v>
      </c>
      <c r="F12" s="1"/>
      <c r="G12" s="1"/>
      <c r="H12" s="1"/>
      <c r="I12" s="1"/>
    </row>
    <row r="13" spans="2:9" x14ac:dyDescent="0.25">
      <c r="B13" s="3" t="s">
        <v>29</v>
      </c>
      <c r="C13" s="1">
        <v>173</v>
      </c>
      <c r="D13" s="1">
        <v>78</v>
      </c>
      <c r="E13" s="1">
        <v>59</v>
      </c>
      <c r="F13" s="1"/>
      <c r="G13" s="1"/>
      <c r="H13" s="1"/>
      <c r="I13" s="1"/>
    </row>
    <row r="14" spans="2:9" x14ac:dyDescent="0.25">
      <c r="B14" s="3" t="s">
        <v>31</v>
      </c>
      <c r="C14" s="1">
        <v>520</v>
      </c>
      <c r="D14" s="1">
        <v>70</v>
      </c>
      <c r="E14" s="1">
        <v>55</v>
      </c>
      <c r="F14" s="1"/>
      <c r="G14" s="1"/>
      <c r="H14" s="1"/>
      <c r="I14" s="1"/>
    </row>
    <row r="15" spans="2:9" x14ac:dyDescent="0.25">
      <c r="B15" s="3" t="s">
        <v>32</v>
      </c>
      <c r="C15" s="1">
        <v>173</v>
      </c>
      <c r="D15" s="1">
        <v>65</v>
      </c>
      <c r="E15" s="1">
        <v>50</v>
      </c>
      <c r="F15" s="1"/>
      <c r="G15" s="1"/>
      <c r="H15" s="1"/>
      <c r="I15" s="1"/>
    </row>
    <row r="16" spans="2:9" x14ac:dyDescent="0.25">
      <c r="B16" s="3" t="s">
        <v>33</v>
      </c>
      <c r="C16" s="1">
        <v>93</v>
      </c>
      <c r="D16" s="1">
        <v>129</v>
      </c>
      <c r="E16" s="1">
        <v>46</v>
      </c>
      <c r="F16" s="1"/>
      <c r="G16" s="1"/>
      <c r="H16" s="1"/>
      <c r="I16" s="1"/>
    </row>
    <row r="17" spans="2:9" x14ac:dyDescent="0.25">
      <c r="B17" s="3" t="s">
        <v>34</v>
      </c>
      <c r="C17" s="1">
        <v>39</v>
      </c>
      <c r="D17" s="1">
        <v>127</v>
      </c>
      <c r="E17" s="1">
        <v>42</v>
      </c>
      <c r="F17" s="1"/>
      <c r="G17" s="1"/>
      <c r="H17" s="1"/>
      <c r="I17" s="1"/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K78"/>
  <sheetViews>
    <sheetView showGridLines="0" tabSelected="1" topLeftCell="C45" workbookViewId="0">
      <selection activeCell="N72" sqref="N72"/>
    </sheetView>
  </sheetViews>
  <sheetFormatPr defaultRowHeight="15" x14ac:dyDescent="0.25"/>
  <cols>
    <col min="2" max="11" width="22.7109375" customWidth="1"/>
    <col min="12" max="12" width="10.42578125" bestFit="1" customWidth="1"/>
    <col min="13" max="18" width="15.7109375" customWidth="1"/>
  </cols>
  <sheetData>
    <row r="2" spans="2:11" x14ac:dyDescent="0.25">
      <c r="B2" s="11" t="s">
        <v>0</v>
      </c>
      <c r="C2" s="11" t="s">
        <v>3</v>
      </c>
      <c r="D2" s="11" t="s">
        <v>1</v>
      </c>
      <c r="E2" s="11" t="s">
        <v>12</v>
      </c>
      <c r="F2" s="11" t="s">
        <v>14</v>
      </c>
      <c r="G2" s="11" t="s">
        <v>15</v>
      </c>
      <c r="H2" s="11" t="s">
        <v>16</v>
      </c>
      <c r="I2" s="11" t="s">
        <v>5</v>
      </c>
      <c r="J2" s="11" t="s">
        <v>8</v>
      </c>
      <c r="K2" s="11" t="s">
        <v>2</v>
      </c>
    </row>
    <row r="3" spans="2:11" x14ac:dyDescent="0.25">
      <c r="B3" s="8">
        <v>43919</v>
      </c>
      <c r="C3" s="12" t="str">
        <f t="shared" ref="C3:C34" si="0">TEXT(WEEKDAY(B3),"DDD")</f>
        <v>Sun</v>
      </c>
      <c r="D3" s="13" t="str">
        <f t="shared" ref="D3:D34" si="1">IF(HOUR(B3)&lt;12,"AM","PM")</f>
        <v>AM</v>
      </c>
      <c r="E3" s="14" t="str">
        <f>TEXT(TURNIP_PRICES[[#This Row],[DATE]],"YYYY-MM-DD")&amp;" "&amp;TURNIP_PRICES[[#This Row],[TIME]]</f>
        <v>2020-03-29 AM</v>
      </c>
      <c r="F3" s="12" t="str">
        <f>"Week "&amp;WEEKNUM(TURNIP_PRICES[[#This Row],[DATE]])-13</f>
        <v>Week 1</v>
      </c>
      <c r="G3" s="12" t="str">
        <f>TURNIP_PRICES[[#This Row],[WEEKDAY]]&amp;" - "&amp;TURNIP_PRICES[[#This Row],[TIME]]</f>
        <v>Sun - AM</v>
      </c>
      <c r="H3" s="12" t="str">
        <f>TURNIP_PRICES[[#This Row],[WEEK]]&amp;" - "&amp;TURNIP_PRICES[[#This Row],[WEEKDAY]]&amp;" - "&amp;TURNIP_PRICES[[#This Row],[TIME]]</f>
        <v>Week 1 - Sun - AM</v>
      </c>
      <c r="I3" s="11" t="str">
        <f>IF(TURNIP_PRICES[[#This Row],[WEEKDAY]]="Sun","IPO","MARKET")</f>
        <v>IPO</v>
      </c>
      <c r="J3" s="5" t="s">
        <v>30</v>
      </c>
      <c r="K3" s="5">
        <v>97</v>
      </c>
    </row>
    <row r="4" spans="2:11" x14ac:dyDescent="0.25">
      <c r="B4" s="8">
        <v>43921</v>
      </c>
      <c r="C4" s="12" t="str">
        <f t="shared" si="0"/>
        <v>Tue</v>
      </c>
      <c r="D4" s="13" t="str">
        <f t="shared" si="1"/>
        <v>AM</v>
      </c>
      <c r="E4" s="14" t="str">
        <f>TEXT(TURNIP_PRICES[[#This Row],[DATE]],"YYYY-MM-DD")&amp;" "&amp;TURNIP_PRICES[[#This Row],[TIME]]</f>
        <v>2020-03-31 AM</v>
      </c>
      <c r="F4" s="12" t="str">
        <f>"Week "&amp;WEEKNUM(TURNIP_PRICES[[#This Row],[DATE]])-13</f>
        <v>Week 1</v>
      </c>
      <c r="G4" s="12" t="str">
        <f>TURNIP_PRICES[[#This Row],[WEEKDAY]]&amp;" - "&amp;TURNIP_PRICES[[#This Row],[TIME]]</f>
        <v>Tue - AM</v>
      </c>
      <c r="H4" s="12" t="str">
        <f>TURNIP_PRICES[[#This Row],[WEEK]]&amp;" - "&amp;TURNIP_PRICES[[#This Row],[WEEKDAY]]&amp;" - "&amp;TURNIP_PRICES[[#This Row],[TIME]]</f>
        <v>Week 1 - Tue - AM</v>
      </c>
      <c r="I4" s="11" t="str">
        <f>IF(TURNIP_PRICES[[#This Row],[WEEKDAY]]="Sun","IPO","MARKET")</f>
        <v>MARKET</v>
      </c>
      <c r="J4" s="5" t="s">
        <v>30</v>
      </c>
      <c r="K4" s="5">
        <v>117</v>
      </c>
    </row>
    <row r="5" spans="2:11" x14ac:dyDescent="0.25">
      <c r="B5" s="8">
        <v>43922</v>
      </c>
      <c r="C5" s="12" t="str">
        <f t="shared" si="0"/>
        <v>Wed</v>
      </c>
      <c r="D5" s="13" t="str">
        <f t="shared" si="1"/>
        <v>AM</v>
      </c>
      <c r="E5" s="14" t="str">
        <f>TEXT(TURNIP_PRICES[[#This Row],[DATE]],"YYYY-MM-DD")&amp;" "&amp;TURNIP_PRICES[[#This Row],[TIME]]</f>
        <v>2020-04-01 AM</v>
      </c>
      <c r="F5" s="12" t="str">
        <f>"Week "&amp;WEEKNUM(TURNIP_PRICES[[#This Row],[DATE]])-13</f>
        <v>Week 1</v>
      </c>
      <c r="G5" s="12" t="str">
        <f>TURNIP_PRICES[[#This Row],[WEEKDAY]]&amp;" - "&amp;TURNIP_PRICES[[#This Row],[TIME]]</f>
        <v>Wed - AM</v>
      </c>
      <c r="H5" s="12" t="str">
        <f>TURNIP_PRICES[[#This Row],[WEEK]]&amp;" - "&amp;TURNIP_PRICES[[#This Row],[WEEKDAY]]&amp;" - "&amp;TURNIP_PRICES[[#This Row],[TIME]]</f>
        <v>Week 1 - Wed - AM</v>
      </c>
      <c r="I5" s="11" t="str">
        <f>IF(TURNIP_PRICES[[#This Row],[WEEKDAY]]="Sun","IPO","MARKET")</f>
        <v>MARKET</v>
      </c>
      <c r="J5" s="5" t="s">
        <v>30</v>
      </c>
      <c r="K5" s="5">
        <v>154</v>
      </c>
    </row>
    <row r="6" spans="2:11" x14ac:dyDescent="0.25">
      <c r="B6" s="8">
        <v>43923</v>
      </c>
      <c r="C6" s="12" t="str">
        <f t="shared" si="0"/>
        <v>Thu</v>
      </c>
      <c r="D6" s="13" t="str">
        <f t="shared" si="1"/>
        <v>AM</v>
      </c>
      <c r="E6" s="14" t="str">
        <f>TEXT(TURNIP_PRICES[[#This Row],[DATE]],"YYYY-MM-DD")&amp;" "&amp;TURNIP_PRICES[[#This Row],[TIME]]</f>
        <v>2020-04-02 AM</v>
      </c>
      <c r="F6" s="12" t="str">
        <f>"Week "&amp;WEEKNUM(TURNIP_PRICES[[#This Row],[DATE]])-13</f>
        <v>Week 1</v>
      </c>
      <c r="G6" s="12" t="str">
        <f>TURNIP_PRICES[[#This Row],[WEEKDAY]]&amp;" - "&amp;TURNIP_PRICES[[#This Row],[TIME]]</f>
        <v>Thu - AM</v>
      </c>
      <c r="H6" s="12" t="str">
        <f>TURNIP_PRICES[[#This Row],[WEEK]]&amp;" - "&amp;TURNIP_PRICES[[#This Row],[WEEKDAY]]&amp;" - "&amp;TURNIP_PRICES[[#This Row],[TIME]]</f>
        <v>Week 1 - Thu - AM</v>
      </c>
      <c r="I6" s="11" t="str">
        <f>IF(TURNIP_PRICES[[#This Row],[WEEKDAY]]="Sun","IPO","MARKET")</f>
        <v>MARKET</v>
      </c>
      <c r="J6" s="5" t="s">
        <v>30</v>
      </c>
      <c r="K6" s="5">
        <v>76</v>
      </c>
    </row>
    <row r="7" spans="2:11" x14ac:dyDescent="0.25">
      <c r="B7" s="8">
        <v>43923.5</v>
      </c>
      <c r="C7" s="12" t="str">
        <f t="shared" si="0"/>
        <v>Thu</v>
      </c>
      <c r="D7" s="13" t="str">
        <f t="shared" si="1"/>
        <v>PM</v>
      </c>
      <c r="E7" s="14" t="str">
        <f>TEXT(TURNIP_PRICES[[#This Row],[DATE]],"YYYY-MM-DD")&amp;" "&amp;TURNIP_PRICES[[#This Row],[TIME]]</f>
        <v>2020-04-02 PM</v>
      </c>
      <c r="F7" s="12" t="str">
        <f>"Week "&amp;WEEKNUM(TURNIP_PRICES[[#This Row],[DATE]])-13</f>
        <v>Week 1</v>
      </c>
      <c r="G7" s="12" t="str">
        <f>TURNIP_PRICES[[#This Row],[WEEKDAY]]&amp;" - "&amp;TURNIP_PRICES[[#This Row],[TIME]]</f>
        <v>Thu - PM</v>
      </c>
      <c r="H7" s="12" t="str">
        <f>TURNIP_PRICES[[#This Row],[WEEK]]&amp;" - "&amp;TURNIP_PRICES[[#This Row],[WEEKDAY]]&amp;" - "&amp;TURNIP_PRICES[[#This Row],[TIME]]</f>
        <v>Week 1 - Thu - PM</v>
      </c>
      <c r="I7" s="11" t="str">
        <f>IF(TURNIP_PRICES[[#This Row],[WEEKDAY]]="Sun","IPO","MARKET")</f>
        <v>MARKET</v>
      </c>
      <c r="J7" s="5" t="s">
        <v>30</v>
      </c>
      <c r="K7" s="5">
        <v>71</v>
      </c>
    </row>
    <row r="8" spans="2:11" x14ac:dyDescent="0.25">
      <c r="B8" s="8">
        <v>43924</v>
      </c>
      <c r="C8" s="12" t="str">
        <f t="shared" si="0"/>
        <v>Fri</v>
      </c>
      <c r="D8" s="13" t="str">
        <f t="shared" si="1"/>
        <v>AM</v>
      </c>
      <c r="E8" s="14" t="str">
        <f>TEXT(TURNIP_PRICES[[#This Row],[DATE]],"YYYY-MM-DD")&amp;" "&amp;TURNIP_PRICES[[#This Row],[TIME]]</f>
        <v>2020-04-03 AM</v>
      </c>
      <c r="F8" s="12" t="str">
        <f>"Week "&amp;WEEKNUM(TURNIP_PRICES[[#This Row],[DATE]])-13</f>
        <v>Week 1</v>
      </c>
      <c r="G8" s="12" t="str">
        <f>TURNIP_PRICES[[#This Row],[WEEKDAY]]&amp;" - "&amp;TURNIP_PRICES[[#This Row],[TIME]]</f>
        <v>Fri - AM</v>
      </c>
      <c r="H8" s="12" t="str">
        <f>TURNIP_PRICES[[#This Row],[WEEK]]&amp;" - "&amp;TURNIP_PRICES[[#This Row],[WEEKDAY]]&amp;" - "&amp;TURNIP_PRICES[[#This Row],[TIME]]</f>
        <v>Week 1 - Fri - AM</v>
      </c>
      <c r="I8" s="11" t="str">
        <f>IF(TURNIP_PRICES[[#This Row],[WEEKDAY]]="Sun","IPO","MARKET")</f>
        <v>MARKET</v>
      </c>
      <c r="J8" s="5" t="s">
        <v>30</v>
      </c>
      <c r="K8" s="5">
        <v>68</v>
      </c>
    </row>
    <row r="9" spans="2:11" x14ac:dyDescent="0.25">
      <c r="B9" s="8">
        <v>43924.5</v>
      </c>
      <c r="C9" s="12" t="str">
        <f t="shared" si="0"/>
        <v>Fri</v>
      </c>
      <c r="D9" s="13" t="str">
        <f t="shared" si="1"/>
        <v>PM</v>
      </c>
      <c r="E9" s="14" t="str">
        <f>TEXT(TURNIP_PRICES[[#This Row],[DATE]],"YYYY-MM-DD")&amp;" "&amp;TURNIP_PRICES[[#This Row],[TIME]]</f>
        <v>2020-04-03 PM</v>
      </c>
      <c r="F9" s="12" t="str">
        <f>"Week "&amp;WEEKNUM(TURNIP_PRICES[[#This Row],[DATE]])-13</f>
        <v>Week 1</v>
      </c>
      <c r="G9" s="12" t="str">
        <f>TURNIP_PRICES[[#This Row],[WEEKDAY]]&amp;" - "&amp;TURNIP_PRICES[[#This Row],[TIME]]</f>
        <v>Fri - PM</v>
      </c>
      <c r="H9" s="12" t="str">
        <f>TURNIP_PRICES[[#This Row],[WEEK]]&amp;" - "&amp;TURNIP_PRICES[[#This Row],[WEEKDAY]]&amp;" - "&amp;TURNIP_PRICES[[#This Row],[TIME]]</f>
        <v>Week 1 - Fri - PM</v>
      </c>
      <c r="I9" s="11" t="str">
        <f>IF(TURNIP_PRICES[[#This Row],[WEEKDAY]]="Sun","IPO","MARKET")</f>
        <v>MARKET</v>
      </c>
      <c r="J9" s="5" t="s">
        <v>30</v>
      </c>
      <c r="K9" s="5">
        <v>64</v>
      </c>
    </row>
    <row r="10" spans="2:11" x14ac:dyDescent="0.25">
      <c r="B10" s="8">
        <v>43925</v>
      </c>
      <c r="C10" s="12" t="str">
        <f t="shared" si="0"/>
        <v>Sat</v>
      </c>
      <c r="D10" s="13" t="str">
        <f t="shared" si="1"/>
        <v>AM</v>
      </c>
      <c r="E10" s="14" t="str">
        <f>TEXT(TURNIP_PRICES[[#This Row],[DATE]],"YYYY-MM-DD")&amp;" "&amp;TURNIP_PRICES[[#This Row],[TIME]]</f>
        <v>2020-04-04 AM</v>
      </c>
      <c r="F10" s="12" t="str">
        <f>"Week "&amp;WEEKNUM(TURNIP_PRICES[[#This Row],[DATE]])-13</f>
        <v>Week 1</v>
      </c>
      <c r="G10" s="12" t="str">
        <f>TURNIP_PRICES[[#This Row],[WEEKDAY]]&amp;" - "&amp;TURNIP_PRICES[[#This Row],[TIME]]</f>
        <v>Sat - AM</v>
      </c>
      <c r="H10" s="12" t="str">
        <f>TURNIP_PRICES[[#This Row],[WEEK]]&amp;" - "&amp;TURNIP_PRICES[[#This Row],[WEEKDAY]]&amp;" - "&amp;TURNIP_PRICES[[#This Row],[TIME]]</f>
        <v>Week 1 - Sat - AM</v>
      </c>
      <c r="I10" s="11" t="str">
        <f>IF(TURNIP_PRICES[[#This Row],[WEEKDAY]]="Sun","IPO","MARKET")</f>
        <v>MARKET</v>
      </c>
      <c r="J10" s="5" t="s">
        <v>30</v>
      </c>
      <c r="K10" s="5">
        <v>60</v>
      </c>
    </row>
    <row r="11" spans="2:11" x14ac:dyDescent="0.25">
      <c r="B11" s="8">
        <v>43925.5</v>
      </c>
      <c r="C11" s="12" t="str">
        <f t="shared" si="0"/>
        <v>Sat</v>
      </c>
      <c r="D11" s="13" t="str">
        <f t="shared" si="1"/>
        <v>PM</v>
      </c>
      <c r="E11" s="14" t="str">
        <f>TEXT(TURNIP_PRICES[[#This Row],[DATE]],"YYYY-MM-DD")&amp;" "&amp;TURNIP_PRICES[[#This Row],[TIME]]</f>
        <v>2020-04-04 PM</v>
      </c>
      <c r="F11" s="12" t="str">
        <f>"Week "&amp;WEEKNUM(TURNIP_PRICES[[#This Row],[DATE]])-13</f>
        <v>Week 1</v>
      </c>
      <c r="G11" s="12" t="str">
        <f>TURNIP_PRICES[[#This Row],[WEEKDAY]]&amp;" - "&amp;TURNIP_PRICES[[#This Row],[TIME]]</f>
        <v>Sat - PM</v>
      </c>
      <c r="H11" s="12" t="str">
        <f>TURNIP_PRICES[[#This Row],[WEEK]]&amp;" - "&amp;TURNIP_PRICES[[#This Row],[WEEKDAY]]&amp;" - "&amp;TURNIP_PRICES[[#This Row],[TIME]]</f>
        <v>Week 1 - Sat - PM</v>
      </c>
      <c r="I11" s="11" t="str">
        <f>IF(TURNIP_PRICES[[#This Row],[WEEKDAY]]="Sun","IPO","MARKET")</f>
        <v>MARKET</v>
      </c>
      <c r="J11" s="5" t="s">
        <v>30</v>
      </c>
      <c r="K11" s="5">
        <v>57</v>
      </c>
    </row>
    <row r="12" spans="2:11" x14ac:dyDescent="0.25">
      <c r="B12" s="8">
        <v>43926</v>
      </c>
      <c r="C12" s="12" t="str">
        <f t="shared" si="0"/>
        <v>Sun</v>
      </c>
      <c r="D12" s="13" t="str">
        <f t="shared" si="1"/>
        <v>AM</v>
      </c>
      <c r="E12" s="14" t="str">
        <f>TEXT(TURNIP_PRICES[[#This Row],[DATE]],"YYYY-MM-DD")&amp;" "&amp;TURNIP_PRICES[[#This Row],[TIME]]</f>
        <v>2020-04-05 AM</v>
      </c>
      <c r="F12" s="12" t="str">
        <f>"Week "&amp;WEEKNUM(TURNIP_PRICES[[#This Row],[DATE]])-13</f>
        <v>Week 2</v>
      </c>
      <c r="G12" s="12" t="str">
        <f>TURNIP_PRICES[[#This Row],[WEEKDAY]]&amp;" - "&amp;TURNIP_PRICES[[#This Row],[TIME]]</f>
        <v>Sun - AM</v>
      </c>
      <c r="H12" s="12" t="str">
        <f>TURNIP_PRICES[[#This Row],[WEEK]]&amp;" - "&amp;TURNIP_PRICES[[#This Row],[WEEKDAY]]&amp;" - "&amp;TURNIP_PRICES[[#This Row],[TIME]]</f>
        <v>Week 2 - Sun - AM</v>
      </c>
      <c r="I12" s="11" t="str">
        <f>IF(TURNIP_PRICES[[#This Row],[WEEKDAY]]="Sun","IPO","MARKET")</f>
        <v>IPO</v>
      </c>
      <c r="J12" s="5" t="s">
        <v>30</v>
      </c>
      <c r="K12" s="5">
        <v>95</v>
      </c>
    </row>
    <row r="13" spans="2:11" x14ac:dyDescent="0.25">
      <c r="B13" s="8">
        <v>43926</v>
      </c>
      <c r="C13" s="12" t="str">
        <f t="shared" si="0"/>
        <v>Sun</v>
      </c>
      <c r="D13" s="13" t="str">
        <f t="shared" si="1"/>
        <v>AM</v>
      </c>
      <c r="E13" s="14" t="str">
        <f>TEXT(TURNIP_PRICES[[#This Row],[DATE]],"YYYY-MM-DD")&amp;" "&amp;TURNIP_PRICES[[#This Row],[TIME]]</f>
        <v>2020-04-05 AM</v>
      </c>
      <c r="F13" s="12" t="str">
        <f>"Week "&amp;WEEKNUM(TURNIP_PRICES[[#This Row],[DATE]])-13</f>
        <v>Week 2</v>
      </c>
      <c r="G13" s="12" t="str">
        <f>TURNIP_PRICES[[#This Row],[WEEKDAY]]&amp;" - "&amp;TURNIP_PRICES[[#This Row],[TIME]]</f>
        <v>Sun - AM</v>
      </c>
      <c r="H13" s="12" t="str">
        <f>TURNIP_PRICES[[#This Row],[WEEK]]&amp;" - "&amp;TURNIP_PRICES[[#This Row],[WEEKDAY]]&amp;" - "&amp;TURNIP_PRICES[[#This Row],[TIME]]</f>
        <v>Week 2 - Sun - AM</v>
      </c>
      <c r="I13" s="11" t="str">
        <f>IF(TURNIP_PRICES[[#This Row],[WEEKDAY]]="Sun","IPO","MARKET")</f>
        <v>IPO</v>
      </c>
      <c r="J13" s="5" t="s">
        <v>4</v>
      </c>
      <c r="K13" s="5">
        <v>107</v>
      </c>
    </row>
    <row r="14" spans="2:11" x14ac:dyDescent="0.25">
      <c r="B14" s="8">
        <v>43926</v>
      </c>
      <c r="C14" s="12" t="str">
        <f t="shared" si="0"/>
        <v>Sun</v>
      </c>
      <c r="D14" s="13" t="str">
        <f t="shared" si="1"/>
        <v>AM</v>
      </c>
      <c r="E14" s="14" t="str">
        <f>TEXT(TURNIP_PRICES[[#This Row],[DATE]],"YYYY-MM-DD")&amp;" "&amp;TURNIP_PRICES[[#This Row],[TIME]]</f>
        <v>2020-04-05 AM</v>
      </c>
      <c r="F14" s="12" t="str">
        <f>"Week "&amp;WEEKNUM(TURNIP_PRICES[[#This Row],[DATE]])-13</f>
        <v>Week 2</v>
      </c>
      <c r="G14" s="12" t="str">
        <f>TURNIP_PRICES[[#This Row],[WEEKDAY]]&amp;" - "&amp;TURNIP_PRICES[[#This Row],[TIME]]</f>
        <v>Sun - AM</v>
      </c>
      <c r="H14" s="12" t="str">
        <f>TURNIP_PRICES[[#This Row],[WEEK]]&amp;" - "&amp;TURNIP_PRICES[[#This Row],[WEEKDAY]]&amp;" - "&amp;TURNIP_PRICES[[#This Row],[TIME]]</f>
        <v>Week 2 - Sun - AM</v>
      </c>
      <c r="I14" s="11" t="str">
        <f>IF(TURNIP_PRICES[[#This Row],[WEEKDAY]]="Sun","IPO","MARKET")</f>
        <v>IPO</v>
      </c>
      <c r="J14" s="5" t="s">
        <v>18</v>
      </c>
      <c r="K14" s="5">
        <v>100</v>
      </c>
    </row>
    <row r="15" spans="2:11" x14ac:dyDescent="0.25">
      <c r="B15" s="8">
        <v>43927</v>
      </c>
      <c r="C15" s="12" t="str">
        <f t="shared" si="0"/>
        <v>Mon</v>
      </c>
      <c r="D15" s="13" t="str">
        <f t="shared" si="1"/>
        <v>AM</v>
      </c>
      <c r="E15" s="14" t="str">
        <f>TEXT(TURNIP_PRICES[[#This Row],[DATE]],"YYYY-MM-DD")&amp;" "&amp;TURNIP_PRICES[[#This Row],[TIME]]</f>
        <v>2020-04-06 AM</v>
      </c>
      <c r="F15" s="12" t="str">
        <f>"Week "&amp;WEEKNUM(TURNIP_PRICES[[#This Row],[DATE]])-13</f>
        <v>Week 2</v>
      </c>
      <c r="G15" s="12" t="str">
        <f>TURNIP_PRICES[[#This Row],[WEEKDAY]]&amp;" - "&amp;TURNIP_PRICES[[#This Row],[TIME]]</f>
        <v>Mon - AM</v>
      </c>
      <c r="H15" s="12" t="str">
        <f>TURNIP_PRICES[[#This Row],[WEEK]]&amp;" - "&amp;TURNIP_PRICES[[#This Row],[WEEKDAY]]&amp;" - "&amp;TURNIP_PRICES[[#This Row],[TIME]]</f>
        <v>Week 2 - Mon - AM</v>
      </c>
      <c r="I15" s="11" t="str">
        <f>IF(TURNIP_PRICES[[#This Row],[WEEKDAY]]="Sun","IPO","MARKET")</f>
        <v>MARKET</v>
      </c>
      <c r="J15" s="5" t="s">
        <v>30</v>
      </c>
      <c r="K15" s="5">
        <v>84</v>
      </c>
    </row>
    <row r="16" spans="2:11" x14ac:dyDescent="0.25">
      <c r="B16" s="8">
        <v>43927</v>
      </c>
      <c r="C16" s="12" t="str">
        <f t="shared" si="0"/>
        <v>Mon</v>
      </c>
      <c r="D16" s="13" t="str">
        <f t="shared" si="1"/>
        <v>AM</v>
      </c>
      <c r="E16" s="14" t="str">
        <f>TEXT(TURNIP_PRICES[[#This Row],[DATE]],"YYYY-MM-DD")&amp;" "&amp;TURNIP_PRICES[[#This Row],[TIME]]</f>
        <v>2020-04-06 AM</v>
      </c>
      <c r="F16" s="12" t="str">
        <f>"Week "&amp;WEEKNUM(TURNIP_PRICES[[#This Row],[DATE]])-13</f>
        <v>Week 2</v>
      </c>
      <c r="G16" s="12" t="str">
        <f>TURNIP_PRICES[[#This Row],[WEEKDAY]]&amp;" - "&amp;TURNIP_PRICES[[#This Row],[TIME]]</f>
        <v>Mon - AM</v>
      </c>
      <c r="H16" s="12" t="str">
        <f>TURNIP_PRICES[[#This Row],[WEEK]]&amp;" - "&amp;TURNIP_PRICES[[#This Row],[WEEKDAY]]&amp;" - "&amp;TURNIP_PRICES[[#This Row],[TIME]]</f>
        <v>Week 2 - Mon - AM</v>
      </c>
      <c r="I16" s="15" t="str">
        <f>IF(TURNIP_PRICES[[#This Row],[WEEKDAY]]="Sun","IPO","MARKET")</f>
        <v>MARKET</v>
      </c>
      <c r="J16" s="7" t="s">
        <v>4</v>
      </c>
      <c r="K16" s="6">
        <v>148</v>
      </c>
    </row>
    <row r="17" spans="2:11" x14ac:dyDescent="0.25">
      <c r="B17" s="8">
        <v>43927</v>
      </c>
      <c r="C17" s="12" t="str">
        <f t="shared" si="0"/>
        <v>Mon</v>
      </c>
      <c r="D17" s="13" t="str">
        <f t="shared" si="1"/>
        <v>AM</v>
      </c>
      <c r="E17" s="14" t="str">
        <f>TEXT(TURNIP_PRICES[[#This Row],[DATE]],"YYYY-MM-DD")&amp;" "&amp;TURNIP_PRICES[[#This Row],[TIME]]</f>
        <v>2020-04-06 AM</v>
      </c>
      <c r="F17" s="12" t="str">
        <f>"Week "&amp;WEEKNUM(TURNIP_PRICES[[#This Row],[DATE]])-13</f>
        <v>Week 2</v>
      </c>
      <c r="G17" s="12" t="str">
        <f>TURNIP_PRICES[[#This Row],[WEEKDAY]]&amp;" - "&amp;TURNIP_PRICES[[#This Row],[TIME]]</f>
        <v>Mon - AM</v>
      </c>
      <c r="H17" s="12" t="str">
        <f>TURNIP_PRICES[[#This Row],[WEEK]]&amp;" - "&amp;TURNIP_PRICES[[#This Row],[WEEKDAY]]&amp;" - "&amp;TURNIP_PRICES[[#This Row],[TIME]]</f>
        <v>Week 2 - Mon - AM</v>
      </c>
      <c r="I17" s="15" t="str">
        <f>IF(TURNIP_PRICES[[#This Row],[WEEKDAY]]="Sun","IPO","MARKET")</f>
        <v>MARKET</v>
      </c>
      <c r="J17" s="7" t="s">
        <v>18</v>
      </c>
      <c r="K17" s="6">
        <v>82</v>
      </c>
    </row>
    <row r="18" spans="2:11" x14ac:dyDescent="0.25">
      <c r="B18" s="8">
        <v>43927.5</v>
      </c>
      <c r="C18" s="12" t="str">
        <f t="shared" si="0"/>
        <v>Mon</v>
      </c>
      <c r="D18" s="13" t="str">
        <f t="shared" si="1"/>
        <v>PM</v>
      </c>
      <c r="E18" s="14" t="str">
        <f>TEXT(TURNIP_PRICES[[#This Row],[DATE]],"YYYY-MM-DD")&amp;" "&amp;TURNIP_PRICES[[#This Row],[TIME]]</f>
        <v>2020-04-06 PM</v>
      </c>
      <c r="F18" s="12" t="str">
        <f>"Week "&amp;WEEKNUM(TURNIP_PRICES[[#This Row],[DATE]])-13</f>
        <v>Week 2</v>
      </c>
      <c r="G18" s="12" t="str">
        <f>TURNIP_PRICES[[#This Row],[WEEKDAY]]&amp;" - "&amp;TURNIP_PRICES[[#This Row],[TIME]]</f>
        <v>Mon - PM</v>
      </c>
      <c r="H18" s="12" t="str">
        <f>TURNIP_PRICES[[#This Row],[WEEK]]&amp;" - "&amp;TURNIP_PRICES[[#This Row],[WEEKDAY]]&amp;" - "&amp;TURNIP_PRICES[[#This Row],[TIME]]</f>
        <v>Week 2 - Mon - PM</v>
      </c>
      <c r="I18" s="15" t="str">
        <f>IF(TURNIP_PRICES[[#This Row],[WEEKDAY]]="Sun","IPO","MARKET")</f>
        <v>MARKET</v>
      </c>
      <c r="J18" s="7" t="s">
        <v>30</v>
      </c>
      <c r="K18" s="6">
        <v>78</v>
      </c>
    </row>
    <row r="19" spans="2:11" x14ac:dyDescent="0.25">
      <c r="B19" s="8">
        <v>43927.5</v>
      </c>
      <c r="C19" s="12" t="str">
        <f t="shared" si="0"/>
        <v>Mon</v>
      </c>
      <c r="D19" s="13" t="str">
        <f t="shared" si="1"/>
        <v>PM</v>
      </c>
      <c r="E19" s="14" t="str">
        <f>TEXT(TURNIP_PRICES[[#This Row],[DATE]],"YYYY-MM-DD")&amp;" "&amp;TURNIP_PRICES[[#This Row],[TIME]]</f>
        <v>2020-04-06 PM</v>
      </c>
      <c r="F19" s="12" t="str">
        <f>"Week "&amp;WEEKNUM(TURNIP_PRICES[[#This Row],[DATE]])-13</f>
        <v>Week 2</v>
      </c>
      <c r="G19" s="12" t="str">
        <f>TURNIP_PRICES[[#This Row],[WEEKDAY]]&amp;" - "&amp;TURNIP_PRICES[[#This Row],[TIME]]</f>
        <v>Mon - PM</v>
      </c>
      <c r="H19" s="12" t="str">
        <f>TURNIP_PRICES[[#This Row],[WEEK]]&amp;" - "&amp;TURNIP_PRICES[[#This Row],[WEEKDAY]]&amp;" - "&amp;TURNIP_PRICES[[#This Row],[TIME]]</f>
        <v>Week 2 - Mon - PM</v>
      </c>
      <c r="I19" s="15" t="str">
        <f>IF(TURNIP_PRICES[[#This Row],[WEEKDAY]]="Sun","IPO","MARKET")</f>
        <v>MARKET</v>
      </c>
      <c r="J19" s="7" t="s">
        <v>4</v>
      </c>
      <c r="K19" s="6">
        <v>69</v>
      </c>
    </row>
    <row r="20" spans="2:11" x14ac:dyDescent="0.25">
      <c r="B20" s="8">
        <v>43927.5</v>
      </c>
      <c r="C20" s="12" t="str">
        <f t="shared" si="0"/>
        <v>Mon</v>
      </c>
      <c r="D20" s="13" t="str">
        <f t="shared" si="1"/>
        <v>PM</v>
      </c>
      <c r="E20" s="14" t="str">
        <f>TEXT(TURNIP_PRICES[[#This Row],[DATE]],"YYYY-MM-DD")&amp;" "&amp;TURNIP_PRICES[[#This Row],[TIME]]</f>
        <v>2020-04-06 PM</v>
      </c>
      <c r="F20" s="12" t="str">
        <f>"Week "&amp;WEEKNUM(TURNIP_PRICES[[#This Row],[DATE]])-13</f>
        <v>Week 2</v>
      </c>
      <c r="G20" s="12" t="str">
        <f>TURNIP_PRICES[[#This Row],[WEEKDAY]]&amp;" - "&amp;TURNIP_PRICES[[#This Row],[TIME]]</f>
        <v>Mon - PM</v>
      </c>
      <c r="H20" s="12" t="str">
        <f>TURNIP_PRICES[[#This Row],[WEEK]]&amp;" - "&amp;TURNIP_PRICES[[#This Row],[WEEKDAY]]&amp;" - "&amp;TURNIP_PRICES[[#This Row],[TIME]]</f>
        <v>Week 2 - Mon - PM</v>
      </c>
      <c r="I20" s="15" t="str">
        <f>IF(TURNIP_PRICES[[#This Row],[WEEKDAY]]="Sun","IPO","MARKET")</f>
        <v>MARKET</v>
      </c>
      <c r="J20" s="7" t="s">
        <v>18</v>
      </c>
      <c r="K20" s="6">
        <v>86</v>
      </c>
    </row>
    <row r="21" spans="2:11" x14ac:dyDescent="0.25">
      <c r="B21" s="8">
        <v>43928</v>
      </c>
      <c r="C21" s="16" t="str">
        <f t="shared" si="0"/>
        <v>Tue</v>
      </c>
      <c r="D21" s="13" t="str">
        <f t="shared" si="1"/>
        <v>AM</v>
      </c>
      <c r="E21" s="14" t="str">
        <f>TEXT(TURNIP_PRICES[[#This Row],[DATE]],"YYYY-MM-DD")&amp;" "&amp;TURNIP_PRICES[[#This Row],[TIME]]</f>
        <v>2020-04-07 AM</v>
      </c>
      <c r="F21" s="12" t="str">
        <f>"Week "&amp;WEEKNUM(TURNIP_PRICES[[#This Row],[DATE]])-13</f>
        <v>Week 2</v>
      </c>
      <c r="G21" s="12" t="str">
        <f>TURNIP_PRICES[[#This Row],[WEEKDAY]]&amp;" - "&amp;TURNIP_PRICES[[#This Row],[TIME]]</f>
        <v>Tue - AM</v>
      </c>
      <c r="H21" s="12" t="str">
        <f>TURNIP_PRICES[[#This Row],[WEEK]]&amp;" - "&amp;TURNIP_PRICES[[#This Row],[WEEKDAY]]&amp;" - "&amp;TURNIP_PRICES[[#This Row],[TIME]]</f>
        <v>Week 2 - Tue - AM</v>
      </c>
      <c r="I21" s="15" t="str">
        <f>IF(TURNIP_PRICES[[#This Row],[WEEKDAY]]="Sun","IPO","MARKET")</f>
        <v>MARKET</v>
      </c>
      <c r="J21" s="7" t="s">
        <v>30</v>
      </c>
      <c r="K21" s="5">
        <v>75</v>
      </c>
    </row>
    <row r="22" spans="2:11" x14ac:dyDescent="0.25">
      <c r="B22" s="8">
        <v>43928</v>
      </c>
      <c r="C22" s="16" t="str">
        <f t="shared" si="0"/>
        <v>Tue</v>
      </c>
      <c r="D22" s="13" t="str">
        <f t="shared" si="1"/>
        <v>AM</v>
      </c>
      <c r="E22" s="14" t="str">
        <f>TEXT(TURNIP_PRICES[[#This Row],[DATE]],"YYYY-MM-DD")&amp;" "&amp;TURNIP_PRICES[[#This Row],[TIME]]</f>
        <v>2020-04-07 AM</v>
      </c>
      <c r="F22" s="12" t="str">
        <f>"Week "&amp;WEEKNUM(TURNIP_PRICES[[#This Row],[DATE]])-13</f>
        <v>Week 2</v>
      </c>
      <c r="G22" s="12" t="str">
        <f>TURNIP_PRICES[[#This Row],[WEEKDAY]]&amp;" - "&amp;TURNIP_PRICES[[#This Row],[TIME]]</f>
        <v>Tue - AM</v>
      </c>
      <c r="H22" s="12" t="str">
        <f>TURNIP_PRICES[[#This Row],[WEEK]]&amp;" - "&amp;TURNIP_PRICES[[#This Row],[WEEKDAY]]&amp;" - "&amp;TURNIP_PRICES[[#This Row],[TIME]]</f>
        <v>Week 2 - Tue - AM</v>
      </c>
      <c r="I22" s="15" t="str">
        <f>IF(TURNIP_PRICES[[#This Row],[WEEKDAY]]="Sun","IPO","MARKET")</f>
        <v>MARKET</v>
      </c>
      <c r="J22" s="7" t="s">
        <v>4</v>
      </c>
      <c r="K22" s="6">
        <v>60</v>
      </c>
    </row>
    <row r="23" spans="2:11" x14ac:dyDescent="0.25">
      <c r="B23" s="8">
        <v>43928</v>
      </c>
      <c r="C23" s="16" t="str">
        <f t="shared" si="0"/>
        <v>Tue</v>
      </c>
      <c r="D23" s="13" t="str">
        <f t="shared" si="1"/>
        <v>AM</v>
      </c>
      <c r="E23" s="14" t="str">
        <f>TEXT(TURNIP_PRICES[[#This Row],[DATE]],"YYYY-MM-DD")&amp;" "&amp;TURNIP_PRICES[[#This Row],[TIME]]</f>
        <v>2020-04-07 AM</v>
      </c>
      <c r="F23" s="12" t="str">
        <f>"Week "&amp;WEEKNUM(TURNIP_PRICES[[#This Row],[DATE]])-13</f>
        <v>Week 2</v>
      </c>
      <c r="G23" s="12" t="str">
        <f>TURNIP_PRICES[[#This Row],[WEEKDAY]]&amp;" - "&amp;TURNIP_PRICES[[#This Row],[TIME]]</f>
        <v>Tue - AM</v>
      </c>
      <c r="H23" s="12" t="str">
        <f>TURNIP_PRICES[[#This Row],[WEEK]]&amp;" - "&amp;TURNIP_PRICES[[#This Row],[WEEKDAY]]&amp;" - "&amp;TURNIP_PRICES[[#This Row],[TIME]]</f>
        <v>Week 2 - Tue - AM</v>
      </c>
      <c r="I23" s="15" t="str">
        <f>IF(TURNIP_PRICES[[#This Row],[WEEKDAY]]="Sun","IPO","MARKET")</f>
        <v>MARKET</v>
      </c>
      <c r="J23" s="7" t="s">
        <v>18</v>
      </c>
      <c r="K23" s="21">
        <f>ROUND((K20+K26)/2,0)</f>
        <v>81</v>
      </c>
    </row>
    <row r="24" spans="2:11" x14ac:dyDescent="0.25">
      <c r="B24" s="8">
        <v>43928.5</v>
      </c>
      <c r="C24" s="16" t="str">
        <f t="shared" si="0"/>
        <v>Tue</v>
      </c>
      <c r="D24" s="13" t="str">
        <f t="shared" si="1"/>
        <v>PM</v>
      </c>
      <c r="E24" s="14" t="str">
        <f>TEXT(TURNIP_PRICES[[#This Row],[DATE]],"YYYY-MM-DD")&amp;" "&amp;TURNIP_PRICES[[#This Row],[TIME]]</f>
        <v>2020-04-07 PM</v>
      </c>
      <c r="F24" s="12" t="str">
        <f>"Week "&amp;WEEKNUM(TURNIP_PRICES[[#This Row],[DATE]])-13</f>
        <v>Week 2</v>
      </c>
      <c r="G24" s="12" t="str">
        <f>TURNIP_PRICES[[#This Row],[WEEKDAY]]&amp;" - "&amp;TURNIP_PRICES[[#This Row],[TIME]]</f>
        <v>Tue - PM</v>
      </c>
      <c r="H24" s="12" t="str">
        <f>TURNIP_PRICES[[#This Row],[WEEK]]&amp;" - "&amp;TURNIP_PRICES[[#This Row],[WEEKDAY]]&amp;" - "&amp;TURNIP_PRICES[[#This Row],[TIME]]</f>
        <v>Week 2 - Tue - PM</v>
      </c>
      <c r="I24" s="15" t="str">
        <f>IF(TURNIP_PRICES[[#This Row],[WEEKDAY]]="Sun","IPO","MARKET")</f>
        <v>MARKET</v>
      </c>
      <c r="J24" s="7" t="s">
        <v>30</v>
      </c>
      <c r="K24" s="6">
        <v>71</v>
      </c>
    </row>
    <row r="25" spans="2:11" x14ac:dyDescent="0.25">
      <c r="B25" s="8">
        <v>43928.5</v>
      </c>
      <c r="C25" s="16" t="str">
        <f t="shared" si="0"/>
        <v>Tue</v>
      </c>
      <c r="D25" s="13" t="str">
        <f t="shared" si="1"/>
        <v>PM</v>
      </c>
      <c r="E25" s="14" t="str">
        <f>TEXT(TURNIP_PRICES[[#This Row],[DATE]],"YYYY-MM-DD")&amp;" "&amp;TURNIP_PRICES[[#This Row],[TIME]]</f>
        <v>2020-04-07 PM</v>
      </c>
      <c r="F25" s="12" t="str">
        <f>"Week "&amp;WEEKNUM(TURNIP_PRICES[[#This Row],[DATE]])-13</f>
        <v>Week 2</v>
      </c>
      <c r="G25" s="12" t="str">
        <f>TURNIP_PRICES[[#This Row],[WEEKDAY]]&amp;" - "&amp;TURNIP_PRICES[[#This Row],[TIME]]</f>
        <v>Tue - PM</v>
      </c>
      <c r="H25" s="12" t="str">
        <f>TURNIP_PRICES[[#This Row],[WEEK]]&amp;" - "&amp;TURNIP_PRICES[[#This Row],[WEEKDAY]]&amp;" - "&amp;TURNIP_PRICES[[#This Row],[TIME]]</f>
        <v>Week 2 - Tue - PM</v>
      </c>
      <c r="I25" s="15" t="str">
        <f>IF(TURNIP_PRICES[[#This Row],[WEEKDAY]]="Sun","IPO","MARKET")</f>
        <v>MARKET</v>
      </c>
      <c r="J25" s="7" t="s">
        <v>4</v>
      </c>
      <c r="K25" s="6">
        <v>131</v>
      </c>
    </row>
    <row r="26" spans="2:11" x14ac:dyDescent="0.25">
      <c r="B26" s="8">
        <v>43928.5</v>
      </c>
      <c r="C26" s="16" t="str">
        <f t="shared" si="0"/>
        <v>Tue</v>
      </c>
      <c r="D26" s="17" t="str">
        <f t="shared" si="1"/>
        <v>PM</v>
      </c>
      <c r="E26" s="18" t="str">
        <f>TEXT(TURNIP_PRICES[[#This Row],[DATE]],"YYYY-MM-DD")&amp;" "&amp;TURNIP_PRICES[[#This Row],[TIME]]</f>
        <v>2020-04-07 PM</v>
      </c>
      <c r="F26" s="19" t="str">
        <f>"Week "&amp;WEEKNUM(TURNIP_PRICES[[#This Row],[DATE]])-13</f>
        <v>Week 2</v>
      </c>
      <c r="G26" s="19" t="str">
        <f>TURNIP_PRICES[[#This Row],[WEEKDAY]]&amp;" - "&amp;TURNIP_PRICES[[#This Row],[TIME]]</f>
        <v>Tue - PM</v>
      </c>
      <c r="H26" s="19" t="str">
        <f>TURNIP_PRICES[[#This Row],[WEEK]]&amp;" - "&amp;TURNIP_PRICES[[#This Row],[WEEKDAY]]&amp;" - "&amp;TURNIP_PRICES[[#This Row],[TIME]]</f>
        <v>Week 2 - Tue - PM</v>
      </c>
      <c r="I26" s="20" t="str">
        <f>IF(TURNIP_PRICES[[#This Row],[WEEKDAY]]="Sun","IPO","MARKET")</f>
        <v>MARKET</v>
      </c>
      <c r="J26" s="9" t="s">
        <v>18</v>
      </c>
      <c r="K26" s="10">
        <v>75</v>
      </c>
    </row>
    <row r="27" spans="2:11" x14ac:dyDescent="0.25">
      <c r="B27" s="8">
        <v>43929</v>
      </c>
      <c r="C27" s="16" t="str">
        <f t="shared" si="0"/>
        <v>Wed</v>
      </c>
      <c r="D27" s="13" t="str">
        <f t="shared" si="1"/>
        <v>AM</v>
      </c>
      <c r="E27" s="14" t="str">
        <f>TEXT(TURNIP_PRICES[[#This Row],[DATE]],"YYYY-MM-DD")&amp;" "&amp;TURNIP_PRICES[[#This Row],[TIME]]</f>
        <v>2020-04-08 AM</v>
      </c>
      <c r="F27" s="12" t="str">
        <f>"Week "&amp;WEEKNUM(TURNIP_PRICES[[#This Row],[DATE]])-13</f>
        <v>Week 2</v>
      </c>
      <c r="G27" s="12" t="str">
        <f>TURNIP_PRICES[[#This Row],[WEEKDAY]]&amp;" - "&amp;TURNIP_PRICES[[#This Row],[TIME]]</f>
        <v>Wed - AM</v>
      </c>
      <c r="H27" s="12" t="str">
        <f>TURNIP_PRICES[[#This Row],[WEEK]]&amp;" - "&amp;TURNIP_PRICES[[#This Row],[WEEKDAY]]&amp;" - "&amp;TURNIP_PRICES[[#This Row],[TIME]]</f>
        <v>Week 2 - Wed - AM</v>
      </c>
      <c r="I27" s="15" t="str">
        <f>IF(TURNIP_PRICES[[#This Row],[WEEKDAY]]="Sun","IPO","MARKET")</f>
        <v>MARKET</v>
      </c>
      <c r="J27" s="7" t="s">
        <v>30</v>
      </c>
      <c r="K27" s="5">
        <v>66</v>
      </c>
    </row>
    <row r="28" spans="2:11" x14ac:dyDescent="0.25">
      <c r="B28" s="8">
        <v>43929</v>
      </c>
      <c r="C28" s="16" t="str">
        <f t="shared" si="0"/>
        <v>Wed</v>
      </c>
      <c r="D28" s="13" t="str">
        <f t="shared" si="1"/>
        <v>AM</v>
      </c>
      <c r="E28" s="14" t="str">
        <f>TEXT(TURNIP_PRICES[[#This Row],[DATE]],"YYYY-MM-DD")&amp;" "&amp;TURNIP_PRICES[[#This Row],[TIME]]</f>
        <v>2020-04-08 AM</v>
      </c>
      <c r="F28" s="12" t="str">
        <f>"Week "&amp;WEEKNUM(TURNIP_PRICES[[#This Row],[DATE]])-13</f>
        <v>Week 2</v>
      </c>
      <c r="G28" s="12" t="str">
        <f>TURNIP_PRICES[[#This Row],[WEEKDAY]]&amp;" - "&amp;TURNIP_PRICES[[#This Row],[TIME]]</f>
        <v>Wed - AM</v>
      </c>
      <c r="H28" s="12" t="str">
        <f>TURNIP_PRICES[[#This Row],[WEEK]]&amp;" - "&amp;TURNIP_PRICES[[#This Row],[WEEKDAY]]&amp;" - "&amp;TURNIP_PRICES[[#This Row],[TIME]]</f>
        <v>Week 2 - Wed - AM</v>
      </c>
      <c r="I28" s="15" t="str">
        <f>IF(TURNIP_PRICES[[#This Row],[WEEKDAY]]="Sun","IPO","MARKET")</f>
        <v>MARKET</v>
      </c>
      <c r="J28" s="7" t="s">
        <v>4</v>
      </c>
      <c r="K28" s="6">
        <v>97</v>
      </c>
    </row>
    <row r="29" spans="2:11" x14ac:dyDescent="0.25">
      <c r="B29" s="8">
        <v>43929</v>
      </c>
      <c r="C29" s="16" t="str">
        <f t="shared" si="0"/>
        <v>Wed</v>
      </c>
      <c r="D29" s="13" t="str">
        <f t="shared" si="1"/>
        <v>AM</v>
      </c>
      <c r="E29" s="14" t="str">
        <f>TEXT(TURNIP_PRICES[[#This Row],[DATE]],"YYYY-MM-DD")&amp;" "&amp;TURNIP_PRICES[[#This Row],[TIME]]</f>
        <v>2020-04-08 AM</v>
      </c>
      <c r="F29" s="12" t="str">
        <f>"Week "&amp;WEEKNUM(TURNIP_PRICES[[#This Row],[DATE]])-13</f>
        <v>Week 2</v>
      </c>
      <c r="G29" s="12" t="str">
        <f>TURNIP_PRICES[[#This Row],[WEEKDAY]]&amp;" - "&amp;TURNIP_PRICES[[#This Row],[TIME]]</f>
        <v>Wed - AM</v>
      </c>
      <c r="H29" s="12" t="str">
        <f>TURNIP_PRICES[[#This Row],[WEEK]]&amp;" - "&amp;TURNIP_PRICES[[#This Row],[WEEKDAY]]&amp;" - "&amp;TURNIP_PRICES[[#This Row],[TIME]]</f>
        <v>Week 2 - Wed - AM</v>
      </c>
      <c r="I29" s="15" t="str">
        <f>IF(TURNIP_PRICES[[#This Row],[WEEKDAY]]="Sun","IPO","MARKET")</f>
        <v>MARKET</v>
      </c>
      <c r="J29" s="7" t="s">
        <v>18</v>
      </c>
      <c r="K29" s="6">
        <v>70</v>
      </c>
    </row>
    <row r="30" spans="2:11" x14ac:dyDescent="0.25">
      <c r="B30" s="8">
        <v>43929.5</v>
      </c>
      <c r="C30" s="16" t="str">
        <f t="shared" si="0"/>
        <v>Wed</v>
      </c>
      <c r="D30" s="13" t="str">
        <f t="shared" si="1"/>
        <v>PM</v>
      </c>
      <c r="E30" s="14" t="str">
        <f>TEXT(TURNIP_PRICES[[#This Row],[DATE]],"YYYY-MM-DD")&amp;" "&amp;TURNIP_PRICES[[#This Row],[TIME]]</f>
        <v>2020-04-08 PM</v>
      </c>
      <c r="F30" s="12" t="str">
        <f>"Week "&amp;WEEKNUM(TURNIP_PRICES[[#This Row],[DATE]])-13</f>
        <v>Week 2</v>
      </c>
      <c r="G30" s="12" t="str">
        <f>TURNIP_PRICES[[#This Row],[WEEKDAY]]&amp;" - "&amp;TURNIP_PRICES[[#This Row],[TIME]]</f>
        <v>Wed - PM</v>
      </c>
      <c r="H30" s="12" t="str">
        <f>TURNIP_PRICES[[#This Row],[WEEK]]&amp;" - "&amp;TURNIP_PRICES[[#This Row],[WEEKDAY]]&amp;" - "&amp;TURNIP_PRICES[[#This Row],[TIME]]</f>
        <v>Week 2 - Wed - PM</v>
      </c>
      <c r="I30" s="15" t="str">
        <f>IF(TURNIP_PRICES[[#This Row],[WEEKDAY]]="Sun","IPO","MARKET")</f>
        <v>MARKET</v>
      </c>
      <c r="J30" s="7" t="s">
        <v>30</v>
      </c>
      <c r="K30" s="6">
        <v>62</v>
      </c>
    </row>
    <row r="31" spans="2:11" x14ac:dyDescent="0.25">
      <c r="B31" s="8">
        <v>43929.5</v>
      </c>
      <c r="C31" s="16" t="str">
        <f t="shared" si="0"/>
        <v>Wed</v>
      </c>
      <c r="D31" s="13" t="str">
        <f t="shared" si="1"/>
        <v>PM</v>
      </c>
      <c r="E31" s="14" t="str">
        <f>TEXT(TURNIP_PRICES[[#This Row],[DATE]],"YYYY-MM-DD")&amp;" "&amp;TURNIP_PRICES[[#This Row],[TIME]]</f>
        <v>2020-04-08 PM</v>
      </c>
      <c r="F31" s="12" t="str">
        <f>"Week "&amp;WEEKNUM(TURNIP_PRICES[[#This Row],[DATE]])-13</f>
        <v>Week 2</v>
      </c>
      <c r="G31" s="12" t="str">
        <f>TURNIP_PRICES[[#This Row],[WEEKDAY]]&amp;" - "&amp;TURNIP_PRICES[[#This Row],[TIME]]</f>
        <v>Wed - PM</v>
      </c>
      <c r="H31" s="12" t="str">
        <f>TURNIP_PRICES[[#This Row],[WEEK]]&amp;" - "&amp;TURNIP_PRICES[[#This Row],[WEEKDAY]]&amp;" - "&amp;TURNIP_PRICES[[#This Row],[TIME]]</f>
        <v>Week 2 - Wed - PM</v>
      </c>
      <c r="I31" s="15" t="str">
        <f>IF(TURNIP_PRICES[[#This Row],[WEEKDAY]]="Sun","IPO","MARKET")</f>
        <v>MARKET</v>
      </c>
      <c r="J31" s="7" t="s">
        <v>4</v>
      </c>
      <c r="K31" s="6">
        <v>126</v>
      </c>
    </row>
    <row r="32" spans="2:11" x14ac:dyDescent="0.25">
      <c r="B32" s="8">
        <v>43929.5</v>
      </c>
      <c r="C32" s="16" t="str">
        <f t="shared" si="0"/>
        <v>Wed</v>
      </c>
      <c r="D32" s="17" t="str">
        <f t="shared" si="1"/>
        <v>PM</v>
      </c>
      <c r="E32" s="18" t="str">
        <f>TEXT(TURNIP_PRICES[[#This Row],[DATE]],"YYYY-MM-DD")&amp;" "&amp;TURNIP_PRICES[[#This Row],[TIME]]</f>
        <v>2020-04-08 PM</v>
      </c>
      <c r="F32" s="19" t="str">
        <f>"Week "&amp;WEEKNUM(TURNIP_PRICES[[#This Row],[DATE]])-13</f>
        <v>Week 2</v>
      </c>
      <c r="G32" s="19" t="str">
        <f>TURNIP_PRICES[[#This Row],[WEEKDAY]]&amp;" - "&amp;TURNIP_PRICES[[#This Row],[TIME]]</f>
        <v>Wed - PM</v>
      </c>
      <c r="H32" s="19" t="str">
        <f>TURNIP_PRICES[[#This Row],[WEEK]]&amp;" - "&amp;TURNIP_PRICES[[#This Row],[WEEKDAY]]&amp;" - "&amp;TURNIP_PRICES[[#This Row],[TIME]]</f>
        <v>Week 2 - Wed - PM</v>
      </c>
      <c r="I32" s="20" t="str">
        <f>IF(TURNIP_PRICES[[#This Row],[WEEKDAY]]="Sun","IPO","MARKET")</f>
        <v>MARKET</v>
      </c>
      <c r="J32" s="9" t="s">
        <v>18</v>
      </c>
      <c r="K32" s="10">
        <v>67</v>
      </c>
    </row>
    <row r="33" spans="2:11" x14ac:dyDescent="0.25">
      <c r="B33" s="8">
        <v>43930</v>
      </c>
      <c r="C33" s="16" t="str">
        <f t="shared" si="0"/>
        <v>Thu</v>
      </c>
      <c r="D33" s="13" t="str">
        <f t="shared" si="1"/>
        <v>AM</v>
      </c>
      <c r="E33" s="14" t="str">
        <f>TEXT(TURNIP_PRICES[[#This Row],[DATE]],"YYYY-MM-DD")&amp;" "&amp;TURNIP_PRICES[[#This Row],[TIME]]</f>
        <v>2020-04-09 AM</v>
      </c>
      <c r="F33" s="12" t="str">
        <f>"Week "&amp;WEEKNUM(TURNIP_PRICES[[#This Row],[DATE]])-13</f>
        <v>Week 2</v>
      </c>
      <c r="G33" s="12" t="str">
        <f>TURNIP_PRICES[[#This Row],[WEEKDAY]]&amp;" - "&amp;TURNIP_PRICES[[#This Row],[TIME]]</f>
        <v>Thu - AM</v>
      </c>
      <c r="H33" s="12" t="str">
        <f>TURNIP_PRICES[[#This Row],[WEEK]]&amp;" - "&amp;TURNIP_PRICES[[#This Row],[WEEKDAY]]&amp;" - "&amp;TURNIP_PRICES[[#This Row],[TIME]]</f>
        <v>Week 2 - Thu - AM</v>
      </c>
      <c r="I33" s="15" t="str">
        <f>IF(TURNIP_PRICES[[#This Row],[WEEKDAY]]="Sun","IPO","MARKET")</f>
        <v>MARKET</v>
      </c>
      <c r="J33" s="7" t="s">
        <v>30</v>
      </c>
      <c r="K33" s="5">
        <v>104</v>
      </c>
    </row>
    <row r="34" spans="2:11" x14ac:dyDescent="0.25">
      <c r="B34" s="8">
        <v>43930</v>
      </c>
      <c r="C34" s="16" t="str">
        <f t="shared" si="0"/>
        <v>Thu</v>
      </c>
      <c r="D34" s="13" t="str">
        <f t="shared" si="1"/>
        <v>AM</v>
      </c>
      <c r="E34" s="14" t="str">
        <f>TEXT(TURNIP_PRICES[[#This Row],[DATE]],"YYYY-MM-DD")&amp;" "&amp;TURNIP_PRICES[[#This Row],[TIME]]</f>
        <v>2020-04-09 AM</v>
      </c>
      <c r="F34" s="12" t="str">
        <f>"Week "&amp;WEEKNUM(TURNIP_PRICES[[#This Row],[DATE]])-13</f>
        <v>Week 2</v>
      </c>
      <c r="G34" s="12" t="str">
        <f>TURNIP_PRICES[[#This Row],[WEEKDAY]]&amp;" - "&amp;TURNIP_PRICES[[#This Row],[TIME]]</f>
        <v>Thu - AM</v>
      </c>
      <c r="H34" s="12" t="str">
        <f>TURNIP_PRICES[[#This Row],[WEEK]]&amp;" - "&amp;TURNIP_PRICES[[#This Row],[WEEKDAY]]&amp;" - "&amp;TURNIP_PRICES[[#This Row],[TIME]]</f>
        <v>Week 2 - Thu - AM</v>
      </c>
      <c r="I34" s="15" t="str">
        <f>IF(TURNIP_PRICES[[#This Row],[WEEKDAY]]="Sun","IPO","MARKET")</f>
        <v>MARKET</v>
      </c>
      <c r="J34" s="7" t="s">
        <v>4</v>
      </c>
      <c r="K34" s="6">
        <v>140</v>
      </c>
    </row>
    <row r="35" spans="2:11" x14ac:dyDescent="0.25">
      <c r="B35" s="8">
        <v>43930</v>
      </c>
      <c r="C35" s="16" t="str">
        <f t="shared" ref="C35:C66" si="2">TEXT(WEEKDAY(B35),"DDD")</f>
        <v>Thu</v>
      </c>
      <c r="D35" s="13" t="str">
        <f t="shared" ref="D35:D66" si="3">IF(HOUR(B35)&lt;12,"AM","PM")</f>
        <v>AM</v>
      </c>
      <c r="E35" s="14" t="str">
        <f>TEXT(TURNIP_PRICES[[#This Row],[DATE]],"YYYY-MM-DD")&amp;" "&amp;TURNIP_PRICES[[#This Row],[TIME]]</f>
        <v>2020-04-09 AM</v>
      </c>
      <c r="F35" s="12" t="str">
        <f>"Week "&amp;WEEKNUM(TURNIP_PRICES[[#This Row],[DATE]])-13</f>
        <v>Week 2</v>
      </c>
      <c r="G35" s="12" t="str">
        <f>TURNIP_PRICES[[#This Row],[WEEKDAY]]&amp;" - "&amp;TURNIP_PRICES[[#This Row],[TIME]]</f>
        <v>Thu - AM</v>
      </c>
      <c r="H35" s="12" t="str">
        <f>TURNIP_PRICES[[#This Row],[WEEK]]&amp;" - "&amp;TURNIP_PRICES[[#This Row],[WEEKDAY]]&amp;" - "&amp;TURNIP_PRICES[[#This Row],[TIME]]</f>
        <v>Week 2 - Thu - AM</v>
      </c>
      <c r="I35" s="15" t="str">
        <f>IF(TURNIP_PRICES[[#This Row],[WEEKDAY]]="Sun","IPO","MARKET")</f>
        <v>MARKET</v>
      </c>
      <c r="J35" s="7" t="s">
        <v>18</v>
      </c>
      <c r="K35" s="6">
        <v>63</v>
      </c>
    </row>
    <row r="36" spans="2:11" x14ac:dyDescent="0.25">
      <c r="B36" s="8">
        <v>43930.5</v>
      </c>
      <c r="C36" s="16" t="str">
        <f t="shared" si="2"/>
        <v>Thu</v>
      </c>
      <c r="D36" s="13" t="str">
        <f t="shared" si="3"/>
        <v>PM</v>
      </c>
      <c r="E36" s="14" t="str">
        <f>TEXT(TURNIP_PRICES[[#This Row],[DATE]],"YYYY-MM-DD")&amp;" "&amp;TURNIP_PRICES[[#This Row],[TIME]]</f>
        <v>2020-04-09 PM</v>
      </c>
      <c r="F36" s="12" t="str">
        <f>"Week "&amp;WEEKNUM(TURNIP_PRICES[[#This Row],[DATE]])-13</f>
        <v>Week 2</v>
      </c>
      <c r="G36" s="12" t="str">
        <f>TURNIP_PRICES[[#This Row],[WEEKDAY]]&amp;" - "&amp;TURNIP_PRICES[[#This Row],[TIME]]</f>
        <v>Thu - PM</v>
      </c>
      <c r="H36" s="12" t="str">
        <f>TURNIP_PRICES[[#This Row],[WEEK]]&amp;" - "&amp;TURNIP_PRICES[[#This Row],[WEEKDAY]]&amp;" - "&amp;TURNIP_PRICES[[#This Row],[TIME]]</f>
        <v>Week 2 - Thu - PM</v>
      </c>
      <c r="I36" s="15" t="str">
        <f>IF(TURNIP_PRICES[[#This Row],[WEEKDAY]]="Sun","IPO","MARKET")</f>
        <v>MARKET</v>
      </c>
      <c r="J36" s="7" t="s">
        <v>30</v>
      </c>
      <c r="K36" s="6">
        <v>173</v>
      </c>
    </row>
    <row r="37" spans="2:11" x14ac:dyDescent="0.25">
      <c r="B37" s="8">
        <v>43930.5</v>
      </c>
      <c r="C37" s="16" t="str">
        <f t="shared" si="2"/>
        <v>Thu</v>
      </c>
      <c r="D37" s="13" t="str">
        <f t="shared" si="3"/>
        <v>PM</v>
      </c>
      <c r="E37" s="14" t="str">
        <f>TEXT(TURNIP_PRICES[[#This Row],[DATE]],"YYYY-MM-DD")&amp;" "&amp;TURNIP_PRICES[[#This Row],[TIME]]</f>
        <v>2020-04-09 PM</v>
      </c>
      <c r="F37" s="12" t="str">
        <f>"Week "&amp;WEEKNUM(TURNIP_PRICES[[#This Row],[DATE]])-13</f>
        <v>Week 2</v>
      </c>
      <c r="G37" s="12" t="str">
        <f>TURNIP_PRICES[[#This Row],[WEEKDAY]]&amp;" - "&amp;TURNIP_PRICES[[#This Row],[TIME]]</f>
        <v>Thu - PM</v>
      </c>
      <c r="H37" s="12" t="str">
        <f>TURNIP_PRICES[[#This Row],[WEEK]]&amp;" - "&amp;TURNIP_PRICES[[#This Row],[WEEKDAY]]&amp;" - "&amp;TURNIP_PRICES[[#This Row],[TIME]]</f>
        <v>Week 2 - Thu - PM</v>
      </c>
      <c r="I37" s="15" t="str">
        <f>IF(TURNIP_PRICES[[#This Row],[WEEKDAY]]="Sun","IPO","MARKET")</f>
        <v>MARKET</v>
      </c>
      <c r="J37" s="7" t="s">
        <v>4</v>
      </c>
      <c r="K37" s="6">
        <v>78</v>
      </c>
    </row>
    <row r="38" spans="2:11" x14ac:dyDescent="0.25">
      <c r="B38" s="22">
        <v>43930.5</v>
      </c>
      <c r="C38" s="16" t="str">
        <f t="shared" si="2"/>
        <v>Thu</v>
      </c>
      <c r="D38" s="17" t="str">
        <f t="shared" si="3"/>
        <v>PM</v>
      </c>
      <c r="E38" s="18" t="str">
        <f>TEXT(TURNIP_PRICES[[#This Row],[DATE]],"YYYY-MM-DD")&amp;" "&amp;TURNIP_PRICES[[#This Row],[TIME]]</f>
        <v>2020-04-09 PM</v>
      </c>
      <c r="F38" s="19" t="str">
        <f>"Week "&amp;WEEKNUM(TURNIP_PRICES[[#This Row],[DATE]])-13</f>
        <v>Week 2</v>
      </c>
      <c r="G38" s="19" t="str">
        <f>TURNIP_PRICES[[#This Row],[WEEKDAY]]&amp;" - "&amp;TURNIP_PRICES[[#This Row],[TIME]]</f>
        <v>Thu - PM</v>
      </c>
      <c r="H38" s="19" t="str">
        <f>TURNIP_PRICES[[#This Row],[WEEK]]&amp;" - "&amp;TURNIP_PRICES[[#This Row],[WEEKDAY]]&amp;" - "&amp;TURNIP_PRICES[[#This Row],[TIME]]</f>
        <v>Week 2 - Thu - PM</v>
      </c>
      <c r="I38" s="20" t="str">
        <f>IF(TURNIP_PRICES[[#This Row],[WEEKDAY]]="Sun","IPO","MARKET")</f>
        <v>MARKET</v>
      </c>
      <c r="J38" s="9" t="s">
        <v>18</v>
      </c>
      <c r="K38" s="10">
        <v>59</v>
      </c>
    </row>
    <row r="39" spans="2:11" x14ac:dyDescent="0.25">
      <c r="B39" s="8">
        <v>43931</v>
      </c>
      <c r="C39" s="16" t="str">
        <f t="shared" si="2"/>
        <v>Fri</v>
      </c>
      <c r="D39" s="13" t="str">
        <f t="shared" si="3"/>
        <v>AM</v>
      </c>
      <c r="E39" s="14" t="str">
        <f>TEXT(TURNIP_PRICES[[#This Row],[DATE]],"YYYY-MM-DD")&amp;" "&amp;TURNIP_PRICES[[#This Row],[TIME]]</f>
        <v>2020-04-10 AM</v>
      </c>
      <c r="F39" s="12" t="str">
        <f>"Week "&amp;WEEKNUM(TURNIP_PRICES[[#This Row],[DATE]])-13</f>
        <v>Week 2</v>
      </c>
      <c r="G39" s="12" t="str">
        <f>TURNIP_PRICES[[#This Row],[WEEKDAY]]&amp;" - "&amp;TURNIP_PRICES[[#This Row],[TIME]]</f>
        <v>Fri - AM</v>
      </c>
      <c r="H39" s="12" t="str">
        <f>TURNIP_PRICES[[#This Row],[WEEK]]&amp;" - "&amp;TURNIP_PRICES[[#This Row],[WEEKDAY]]&amp;" - "&amp;TURNIP_PRICES[[#This Row],[TIME]]</f>
        <v>Week 2 - Fri - AM</v>
      </c>
      <c r="I39" s="15" t="str">
        <f>IF(TURNIP_PRICES[[#This Row],[WEEKDAY]]="Sun","IPO","MARKET")</f>
        <v>MARKET</v>
      </c>
      <c r="J39" s="7" t="s">
        <v>30</v>
      </c>
      <c r="K39" s="5">
        <v>520</v>
      </c>
    </row>
    <row r="40" spans="2:11" x14ac:dyDescent="0.25">
      <c r="B40" s="8">
        <v>43931</v>
      </c>
      <c r="C40" s="16" t="str">
        <f t="shared" si="2"/>
        <v>Fri</v>
      </c>
      <c r="D40" s="13" t="str">
        <f t="shared" si="3"/>
        <v>AM</v>
      </c>
      <c r="E40" s="14" t="str">
        <f>TEXT(TURNIP_PRICES[[#This Row],[DATE]],"YYYY-MM-DD")&amp;" "&amp;TURNIP_PRICES[[#This Row],[TIME]]</f>
        <v>2020-04-10 AM</v>
      </c>
      <c r="F40" s="12" t="str">
        <f>"Week "&amp;WEEKNUM(TURNIP_PRICES[[#This Row],[DATE]])-13</f>
        <v>Week 2</v>
      </c>
      <c r="G40" s="12" t="str">
        <f>TURNIP_PRICES[[#This Row],[WEEKDAY]]&amp;" - "&amp;TURNIP_PRICES[[#This Row],[TIME]]</f>
        <v>Fri - AM</v>
      </c>
      <c r="H40" s="12" t="str">
        <f>TURNIP_PRICES[[#This Row],[WEEK]]&amp;" - "&amp;TURNIP_PRICES[[#This Row],[WEEKDAY]]&amp;" - "&amp;TURNIP_PRICES[[#This Row],[TIME]]</f>
        <v>Week 2 - Fri - AM</v>
      </c>
      <c r="I40" s="15" t="str">
        <f>IF(TURNIP_PRICES[[#This Row],[WEEKDAY]]="Sun","IPO","MARKET")</f>
        <v>MARKET</v>
      </c>
      <c r="J40" s="7" t="s">
        <v>4</v>
      </c>
      <c r="K40" s="6">
        <v>70</v>
      </c>
    </row>
    <row r="41" spans="2:11" x14ac:dyDescent="0.25">
      <c r="B41" s="8">
        <v>43931</v>
      </c>
      <c r="C41" s="16" t="str">
        <f t="shared" si="2"/>
        <v>Fri</v>
      </c>
      <c r="D41" s="13" t="str">
        <f t="shared" si="3"/>
        <v>AM</v>
      </c>
      <c r="E41" s="14" t="str">
        <f>TEXT(TURNIP_PRICES[[#This Row],[DATE]],"YYYY-MM-DD")&amp;" "&amp;TURNIP_PRICES[[#This Row],[TIME]]</f>
        <v>2020-04-10 AM</v>
      </c>
      <c r="F41" s="12" t="str">
        <f>"Week "&amp;WEEKNUM(TURNIP_PRICES[[#This Row],[DATE]])-13</f>
        <v>Week 2</v>
      </c>
      <c r="G41" s="12" t="str">
        <f>TURNIP_PRICES[[#This Row],[WEEKDAY]]&amp;" - "&amp;TURNIP_PRICES[[#This Row],[TIME]]</f>
        <v>Fri - AM</v>
      </c>
      <c r="H41" s="12" t="str">
        <f>TURNIP_PRICES[[#This Row],[WEEK]]&amp;" - "&amp;TURNIP_PRICES[[#This Row],[WEEKDAY]]&amp;" - "&amp;TURNIP_PRICES[[#This Row],[TIME]]</f>
        <v>Week 2 - Fri - AM</v>
      </c>
      <c r="I41" s="15" t="str">
        <f>IF(TURNIP_PRICES[[#This Row],[WEEKDAY]]="Sun","IPO","MARKET")</f>
        <v>MARKET</v>
      </c>
      <c r="J41" s="7" t="s">
        <v>18</v>
      </c>
      <c r="K41" s="6">
        <v>55</v>
      </c>
    </row>
    <row r="42" spans="2:11" x14ac:dyDescent="0.25">
      <c r="B42" s="8">
        <v>43931.5</v>
      </c>
      <c r="C42" s="16" t="str">
        <f t="shared" si="2"/>
        <v>Fri</v>
      </c>
      <c r="D42" s="13" t="str">
        <f t="shared" si="3"/>
        <v>PM</v>
      </c>
      <c r="E42" s="14" t="str">
        <f>TEXT(TURNIP_PRICES[[#This Row],[DATE]],"YYYY-MM-DD")&amp;" "&amp;TURNIP_PRICES[[#This Row],[TIME]]</f>
        <v>2020-04-10 PM</v>
      </c>
      <c r="F42" s="12" t="str">
        <f>"Week "&amp;WEEKNUM(TURNIP_PRICES[[#This Row],[DATE]])-13</f>
        <v>Week 2</v>
      </c>
      <c r="G42" s="12" t="str">
        <f>TURNIP_PRICES[[#This Row],[WEEKDAY]]&amp;" - "&amp;TURNIP_PRICES[[#This Row],[TIME]]</f>
        <v>Fri - PM</v>
      </c>
      <c r="H42" s="12" t="str">
        <f>TURNIP_PRICES[[#This Row],[WEEK]]&amp;" - "&amp;TURNIP_PRICES[[#This Row],[WEEKDAY]]&amp;" - "&amp;TURNIP_PRICES[[#This Row],[TIME]]</f>
        <v>Week 2 - Fri - PM</v>
      </c>
      <c r="I42" s="15" t="str">
        <f>IF(TURNIP_PRICES[[#This Row],[WEEKDAY]]="Sun","IPO","MARKET")</f>
        <v>MARKET</v>
      </c>
      <c r="J42" s="7" t="s">
        <v>30</v>
      </c>
      <c r="K42" s="6">
        <v>173</v>
      </c>
    </row>
    <row r="43" spans="2:11" x14ac:dyDescent="0.25">
      <c r="B43" s="8">
        <v>43931.5</v>
      </c>
      <c r="C43" s="16" t="str">
        <f t="shared" si="2"/>
        <v>Fri</v>
      </c>
      <c r="D43" s="13" t="str">
        <f t="shared" si="3"/>
        <v>PM</v>
      </c>
      <c r="E43" s="14" t="str">
        <f>TEXT(TURNIP_PRICES[[#This Row],[DATE]],"YYYY-MM-DD")&amp;" "&amp;TURNIP_PRICES[[#This Row],[TIME]]</f>
        <v>2020-04-10 PM</v>
      </c>
      <c r="F43" s="12" t="str">
        <f>"Week "&amp;WEEKNUM(TURNIP_PRICES[[#This Row],[DATE]])-13</f>
        <v>Week 2</v>
      </c>
      <c r="G43" s="12" t="str">
        <f>TURNIP_PRICES[[#This Row],[WEEKDAY]]&amp;" - "&amp;TURNIP_PRICES[[#This Row],[TIME]]</f>
        <v>Fri - PM</v>
      </c>
      <c r="H43" s="12" t="str">
        <f>TURNIP_PRICES[[#This Row],[WEEK]]&amp;" - "&amp;TURNIP_PRICES[[#This Row],[WEEKDAY]]&amp;" - "&amp;TURNIP_PRICES[[#This Row],[TIME]]</f>
        <v>Week 2 - Fri - PM</v>
      </c>
      <c r="I43" s="15" t="str">
        <f>IF(TURNIP_PRICES[[#This Row],[WEEKDAY]]="Sun","IPO","MARKET")</f>
        <v>MARKET</v>
      </c>
      <c r="J43" s="7" t="s">
        <v>4</v>
      </c>
      <c r="K43" s="6">
        <v>65</v>
      </c>
    </row>
    <row r="44" spans="2:11" x14ac:dyDescent="0.25">
      <c r="B44" s="22">
        <v>43931.5</v>
      </c>
      <c r="C44" s="16" t="str">
        <f t="shared" si="2"/>
        <v>Fri</v>
      </c>
      <c r="D44" s="17" t="str">
        <f t="shared" si="3"/>
        <v>PM</v>
      </c>
      <c r="E44" s="18" t="str">
        <f>TEXT(TURNIP_PRICES[[#This Row],[DATE]],"YYYY-MM-DD")&amp;" "&amp;TURNIP_PRICES[[#This Row],[TIME]]</f>
        <v>2020-04-10 PM</v>
      </c>
      <c r="F44" s="19" t="str">
        <f>"Week "&amp;WEEKNUM(TURNIP_PRICES[[#This Row],[DATE]])-13</f>
        <v>Week 2</v>
      </c>
      <c r="G44" s="19" t="str">
        <f>TURNIP_PRICES[[#This Row],[WEEKDAY]]&amp;" - "&amp;TURNIP_PRICES[[#This Row],[TIME]]</f>
        <v>Fri - PM</v>
      </c>
      <c r="H44" s="19" t="str">
        <f>TURNIP_PRICES[[#This Row],[WEEK]]&amp;" - "&amp;TURNIP_PRICES[[#This Row],[WEEKDAY]]&amp;" - "&amp;TURNIP_PRICES[[#This Row],[TIME]]</f>
        <v>Week 2 - Fri - PM</v>
      </c>
      <c r="I44" s="20" t="str">
        <f>IF(TURNIP_PRICES[[#This Row],[WEEKDAY]]="Sun","IPO","MARKET")</f>
        <v>MARKET</v>
      </c>
      <c r="J44" s="9" t="s">
        <v>18</v>
      </c>
      <c r="K44" s="10">
        <v>50</v>
      </c>
    </row>
    <row r="45" spans="2:11" x14ac:dyDescent="0.25">
      <c r="B45" s="8">
        <v>43932</v>
      </c>
      <c r="C45" s="16" t="str">
        <f t="shared" si="2"/>
        <v>Sat</v>
      </c>
      <c r="D45" s="13" t="str">
        <f t="shared" si="3"/>
        <v>AM</v>
      </c>
      <c r="E45" s="14" t="str">
        <f>TEXT(TURNIP_PRICES[[#This Row],[DATE]],"YYYY-MM-DD")&amp;" "&amp;TURNIP_PRICES[[#This Row],[TIME]]</f>
        <v>2020-04-11 AM</v>
      </c>
      <c r="F45" s="12" t="str">
        <f>"Week "&amp;WEEKNUM(TURNIP_PRICES[[#This Row],[DATE]])-13</f>
        <v>Week 2</v>
      </c>
      <c r="G45" s="12" t="str">
        <f>TURNIP_PRICES[[#This Row],[WEEKDAY]]&amp;" - "&amp;TURNIP_PRICES[[#This Row],[TIME]]</f>
        <v>Sat - AM</v>
      </c>
      <c r="H45" s="12" t="str">
        <f>TURNIP_PRICES[[#This Row],[WEEK]]&amp;" - "&amp;TURNIP_PRICES[[#This Row],[WEEKDAY]]&amp;" - "&amp;TURNIP_PRICES[[#This Row],[TIME]]</f>
        <v>Week 2 - Sat - AM</v>
      </c>
      <c r="I45" s="15" t="str">
        <f>IF(TURNIP_PRICES[[#This Row],[WEEKDAY]]="Sun","IPO","MARKET")</f>
        <v>MARKET</v>
      </c>
      <c r="J45" s="7" t="s">
        <v>30</v>
      </c>
      <c r="K45" s="5">
        <v>93</v>
      </c>
    </row>
    <row r="46" spans="2:11" x14ac:dyDescent="0.25">
      <c r="B46" s="8">
        <v>43932</v>
      </c>
      <c r="C46" s="16" t="str">
        <f t="shared" si="2"/>
        <v>Sat</v>
      </c>
      <c r="D46" s="13" t="str">
        <f t="shared" si="3"/>
        <v>AM</v>
      </c>
      <c r="E46" s="14" t="str">
        <f>TEXT(TURNIP_PRICES[[#This Row],[DATE]],"YYYY-MM-DD")&amp;" "&amp;TURNIP_PRICES[[#This Row],[TIME]]</f>
        <v>2020-04-11 AM</v>
      </c>
      <c r="F46" s="12" t="str">
        <f>"Week "&amp;WEEKNUM(TURNIP_PRICES[[#This Row],[DATE]])-13</f>
        <v>Week 2</v>
      </c>
      <c r="G46" s="12" t="str">
        <f>TURNIP_PRICES[[#This Row],[WEEKDAY]]&amp;" - "&amp;TURNIP_PRICES[[#This Row],[TIME]]</f>
        <v>Sat - AM</v>
      </c>
      <c r="H46" s="12" t="str">
        <f>TURNIP_PRICES[[#This Row],[WEEK]]&amp;" - "&amp;TURNIP_PRICES[[#This Row],[WEEKDAY]]&amp;" - "&amp;TURNIP_PRICES[[#This Row],[TIME]]</f>
        <v>Week 2 - Sat - AM</v>
      </c>
      <c r="I46" s="15" t="str">
        <f>IF(TURNIP_PRICES[[#This Row],[WEEKDAY]]="Sun","IPO","MARKET")</f>
        <v>MARKET</v>
      </c>
      <c r="J46" s="7" t="s">
        <v>4</v>
      </c>
      <c r="K46" s="6">
        <v>129</v>
      </c>
    </row>
    <row r="47" spans="2:11" x14ac:dyDescent="0.25">
      <c r="B47" s="8">
        <v>43932</v>
      </c>
      <c r="C47" s="16" t="str">
        <f t="shared" si="2"/>
        <v>Sat</v>
      </c>
      <c r="D47" s="13" t="str">
        <f t="shared" si="3"/>
        <v>AM</v>
      </c>
      <c r="E47" s="14" t="str">
        <f>TEXT(TURNIP_PRICES[[#This Row],[DATE]],"YYYY-MM-DD")&amp;" "&amp;TURNIP_PRICES[[#This Row],[TIME]]</f>
        <v>2020-04-11 AM</v>
      </c>
      <c r="F47" s="12" t="str">
        <f>"Week "&amp;WEEKNUM(TURNIP_PRICES[[#This Row],[DATE]])-13</f>
        <v>Week 2</v>
      </c>
      <c r="G47" s="12" t="str">
        <f>TURNIP_PRICES[[#This Row],[WEEKDAY]]&amp;" - "&amp;TURNIP_PRICES[[#This Row],[TIME]]</f>
        <v>Sat - AM</v>
      </c>
      <c r="H47" s="12" t="str">
        <f>TURNIP_PRICES[[#This Row],[WEEK]]&amp;" - "&amp;TURNIP_PRICES[[#This Row],[WEEKDAY]]&amp;" - "&amp;TURNIP_PRICES[[#This Row],[TIME]]</f>
        <v>Week 2 - Sat - AM</v>
      </c>
      <c r="I47" s="15" t="str">
        <f>IF(TURNIP_PRICES[[#This Row],[WEEKDAY]]="Sun","IPO","MARKET")</f>
        <v>MARKET</v>
      </c>
      <c r="J47" s="7" t="s">
        <v>18</v>
      </c>
      <c r="K47" s="6">
        <v>46</v>
      </c>
    </row>
    <row r="48" spans="2:11" x14ac:dyDescent="0.25">
      <c r="B48" s="8">
        <v>43932.5</v>
      </c>
      <c r="C48" s="16" t="str">
        <f t="shared" si="2"/>
        <v>Sat</v>
      </c>
      <c r="D48" s="13" t="str">
        <f t="shared" si="3"/>
        <v>PM</v>
      </c>
      <c r="E48" s="14" t="str">
        <f>TEXT(TURNIP_PRICES[[#This Row],[DATE]],"YYYY-MM-DD")&amp;" "&amp;TURNIP_PRICES[[#This Row],[TIME]]</f>
        <v>2020-04-11 PM</v>
      </c>
      <c r="F48" s="12" t="str">
        <f>"Week "&amp;WEEKNUM(TURNIP_PRICES[[#This Row],[DATE]])-13</f>
        <v>Week 2</v>
      </c>
      <c r="G48" s="12" t="str">
        <f>TURNIP_PRICES[[#This Row],[WEEKDAY]]&amp;" - "&amp;TURNIP_PRICES[[#This Row],[TIME]]</f>
        <v>Sat - PM</v>
      </c>
      <c r="H48" s="12" t="str">
        <f>TURNIP_PRICES[[#This Row],[WEEK]]&amp;" - "&amp;TURNIP_PRICES[[#This Row],[WEEKDAY]]&amp;" - "&amp;TURNIP_PRICES[[#This Row],[TIME]]</f>
        <v>Week 2 - Sat - PM</v>
      </c>
      <c r="I48" s="15" t="str">
        <f>IF(TURNIP_PRICES[[#This Row],[WEEKDAY]]="Sun","IPO","MARKET")</f>
        <v>MARKET</v>
      </c>
      <c r="J48" s="7" t="s">
        <v>30</v>
      </c>
      <c r="K48" s="6">
        <v>39</v>
      </c>
    </row>
    <row r="49" spans="2:11" x14ac:dyDescent="0.25">
      <c r="B49" s="8">
        <v>43932.5</v>
      </c>
      <c r="C49" s="16" t="str">
        <f t="shared" si="2"/>
        <v>Sat</v>
      </c>
      <c r="D49" s="13" t="str">
        <f t="shared" si="3"/>
        <v>PM</v>
      </c>
      <c r="E49" s="14" t="str">
        <f>TEXT(TURNIP_PRICES[[#This Row],[DATE]],"YYYY-MM-DD")&amp;" "&amp;TURNIP_PRICES[[#This Row],[TIME]]</f>
        <v>2020-04-11 PM</v>
      </c>
      <c r="F49" s="12" t="str">
        <f>"Week "&amp;WEEKNUM(TURNIP_PRICES[[#This Row],[DATE]])-13</f>
        <v>Week 2</v>
      </c>
      <c r="G49" s="12" t="str">
        <f>TURNIP_PRICES[[#This Row],[WEEKDAY]]&amp;" - "&amp;TURNIP_PRICES[[#This Row],[TIME]]</f>
        <v>Sat - PM</v>
      </c>
      <c r="H49" s="12" t="str">
        <f>TURNIP_PRICES[[#This Row],[WEEK]]&amp;" - "&amp;TURNIP_PRICES[[#This Row],[WEEKDAY]]&amp;" - "&amp;TURNIP_PRICES[[#This Row],[TIME]]</f>
        <v>Week 2 - Sat - PM</v>
      </c>
      <c r="I49" s="15" t="str">
        <f>IF(TURNIP_PRICES[[#This Row],[WEEKDAY]]="Sun","IPO","MARKET")</f>
        <v>MARKET</v>
      </c>
      <c r="J49" s="7" t="s">
        <v>4</v>
      </c>
      <c r="K49" s="6">
        <v>127</v>
      </c>
    </row>
    <row r="50" spans="2:11" x14ac:dyDescent="0.25">
      <c r="B50" s="22">
        <v>43932.5</v>
      </c>
      <c r="C50" s="16" t="str">
        <f t="shared" si="2"/>
        <v>Sat</v>
      </c>
      <c r="D50" s="17" t="str">
        <f t="shared" si="3"/>
        <v>PM</v>
      </c>
      <c r="E50" s="18" t="str">
        <f>TEXT(TURNIP_PRICES[[#This Row],[DATE]],"YYYY-MM-DD")&amp;" "&amp;TURNIP_PRICES[[#This Row],[TIME]]</f>
        <v>2020-04-11 PM</v>
      </c>
      <c r="F50" s="19" t="str">
        <f>"Week "&amp;WEEKNUM(TURNIP_PRICES[[#This Row],[DATE]])-13</f>
        <v>Week 2</v>
      </c>
      <c r="G50" s="19" t="str">
        <f>TURNIP_PRICES[[#This Row],[WEEKDAY]]&amp;" - "&amp;TURNIP_PRICES[[#This Row],[TIME]]</f>
        <v>Sat - PM</v>
      </c>
      <c r="H50" s="19" t="str">
        <f>TURNIP_PRICES[[#This Row],[WEEK]]&amp;" - "&amp;TURNIP_PRICES[[#This Row],[WEEKDAY]]&amp;" - "&amp;TURNIP_PRICES[[#This Row],[TIME]]</f>
        <v>Week 2 - Sat - PM</v>
      </c>
      <c r="I50" s="20" t="str">
        <f>IF(TURNIP_PRICES[[#This Row],[WEEKDAY]]="Sun","IPO","MARKET")</f>
        <v>MARKET</v>
      </c>
      <c r="J50" s="9" t="s">
        <v>18</v>
      </c>
      <c r="K50" s="21">
        <f>K14*0.42</f>
        <v>42</v>
      </c>
    </row>
    <row r="51" spans="2:11" x14ac:dyDescent="0.25">
      <c r="B51" s="8">
        <v>43933</v>
      </c>
      <c r="C51" s="16" t="str">
        <f t="shared" si="2"/>
        <v>Sun</v>
      </c>
      <c r="D51" s="13" t="str">
        <f t="shared" si="3"/>
        <v>AM</v>
      </c>
      <c r="E51" s="14" t="str">
        <f>TEXT(TURNIP_PRICES[[#This Row],[DATE]],"YYYY-MM-DD")&amp;" "&amp;TURNIP_PRICES[[#This Row],[TIME]]</f>
        <v>2020-04-12 AM</v>
      </c>
      <c r="F51" s="12" t="str">
        <f>"Week "&amp;WEEKNUM(TURNIP_PRICES[[#This Row],[DATE]])-13</f>
        <v>Week 3</v>
      </c>
      <c r="G51" s="12" t="str">
        <f>TURNIP_PRICES[[#This Row],[WEEKDAY]]&amp;" - "&amp;TURNIP_PRICES[[#This Row],[TIME]]</f>
        <v>Sun - AM</v>
      </c>
      <c r="H51" s="12" t="str">
        <f>TURNIP_PRICES[[#This Row],[WEEK]]&amp;" - "&amp;TURNIP_PRICES[[#This Row],[WEEKDAY]]&amp;" - "&amp;TURNIP_PRICES[[#This Row],[TIME]]</f>
        <v>Week 3 - Sun - AM</v>
      </c>
      <c r="I51" s="15" t="str">
        <f>IF(TURNIP_PRICES[[#This Row],[WEEKDAY]]="Sun","IPO","MARKET")</f>
        <v>IPO</v>
      </c>
      <c r="J51" s="7" t="s">
        <v>30</v>
      </c>
      <c r="K51" s="5">
        <v>99</v>
      </c>
    </row>
    <row r="52" spans="2:11" x14ac:dyDescent="0.25">
      <c r="B52" s="8">
        <v>43933</v>
      </c>
      <c r="C52" s="16" t="str">
        <f t="shared" si="2"/>
        <v>Sun</v>
      </c>
      <c r="D52" s="13" t="str">
        <f t="shared" si="3"/>
        <v>AM</v>
      </c>
      <c r="E52" s="14" t="str">
        <f>TEXT(TURNIP_PRICES[[#This Row],[DATE]],"YYYY-MM-DD")&amp;" "&amp;TURNIP_PRICES[[#This Row],[TIME]]</f>
        <v>2020-04-12 AM</v>
      </c>
      <c r="F52" s="12" t="str">
        <f>"Week "&amp;WEEKNUM(TURNIP_PRICES[[#This Row],[DATE]])-13</f>
        <v>Week 3</v>
      </c>
      <c r="G52" s="12" t="str">
        <f>TURNIP_PRICES[[#This Row],[WEEKDAY]]&amp;" - "&amp;TURNIP_PRICES[[#This Row],[TIME]]</f>
        <v>Sun - AM</v>
      </c>
      <c r="H52" s="12" t="str">
        <f>TURNIP_PRICES[[#This Row],[WEEK]]&amp;" - "&amp;TURNIP_PRICES[[#This Row],[WEEKDAY]]&amp;" - "&amp;TURNIP_PRICES[[#This Row],[TIME]]</f>
        <v>Week 3 - Sun - AM</v>
      </c>
      <c r="I52" s="15" t="str">
        <f>IF(TURNIP_PRICES[[#This Row],[WEEKDAY]]="Sun","IPO","MARKET")</f>
        <v>IPO</v>
      </c>
      <c r="J52" s="7" t="s">
        <v>4</v>
      </c>
      <c r="K52" s="6">
        <v>90</v>
      </c>
    </row>
    <row r="53" spans="2:11" x14ac:dyDescent="0.25">
      <c r="B53" s="22">
        <v>43933</v>
      </c>
      <c r="C53" s="16" t="str">
        <f t="shared" si="2"/>
        <v>Sun</v>
      </c>
      <c r="D53" s="17" t="str">
        <f t="shared" si="3"/>
        <v>AM</v>
      </c>
      <c r="E53" s="18" t="str">
        <f>TEXT(TURNIP_PRICES[[#This Row],[DATE]],"YYYY-MM-DD")&amp;" "&amp;TURNIP_PRICES[[#This Row],[TIME]]</f>
        <v>2020-04-12 AM</v>
      </c>
      <c r="F53" s="19" t="str">
        <f>"Week "&amp;WEEKNUM(TURNIP_PRICES[[#This Row],[DATE]])-13</f>
        <v>Week 3</v>
      </c>
      <c r="G53" s="19" t="str">
        <f>TURNIP_PRICES[[#This Row],[WEEKDAY]]&amp;" - "&amp;TURNIP_PRICES[[#This Row],[TIME]]</f>
        <v>Sun - AM</v>
      </c>
      <c r="H53" s="19" t="str">
        <f>TURNIP_PRICES[[#This Row],[WEEK]]&amp;" - "&amp;TURNIP_PRICES[[#This Row],[WEEKDAY]]&amp;" - "&amp;TURNIP_PRICES[[#This Row],[TIME]]</f>
        <v>Week 3 - Sun - AM</v>
      </c>
      <c r="I53" s="20" t="str">
        <f>IF(TURNIP_PRICES[[#This Row],[WEEKDAY]]="Sun","IPO","MARKET")</f>
        <v>IPO</v>
      </c>
      <c r="J53" s="9" t="s">
        <v>18</v>
      </c>
      <c r="K53" s="10">
        <v>91</v>
      </c>
    </row>
    <row r="54" spans="2:11" x14ac:dyDescent="0.25">
      <c r="B54" s="22">
        <v>43933</v>
      </c>
      <c r="C54" s="16" t="str">
        <f t="shared" si="2"/>
        <v>Sun</v>
      </c>
      <c r="D54" s="17" t="str">
        <f t="shared" si="3"/>
        <v>AM</v>
      </c>
      <c r="E54" s="18" t="str">
        <f>TEXT(TURNIP_PRICES[[#This Row],[DATE]],"YYYY-MM-DD")&amp;" "&amp;TURNIP_PRICES[[#This Row],[TIME]]</f>
        <v>2020-04-12 AM</v>
      </c>
      <c r="F54" s="19" t="str">
        <f>"Week "&amp;WEEKNUM(TURNIP_PRICES[[#This Row],[DATE]])-13</f>
        <v>Week 3</v>
      </c>
      <c r="G54" s="19" t="str">
        <f>TURNIP_PRICES[[#This Row],[WEEKDAY]]&amp;" - "&amp;TURNIP_PRICES[[#This Row],[TIME]]</f>
        <v>Sun - AM</v>
      </c>
      <c r="H54" s="19" t="str">
        <f>TURNIP_PRICES[[#This Row],[WEEK]]&amp;" - "&amp;TURNIP_PRICES[[#This Row],[WEEKDAY]]&amp;" - "&amp;TURNIP_PRICES[[#This Row],[TIME]]</f>
        <v>Week 3 - Sun - AM</v>
      </c>
      <c r="I54" s="20" t="str">
        <f>IF(TURNIP_PRICES[[#This Row],[WEEKDAY]]="Sun","IPO","MARKET")</f>
        <v>IPO</v>
      </c>
      <c r="J54" s="9" t="s">
        <v>38</v>
      </c>
      <c r="K54" s="10">
        <v>99</v>
      </c>
    </row>
    <row r="55" spans="2:11" x14ac:dyDescent="0.25">
      <c r="B55" s="8">
        <v>43934</v>
      </c>
      <c r="C55" s="16" t="str">
        <f t="shared" si="2"/>
        <v>Mon</v>
      </c>
      <c r="D55" s="13" t="str">
        <f t="shared" si="3"/>
        <v>AM</v>
      </c>
      <c r="E55" s="14" t="str">
        <f>TEXT(TURNIP_PRICES[[#This Row],[DATE]],"YYYY-MM-DD")&amp;" "&amp;TURNIP_PRICES[[#This Row],[TIME]]</f>
        <v>2020-04-13 AM</v>
      </c>
      <c r="F55" s="12" t="str">
        <f>"Week "&amp;WEEKNUM(TURNIP_PRICES[[#This Row],[DATE]])-13</f>
        <v>Week 3</v>
      </c>
      <c r="G55" s="12" t="str">
        <f>TURNIP_PRICES[[#This Row],[WEEKDAY]]&amp;" - "&amp;TURNIP_PRICES[[#This Row],[TIME]]</f>
        <v>Mon - AM</v>
      </c>
      <c r="H55" s="12" t="str">
        <f>TURNIP_PRICES[[#This Row],[WEEK]]&amp;" - "&amp;TURNIP_PRICES[[#This Row],[WEEKDAY]]&amp;" - "&amp;TURNIP_PRICES[[#This Row],[TIME]]</f>
        <v>Week 3 - Mon - AM</v>
      </c>
      <c r="I55" s="15" t="str">
        <f>IF(TURNIP_PRICES[[#This Row],[WEEKDAY]]="Sun","IPO","MARKET")</f>
        <v>MARKET</v>
      </c>
      <c r="J55" s="7" t="s">
        <v>30</v>
      </c>
      <c r="K55" s="5">
        <v>64</v>
      </c>
    </row>
    <row r="56" spans="2:11" x14ac:dyDescent="0.25">
      <c r="B56" s="8">
        <v>43934</v>
      </c>
      <c r="C56" s="16" t="str">
        <f t="shared" si="2"/>
        <v>Mon</v>
      </c>
      <c r="D56" s="13" t="str">
        <f t="shared" si="3"/>
        <v>AM</v>
      </c>
      <c r="E56" s="14" t="str">
        <f>TEXT(TURNIP_PRICES[[#This Row],[DATE]],"YYYY-MM-DD")&amp;" "&amp;TURNIP_PRICES[[#This Row],[TIME]]</f>
        <v>2020-04-13 AM</v>
      </c>
      <c r="F56" s="12" t="str">
        <f>"Week "&amp;WEEKNUM(TURNIP_PRICES[[#This Row],[DATE]])-13</f>
        <v>Week 3</v>
      </c>
      <c r="G56" s="12" t="str">
        <f>TURNIP_PRICES[[#This Row],[WEEKDAY]]&amp;" - "&amp;TURNIP_PRICES[[#This Row],[TIME]]</f>
        <v>Mon - AM</v>
      </c>
      <c r="H56" s="12" t="str">
        <f>TURNIP_PRICES[[#This Row],[WEEK]]&amp;" - "&amp;TURNIP_PRICES[[#This Row],[WEEKDAY]]&amp;" - "&amp;TURNIP_PRICES[[#This Row],[TIME]]</f>
        <v>Week 3 - Mon - AM</v>
      </c>
      <c r="I56" s="15" t="str">
        <f>IF(TURNIP_PRICES[[#This Row],[WEEKDAY]]="Sun","IPO","MARKET")</f>
        <v>MARKET</v>
      </c>
      <c r="J56" s="7" t="s">
        <v>4</v>
      </c>
      <c r="K56" s="6">
        <v>80</v>
      </c>
    </row>
    <row r="57" spans="2:11" x14ac:dyDescent="0.25">
      <c r="B57" s="8">
        <v>43934</v>
      </c>
      <c r="C57" s="16" t="str">
        <f t="shared" si="2"/>
        <v>Mon</v>
      </c>
      <c r="D57" s="13" t="str">
        <f t="shared" si="3"/>
        <v>AM</v>
      </c>
      <c r="E57" s="14" t="str">
        <f>TEXT(TURNIP_PRICES[[#This Row],[DATE]],"YYYY-MM-DD")&amp;" "&amp;TURNIP_PRICES[[#This Row],[TIME]]</f>
        <v>2020-04-13 AM</v>
      </c>
      <c r="F57" s="12" t="str">
        <f>"Week "&amp;WEEKNUM(TURNIP_PRICES[[#This Row],[DATE]])-13</f>
        <v>Week 3</v>
      </c>
      <c r="G57" s="12" t="str">
        <f>TURNIP_PRICES[[#This Row],[WEEKDAY]]&amp;" - "&amp;TURNIP_PRICES[[#This Row],[TIME]]</f>
        <v>Mon - AM</v>
      </c>
      <c r="H57" s="12" t="str">
        <f>TURNIP_PRICES[[#This Row],[WEEK]]&amp;" - "&amp;TURNIP_PRICES[[#This Row],[WEEKDAY]]&amp;" - "&amp;TURNIP_PRICES[[#This Row],[TIME]]</f>
        <v>Week 3 - Mon - AM</v>
      </c>
      <c r="I57" s="15" t="str">
        <f>IF(TURNIP_PRICES[[#This Row],[WEEKDAY]]="Sun","IPO","MARKET")</f>
        <v>MARKET</v>
      </c>
      <c r="J57" s="7" t="s">
        <v>18</v>
      </c>
      <c r="K57" s="6">
        <v>87</v>
      </c>
    </row>
    <row r="58" spans="2:11" x14ac:dyDescent="0.25">
      <c r="B58" s="8">
        <v>43934</v>
      </c>
      <c r="C58" s="16" t="str">
        <f t="shared" si="2"/>
        <v>Mon</v>
      </c>
      <c r="D58" s="13" t="str">
        <f t="shared" si="3"/>
        <v>AM</v>
      </c>
      <c r="E58" s="14" t="str">
        <f>TEXT(TURNIP_PRICES[[#This Row],[DATE]],"YYYY-MM-DD")&amp;" "&amp;TURNIP_PRICES[[#This Row],[TIME]]</f>
        <v>2020-04-13 AM</v>
      </c>
      <c r="F58" s="12" t="str">
        <f>"Week "&amp;WEEKNUM(TURNIP_PRICES[[#This Row],[DATE]])-13</f>
        <v>Week 3</v>
      </c>
      <c r="G58" s="12" t="str">
        <f>TURNIP_PRICES[[#This Row],[WEEKDAY]]&amp;" - "&amp;TURNIP_PRICES[[#This Row],[TIME]]</f>
        <v>Mon - AM</v>
      </c>
      <c r="H58" s="12" t="str">
        <f>TURNIP_PRICES[[#This Row],[WEEK]]&amp;" - "&amp;TURNIP_PRICES[[#This Row],[WEEKDAY]]&amp;" - "&amp;TURNIP_PRICES[[#This Row],[TIME]]</f>
        <v>Week 3 - Mon - AM</v>
      </c>
      <c r="I58" s="15" t="str">
        <f>IF(TURNIP_PRICES[[#This Row],[WEEKDAY]]="Sun","IPO","MARKET")</f>
        <v>MARKET</v>
      </c>
      <c r="J58" s="7" t="s">
        <v>38</v>
      </c>
      <c r="K58" s="6">
        <v>86</v>
      </c>
    </row>
    <row r="59" spans="2:11" x14ac:dyDescent="0.25">
      <c r="B59" s="8">
        <v>43934.5</v>
      </c>
      <c r="C59" s="16" t="str">
        <f t="shared" si="2"/>
        <v>Mon</v>
      </c>
      <c r="D59" s="13" t="str">
        <f t="shared" si="3"/>
        <v>PM</v>
      </c>
      <c r="E59" s="14" t="str">
        <f>TEXT(TURNIP_PRICES[[#This Row],[DATE]],"YYYY-MM-DD")&amp;" "&amp;TURNIP_PRICES[[#This Row],[TIME]]</f>
        <v>2020-04-13 PM</v>
      </c>
      <c r="F59" s="12" t="str">
        <f>"Week "&amp;WEEKNUM(TURNIP_PRICES[[#This Row],[DATE]])-13</f>
        <v>Week 3</v>
      </c>
      <c r="G59" s="12" t="str">
        <f>TURNIP_PRICES[[#This Row],[WEEKDAY]]&amp;" - "&amp;TURNIP_PRICES[[#This Row],[TIME]]</f>
        <v>Mon - PM</v>
      </c>
      <c r="H59" s="12" t="str">
        <f>TURNIP_PRICES[[#This Row],[WEEK]]&amp;" - "&amp;TURNIP_PRICES[[#This Row],[WEEKDAY]]&amp;" - "&amp;TURNIP_PRICES[[#This Row],[TIME]]</f>
        <v>Week 3 - Mon - PM</v>
      </c>
      <c r="I59" s="15" t="str">
        <f>IF(TURNIP_PRICES[[#This Row],[WEEKDAY]]="Sun","IPO","MARKET")</f>
        <v>MARKET</v>
      </c>
      <c r="J59" s="7" t="s">
        <v>30</v>
      </c>
      <c r="K59" s="6">
        <v>59</v>
      </c>
    </row>
    <row r="60" spans="2:11" x14ac:dyDescent="0.25">
      <c r="B60" s="8">
        <v>43934.5</v>
      </c>
      <c r="C60" s="16" t="str">
        <f t="shared" si="2"/>
        <v>Mon</v>
      </c>
      <c r="D60" s="13" t="str">
        <f t="shared" si="3"/>
        <v>PM</v>
      </c>
      <c r="E60" s="14" t="str">
        <f>TEXT(TURNIP_PRICES[[#This Row],[DATE]],"YYYY-MM-DD")&amp;" "&amp;TURNIP_PRICES[[#This Row],[TIME]]</f>
        <v>2020-04-13 PM</v>
      </c>
      <c r="F60" s="12" t="str">
        <f>"Week "&amp;WEEKNUM(TURNIP_PRICES[[#This Row],[DATE]])-13</f>
        <v>Week 3</v>
      </c>
      <c r="G60" s="12" t="str">
        <f>TURNIP_PRICES[[#This Row],[WEEKDAY]]&amp;" - "&amp;TURNIP_PRICES[[#This Row],[TIME]]</f>
        <v>Mon - PM</v>
      </c>
      <c r="H60" s="12" t="str">
        <f>TURNIP_PRICES[[#This Row],[WEEK]]&amp;" - "&amp;TURNIP_PRICES[[#This Row],[WEEKDAY]]&amp;" - "&amp;TURNIP_PRICES[[#This Row],[TIME]]</f>
        <v>Week 3 - Mon - PM</v>
      </c>
      <c r="I60" s="15" t="str">
        <f>IF(TURNIP_PRICES[[#This Row],[WEEKDAY]]="Sun","IPO","MARKET")</f>
        <v>MARKET</v>
      </c>
      <c r="J60" s="7" t="s">
        <v>4</v>
      </c>
      <c r="K60" s="6">
        <v>76</v>
      </c>
    </row>
    <row r="61" spans="2:11" x14ac:dyDescent="0.25">
      <c r="B61" s="22">
        <v>43934.5</v>
      </c>
      <c r="C61" s="16" t="str">
        <f t="shared" si="2"/>
        <v>Mon</v>
      </c>
      <c r="D61" s="17" t="str">
        <f t="shared" si="3"/>
        <v>PM</v>
      </c>
      <c r="E61" s="18" t="str">
        <f>TEXT(TURNIP_PRICES[[#This Row],[DATE]],"YYYY-MM-DD")&amp;" "&amp;TURNIP_PRICES[[#This Row],[TIME]]</f>
        <v>2020-04-13 PM</v>
      </c>
      <c r="F61" s="19" t="str">
        <f>"Week "&amp;WEEKNUM(TURNIP_PRICES[[#This Row],[DATE]])-13</f>
        <v>Week 3</v>
      </c>
      <c r="G61" s="19" t="str">
        <f>TURNIP_PRICES[[#This Row],[WEEKDAY]]&amp;" - "&amp;TURNIP_PRICES[[#This Row],[TIME]]</f>
        <v>Mon - PM</v>
      </c>
      <c r="H61" s="19" t="str">
        <f>TURNIP_PRICES[[#This Row],[WEEK]]&amp;" - "&amp;TURNIP_PRICES[[#This Row],[WEEKDAY]]&amp;" - "&amp;TURNIP_PRICES[[#This Row],[TIME]]</f>
        <v>Week 3 - Mon - PM</v>
      </c>
      <c r="I61" s="20" t="str">
        <f>IF(TURNIP_PRICES[[#This Row],[WEEKDAY]]="Sun","IPO","MARKET")</f>
        <v>MARKET</v>
      </c>
      <c r="J61" s="9" t="s">
        <v>18</v>
      </c>
      <c r="K61" s="10">
        <v>83</v>
      </c>
    </row>
    <row r="62" spans="2:11" x14ac:dyDescent="0.25">
      <c r="B62" s="22">
        <v>43934.5</v>
      </c>
      <c r="C62" s="16" t="str">
        <f t="shared" si="2"/>
        <v>Mon</v>
      </c>
      <c r="D62" s="17" t="str">
        <f t="shared" si="3"/>
        <v>PM</v>
      </c>
      <c r="E62" s="18" t="str">
        <f>TEXT(TURNIP_PRICES[[#This Row],[DATE]],"YYYY-MM-DD")&amp;" "&amp;TURNIP_PRICES[[#This Row],[TIME]]</f>
        <v>2020-04-13 PM</v>
      </c>
      <c r="F62" s="19" t="str">
        <f>"Week "&amp;WEEKNUM(TURNIP_PRICES[[#This Row],[DATE]])-13</f>
        <v>Week 3</v>
      </c>
      <c r="G62" s="19" t="str">
        <f>TURNIP_PRICES[[#This Row],[WEEKDAY]]&amp;" - "&amp;TURNIP_PRICES[[#This Row],[TIME]]</f>
        <v>Mon - PM</v>
      </c>
      <c r="H62" s="19" t="str">
        <f>TURNIP_PRICES[[#This Row],[WEEK]]&amp;" - "&amp;TURNIP_PRICES[[#This Row],[WEEKDAY]]&amp;" - "&amp;TURNIP_PRICES[[#This Row],[TIME]]</f>
        <v>Week 3 - Mon - PM</v>
      </c>
      <c r="I62" s="20" t="str">
        <f>IF(TURNIP_PRICES[[#This Row],[WEEKDAY]]="Sun","IPO","MARKET")</f>
        <v>MARKET</v>
      </c>
      <c r="J62" s="9" t="s">
        <v>38</v>
      </c>
      <c r="K62" s="23">
        <v>83</v>
      </c>
    </row>
    <row r="63" spans="2:11" x14ac:dyDescent="0.25">
      <c r="B63" s="8">
        <v>43935</v>
      </c>
      <c r="C63" s="16" t="str">
        <f t="shared" si="2"/>
        <v>Tue</v>
      </c>
      <c r="D63" s="13" t="str">
        <f t="shared" si="3"/>
        <v>AM</v>
      </c>
      <c r="E63" s="14" t="str">
        <f>TEXT(TURNIP_PRICES[[#This Row],[DATE]],"YYYY-MM-DD")&amp;" "&amp;TURNIP_PRICES[[#This Row],[TIME]]</f>
        <v>2020-04-14 AM</v>
      </c>
      <c r="F63" s="12" t="str">
        <f>"Week "&amp;WEEKNUM(TURNIP_PRICES[[#This Row],[DATE]])-13</f>
        <v>Week 3</v>
      </c>
      <c r="G63" s="12" t="str">
        <f>TURNIP_PRICES[[#This Row],[WEEKDAY]]&amp;" - "&amp;TURNIP_PRICES[[#This Row],[TIME]]</f>
        <v>Tue - AM</v>
      </c>
      <c r="H63" s="12" t="str">
        <f>TURNIP_PRICES[[#This Row],[WEEK]]&amp;" - "&amp;TURNIP_PRICES[[#This Row],[WEEKDAY]]&amp;" - "&amp;TURNIP_PRICES[[#This Row],[TIME]]</f>
        <v>Week 3 - Tue - AM</v>
      </c>
      <c r="I63" s="15" t="str">
        <f>IF(TURNIP_PRICES[[#This Row],[WEEKDAY]]="Sun","IPO","MARKET")</f>
        <v>MARKET</v>
      </c>
      <c r="J63" s="7" t="s">
        <v>30</v>
      </c>
      <c r="K63" s="5">
        <v>55</v>
      </c>
    </row>
    <row r="64" spans="2:11" x14ac:dyDescent="0.25">
      <c r="B64" s="8">
        <v>43935</v>
      </c>
      <c r="C64" s="16" t="str">
        <f t="shared" si="2"/>
        <v>Tue</v>
      </c>
      <c r="D64" s="13" t="str">
        <f t="shared" si="3"/>
        <v>AM</v>
      </c>
      <c r="E64" s="14" t="str">
        <f>TEXT(TURNIP_PRICES[[#This Row],[DATE]],"YYYY-MM-DD")&amp;" "&amp;TURNIP_PRICES[[#This Row],[TIME]]</f>
        <v>2020-04-14 AM</v>
      </c>
      <c r="F64" s="12" t="str">
        <f>"Week "&amp;WEEKNUM(TURNIP_PRICES[[#This Row],[DATE]])-13</f>
        <v>Week 3</v>
      </c>
      <c r="G64" s="12" t="str">
        <f>TURNIP_PRICES[[#This Row],[WEEKDAY]]&amp;" - "&amp;TURNIP_PRICES[[#This Row],[TIME]]</f>
        <v>Tue - AM</v>
      </c>
      <c r="H64" s="12" t="str">
        <f>TURNIP_PRICES[[#This Row],[WEEK]]&amp;" - "&amp;TURNIP_PRICES[[#This Row],[WEEKDAY]]&amp;" - "&amp;TURNIP_PRICES[[#This Row],[TIME]]</f>
        <v>Week 3 - Tue - AM</v>
      </c>
      <c r="I64" s="15" t="str">
        <f>IF(TURNIP_PRICES[[#This Row],[WEEKDAY]]="Sun","IPO","MARKET")</f>
        <v>MARKET</v>
      </c>
      <c r="J64" s="7" t="s">
        <v>4</v>
      </c>
      <c r="K64" s="6">
        <v>117</v>
      </c>
    </row>
    <row r="65" spans="2:11" x14ac:dyDescent="0.25">
      <c r="B65" s="8">
        <v>43935</v>
      </c>
      <c r="C65" s="16" t="str">
        <f t="shared" si="2"/>
        <v>Tue</v>
      </c>
      <c r="D65" s="13" t="str">
        <f t="shared" si="3"/>
        <v>AM</v>
      </c>
      <c r="E65" s="14" t="str">
        <f>TEXT(TURNIP_PRICES[[#This Row],[DATE]],"YYYY-MM-DD")&amp;" "&amp;TURNIP_PRICES[[#This Row],[TIME]]</f>
        <v>2020-04-14 AM</v>
      </c>
      <c r="F65" s="12" t="str">
        <f>"Week "&amp;WEEKNUM(TURNIP_PRICES[[#This Row],[DATE]])-13</f>
        <v>Week 3</v>
      </c>
      <c r="G65" s="12" t="str">
        <f>TURNIP_PRICES[[#This Row],[WEEKDAY]]&amp;" - "&amp;TURNIP_PRICES[[#This Row],[TIME]]</f>
        <v>Tue - AM</v>
      </c>
      <c r="H65" s="12" t="str">
        <f>TURNIP_PRICES[[#This Row],[WEEK]]&amp;" - "&amp;TURNIP_PRICES[[#This Row],[WEEKDAY]]&amp;" - "&amp;TURNIP_PRICES[[#This Row],[TIME]]</f>
        <v>Week 3 - Tue - AM</v>
      </c>
      <c r="I65" s="15" t="str">
        <f>IF(TURNIP_PRICES[[#This Row],[WEEKDAY]]="Sun","IPO","MARKET")</f>
        <v>MARKET</v>
      </c>
      <c r="J65" s="7" t="s">
        <v>18</v>
      </c>
      <c r="K65" s="6">
        <v>79</v>
      </c>
    </row>
    <row r="66" spans="2:11" x14ac:dyDescent="0.25">
      <c r="B66" s="8">
        <v>43935</v>
      </c>
      <c r="C66" s="16" t="str">
        <f t="shared" si="2"/>
        <v>Tue</v>
      </c>
      <c r="D66" s="13" t="str">
        <f t="shared" si="3"/>
        <v>AM</v>
      </c>
      <c r="E66" s="14" t="str">
        <f>TEXT(TURNIP_PRICES[[#This Row],[DATE]],"YYYY-MM-DD")&amp;" "&amp;TURNIP_PRICES[[#This Row],[TIME]]</f>
        <v>2020-04-14 AM</v>
      </c>
      <c r="F66" s="12" t="str">
        <f>"Week "&amp;WEEKNUM(TURNIP_PRICES[[#This Row],[DATE]])-13</f>
        <v>Week 3</v>
      </c>
      <c r="G66" s="12" t="str">
        <f>TURNIP_PRICES[[#This Row],[WEEKDAY]]&amp;" - "&amp;TURNIP_PRICES[[#This Row],[TIME]]</f>
        <v>Tue - AM</v>
      </c>
      <c r="H66" s="12" t="str">
        <f>TURNIP_PRICES[[#This Row],[WEEK]]&amp;" - "&amp;TURNIP_PRICES[[#This Row],[WEEKDAY]]&amp;" - "&amp;TURNIP_PRICES[[#This Row],[TIME]]</f>
        <v>Week 3 - Tue - AM</v>
      </c>
      <c r="I66" s="15" t="str">
        <f>IF(TURNIP_PRICES[[#This Row],[WEEKDAY]]="Sun","IPO","MARKET")</f>
        <v>MARKET</v>
      </c>
      <c r="J66" s="7" t="s">
        <v>38</v>
      </c>
      <c r="K66" s="6">
        <v>78</v>
      </c>
    </row>
    <row r="67" spans="2:11" x14ac:dyDescent="0.25">
      <c r="B67" s="8">
        <v>43935.5</v>
      </c>
      <c r="C67" s="16" t="str">
        <f t="shared" ref="C67:C78" si="4">TEXT(WEEKDAY(B67),"DDD")</f>
        <v>Tue</v>
      </c>
      <c r="D67" s="13" t="str">
        <f t="shared" ref="D67:D78" si="5">IF(HOUR(B67)&lt;12,"AM","PM")</f>
        <v>PM</v>
      </c>
      <c r="E67" s="14" t="str">
        <f>TEXT(TURNIP_PRICES[[#This Row],[DATE]],"YYYY-MM-DD")&amp;" "&amp;TURNIP_PRICES[[#This Row],[TIME]]</f>
        <v>2020-04-14 PM</v>
      </c>
      <c r="F67" s="12" t="str">
        <f>"Week "&amp;WEEKNUM(TURNIP_PRICES[[#This Row],[DATE]])-13</f>
        <v>Week 3</v>
      </c>
      <c r="G67" s="12" t="str">
        <f>TURNIP_PRICES[[#This Row],[WEEKDAY]]&amp;" - "&amp;TURNIP_PRICES[[#This Row],[TIME]]</f>
        <v>Tue - PM</v>
      </c>
      <c r="H67" s="12" t="str">
        <f>TURNIP_PRICES[[#This Row],[WEEK]]&amp;" - "&amp;TURNIP_PRICES[[#This Row],[WEEKDAY]]&amp;" - "&amp;TURNIP_PRICES[[#This Row],[TIME]]</f>
        <v>Week 3 - Tue - PM</v>
      </c>
      <c r="I67" s="15" t="str">
        <f>IF(TURNIP_PRICES[[#This Row],[WEEKDAY]]="Sun","IPO","MARKET")</f>
        <v>MARKET</v>
      </c>
      <c r="J67" s="7" t="s">
        <v>30</v>
      </c>
      <c r="K67" s="6">
        <v>51</v>
      </c>
    </row>
    <row r="68" spans="2:11" x14ac:dyDescent="0.25">
      <c r="B68" s="8">
        <v>43935.5</v>
      </c>
      <c r="C68" s="16" t="str">
        <f t="shared" si="4"/>
        <v>Tue</v>
      </c>
      <c r="D68" s="13" t="str">
        <f t="shared" si="5"/>
        <v>PM</v>
      </c>
      <c r="E68" s="14" t="str">
        <f>TEXT(TURNIP_PRICES[[#This Row],[DATE]],"YYYY-MM-DD")&amp;" "&amp;TURNIP_PRICES[[#This Row],[TIME]]</f>
        <v>2020-04-14 PM</v>
      </c>
      <c r="F68" s="12" t="str">
        <f>"Week "&amp;WEEKNUM(TURNIP_PRICES[[#This Row],[DATE]])-13</f>
        <v>Week 3</v>
      </c>
      <c r="G68" s="12" t="str">
        <f>TURNIP_PRICES[[#This Row],[WEEKDAY]]&amp;" - "&amp;TURNIP_PRICES[[#This Row],[TIME]]</f>
        <v>Tue - PM</v>
      </c>
      <c r="H68" s="12" t="str">
        <f>TURNIP_PRICES[[#This Row],[WEEK]]&amp;" - "&amp;TURNIP_PRICES[[#This Row],[WEEKDAY]]&amp;" - "&amp;TURNIP_PRICES[[#This Row],[TIME]]</f>
        <v>Week 3 - Tue - PM</v>
      </c>
      <c r="I68" s="15" t="str">
        <f>IF(TURNIP_PRICES[[#This Row],[WEEKDAY]]="Sun","IPO","MARKET")</f>
        <v>MARKET</v>
      </c>
      <c r="J68" s="7" t="s">
        <v>4</v>
      </c>
      <c r="K68" s="6">
        <v>155</v>
      </c>
    </row>
    <row r="69" spans="2:11" x14ac:dyDescent="0.25">
      <c r="B69" s="22">
        <v>43935.5</v>
      </c>
      <c r="C69" s="16" t="str">
        <f t="shared" si="4"/>
        <v>Tue</v>
      </c>
      <c r="D69" s="17" t="str">
        <f t="shared" si="5"/>
        <v>PM</v>
      </c>
      <c r="E69" s="18" t="str">
        <f>TEXT(TURNIP_PRICES[[#This Row],[DATE]],"YYYY-MM-DD")&amp;" "&amp;TURNIP_PRICES[[#This Row],[TIME]]</f>
        <v>2020-04-14 PM</v>
      </c>
      <c r="F69" s="19" t="str">
        <f>"Week "&amp;WEEKNUM(TURNIP_PRICES[[#This Row],[DATE]])-13</f>
        <v>Week 3</v>
      </c>
      <c r="G69" s="19" t="str">
        <f>TURNIP_PRICES[[#This Row],[WEEKDAY]]&amp;" - "&amp;TURNIP_PRICES[[#This Row],[TIME]]</f>
        <v>Tue - PM</v>
      </c>
      <c r="H69" s="19" t="str">
        <f>TURNIP_PRICES[[#This Row],[WEEK]]&amp;" - "&amp;TURNIP_PRICES[[#This Row],[WEEKDAY]]&amp;" - "&amp;TURNIP_PRICES[[#This Row],[TIME]]</f>
        <v>Week 3 - Tue - PM</v>
      </c>
      <c r="I69" s="20" t="str">
        <f>IF(TURNIP_PRICES[[#This Row],[WEEKDAY]]="Sun","IPO","MARKET")</f>
        <v>MARKET</v>
      </c>
      <c r="J69" s="7" t="s">
        <v>18</v>
      </c>
      <c r="K69" s="6">
        <v>74</v>
      </c>
    </row>
    <row r="70" spans="2:11" x14ac:dyDescent="0.25">
      <c r="B70" s="22">
        <v>43935.5</v>
      </c>
      <c r="C70" s="16" t="str">
        <f t="shared" si="4"/>
        <v>Tue</v>
      </c>
      <c r="D70" s="17" t="str">
        <f t="shared" si="5"/>
        <v>PM</v>
      </c>
      <c r="E70" s="18" t="str">
        <f>TEXT(TURNIP_PRICES[[#This Row],[DATE]],"YYYY-MM-DD")&amp;" "&amp;TURNIP_PRICES[[#This Row],[TIME]]</f>
        <v>2020-04-14 PM</v>
      </c>
      <c r="F70" s="19" t="str">
        <f>"Week "&amp;WEEKNUM(TURNIP_PRICES[[#This Row],[DATE]])-13</f>
        <v>Week 3</v>
      </c>
      <c r="G70" s="19" t="str">
        <f>TURNIP_PRICES[[#This Row],[WEEKDAY]]&amp;" - "&amp;TURNIP_PRICES[[#This Row],[TIME]]</f>
        <v>Tue - PM</v>
      </c>
      <c r="H70" s="19" t="str">
        <f>TURNIP_PRICES[[#This Row],[WEEK]]&amp;" - "&amp;TURNIP_PRICES[[#This Row],[WEEKDAY]]&amp;" - "&amp;TURNIP_PRICES[[#This Row],[TIME]]</f>
        <v>Week 3 - Tue - PM</v>
      </c>
      <c r="I70" s="20" t="str">
        <f>IF(TURNIP_PRICES[[#This Row],[WEEKDAY]]="Sun","IPO","MARKET")</f>
        <v>MARKET</v>
      </c>
      <c r="J70" s="9" t="s">
        <v>38</v>
      </c>
      <c r="K70" s="23">
        <v>74</v>
      </c>
    </row>
    <row r="71" spans="2:11" x14ac:dyDescent="0.25">
      <c r="B71" s="8">
        <v>43936</v>
      </c>
      <c r="C71" s="16" t="str">
        <f t="shared" si="4"/>
        <v>Wed</v>
      </c>
      <c r="D71" s="13" t="str">
        <f t="shared" si="5"/>
        <v>AM</v>
      </c>
      <c r="E71" s="14" t="str">
        <f>TEXT(TURNIP_PRICES[[#This Row],[DATE]],"YYYY-MM-DD")&amp;" "&amp;TURNIP_PRICES[[#This Row],[TIME]]</f>
        <v>2020-04-15 AM</v>
      </c>
      <c r="F71" s="12" t="str">
        <f>"Week "&amp;WEEKNUM(TURNIP_PRICES[[#This Row],[DATE]])-13</f>
        <v>Week 3</v>
      </c>
      <c r="G71" s="12" t="str">
        <f>TURNIP_PRICES[[#This Row],[WEEKDAY]]&amp;" - "&amp;TURNIP_PRICES[[#This Row],[TIME]]</f>
        <v>Wed - AM</v>
      </c>
      <c r="H71" s="12" t="str">
        <f>TURNIP_PRICES[[#This Row],[WEEK]]&amp;" - "&amp;TURNIP_PRICES[[#This Row],[WEEKDAY]]&amp;" - "&amp;TURNIP_PRICES[[#This Row],[TIME]]</f>
        <v>Week 3 - Wed - AM</v>
      </c>
      <c r="I71" s="15" t="str">
        <f>IF(TURNIP_PRICES[[#This Row],[WEEKDAY]]="Sun","IPO","MARKET")</f>
        <v>MARKET</v>
      </c>
      <c r="J71" s="7" t="s">
        <v>30</v>
      </c>
      <c r="K71" s="5">
        <v>123</v>
      </c>
    </row>
    <row r="72" spans="2:11" x14ac:dyDescent="0.25">
      <c r="B72" s="8">
        <v>43936</v>
      </c>
      <c r="C72" s="16" t="str">
        <f t="shared" si="4"/>
        <v>Wed</v>
      </c>
      <c r="D72" s="13" t="str">
        <f t="shared" si="5"/>
        <v>AM</v>
      </c>
      <c r="E72" s="14" t="str">
        <f>TEXT(TURNIP_PRICES[[#This Row],[DATE]],"YYYY-MM-DD")&amp;" "&amp;TURNIP_PRICES[[#This Row],[TIME]]</f>
        <v>2020-04-15 AM</v>
      </c>
      <c r="F72" s="12" t="str">
        <f>"Week "&amp;WEEKNUM(TURNIP_PRICES[[#This Row],[DATE]])-13</f>
        <v>Week 3</v>
      </c>
      <c r="G72" s="12" t="str">
        <f>TURNIP_PRICES[[#This Row],[WEEKDAY]]&amp;" - "&amp;TURNIP_PRICES[[#This Row],[TIME]]</f>
        <v>Wed - AM</v>
      </c>
      <c r="H72" s="12" t="str">
        <f>TURNIP_PRICES[[#This Row],[WEEK]]&amp;" - "&amp;TURNIP_PRICES[[#This Row],[WEEKDAY]]&amp;" - "&amp;TURNIP_PRICES[[#This Row],[TIME]]</f>
        <v>Week 3 - Wed - AM</v>
      </c>
      <c r="I72" s="15" t="str">
        <f>IF(TURNIP_PRICES[[#This Row],[WEEKDAY]]="Sun","IPO","MARKET")</f>
        <v>MARKET</v>
      </c>
      <c r="J72" s="7" t="s">
        <v>4</v>
      </c>
      <c r="K72" s="6">
        <v>245</v>
      </c>
    </row>
    <row r="73" spans="2:11" x14ac:dyDescent="0.25">
      <c r="B73" s="8">
        <v>43936</v>
      </c>
      <c r="C73" s="16" t="str">
        <f t="shared" si="4"/>
        <v>Wed</v>
      </c>
      <c r="D73" s="13" t="str">
        <f t="shared" si="5"/>
        <v>AM</v>
      </c>
      <c r="E73" s="14" t="str">
        <f>TEXT(TURNIP_PRICES[[#This Row],[DATE]],"YYYY-MM-DD")&amp;" "&amp;TURNIP_PRICES[[#This Row],[TIME]]</f>
        <v>2020-04-15 AM</v>
      </c>
      <c r="F73" s="12" t="str">
        <f>"Week "&amp;WEEKNUM(TURNIP_PRICES[[#This Row],[DATE]])-13</f>
        <v>Week 3</v>
      </c>
      <c r="G73" s="12" t="str">
        <f>TURNIP_PRICES[[#This Row],[WEEKDAY]]&amp;" - "&amp;TURNIP_PRICES[[#This Row],[TIME]]</f>
        <v>Wed - AM</v>
      </c>
      <c r="H73" s="12" t="str">
        <f>TURNIP_PRICES[[#This Row],[WEEK]]&amp;" - "&amp;TURNIP_PRICES[[#This Row],[WEEKDAY]]&amp;" - "&amp;TURNIP_PRICES[[#This Row],[TIME]]</f>
        <v>Week 3 - Wed - AM</v>
      </c>
      <c r="I73" s="15" t="str">
        <f>IF(TURNIP_PRICES[[#This Row],[WEEKDAY]]="Sun","IPO","MARKET")</f>
        <v>MARKET</v>
      </c>
      <c r="J73" s="7" t="s">
        <v>18</v>
      </c>
      <c r="K73" s="6">
        <v>70</v>
      </c>
    </row>
    <row r="74" spans="2:11" x14ac:dyDescent="0.25">
      <c r="B74" s="8">
        <v>43936</v>
      </c>
      <c r="C74" s="16" t="str">
        <f t="shared" si="4"/>
        <v>Wed</v>
      </c>
      <c r="D74" s="13" t="str">
        <f t="shared" si="5"/>
        <v>AM</v>
      </c>
      <c r="E74" s="14" t="str">
        <f>TEXT(TURNIP_PRICES[[#This Row],[DATE]],"YYYY-MM-DD")&amp;" "&amp;TURNIP_PRICES[[#This Row],[TIME]]</f>
        <v>2020-04-15 AM</v>
      </c>
      <c r="F74" s="12" t="str">
        <f>"Week "&amp;WEEKNUM(TURNIP_PRICES[[#This Row],[DATE]])-13</f>
        <v>Week 3</v>
      </c>
      <c r="G74" s="12" t="str">
        <f>TURNIP_PRICES[[#This Row],[WEEKDAY]]&amp;" - "&amp;TURNIP_PRICES[[#This Row],[TIME]]</f>
        <v>Wed - AM</v>
      </c>
      <c r="H74" s="12" t="str">
        <f>TURNIP_PRICES[[#This Row],[WEEK]]&amp;" - "&amp;TURNIP_PRICES[[#This Row],[WEEKDAY]]&amp;" - "&amp;TURNIP_PRICES[[#This Row],[TIME]]</f>
        <v>Week 3 - Wed - AM</v>
      </c>
      <c r="I74" s="15" t="str">
        <f>IF(TURNIP_PRICES[[#This Row],[WEEKDAY]]="Sun","IPO","MARKET")</f>
        <v>MARKET</v>
      </c>
      <c r="J74" s="7" t="s">
        <v>38</v>
      </c>
      <c r="K74" s="6">
        <v>70</v>
      </c>
    </row>
    <row r="75" spans="2:11" x14ac:dyDescent="0.25">
      <c r="B75" s="8">
        <v>43936.5</v>
      </c>
      <c r="C75" s="16" t="str">
        <f t="shared" si="4"/>
        <v>Wed</v>
      </c>
      <c r="D75" s="13" t="str">
        <f t="shared" si="5"/>
        <v>PM</v>
      </c>
      <c r="E75" s="14" t="str">
        <f>TEXT(TURNIP_PRICES[[#This Row],[DATE]],"YYYY-MM-DD")&amp;" "&amp;TURNIP_PRICES[[#This Row],[TIME]]</f>
        <v>2020-04-15 PM</v>
      </c>
      <c r="F75" s="12" t="str">
        <f>"Week "&amp;WEEKNUM(TURNIP_PRICES[[#This Row],[DATE]])-13</f>
        <v>Week 3</v>
      </c>
      <c r="G75" s="12" t="str">
        <f>TURNIP_PRICES[[#This Row],[WEEKDAY]]&amp;" - "&amp;TURNIP_PRICES[[#This Row],[TIME]]</f>
        <v>Wed - PM</v>
      </c>
      <c r="H75" s="12" t="str">
        <f>TURNIP_PRICES[[#This Row],[WEEK]]&amp;" - "&amp;TURNIP_PRICES[[#This Row],[WEEKDAY]]&amp;" - "&amp;TURNIP_PRICES[[#This Row],[TIME]]</f>
        <v>Week 3 - Wed - PM</v>
      </c>
      <c r="I75" s="15" t="str">
        <f>IF(TURNIP_PRICES[[#This Row],[WEEKDAY]]="Sun","IPO","MARKET")</f>
        <v>MARKET</v>
      </c>
      <c r="J75" s="7" t="s">
        <v>30</v>
      </c>
      <c r="K75" s="6">
        <v>92</v>
      </c>
    </row>
    <row r="76" spans="2:11" x14ac:dyDescent="0.25">
      <c r="B76" s="8">
        <v>43936.5</v>
      </c>
      <c r="C76" s="16" t="str">
        <f t="shared" si="4"/>
        <v>Wed</v>
      </c>
      <c r="D76" s="13" t="str">
        <f t="shared" si="5"/>
        <v>PM</v>
      </c>
      <c r="E76" s="14" t="str">
        <f>TEXT(TURNIP_PRICES[[#This Row],[DATE]],"YYYY-MM-DD")&amp;" "&amp;TURNIP_PRICES[[#This Row],[TIME]]</f>
        <v>2020-04-15 PM</v>
      </c>
      <c r="F76" s="12" t="str">
        <f>"Week "&amp;WEEKNUM(TURNIP_PRICES[[#This Row],[DATE]])-13</f>
        <v>Week 3</v>
      </c>
      <c r="G76" s="12" t="str">
        <f>TURNIP_PRICES[[#This Row],[WEEKDAY]]&amp;" - "&amp;TURNIP_PRICES[[#This Row],[TIME]]</f>
        <v>Wed - PM</v>
      </c>
      <c r="H76" s="12" t="str">
        <f>TURNIP_PRICES[[#This Row],[WEEK]]&amp;" - "&amp;TURNIP_PRICES[[#This Row],[WEEKDAY]]&amp;" - "&amp;TURNIP_PRICES[[#This Row],[TIME]]</f>
        <v>Week 3 - Wed - PM</v>
      </c>
      <c r="I76" s="15" t="str">
        <f>IF(TURNIP_PRICES[[#This Row],[WEEKDAY]]="Sun","IPO","MARKET")</f>
        <v>MARKET</v>
      </c>
      <c r="J76" s="7" t="s">
        <v>4</v>
      </c>
      <c r="K76" s="6">
        <v>168</v>
      </c>
    </row>
    <row r="77" spans="2:11" x14ac:dyDescent="0.25">
      <c r="B77" s="8">
        <v>43936.5</v>
      </c>
      <c r="C77" s="16" t="str">
        <f t="shared" si="4"/>
        <v>Wed</v>
      </c>
      <c r="D77" s="17" t="str">
        <f t="shared" si="5"/>
        <v>PM</v>
      </c>
      <c r="E77" s="18" t="str">
        <f>TEXT(TURNIP_PRICES[[#This Row],[DATE]],"YYYY-MM-DD")&amp;" "&amp;TURNIP_PRICES[[#This Row],[TIME]]</f>
        <v>2020-04-15 PM</v>
      </c>
      <c r="F77" s="19" t="str">
        <f>"Week "&amp;WEEKNUM(TURNIP_PRICES[[#This Row],[DATE]])-13</f>
        <v>Week 3</v>
      </c>
      <c r="G77" s="19" t="str">
        <f>TURNIP_PRICES[[#This Row],[WEEKDAY]]&amp;" - "&amp;TURNIP_PRICES[[#This Row],[TIME]]</f>
        <v>Wed - PM</v>
      </c>
      <c r="H77" s="19" t="str">
        <f>TURNIP_PRICES[[#This Row],[WEEK]]&amp;" - "&amp;TURNIP_PRICES[[#This Row],[WEEKDAY]]&amp;" - "&amp;TURNIP_PRICES[[#This Row],[TIME]]</f>
        <v>Week 3 - Wed - PM</v>
      </c>
      <c r="I77" s="20" t="str">
        <f>IF(TURNIP_PRICES[[#This Row],[WEEKDAY]]="Sun","IPO","MARKET")</f>
        <v>MARKET</v>
      </c>
      <c r="J77" s="7" t="s">
        <v>18</v>
      </c>
      <c r="K77" s="6"/>
    </row>
    <row r="78" spans="2:11" x14ac:dyDescent="0.25">
      <c r="B78" s="22">
        <v>43936.5</v>
      </c>
      <c r="C78" s="16" t="str">
        <f t="shared" si="4"/>
        <v>Wed</v>
      </c>
      <c r="D78" s="17" t="str">
        <f t="shared" si="5"/>
        <v>PM</v>
      </c>
      <c r="E78" s="18" t="str">
        <f>TEXT(TURNIP_PRICES[[#This Row],[DATE]],"YYYY-MM-DD")&amp;" "&amp;TURNIP_PRICES[[#This Row],[TIME]]</f>
        <v>2020-04-15 PM</v>
      </c>
      <c r="F78" s="19" t="str">
        <f>"Week "&amp;WEEKNUM(TURNIP_PRICES[[#This Row],[DATE]])-13</f>
        <v>Week 3</v>
      </c>
      <c r="G78" s="19" t="str">
        <f>TURNIP_PRICES[[#This Row],[WEEKDAY]]&amp;" - "&amp;TURNIP_PRICES[[#This Row],[TIME]]</f>
        <v>Wed - PM</v>
      </c>
      <c r="H78" s="19" t="str">
        <f>TURNIP_PRICES[[#This Row],[WEEK]]&amp;" - "&amp;TURNIP_PRICES[[#This Row],[WEEKDAY]]&amp;" - "&amp;TURNIP_PRICES[[#This Row],[TIME]]</f>
        <v>Week 3 - Wed - PM</v>
      </c>
      <c r="I78" s="20" t="str">
        <f>IF(TURNIP_PRICES[[#This Row],[WEEKDAY]]="Sun","IPO","MARKET")</f>
        <v>MARKET</v>
      </c>
      <c r="J78" s="9" t="s">
        <v>38</v>
      </c>
      <c r="K78" s="23"/>
    </row>
  </sheetData>
  <pageMargins left="0.7" right="0.7" top="0.75" bottom="0.75" header="0.3" footer="0.3"/>
  <pageSetup orientation="portrait" horizontalDpi="4294967293" verticalDpi="4294967293" r:id="rId1"/>
  <legacy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3"/>
  <sheetViews>
    <sheetView showGridLines="0" workbookViewId="0">
      <selection activeCell="F13" sqref="F13"/>
    </sheetView>
  </sheetViews>
  <sheetFormatPr defaultRowHeight="15" x14ac:dyDescent="0.25"/>
  <cols>
    <col min="2" max="7" width="20.7109375" customWidth="1"/>
  </cols>
  <sheetData>
    <row r="2" spans="2:7" x14ac:dyDescent="0.25">
      <c r="B2" s="11" t="s">
        <v>0</v>
      </c>
      <c r="C2" s="11" t="s">
        <v>1</v>
      </c>
      <c r="D2" s="11" t="s">
        <v>8</v>
      </c>
      <c r="E2" s="11" t="s">
        <v>9</v>
      </c>
      <c r="F2" s="11" t="s">
        <v>6</v>
      </c>
      <c r="G2" s="11" t="s">
        <v>7</v>
      </c>
    </row>
    <row r="3" spans="2:7" x14ac:dyDescent="0.25">
      <c r="B3" s="8">
        <v>43919</v>
      </c>
      <c r="C3" s="13" t="str">
        <f t="shared" ref="C3:C8" si="0">IF(HOUR(B3)&lt;12,"AM","PM")</f>
        <v>AM</v>
      </c>
      <c r="D3" s="5" t="s">
        <v>30</v>
      </c>
      <c r="E3" s="5" t="s">
        <v>11</v>
      </c>
      <c r="F3" s="5">
        <v>-200</v>
      </c>
      <c r="G3" s="11" t="str">
        <f>IF(SIGN(TURNIP_TRADES[[#This Row],[TRADE AMOUNT]])=-1,"BUY","SELL")</f>
        <v>BUY</v>
      </c>
    </row>
    <row r="4" spans="2:7" x14ac:dyDescent="0.25">
      <c r="B4" s="8">
        <v>43919</v>
      </c>
      <c r="C4" s="13" t="str">
        <f t="shared" si="0"/>
        <v>AM</v>
      </c>
      <c r="D4" s="5" t="s">
        <v>30</v>
      </c>
      <c r="E4" s="5" t="s">
        <v>13</v>
      </c>
      <c r="F4" s="5">
        <v>-200</v>
      </c>
      <c r="G4" s="15" t="str">
        <f>IF(SIGN(TURNIP_TRADES[[#This Row],[TRADE AMOUNT]])=-1,"BUY","SELL")</f>
        <v>BUY</v>
      </c>
    </row>
    <row r="5" spans="2:7" x14ac:dyDescent="0.25">
      <c r="B5" s="8">
        <v>43925.5</v>
      </c>
      <c r="C5" s="13" t="str">
        <f t="shared" si="0"/>
        <v>PM</v>
      </c>
      <c r="D5" s="5" t="s">
        <v>30</v>
      </c>
      <c r="E5" s="5" t="s">
        <v>11</v>
      </c>
      <c r="F5" s="5">
        <v>200</v>
      </c>
      <c r="G5" s="11" t="str">
        <f>IF(SIGN(TURNIP_TRADES[[#This Row],[TRADE AMOUNT]])=-1,"BUY","SELL")</f>
        <v>SELL</v>
      </c>
    </row>
    <row r="6" spans="2:7" x14ac:dyDescent="0.25">
      <c r="B6" s="8">
        <v>43925.5</v>
      </c>
      <c r="C6" s="13" t="str">
        <f t="shared" si="0"/>
        <v>PM</v>
      </c>
      <c r="D6" s="5" t="s">
        <v>30</v>
      </c>
      <c r="E6" s="5" t="s">
        <v>13</v>
      </c>
      <c r="F6" s="5">
        <v>200</v>
      </c>
      <c r="G6" s="15" t="str">
        <f>IF(SIGN(TURNIP_TRADES[[#This Row],[TRADE AMOUNT]])=-1,"BUY","SELL")</f>
        <v>SELL</v>
      </c>
    </row>
    <row r="7" spans="2:7" x14ac:dyDescent="0.25">
      <c r="B7" s="8">
        <v>43926</v>
      </c>
      <c r="C7" s="13" t="str">
        <f t="shared" si="0"/>
        <v>AM</v>
      </c>
      <c r="D7" s="5" t="s">
        <v>30</v>
      </c>
      <c r="E7" s="5" t="s">
        <v>11</v>
      </c>
      <c r="F7" s="5">
        <v>-400</v>
      </c>
      <c r="G7" s="11" t="str">
        <f>IF(SIGN(TURNIP_TRADES[[#This Row],[TRADE AMOUNT]])=-1,"BUY","SELL")</f>
        <v>BUY</v>
      </c>
    </row>
    <row r="8" spans="2:7" x14ac:dyDescent="0.25">
      <c r="B8" s="8">
        <v>43926</v>
      </c>
      <c r="C8" s="13" t="str">
        <f t="shared" si="0"/>
        <v>AM</v>
      </c>
      <c r="D8" s="5" t="s">
        <v>4</v>
      </c>
      <c r="E8" s="5" t="s">
        <v>10</v>
      </c>
      <c r="F8" s="5">
        <v>-20</v>
      </c>
      <c r="G8" s="11" t="str">
        <f>IF(SIGN(TURNIP_TRADES[[#This Row],[TRADE AMOUNT]])=-1,"BUY","SELL")</f>
        <v>BUY</v>
      </c>
    </row>
    <row r="9" spans="2:7" x14ac:dyDescent="0.25">
      <c r="B9" s="8">
        <v>43930</v>
      </c>
      <c r="C9" s="17" t="str">
        <f>IF(HOUR(B9)&lt;12,"AM","PM")</f>
        <v>AM</v>
      </c>
      <c r="D9" s="5" t="s">
        <v>4</v>
      </c>
      <c r="E9" s="5" t="s">
        <v>10</v>
      </c>
      <c r="F9" s="23">
        <v>20</v>
      </c>
      <c r="G9" s="20" t="str">
        <f>IF(SIGN(TURNIP_TRADES[[#This Row],[TRADE AMOUNT]])=-1,"BUY","SELL")</f>
        <v>SELL</v>
      </c>
    </row>
    <row r="10" spans="2:7" x14ac:dyDescent="0.25">
      <c r="B10" s="8">
        <v>43930.5</v>
      </c>
      <c r="C10" s="17" t="str">
        <f>IF(HOUR(B10)&lt;12,"AM","PM")</f>
        <v>PM</v>
      </c>
      <c r="D10" s="5" t="s">
        <v>30</v>
      </c>
      <c r="E10" s="5" t="s">
        <v>11</v>
      </c>
      <c r="F10" s="23">
        <v>400</v>
      </c>
      <c r="G10" s="20" t="str">
        <f>IF(SIGN(TURNIP_TRADES[[#This Row],[TRADE AMOUNT]])=-1,"BUY","SELL")</f>
        <v>SELL</v>
      </c>
    </row>
    <row r="11" spans="2:7" x14ac:dyDescent="0.25">
      <c r="B11" s="8">
        <v>43933</v>
      </c>
      <c r="C11" s="13" t="str">
        <f t="shared" ref="C11" si="1">IF(HOUR(B11)&lt;12,"AM","PM")</f>
        <v>AM</v>
      </c>
      <c r="D11" s="5" t="s">
        <v>30</v>
      </c>
      <c r="E11" s="5" t="s">
        <v>11</v>
      </c>
      <c r="F11" s="5">
        <v>-2</v>
      </c>
      <c r="G11" s="20" t="str">
        <f>IF(SIGN(TURNIP_TRADES[[#This Row],[TRADE AMOUNT]])=-1,"BUY","SELL")</f>
        <v>BUY</v>
      </c>
    </row>
    <row r="12" spans="2:7" x14ac:dyDescent="0.25">
      <c r="B12" s="8">
        <v>43933</v>
      </c>
      <c r="C12" s="13" t="str">
        <f t="shared" ref="C12:C13" si="2">IF(HOUR(B12)&lt;12,"AM","PM")</f>
        <v>AM</v>
      </c>
      <c r="D12" s="5" t="s">
        <v>4</v>
      </c>
      <c r="E12" s="5" t="s">
        <v>10</v>
      </c>
      <c r="F12" s="5">
        <v>-400</v>
      </c>
      <c r="G12" s="20" t="str">
        <f>IF(SIGN(TURNIP_TRADES[[#This Row],[TRADE AMOUNT]])=-1,"BUY","SELL")</f>
        <v>BUY</v>
      </c>
    </row>
    <row r="13" spans="2:7" x14ac:dyDescent="0.25">
      <c r="B13" s="8">
        <v>43933</v>
      </c>
      <c r="C13" s="13" t="str">
        <f t="shared" si="2"/>
        <v>AM</v>
      </c>
      <c r="D13" s="5" t="s">
        <v>30</v>
      </c>
      <c r="E13" s="5" t="s">
        <v>13</v>
      </c>
      <c r="F13" s="5">
        <v>-2</v>
      </c>
      <c r="G13" s="20" t="str">
        <f>IF(SIGN(TURNIP_TRADES[[#This Row],[TRADE AMOUNT]])=-1,"BUY","SELL")</f>
        <v>BUY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376B6B-FE1C-4C3F-BFF2-D0F0FD1CF10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Weekly - WTD Return</vt:lpstr>
      <vt:lpstr>Weekly - Daily Returns</vt:lpstr>
      <vt:lpstr>Weekly - Prices</vt:lpstr>
      <vt:lpstr>PRICE DATA</vt:lpstr>
      <vt:lpstr>TRADE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Warner</dc:creator>
  <cp:lastModifiedBy>Robin Warner</cp:lastModifiedBy>
  <dcterms:created xsi:type="dcterms:W3CDTF">2020-04-06T14:57:25Z</dcterms:created>
  <dcterms:modified xsi:type="dcterms:W3CDTF">2020-04-15T17:01:23Z</dcterms:modified>
</cp:coreProperties>
</file>