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robin8er/SURP 2024/Summary Spreadsheets/"/>
    </mc:Choice>
  </mc:AlternateContent>
  <xr:revisionPtr revIDLastSave="0" documentId="13_ncr:1_{1F64F116-4066-F548-99BC-82431D7B5FC0}" xr6:coauthVersionLast="47" xr6:coauthVersionMax="47" xr10:uidLastSave="{00000000-0000-0000-0000-000000000000}"/>
  <bookViews>
    <workbookView xWindow="0" yWindow="0" windowWidth="28800" windowHeight="18000" activeTab="1" xr2:uid="{BAB3BE10-2431-7848-88B6-DAD5BE4A4FF1}"/>
  </bookViews>
  <sheets>
    <sheet name="Results"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 i="1" l="1"/>
  <c r="P23" i="1"/>
  <c r="Q23" i="1"/>
  <c r="N23" i="1"/>
  <c r="R22" i="1"/>
  <c r="R21" i="1"/>
  <c r="R20" i="1"/>
  <c r="R19" i="1"/>
  <c r="R18" i="1"/>
  <c r="R17" i="1"/>
  <c r="R16" i="1"/>
  <c r="R15" i="1"/>
  <c r="R14" i="1"/>
  <c r="R13" i="1"/>
  <c r="R12" i="1"/>
  <c r="R11" i="1"/>
  <c r="R10" i="1"/>
  <c r="R9" i="1"/>
  <c r="R8" i="1"/>
  <c r="R7" i="1"/>
  <c r="R6" i="1"/>
  <c r="R5" i="1"/>
  <c r="R4" i="1"/>
  <c r="R3" i="1"/>
  <c r="K13" i="1"/>
  <c r="J13" i="1"/>
  <c r="K12" i="1"/>
  <c r="J12" i="1"/>
  <c r="K11" i="1"/>
  <c r="J11" i="1"/>
  <c r="K10" i="1"/>
  <c r="J10" i="1"/>
  <c r="K9" i="1"/>
  <c r="J9" i="1"/>
  <c r="K8" i="1"/>
  <c r="J8" i="1"/>
  <c r="K7" i="1"/>
  <c r="J7" i="1"/>
  <c r="K6" i="1"/>
  <c r="J6" i="1"/>
  <c r="K5" i="1"/>
  <c r="J5" i="1"/>
  <c r="K4" i="1"/>
  <c r="J4" i="1"/>
  <c r="F5" i="1"/>
  <c r="F6" i="1"/>
  <c r="F7" i="1"/>
  <c r="F8" i="1"/>
  <c r="F9" i="1"/>
  <c r="F10" i="1"/>
  <c r="F11" i="1"/>
  <c r="F12" i="1"/>
  <c r="F13" i="1"/>
  <c r="F4" i="1"/>
  <c r="C14" i="1"/>
  <c r="D14" i="1"/>
  <c r="G14" i="1"/>
  <c r="H14" i="1"/>
  <c r="I14" i="1"/>
  <c r="B14" i="1"/>
  <c r="E5" i="1"/>
  <c r="E6" i="1"/>
  <c r="E7" i="1"/>
  <c r="E8" i="1"/>
  <c r="E9" i="1"/>
  <c r="E10" i="1"/>
  <c r="E11" i="1"/>
  <c r="E12" i="1"/>
  <c r="E13" i="1"/>
  <c r="E4" i="1"/>
  <c r="F14" i="1" l="1"/>
  <c r="R23" i="1"/>
  <c r="E14" i="1"/>
  <c r="K14" i="1"/>
  <c r="J14" i="1"/>
</calcChain>
</file>

<file path=xl/sharedStrings.xml><?xml version="1.0" encoding="utf-8"?>
<sst xmlns="http://schemas.openxmlformats.org/spreadsheetml/2006/main" count="32" uniqueCount="20">
  <si>
    <t>Simplicity Scores</t>
  </si>
  <si>
    <t>Test Set:</t>
  </si>
  <si>
    <t>Sample Set:</t>
  </si>
  <si>
    <t>Original:</t>
  </si>
  <si>
    <t>Paragraph:</t>
  </si>
  <si>
    <t>Sentence:</t>
  </si>
  <si>
    <t>P-ratio:</t>
  </si>
  <si>
    <t>S-ratio:</t>
  </si>
  <si>
    <t>Simplicity Scores (All Together)</t>
  </si>
  <si>
    <t>All Original:</t>
  </si>
  <si>
    <t>All P-Ratio:</t>
  </si>
  <si>
    <t>Average:</t>
  </si>
  <si>
    <t>Text Number:</t>
  </si>
  <si>
    <t xml:space="preserve">Each row consists of the results for a particular text in the set. </t>
  </si>
  <si>
    <t>The numbers in the original columns are the average word frequencies of the content words in each original text.</t>
  </si>
  <si>
    <t>Similarly, the numbers in the columns labelled "paragraph" and "sentence" are the average word frequencies of the content words in each paragraph-level simplified text and each sentence-level simplified text.</t>
  </si>
  <si>
    <t>S-ratio and P-ratio can be used as metrics to see how much simpler the texts got after simplification based on the average word frequencies. The ratio is (avg. word freq. of original text) / (avg. word freq. of simplified text)</t>
  </si>
  <si>
    <t>For these, they are sorted into the scores from the "test set" - the first set of texts - and the "sample set" - the second set of texts.</t>
  </si>
  <si>
    <t>The top left part consists of the averages and scores from each set separately. The top-right part consists of the averages and scores from both sets combined.</t>
  </si>
  <si>
    <t>Finally, there is a scatter plot with the average word frequency of each text on the x-axis and the P-ratio of this text on the y-axis. The purpose of this was to see if there was any correlation between how simple the text already was to how much simpler the text became after simplification.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</si>
</sst>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rgb="FF000000"/>
      <name val="Times New Roman"/>
      <family val="1"/>
    </font>
    <font>
      <sz val="14"/>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Paragraph-Ratio</a:t>
            </a:r>
            <a:r>
              <a:rPr lang="en-GB" baseline="0"/>
              <a:t> by Simplicity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Results!$A$17:$A$36</c:f>
              <c:numCache>
                <c:formatCode>General</c:formatCode>
                <c:ptCount val="20"/>
                <c:pt idx="0">
                  <c:v>83934628.6136363</c:v>
                </c:pt>
                <c:pt idx="1">
                  <c:v>95390140.352272704</c:v>
                </c:pt>
                <c:pt idx="2">
                  <c:v>55414908</c:v>
                </c:pt>
                <c:pt idx="3">
                  <c:v>61341763.627777703</c:v>
                </c:pt>
                <c:pt idx="4">
                  <c:v>56729958.825687997</c:v>
                </c:pt>
                <c:pt idx="5">
                  <c:v>47980110.399999999</c:v>
                </c:pt>
                <c:pt idx="6">
                  <c:v>60811394.471264303</c:v>
                </c:pt>
                <c:pt idx="7">
                  <c:v>42916287.3103448</c:v>
                </c:pt>
                <c:pt idx="8">
                  <c:v>63797328.327102803</c:v>
                </c:pt>
                <c:pt idx="9">
                  <c:v>69835665.819354802</c:v>
                </c:pt>
                <c:pt idx="10">
                  <c:v>45404453.628787801</c:v>
                </c:pt>
                <c:pt idx="11">
                  <c:v>62575810.610619403</c:v>
                </c:pt>
                <c:pt idx="12">
                  <c:v>62519698.307692297</c:v>
                </c:pt>
                <c:pt idx="13">
                  <c:v>47074818.399999999</c:v>
                </c:pt>
                <c:pt idx="14">
                  <c:v>84864031.900826395</c:v>
                </c:pt>
                <c:pt idx="15">
                  <c:v>49560865.510869503</c:v>
                </c:pt>
                <c:pt idx="16">
                  <c:v>125672212.609523</c:v>
                </c:pt>
                <c:pt idx="17">
                  <c:v>67571805.669902906</c:v>
                </c:pt>
                <c:pt idx="18">
                  <c:v>49824072.746753201</c:v>
                </c:pt>
                <c:pt idx="19">
                  <c:v>79074439.0078125</c:v>
                </c:pt>
              </c:numCache>
            </c:numRef>
          </c:xVal>
          <c:yVal>
            <c:numRef>
              <c:f>Results!$B$17:$B$36</c:f>
              <c:numCache>
                <c:formatCode>General</c:formatCode>
                <c:ptCount val="20"/>
                <c:pt idx="0">
                  <c:v>0.9049938056183866</c:v>
                </c:pt>
                <c:pt idx="1">
                  <c:v>1.5976406879141298</c:v>
                </c:pt>
                <c:pt idx="2">
                  <c:v>1.092443732404224</c:v>
                </c:pt>
                <c:pt idx="3">
                  <c:v>0.94342009763645318</c:v>
                </c:pt>
                <c:pt idx="4">
                  <c:v>1.340765874199084</c:v>
                </c:pt>
                <c:pt idx="5">
                  <c:v>1.0144078092142021</c:v>
                </c:pt>
                <c:pt idx="6">
                  <c:v>1.4033985152596258</c:v>
                </c:pt>
                <c:pt idx="7">
                  <c:v>0.97224415680377152</c:v>
                </c:pt>
                <c:pt idx="8">
                  <c:v>1.2237152133754796</c:v>
                </c:pt>
                <c:pt idx="9">
                  <c:v>1.3297289994510848</c:v>
                </c:pt>
                <c:pt idx="10">
                  <c:v>0.69897878785419987</c:v>
                </c:pt>
                <c:pt idx="11">
                  <c:v>0.90791242244469095</c:v>
                </c:pt>
                <c:pt idx="12">
                  <c:v>1.1552420003644628</c:v>
                </c:pt>
                <c:pt idx="13">
                  <c:v>0.53930311618313831</c:v>
                </c:pt>
                <c:pt idx="14">
                  <c:v>0.58926929434034314</c:v>
                </c:pt>
                <c:pt idx="15">
                  <c:v>1.2976295796932702</c:v>
                </c:pt>
                <c:pt idx="16">
                  <c:v>0.89867317590022822</c:v>
                </c:pt>
                <c:pt idx="17">
                  <c:v>1.0074205264341896</c:v>
                </c:pt>
                <c:pt idx="18">
                  <c:v>0.8150557389620412</c:v>
                </c:pt>
                <c:pt idx="19">
                  <c:v>0.91898470845512636</c:v>
                </c:pt>
              </c:numCache>
            </c:numRef>
          </c:yVal>
          <c:smooth val="0"/>
          <c:extLst>
            <c:ext xmlns:c16="http://schemas.microsoft.com/office/drawing/2014/chart" uri="{C3380CC4-5D6E-409C-BE32-E72D297353CC}">
              <c16:uniqueId val="{00000000-0A88-1E4E-8E1D-8670D6A210F9}"/>
            </c:ext>
          </c:extLst>
        </c:ser>
        <c:dLbls>
          <c:showLegendKey val="0"/>
          <c:showVal val="0"/>
          <c:showCatName val="0"/>
          <c:showSerName val="0"/>
          <c:showPercent val="0"/>
          <c:showBubbleSize val="0"/>
        </c:dLbls>
        <c:axId val="740808911"/>
        <c:axId val="740422815"/>
      </c:scatterChart>
      <c:valAx>
        <c:axId val="7408089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422815"/>
        <c:crosses val="autoZero"/>
        <c:crossBetween val="midCat"/>
      </c:valAx>
      <c:valAx>
        <c:axId val="7404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08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368300</xdr:colOff>
      <xdr:row>19</xdr:row>
      <xdr:rowOff>95250</xdr:rowOff>
    </xdr:from>
    <xdr:to>
      <xdr:col>6</xdr:col>
      <xdr:colOff>774700</xdr:colOff>
      <xdr:row>31</xdr:row>
      <xdr:rowOff>95250</xdr:rowOff>
    </xdr:to>
    <xdr:graphicFrame macro="">
      <xdr:nvGraphicFramePr>
        <xdr:cNvPr id="4" name="Chart 3">
          <a:extLst>
            <a:ext uri="{FF2B5EF4-FFF2-40B4-BE49-F238E27FC236}">
              <a16:creationId xmlns:a16="http://schemas.microsoft.com/office/drawing/2014/main" id="{1BB6A601-B327-9245-A421-93A02EFE6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32719-9E6C-9A40-8F30-466A63A9E513}">
  <dimension ref="A1:R36"/>
  <sheetViews>
    <sheetView workbookViewId="0">
      <selection activeCell="D34" sqref="D34"/>
    </sheetView>
  </sheetViews>
  <sheetFormatPr baseColWidth="10" defaultRowHeight="16" x14ac:dyDescent="0.2"/>
  <cols>
    <col min="1" max="1" width="14" customWidth="1"/>
    <col min="2" max="11" width="13.6640625" customWidth="1"/>
    <col min="12" max="12" width="2.5" customWidth="1"/>
    <col min="13" max="13" width="14" customWidth="1"/>
    <col min="14" max="18" width="13.6640625" customWidth="1"/>
  </cols>
  <sheetData>
    <row r="1" spans="1:18" ht="18" x14ac:dyDescent="0.2">
      <c r="A1" s="2"/>
      <c r="B1" s="3" t="s">
        <v>0</v>
      </c>
      <c r="C1" s="3"/>
      <c r="D1" s="3"/>
      <c r="E1" s="3"/>
      <c r="F1" s="3"/>
      <c r="G1" s="3"/>
      <c r="H1" s="3"/>
      <c r="I1" s="3"/>
      <c r="J1" s="3"/>
      <c r="K1" s="3"/>
      <c r="N1" s="3" t="s">
        <v>8</v>
      </c>
      <c r="O1" s="3"/>
      <c r="P1" s="3"/>
      <c r="Q1" s="3"/>
      <c r="R1" s="3"/>
    </row>
    <row r="2" spans="1:18" ht="18" x14ac:dyDescent="0.2">
      <c r="A2" s="2"/>
      <c r="B2" s="3" t="s">
        <v>1</v>
      </c>
      <c r="C2" s="3"/>
      <c r="D2" s="3"/>
      <c r="E2" s="3"/>
      <c r="F2" s="3"/>
      <c r="G2" s="3" t="s">
        <v>2</v>
      </c>
      <c r="H2" s="3"/>
      <c r="I2" s="3"/>
      <c r="J2" s="3"/>
      <c r="K2" s="3"/>
      <c r="M2" s="2" t="s">
        <v>12</v>
      </c>
      <c r="N2" s="2" t="s">
        <v>3</v>
      </c>
      <c r="O2" s="2" t="s">
        <v>4</v>
      </c>
      <c r="P2" s="2" t="s">
        <v>5</v>
      </c>
      <c r="Q2" s="2" t="s">
        <v>6</v>
      </c>
      <c r="R2" s="2" t="s">
        <v>7</v>
      </c>
    </row>
    <row r="3" spans="1:18" ht="18" x14ac:dyDescent="0.2">
      <c r="A3" s="2" t="s">
        <v>12</v>
      </c>
      <c r="B3" s="2" t="s">
        <v>3</v>
      </c>
      <c r="C3" s="2" t="s">
        <v>4</v>
      </c>
      <c r="D3" s="2" t="s">
        <v>5</v>
      </c>
      <c r="E3" s="2" t="s">
        <v>6</v>
      </c>
      <c r="F3" s="2" t="s">
        <v>7</v>
      </c>
      <c r="G3" s="2" t="s">
        <v>3</v>
      </c>
      <c r="H3" s="2" t="s">
        <v>4</v>
      </c>
      <c r="I3" s="2" t="s">
        <v>5</v>
      </c>
      <c r="J3" s="2" t="s">
        <v>6</v>
      </c>
      <c r="K3" s="2" t="s">
        <v>7</v>
      </c>
      <c r="M3" s="2">
        <v>1</v>
      </c>
      <c r="N3" s="1">
        <v>83934628.6136363</v>
      </c>
      <c r="O3" s="1">
        <v>92746080.793650702</v>
      </c>
      <c r="P3" s="1">
        <v>82542439.480519399</v>
      </c>
      <c r="Q3" s="2">
        <v>0.9049938056183866</v>
      </c>
      <c r="R3" s="2">
        <f>N3/P3</f>
        <v>1.0168663434456098</v>
      </c>
    </row>
    <row r="4" spans="1:18" ht="18" x14ac:dyDescent="0.2">
      <c r="A4" s="2">
        <v>1</v>
      </c>
      <c r="B4" s="1">
        <v>83934628.6136363</v>
      </c>
      <c r="C4" s="1">
        <v>92746080.793650702</v>
      </c>
      <c r="D4" s="1">
        <v>82542439.480519399</v>
      </c>
      <c r="E4" s="2">
        <f>B4/C4</f>
        <v>0.9049938056183866</v>
      </c>
      <c r="F4" s="2">
        <f>B4/D4</f>
        <v>1.0168663434456098</v>
      </c>
      <c r="G4" s="1">
        <v>45404453.628787801</v>
      </c>
      <c r="H4" s="1">
        <v>64958271.1489361</v>
      </c>
      <c r="I4" s="1">
        <v>85606119.940677896</v>
      </c>
      <c r="J4" s="2">
        <f>G4/H4</f>
        <v>0.69897878785419987</v>
      </c>
      <c r="K4" s="2">
        <f>G4/I4</f>
        <v>0.53038794025767699</v>
      </c>
      <c r="M4" s="2">
        <v>2</v>
      </c>
      <c r="N4" s="1">
        <v>95390140.352272704</v>
      </c>
      <c r="O4" s="1">
        <v>59706879.696969599</v>
      </c>
      <c r="P4" s="1">
        <v>63008059.5185185</v>
      </c>
      <c r="Q4" s="2">
        <v>1.5976406879141298</v>
      </c>
      <c r="R4" s="2">
        <f t="shared" ref="R4:R12" si="0">N4/P4</f>
        <v>1.5139355358854829</v>
      </c>
    </row>
    <row r="5" spans="1:18" ht="18" x14ac:dyDescent="0.2">
      <c r="A5" s="2">
        <v>2</v>
      </c>
      <c r="B5" s="1">
        <v>95390140.352272704</v>
      </c>
      <c r="C5" s="1">
        <v>59706879.696969599</v>
      </c>
      <c r="D5" s="1">
        <v>63008059.5185185</v>
      </c>
      <c r="E5" s="2">
        <f t="shared" ref="E5:E13" si="1">B5/C5</f>
        <v>1.5976406879141298</v>
      </c>
      <c r="F5" s="2">
        <f t="shared" ref="F5:F13" si="2">B5/D5</f>
        <v>1.5139355358854829</v>
      </c>
      <c r="G5" s="1">
        <v>62575810.610619403</v>
      </c>
      <c r="H5" s="1">
        <v>68922738.651515096</v>
      </c>
      <c r="I5" s="1">
        <v>122821384.864583</v>
      </c>
      <c r="J5" s="2">
        <f t="shared" ref="J5:J13" si="3">G5/H5</f>
        <v>0.90791242244469095</v>
      </c>
      <c r="K5" s="2">
        <f t="shared" ref="K5:K13" si="4">G5/I5</f>
        <v>0.5094862810707802</v>
      </c>
      <c r="M5" s="2">
        <v>3</v>
      </c>
      <c r="N5" s="1">
        <v>55414908</v>
      </c>
      <c r="O5" s="1">
        <v>50725640.466666602</v>
      </c>
      <c r="P5" s="1">
        <v>50406899.914893597</v>
      </c>
      <c r="Q5" s="2">
        <v>1.092443732404224</v>
      </c>
      <c r="R5" s="2">
        <f t="shared" si="0"/>
        <v>1.0993516382392463</v>
      </c>
    </row>
    <row r="6" spans="1:18" ht="18" x14ac:dyDescent="0.2">
      <c r="A6" s="2">
        <v>3</v>
      </c>
      <c r="B6" s="1">
        <v>55414908</v>
      </c>
      <c r="C6" s="1">
        <v>50725640.466666602</v>
      </c>
      <c r="D6" s="1">
        <v>50406899.914893597</v>
      </c>
      <c r="E6" s="2">
        <f t="shared" si="1"/>
        <v>1.092443732404224</v>
      </c>
      <c r="F6" s="2">
        <f t="shared" si="2"/>
        <v>1.0993516382392463</v>
      </c>
      <c r="G6" s="1">
        <v>62519698.307692297</v>
      </c>
      <c r="H6" s="1">
        <v>54118269.841269799</v>
      </c>
      <c r="I6" s="1">
        <v>64302215.139240503</v>
      </c>
      <c r="J6" s="2">
        <f t="shared" si="3"/>
        <v>1.1552420003644628</v>
      </c>
      <c r="K6" s="2">
        <f t="shared" si="4"/>
        <v>0.97227907580340223</v>
      </c>
      <c r="M6" s="2">
        <v>4</v>
      </c>
      <c r="N6" s="1">
        <v>61341763.627777703</v>
      </c>
      <c r="O6" s="1">
        <v>65020624.1964285</v>
      </c>
      <c r="P6" s="1">
        <v>58682286.3970588</v>
      </c>
      <c r="Q6" s="2">
        <v>0.94342009763645318</v>
      </c>
      <c r="R6" s="2">
        <f t="shared" si="0"/>
        <v>1.0453199320272599</v>
      </c>
    </row>
    <row r="7" spans="1:18" ht="18" x14ac:dyDescent="0.2">
      <c r="A7" s="2">
        <v>4</v>
      </c>
      <c r="B7" s="1">
        <v>61341763.627777703</v>
      </c>
      <c r="C7" s="1">
        <v>65020624.1964285</v>
      </c>
      <c r="D7" s="1">
        <v>58682286.3970588</v>
      </c>
      <c r="E7" s="2">
        <f t="shared" si="1"/>
        <v>0.94342009763645318</v>
      </c>
      <c r="F7" s="2">
        <f t="shared" si="2"/>
        <v>1.0453199320272599</v>
      </c>
      <c r="G7" s="1">
        <v>47074818.399999999</v>
      </c>
      <c r="H7" s="1">
        <v>87288237.333333299</v>
      </c>
      <c r="I7" s="1">
        <v>76064362.666666597</v>
      </c>
      <c r="J7" s="2">
        <f t="shared" si="3"/>
        <v>0.53930311618313831</v>
      </c>
      <c r="K7" s="2">
        <f t="shared" si="4"/>
        <v>0.61888138872988174</v>
      </c>
      <c r="M7" s="2">
        <v>5</v>
      </c>
      <c r="N7" s="1">
        <v>56729958.825687997</v>
      </c>
      <c r="O7" s="1">
        <v>42311607.057851203</v>
      </c>
      <c r="P7" s="1">
        <v>60406737.831395298</v>
      </c>
      <c r="Q7" s="2">
        <v>1.340765874199084</v>
      </c>
      <c r="R7" s="2">
        <f t="shared" si="0"/>
        <v>0.93913296533294399</v>
      </c>
    </row>
    <row r="8" spans="1:18" ht="18" x14ac:dyDescent="0.2">
      <c r="A8" s="2">
        <v>5</v>
      </c>
      <c r="B8" s="1">
        <v>56729958.825687997</v>
      </c>
      <c r="C8" s="1">
        <v>42311607.057851203</v>
      </c>
      <c r="D8" s="1">
        <v>60406737.831395298</v>
      </c>
      <c r="E8" s="2">
        <f t="shared" si="1"/>
        <v>1.340765874199084</v>
      </c>
      <c r="F8" s="2">
        <f t="shared" si="2"/>
        <v>0.93913296533294399</v>
      </c>
      <c r="G8" s="1">
        <v>84864031.900826395</v>
      </c>
      <c r="H8" s="1">
        <v>144015703.37349299</v>
      </c>
      <c r="I8" s="1">
        <v>94238692.549019605</v>
      </c>
      <c r="J8" s="2">
        <f t="shared" si="3"/>
        <v>0.58926929434034314</v>
      </c>
      <c r="K8" s="2">
        <f t="shared" si="4"/>
        <v>0.90052216987924738</v>
      </c>
      <c r="M8" s="2">
        <v>6</v>
      </c>
      <c r="N8" s="1">
        <v>47980110.399999999</v>
      </c>
      <c r="O8" s="1">
        <v>47298640.609999999</v>
      </c>
      <c r="P8" s="1">
        <v>49640516.126050398</v>
      </c>
      <c r="Q8" s="2">
        <v>1.0144078092142021</v>
      </c>
      <c r="R8" s="2">
        <f t="shared" si="0"/>
        <v>0.96655140083889957</v>
      </c>
    </row>
    <row r="9" spans="1:18" ht="18" x14ac:dyDescent="0.2">
      <c r="A9" s="2">
        <v>6</v>
      </c>
      <c r="B9" s="1">
        <v>47980110.399999999</v>
      </c>
      <c r="C9" s="1">
        <v>47298640.609999999</v>
      </c>
      <c r="D9" s="1">
        <v>49640516.126050398</v>
      </c>
      <c r="E9" s="2">
        <f t="shared" si="1"/>
        <v>1.0144078092142021</v>
      </c>
      <c r="F9" s="2">
        <f t="shared" si="2"/>
        <v>0.96655140083889957</v>
      </c>
      <c r="G9" s="1">
        <v>49560865.510869503</v>
      </c>
      <c r="H9" s="1">
        <v>38193384.527027003</v>
      </c>
      <c r="I9" s="1">
        <v>51968843.765432097</v>
      </c>
      <c r="J9" s="2">
        <f t="shared" si="3"/>
        <v>1.2976295796932702</v>
      </c>
      <c r="K9" s="2">
        <f t="shared" si="4"/>
        <v>0.95366496384966137</v>
      </c>
      <c r="M9" s="2">
        <v>7</v>
      </c>
      <c r="N9" s="1">
        <v>60811394.471264303</v>
      </c>
      <c r="O9" s="1">
        <v>43331522.593220301</v>
      </c>
      <c r="P9" s="1">
        <v>56802886.473684199</v>
      </c>
      <c r="Q9" s="2">
        <v>1.4033985152596258</v>
      </c>
      <c r="R9" s="2">
        <f t="shared" si="0"/>
        <v>1.0705687377249249</v>
      </c>
    </row>
    <row r="10" spans="1:18" ht="18" x14ac:dyDescent="0.2">
      <c r="A10" s="2">
        <v>7</v>
      </c>
      <c r="B10" s="1">
        <v>60811394.471264303</v>
      </c>
      <c r="C10" s="1">
        <v>43331522.593220301</v>
      </c>
      <c r="D10" s="1">
        <v>56802886.473684199</v>
      </c>
      <c r="E10" s="2">
        <f t="shared" si="1"/>
        <v>1.4033985152596258</v>
      </c>
      <c r="F10" s="2">
        <f t="shared" si="2"/>
        <v>1.0705687377249249</v>
      </c>
      <c r="G10" s="1">
        <v>125672212.609523</v>
      </c>
      <c r="H10" s="1">
        <v>139841953.64864799</v>
      </c>
      <c r="I10" s="1">
        <v>153572225.10843301</v>
      </c>
      <c r="J10" s="2">
        <f t="shared" si="3"/>
        <v>0.89867317590022822</v>
      </c>
      <c r="K10" s="2">
        <f t="shared" si="4"/>
        <v>0.81832644230289298</v>
      </c>
      <c r="M10" s="2">
        <v>8</v>
      </c>
      <c r="N10" s="1">
        <v>42916287.3103448</v>
      </c>
      <c r="O10" s="1">
        <v>44141471.059523799</v>
      </c>
      <c r="P10" s="1">
        <v>50622104.604651101</v>
      </c>
      <c r="Q10" s="2">
        <v>0.97224415680377152</v>
      </c>
      <c r="R10" s="2">
        <f t="shared" si="0"/>
        <v>0.84777761899693327</v>
      </c>
    </row>
    <row r="11" spans="1:18" ht="18" x14ac:dyDescent="0.2">
      <c r="A11" s="2">
        <v>8</v>
      </c>
      <c r="B11" s="1">
        <v>42916287.3103448</v>
      </c>
      <c r="C11" s="1">
        <v>44141471.059523799</v>
      </c>
      <c r="D11" s="1">
        <v>50622104.604651101</v>
      </c>
      <c r="E11" s="2">
        <f t="shared" si="1"/>
        <v>0.97224415680377152</v>
      </c>
      <c r="F11" s="2">
        <f t="shared" si="2"/>
        <v>0.84777761899693327</v>
      </c>
      <c r="G11" s="1">
        <v>67571805.669902906</v>
      </c>
      <c r="H11" s="1">
        <v>67074080.681159399</v>
      </c>
      <c r="I11" s="1">
        <v>107617142.043956</v>
      </c>
      <c r="J11" s="2">
        <f t="shared" si="3"/>
        <v>1.0074205264341896</v>
      </c>
      <c r="K11" s="2">
        <f t="shared" si="4"/>
        <v>0.62789072806173707</v>
      </c>
      <c r="M11" s="2">
        <v>9</v>
      </c>
      <c r="N11" s="1">
        <v>63797328.327102803</v>
      </c>
      <c r="O11" s="1">
        <v>52134130.2533333</v>
      </c>
      <c r="P11" s="1">
        <v>65946495.303370699</v>
      </c>
      <c r="Q11" s="2">
        <v>1.2237152133754796</v>
      </c>
      <c r="R11" s="2">
        <f t="shared" si="0"/>
        <v>0.96741044438554047</v>
      </c>
    </row>
    <row r="12" spans="1:18" ht="18" x14ac:dyDescent="0.2">
      <c r="A12" s="2">
        <v>9</v>
      </c>
      <c r="B12" s="1">
        <v>63797328.327102803</v>
      </c>
      <c r="C12" s="1">
        <v>52134130.2533333</v>
      </c>
      <c r="D12" s="1">
        <v>65946495.303370699</v>
      </c>
      <c r="E12" s="2">
        <f t="shared" si="1"/>
        <v>1.2237152133754796</v>
      </c>
      <c r="F12" s="2">
        <f t="shared" si="2"/>
        <v>0.96741044438554047</v>
      </c>
      <c r="G12" s="1">
        <v>49824072.746753201</v>
      </c>
      <c r="H12" s="1">
        <v>61129650.850877099</v>
      </c>
      <c r="I12" s="1">
        <v>58416871.401574798</v>
      </c>
      <c r="J12" s="2">
        <f t="shared" si="3"/>
        <v>0.8150557389620412</v>
      </c>
      <c r="K12" s="2">
        <f t="shared" si="4"/>
        <v>0.852905531421699</v>
      </c>
      <c r="M12" s="2">
        <v>10</v>
      </c>
      <c r="N12" s="1">
        <v>69835665.819354802</v>
      </c>
      <c r="O12" s="1">
        <v>52518720.617647</v>
      </c>
      <c r="P12" s="1">
        <v>72213577.775362298</v>
      </c>
      <c r="Q12" s="2">
        <v>1.3297289994510848</v>
      </c>
      <c r="R12" s="2">
        <f t="shared" si="0"/>
        <v>0.96707112389023897</v>
      </c>
    </row>
    <row r="13" spans="1:18" ht="18" x14ac:dyDescent="0.2">
      <c r="A13" s="2">
        <v>10</v>
      </c>
      <c r="B13" s="1">
        <v>69835665.819354802</v>
      </c>
      <c r="C13" s="1">
        <v>52518720.617647</v>
      </c>
      <c r="D13" s="1">
        <v>72213577.775362298</v>
      </c>
      <c r="E13" s="2">
        <f t="shared" si="1"/>
        <v>1.3297289994510848</v>
      </c>
      <c r="F13" s="2">
        <f t="shared" si="2"/>
        <v>0.96707112389023897</v>
      </c>
      <c r="G13" s="1">
        <v>79074439.0078125</v>
      </c>
      <c r="H13" s="1">
        <v>86045435.011363596</v>
      </c>
      <c r="I13" s="1">
        <v>73418964.771428496</v>
      </c>
      <c r="J13" s="2">
        <f t="shared" si="3"/>
        <v>0.91898470845512636</v>
      </c>
      <c r="K13" s="2">
        <f t="shared" si="4"/>
        <v>1.0770301550013801</v>
      </c>
      <c r="M13" s="2">
        <v>11</v>
      </c>
      <c r="N13" s="1">
        <v>45404453.628787801</v>
      </c>
      <c r="O13" s="1">
        <v>64958271.1489361</v>
      </c>
      <c r="P13" s="1">
        <v>85606119.940677896</v>
      </c>
      <c r="Q13" s="2">
        <v>0.69897878785419987</v>
      </c>
      <c r="R13" s="2">
        <f>N13/P13</f>
        <v>0.53038794025767699</v>
      </c>
    </row>
    <row r="14" spans="1:18" ht="18" x14ac:dyDescent="0.2">
      <c r="A14" s="2" t="s">
        <v>11</v>
      </c>
      <c r="B14" s="2">
        <f>SUM(B4:B13)/10</f>
        <v>63815218.574744143</v>
      </c>
      <c r="C14" s="2">
        <f t="shared" ref="C14:J14" si="5">SUM(C4:C13)/10</f>
        <v>54993531.734529115</v>
      </c>
      <c r="D14" s="2">
        <f t="shared" si="5"/>
        <v>61027200.342550419</v>
      </c>
      <c r="E14" s="2">
        <f t="shared" si="5"/>
        <v>1.1822758891876441</v>
      </c>
      <c r="F14" s="2">
        <f t="shared" si="5"/>
        <v>1.043398574076708</v>
      </c>
      <c r="G14" s="2">
        <f t="shared" si="5"/>
        <v>67414220.839278698</v>
      </c>
      <c r="H14" s="2">
        <f t="shared" si="5"/>
        <v>81158772.506762236</v>
      </c>
      <c r="I14" s="2">
        <f t="shared" si="5"/>
        <v>88802682.225101203</v>
      </c>
      <c r="J14" s="2">
        <f t="shared" si="5"/>
        <v>0.88284693506316891</v>
      </c>
      <c r="K14" s="2">
        <f>SUM(K4:K13)/10</f>
        <v>0.78613746763783587</v>
      </c>
      <c r="M14" s="2">
        <v>12</v>
      </c>
      <c r="N14" s="1">
        <v>62575810.610619403</v>
      </c>
      <c r="O14" s="1">
        <v>68922738.651515096</v>
      </c>
      <c r="P14" s="1">
        <v>122821384.864583</v>
      </c>
      <c r="Q14" s="2">
        <v>0.90791242244469095</v>
      </c>
      <c r="R14" s="2">
        <f t="shared" ref="R14:R22" si="6">N14/P14</f>
        <v>0.5094862810707802</v>
      </c>
    </row>
    <row r="15" spans="1:18" ht="18" x14ac:dyDescent="0.2">
      <c r="M15" s="2">
        <v>13</v>
      </c>
      <c r="N15" s="1">
        <v>62519698.307692297</v>
      </c>
      <c r="O15" s="1">
        <v>54118269.841269799</v>
      </c>
      <c r="P15" s="1">
        <v>64302215.139240503</v>
      </c>
      <c r="Q15" s="2">
        <v>1.1552420003644628</v>
      </c>
      <c r="R15" s="2">
        <f t="shared" si="6"/>
        <v>0.97227907580340223</v>
      </c>
    </row>
    <row r="16" spans="1:18" ht="18" x14ac:dyDescent="0.2">
      <c r="A16" s="2" t="s">
        <v>9</v>
      </c>
      <c r="B16" s="2" t="s">
        <v>10</v>
      </c>
      <c r="M16" s="2">
        <v>14</v>
      </c>
      <c r="N16" s="1">
        <v>47074818.399999999</v>
      </c>
      <c r="O16" s="1">
        <v>87288237.333333299</v>
      </c>
      <c r="P16" s="1">
        <v>76064362.666666597</v>
      </c>
      <c r="Q16" s="2">
        <v>0.53930311618313831</v>
      </c>
      <c r="R16" s="2">
        <f t="shared" si="6"/>
        <v>0.61888138872988174</v>
      </c>
    </row>
    <row r="17" spans="1:18" ht="18" x14ac:dyDescent="0.2">
      <c r="A17" s="1">
        <v>83934628.6136363</v>
      </c>
      <c r="B17" s="2">
        <v>0.9049938056183866</v>
      </c>
      <c r="M17" s="2">
        <v>15</v>
      </c>
      <c r="N17" s="1">
        <v>84864031.900826395</v>
      </c>
      <c r="O17" s="1">
        <v>144015703.37349299</v>
      </c>
      <c r="P17" s="1">
        <v>94238692.549019605</v>
      </c>
      <c r="Q17" s="2">
        <v>0.58926929434034314</v>
      </c>
      <c r="R17" s="2">
        <f t="shared" si="6"/>
        <v>0.90052216987924738</v>
      </c>
    </row>
    <row r="18" spans="1:18" ht="18" x14ac:dyDescent="0.2">
      <c r="A18" s="1">
        <v>95390140.352272704</v>
      </c>
      <c r="B18" s="2">
        <v>1.5976406879141298</v>
      </c>
      <c r="M18" s="2">
        <v>16</v>
      </c>
      <c r="N18" s="1">
        <v>49560865.510869503</v>
      </c>
      <c r="O18" s="1">
        <v>38193384.527027003</v>
      </c>
      <c r="P18" s="1">
        <v>51968843.765432097</v>
      </c>
      <c r="Q18" s="2">
        <v>1.2976295796932702</v>
      </c>
      <c r="R18" s="2">
        <f t="shared" si="6"/>
        <v>0.95366496384966137</v>
      </c>
    </row>
    <row r="19" spans="1:18" ht="18" x14ac:dyDescent="0.2">
      <c r="A19" s="1">
        <v>55414908</v>
      </c>
      <c r="B19" s="2">
        <v>1.092443732404224</v>
      </c>
      <c r="M19" s="2">
        <v>17</v>
      </c>
      <c r="N19" s="1">
        <v>125672212.609523</v>
      </c>
      <c r="O19" s="1">
        <v>139841953.64864799</v>
      </c>
      <c r="P19" s="1">
        <v>153572225.10843301</v>
      </c>
      <c r="Q19" s="2">
        <v>0.89867317590022822</v>
      </c>
      <c r="R19" s="2">
        <f t="shared" si="6"/>
        <v>0.81832644230289298</v>
      </c>
    </row>
    <row r="20" spans="1:18" ht="18" x14ac:dyDescent="0.2">
      <c r="A20" s="1">
        <v>61341763.627777703</v>
      </c>
      <c r="B20" s="2">
        <v>0.94342009763645318</v>
      </c>
      <c r="M20" s="2">
        <v>18</v>
      </c>
      <c r="N20" s="1">
        <v>67571805.669902906</v>
      </c>
      <c r="O20" s="1">
        <v>67074080.681159399</v>
      </c>
      <c r="P20" s="1">
        <v>107617142.043956</v>
      </c>
      <c r="Q20" s="2">
        <v>1.0074205264341896</v>
      </c>
      <c r="R20" s="2">
        <f t="shared" si="6"/>
        <v>0.62789072806173707</v>
      </c>
    </row>
    <row r="21" spans="1:18" ht="18" x14ac:dyDescent="0.2">
      <c r="A21" s="1">
        <v>56729958.825687997</v>
      </c>
      <c r="B21" s="2">
        <v>1.340765874199084</v>
      </c>
      <c r="M21" s="2">
        <v>19</v>
      </c>
      <c r="N21" s="1">
        <v>49824072.746753201</v>
      </c>
      <c r="O21" s="1">
        <v>61129650.850877099</v>
      </c>
      <c r="P21" s="1">
        <v>58416871.401574798</v>
      </c>
      <c r="Q21" s="2">
        <v>0.8150557389620412</v>
      </c>
      <c r="R21" s="2">
        <f t="shared" si="6"/>
        <v>0.852905531421699</v>
      </c>
    </row>
    <row r="22" spans="1:18" ht="18" x14ac:dyDescent="0.2">
      <c r="A22" s="1">
        <v>47980110.399999999</v>
      </c>
      <c r="B22" s="2">
        <v>1.0144078092142021</v>
      </c>
      <c r="M22" s="2">
        <v>20</v>
      </c>
      <c r="N22" s="1">
        <v>79074439.0078125</v>
      </c>
      <c r="O22" s="1">
        <v>86045435.011363596</v>
      </c>
      <c r="P22" s="1">
        <v>73418964.771428496</v>
      </c>
      <c r="Q22" s="2">
        <v>0.91898470845512636</v>
      </c>
      <c r="R22" s="2">
        <f t="shared" si="6"/>
        <v>1.0770301550013801</v>
      </c>
    </row>
    <row r="23" spans="1:18" ht="18" x14ac:dyDescent="0.2">
      <c r="A23" s="1">
        <v>60811394.471264303</v>
      </c>
      <c r="B23" s="2">
        <v>1.4033985152596258</v>
      </c>
      <c r="M23" s="2" t="s">
        <v>11</v>
      </c>
      <c r="N23" s="2">
        <f>SUM(N3:N22)/20</f>
        <v>65614719.707011417</v>
      </c>
      <c r="O23" s="2">
        <f t="shared" ref="O23:R23" si="7">SUM(O3:O22)/20</f>
        <v>68076152.120645672</v>
      </c>
      <c r="P23" s="2">
        <f t="shared" si="7"/>
        <v>74914941.283825815</v>
      </c>
      <c r="Q23" s="2">
        <f t="shared" si="7"/>
        <v>1.0325614121254065</v>
      </c>
      <c r="R23" s="2">
        <f t="shared" si="7"/>
        <v>0.91476802085727194</v>
      </c>
    </row>
    <row r="24" spans="1:18" ht="18" x14ac:dyDescent="0.2">
      <c r="A24" s="1">
        <v>42916287.3103448</v>
      </c>
      <c r="B24" s="2">
        <v>0.97224415680377152</v>
      </c>
    </row>
    <row r="25" spans="1:18" ht="18" x14ac:dyDescent="0.2">
      <c r="A25" s="1">
        <v>63797328.327102803</v>
      </c>
      <c r="B25" s="2">
        <v>1.2237152133754796</v>
      </c>
    </row>
    <row r="26" spans="1:18" ht="18" x14ac:dyDescent="0.2">
      <c r="A26" s="1">
        <v>69835665.819354802</v>
      </c>
      <c r="B26" s="2">
        <v>1.3297289994510848</v>
      </c>
    </row>
    <row r="27" spans="1:18" ht="18" x14ac:dyDescent="0.2">
      <c r="A27" s="1">
        <v>45404453.628787801</v>
      </c>
      <c r="B27" s="2">
        <v>0.69897878785419987</v>
      </c>
    </row>
    <row r="28" spans="1:18" ht="18" x14ac:dyDescent="0.2">
      <c r="A28" s="1">
        <v>62575810.610619403</v>
      </c>
      <c r="B28" s="2">
        <v>0.90791242244469095</v>
      </c>
    </row>
    <row r="29" spans="1:18" ht="18" x14ac:dyDescent="0.2">
      <c r="A29" s="1">
        <v>62519698.307692297</v>
      </c>
      <c r="B29" s="2">
        <v>1.1552420003644628</v>
      </c>
    </row>
    <row r="30" spans="1:18" ht="18" x14ac:dyDescent="0.2">
      <c r="A30" s="1">
        <v>47074818.399999999</v>
      </c>
      <c r="B30" s="2">
        <v>0.53930311618313831</v>
      </c>
    </row>
    <row r="31" spans="1:18" ht="18" x14ac:dyDescent="0.2">
      <c r="A31" s="1">
        <v>84864031.900826395</v>
      </c>
      <c r="B31" s="2">
        <v>0.58926929434034314</v>
      </c>
    </row>
    <row r="32" spans="1:18" ht="18" x14ac:dyDescent="0.2">
      <c r="A32" s="1">
        <v>49560865.510869503</v>
      </c>
      <c r="B32" s="2">
        <v>1.2976295796932702</v>
      </c>
    </row>
    <row r="33" spans="1:2" ht="18" x14ac:dyDescent="0.2">
      <c r="A33" s="1">
        <v>125672212.609523</v>
      </c>
      <c r="B33" s="2">
        <v>0.89867317590022822</v>
      </c>
    </row>
    <row r="34" spans="1:2" ht="18" x14ac:dyDescent="0.2">
      <c r="A34" s="1">
        <v>67571805.669902906</v>
      </c>
      <c r="B34" s="2">
        <v>1.0074205264341896</v>
      </c>
    </row>
    <row r="35" spans="1:2" ht="18" x14ac:dyDescent="0.2">
      <c r="A35" s="1">
        <v>49824072.746753201</v>
      </c>
      <c r="B35" s="2">
        <v>0.8150557389620412</v>
      </c>
    </row>
    <row r="36" spans="1:2" ht="18" x14ac:dyDescent="0.2">
      <c r="A36" s="1">
        <v>79074439.0078125</v>
      </c>
      <c r="B36" s="2">
        <v>0.91898470845512636</v>
      </c>
    </row>
  </sheetData>
  <mergeCells count="4">
    <mergeCell ref="B1:K1"/>
    <mergeCell ref="G2:K2"/>
    <mergeCell ref="B2:F2"/>
    <mergeCell ref="N1:R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0F6C-8A39-C840-BDDA-A3F640957039}">
  <dimension ref="A1:A7"/>
  <sheetViews>
    <sheetView tabSelected="1" workbookViewId="0">
      <selection activeCell="A8" sqref="A8"/>
    </sheetView>
  </sheetViews>
  <sheetFormatPr baseColWidth="10" defaultRowHeight="16" x14ac:dyDescent="0.2"/>
  <sheetData>
    <row r="1" spans="1:1" x14ac:dyDescent="0.2">
      <c r="A1" t="s">
        <v>13</v>
      </c>
    </row>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2024-07-25T07:50:56Z</dcterms:created>
  <dcterms:modified xsi:type="dcterms:W3CDTF">2024-07-26T09:03:14Z</dcterms:modified>
</cp:coreProperties>
</file>