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ssi\Documents\Importantes\Planilhas\Budget\"/>
    </mc:Choice>
  </mc:AlternateContent>
  <xr:revisionPtr revIDLastSave="0" documentId="13_ncr:1_{2769F3FF-D612-4929-BA91-BF27F3CBFB16}" xr6:coauthVersionLast="47" xr6:coauthVersionMax="47" xr10:uidLastSave="{00000000-0000-0000-0000-000000000000}"/>
  <bookViews>
    <workbookView xWindow="-114" yWindow="-114" windowWidth="19704" windowHeight="11178" tabRatio="792" activeTab="1" xr2:uid="{00000000-000D-0000-FFFF-FFFF00000000}"/>
  </bookViews>
  <sheets>
    <sheet name="Net Salary" sheetId="8" r:id="rId1"/>
    <sheet name="Expenses" sheetId="1" r:id="rId2"/>
    <sheet name="Resume" sheetId="2" r:id="rId3"/>
    <sheet name="Result" sheetId="9" state="hidden" r:id="rId4"/>
  </sheets>
  <definedNames>
    <definedName name="_xlnm._FilterDatabase" localSheetId="3" hidden="1">Result!$G$2:$L$2</definedName>
    <definedName name="Z_12641207_4FA9_4498_AEA1_9BC1962A4F9A_.wvu.Rows" localSheetId="1" hidden="1">Expenses!$6:$6,Expenses!#REF!</definedName>
  </definedNames>
  <calcPr calcId="191029"/>
  <customWorkbookViews>
    <customWorkbookView name="Robison - Modo de exibição pessoal" guid="{12641207-4FA9-4498-AEA1-9BC1962A4F9A}" mergeInterval="0" personalView="1" maximized="1" xWindow="1" yWindow="1" windowWidth="1020" windowHeight="5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2" i="2"/>
  <c r="L7" i="2" l="1"/>
  <c r="C19" i="8" l="1"/>
  <c r="D10" i="8"/>
  <c r="E10" i="8"/>
  <c r="E19" i="8" s="1"/>
  <c r="C5" i="2" s="1"/>
  <c r="F10" i="8"/>
  <c r="F19" i="8" s="1"/>
  <c r="C6" i="2" s="1"/>
  <c r="G10" i="8"/>
  <c r="G19" i="8" s="1"/>
  <c r="C7" i="2" s="1"/>
  <c r="H10" i="8"/>
  <c r="H19" i="8" s="1"/>
  <c r="C8" i="2" s="1"/>
  <c r="I10" i="8"/>
  <c r="D9" i="2" s="1"/>
  <c r="J10" i="8"/>
  <c r="J19" i="8" s="1"/>
  <c r="C10" i="2" s="1"/>
  <c r="K10" i="8"/>
  <c r="K19" i="8" s="1"/>
  <c r="C11" i="2" s="1"/>
  <c r="L10" i="8"/>
  <c r="L19" i="8" s="1"/>
  <c r="C12" i="2" s="1"/>
  <c r="M10" i="8"/>
  <c r="M19" i="8" s="1"/>
  <c r="C13" i="2" s="1"/>
  <c r="N10" i="8"/>
  <c r="N19" i="8" s="1"/>
  <c r="C14" i="2" s="1"/>
  <c r="C10" i="8"/>
  <c r="D21" i="1"/>
  <c r="F4" i="2" s="1"/>
  <c r="F21" i="1"/>
  <c r="F5" i="2" s="1"/>
  <c r="H21" i="1"/>
  <c r="F6" i="2" s="1"/>
  <c r="J21" i="1"/>
  <c r="F7" i="2" s="1"/>
  <c r="L21" i="1"/>
  <c r="F8" i="2" s="1"/>
  <c r="N21" i="1"/>
  <c r="F9" i="2" s="1"/>
  <c r="P21" i="1"/>
  <c r="F10" i="2" s="1"/>
  <c r="R21" i="1"/>
  <c r="F11" i="2" s="1"/>
  <c r="T21" i="1"/>
  <c r="F12" i="2" s="1"/>
  <c r="V21" i="1"/>
  <c r="F13" i="2" s="1"/>
  <c r="X21" i="1"/>
  <c r="F14" i="2" s="1"/>
  <c r="D19" i="8"/>
  <c r="C4" i="2" s="1"/>
  <c r="C3" i="2"/>
  <c r="X8" i="1"/>
  <c r="X9" i="1"/>
  <c r="X10" i="1"/>
  <c r="X11" i="1"/>
  <c r="X12" i="1"/>
  <c r="X13" i="1"/>
  <c r="X14" i="1"/>
  <c r="X7" i="1"/>
  <c r="V8" i="1"/>
  <c r="V9" i="1"/>
  <c r="V10" i="1"/>
  <c r="V11" i="1"/>
  <c r="V12" i="1"/>
  <c r="V13" i="1"/>
  <c r="V14" i="1"/>
  <c r="V7" i="1"/>
  <c r="T8" i="1"/>
  <c r="T9" i="1"/>
  <c r="T10" i="1"/>
  <c r="T11" i="1"/>
  <c r="T12" i="1"/>
  <c r="T13" i="1"/>
  <c r="T14" i="1"/>
  <c r="T7" i="1"/>
  <c r="R8" i="1"/>
  <c r="R9" i="1"/>
  <c r="R10" i="1"/>
  <c r="R11" i="1"/>
  <c r="R12" i="1"/>
  <c r="R13" i="1"/>
  <c r="R14" i="1"/>
  <c r="R7" i="1"/>
  <c r="P8" i="1"/>
  <c r="P9" i="1"/>
  <c r="P10" i="1"/>
  <c r="P11" i="1"/>
  <c r="P12" i="1"/>
  <c r="P13" i="1"/>
  <c r="P14" i="1"/>
  <c r="P7" i="1"/>
  <c r="N8" i="1"/>
  <c r="N9" i="1"/>
  <c r="N10" i="1"/>
  <c r="N11" i="1"/>
  <c r="N12" i="1"/>
  <c r="N13" i="1"/>
  <c r="N14" i="1"/>
  <c r="N7" i="1"/>
  <c r="L8" i="1"/>
  <c r="L9" i="1"/>
  <c r="L10" i="1"/>
  <c r="L11" i="1"/>
  <c r="L12" i="1"/>
  <c r="L13" i="1"/>
  <c r="L14" i="1"/>
  <c r="L7" i="1"/>
  <c r="J8" i="1"/>
  <c r="J9" i="1"/>
  <c r="J10" i="1"/>
  <c r="J11" i="1"/>
  <c r="J12" i="1"/>
  <c r="J13" i="1"/>
  <c r="J14" i="1"/>
  <c r="J7" i="1"/>
  <c r="H8" i="1"/>
  <c r="H9" i="1"/>
  <c r="H10" i="1"/>
  <c r="H11" i="1"/>
  <c r="H12" i="1"/>
  <c r="H13" i="1"/>
  <c r="H14" i="1"/>
  <c r="H7" i="1"/>
  <c r="F8" i="1"/>
  <c r="F9" i="1"/>
  <c r="F10" i="1"/>
  <c r="F11" i="1"/>
  <c r="F12" i="1"/>
  <c r="F13" i="1"/>
  <c r="F14" i="1"/>
  <c r="F7" i="1"/>
  <c r="F4" i="9"/>
  <c r="F5" i="9"/>
  <c r="F6" i="9"/>
  <c r="F7" i="9"/>
  <c r="F8" i="9"/>
  <c r="F9" i="9"/>
  <c r="F10" i="9"/>
  <c r="F3" i="9"/>
  <c r="D8" i="1"/>
  <c r="D9" i="1"/>
  <c r="D10" i="1"/>
  <c r="D11" i="1"/>
  <c r="D12" i="1"/>
  <c r="D13" i="1"/>
  <c r="D14" i="1"/>
  <c r="D7" i="1"/>
  <c r="G10" i="9"/>
  <c r="G9" i="9"/>
  <c r="G8" i="9"/>
  <c r="G7" i="9"/>
  <c r="G6" i="9"/>
  <c r="G5" i="9"/>
  <c r="G4" i="9"/>
  <c r="G3" i="9"/>
  <c r="D7" i="9"/>
  <c r="D4" i="9"/>
  <c r="D3" i="9"/>
  <c r="B21" i="1"/>
  <c r="F3" i="2" s="1"/>
  <c r="D7" i="2" l="1"/>
  <c r="D12" i="2"/>
  <c r="D13" i="2"/>
  <c r="D11" i="2"/>
  <c r="D10" i="2"/>
  <c r="D14" i="2"/>
  <c r="D4" i="2"/>
  <c r="D8" i="2"/>
  <c r="D5" i="2"/>
  <c r="D6" i="2"/>
  <c r="D3" i="2"/>
  <c r="F18" i="2"/>
  <c r="F17" i="2"/>
  <c r="F16" i="2"/>
  <c r="C17" i="2"/>
  <c r="F15" i="2"/>
  <c r="U3" i="1"/>
  <c r="E3" i="1"/>
  <c r="I19" i="8"/>
  <c r="G3" i="1"/>
  <c r="Q3" i="1"/>
  <c r="I3" i="1"/>
  <c r="S3" i="1"/>
  <c r="Y3" i="1"/>
  <c r="D6" i="9"/>
  <c r="D8" i="9" s="1"/>
  <c r="D5" i="9"/>
  <c r="G11" i="9"/>
  <c r="D18" i="2" l="1"/>
  <c r="D17" i="2"/>
  <c r="D15" i="2"/>
  <c r="O3" i="1"/>
  <c r="C9" i="2"/>
  <c r="D16" i="2"/>
  <c r="K3" i="1"/>
  <c r="M3" i="1"/>
  <c r="W3" i="1"/>
  <c r="C18" i="2" l="1"/>
  <c r="C16" i="2"/>
  <c r="C15" i="2"/>
  <c r="D10" i="9"/>
  <c r="C3" i="1" l="1"/>
  <c r="C4" i="1" s="1"/>
  <c r="E4" i="1" l="1"/>
  <c r="I3" i="2"/>
  <c r="H3" i="2" s="1"/>
  <c r="G4" i="1" l="1"/>
  <c r="I4" i="2"/>
  <c r="H4" i="2" s="1"/>
  <c r="I4" i="1" l="1"/>
  <c r="I5" i="2"/>
  <c r="H5" i="2" s="1"/>
  <c r="K4" i="1" l="1"/>
  <c r="I6" i="2"/>
  <c r="H6" i="2" s="1"/>
  <c r="M4" i="1" l="1"/>
  <c r="I7" i="2"/>
  <c r="H7" i="2" s="1"/>
  <c r="O4" i="1" l="1"/>
  <c r="I8" i="2"/>
  <c r="H8" i="2" s="1"/>
  <c r="Q4" i="1" l="1"/>
  <c r="I9" i="2"/>
  <c r="H9" i="2" s="1"/>
  <c r="I10" i="2" l="1"/>
  <c r="H10" i="2" s="1"/>
  <c r="S4" i="1"/>
  <c r="U4" i="1" l="1"/>
  <c r="I11" i="2"/>
  <c r="H11" i="2" s="1"/>
  <c r="W4" i="1" l="1"/>
  <c r="I12" i="2"/>
  <c r="H12" i="2" s="1"/>
  <c r="Y4" i="1" l="1"/>
  <c r="I13" i="2"/>
  <c r="H13" i="2" s="1"/>
  <c r="D9" i="9" l="1"/>
  <c r="I15" i="2" s="1"/>
  <c r="I14" i="2"/>
  <c r="H14" i="2" s="1"/>
</calcChain>
</file>

<file path=xl/sharedStrings.xml><?xml version="1.0" encoding="utf-8"?>
<sst xmlns="http://schemas.openxmlformats.org/spreadsheetml/2006/main" count="134" uniqueCount="69">
  <si>
    <t>Total</t>
  </si>
  <si>
    <t xml:space="preserve">Total </t>
  </si>
  <si>
    <t>Mov.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</si>
  <si>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</si>
  <si>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</si>
  <si>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</si>
  <si>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</si>
  <si>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</si>
  <si>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</si>
  <si>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</si>
  <si>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</si>
  <si>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</si>
  <si>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</si>
  <si>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</si>
  <si>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</si>
  <si>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</si>
  <si>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Salary</t>
  </si>
  <si>
    <t>Investment</t>
  </si>
  <si>
    <t>Withdraw</t>
  </si>
  <si>
    <t>Incm.</t>
  </si>
  <si>
    <t>Taxes</t>
  </si>
  <si>
    <t>Discounts</t>
  </si>
  <si>
    <t>Disc.</t>
  </si>
  <si>
    <t>Fixed Expenses</t>
  </si>
  <si>
    <t>General Expenses</t>
  </si>
  <si>
    <t>Description</t>
  </si>
  <si>
    <t>Amount</t>
  </si>
  <si>
    <t xml:space="preserve">Descripion </t>
  </si>
  <si>
    <t>Food</t>
  </si>
  <si>
    <t>Bills</t>
  </si>
  <si>
    <t>Eletron n' games</t>
  </si>
  <si>
    <t>Healthcare</t>
  </si>
  <si>
    <t>Clothing</t>
  </si>
  <si>
    <t>Gas</t>
  </si>
  <si>
    <t>Car maintenance</t>
  </si>
  <si>
    <t>Hang out</t>
  </si>
  <si>
    <t>Gross Salary</t>
  </si>
  <si>
    <t>Net Salary</t>
  </si>
  <si>
    <t>Fixed Exp.</t>
  </si>
  <si>
    <t>General Exp.</t>
  </si>
  <si>
    <t>Total Exp.</t>
  </si>
  <si>
    <t>Balance Annual</t>
  </si>
  <si>
    <t>Balance</t>
  </si>
  <si>
    <t>Average</t>
  </si>
  <si>
    <t>Investments</t>
  </si>
  <si>
    <t>Expenses</t>
  </si>
  <si>
    <t>Blc. Accum.</t>
  </si>
  <si>
    <t>Blc. Month</t>
  </si>
  <si>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</si>
  <si>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</si>
  <si>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</si>
  <si>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</si>
  <si>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</si>
  <si>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</si>
  <si>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</si>
  <si>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</si>
  <si>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</si>
  <si>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</si>
  <si>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</si>
  <si>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</si>
  <si>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1º Sem.</t>
  </si>
  <si>
    <t>2º Sem.</t>
  </si>
  <si>
    <t>Real x P.</t>
  </si>
  <si>
    <t>Bank 1</t>
  </si>
  <si>
    <t>Bank 2</t>
  </si>
  <si>
    <t>Wallet</t>
  </si>
  <si>
    <t>Annual Balance</t>
  </si>
  <si>
    <t>Gift</t>
  </si>
  <si>
    <t>Painting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</si>
</sst>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mm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name val="Comic Sans MS"/>
      <family val="4"/>
    </font>
    <font>
      <sz val="10"/>
      <color theme="0"/>
      <name val="Comic Sans MS"/>
      <family val="4"/>
    </font>
    <font>
      <sz val="10"/>
      <color theme="1"/>
      <name val="Comic Sans MS"/>
      <family val="4"/>
    </font>
    <font>
      <sz val="10"/>
      <name val="Comic Sans MS"/>
      <family val="4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FF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44" fontId="0" fillId="2" borderId="0" xfId="1" applyFont="1" applyFill="1" applyBorder="1"/>
    <xf numFmtId="0" fontId="3" fillId="2" borderId="1" xfId="0" applyFont="1" applyFill="1" applyBorder="1"/>
    <xf numFmtId="44" fontId="0" fillId="2" borderId="0" xfId="0" applyNumberFormat="1" applyFill="1"/>
    <xf numFmtId="0" fontId="4" fillId="2" borderId="1" xfId="0" applyFont="1" applyFill="1" applyBorder="1"/>
    <xf numFmtId="0" fontId="4" fillId="0" borderId="1" xfId="0" applyFont="1" applyBorder="1"/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17" xfId="0" applyFont="1" applyFill="1" applyBorder="1"/>
    <xf numFmtId="0" fontId="3" fillId="2" borderId="11" xfId="0" applyFont="1" applyFill="1" applyBorder="1"/>
    <xf numFmtId="0" fontId="0" fillId="2" borderId="3" xfId="0" applyFill="1" applyBorder="1"/>
    <xf numFmtId="0" fontId="5" fillId="3" borderId="1" xfId="0" applyFont="1" applyFill="1" applyBorder="1"/>
    <xf numFmtId="0" fontId="5" fillId="2" borderId="0" xfId="0" applyFont="1" applyFill="1" applyAlignment="1">
      <alignment horizontal="center"/>
    </xf>
    <xf numFmtId="44" fontId="7" fillId="2" borderId="0" xfId="2" applyNumberFormat="1" applyFont="1" applyFill="1" applyBorder="1"/>
    <xf numFmtId="44" fontId="7" fillId="2" borderId="0" xfId="1" applyFont="1" applyFill="1" applyBorder="1" applyAlignment="1">
      <alignment horizontal="center"/>
    </xf>
    <xf numFmtId="10" fontId="7" fillId="2" borderId="0" xfId="2" applyNumberFormat="1" applyFont="1" applyFill="1" applyBorder="1" applyAlignment="1">
      <alignment horizontal="center"/>
    </xf>
    <xf numFmtId="10" fontId="7" fillId="2" borderId="0" xfId="0" applyNumberFormat="1" applyFont="1" applyFill="1" applyAlignment="1">
      <alignment horizontal="center"/>
    </xf>
    <xf numFmtId="44" fontId="7" fillId="2" borderId="0" xfId="1" applyFont="1" applyFill="1" applyBorder="1"/>
    <xf numFmtId="44" fontId="7" fillId="2" borderId="0" xfId="0" applyNumberFormat="1" applyFont="1" applyFill="1"/>
    <xf numFmtId="44" fontId="0" fillId="2" borderId="0" xfId="1" applyFont="1" applyFill="1" applyBorder="1" applyAlignment="1">
      <alignment horizontal="left"/>
    </xf>
    <xf numFmtId="44" fontId="0" fillId="2" borderId="0" xfId="0" applyNumberFormat="1" applyFill="1" applyAlignment="1">
      <alignment horizontal="center"/>
    </xf>
    <xf numFmtId="0" fontId="9" fillId="2" borderId="1" xfId="0" applyFont="1" applyFill="1" applyBorder="1"/>
    <xf numFmtId="0" fontId="9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44" fontId="11" fillId="2" borderId="0" xfId="1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44" fontId="9" fillId="2" borderId="0" xfId="1" applyFont="1" applyFill="1" applyBorder="1" applyAlignment="1">
      <alignment horizontal="center"/>
    </xf>
    <xf numFmtId="44" fontId="9" fillId="2" borderId="0" xfId="0" applyNumberFormat="1" applyFont="1" applyFill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44" fontId="8" fillId="3" borderId="1" xfId="1" applyFont="1" applyFill="1" applyBorder="1" applyAlignment="1">
      <alignment horizontal="center" vertical="center"/>
    </xf>
    <xf numFmtId="44" fontId="11" fillId="2" borderId="0" xfId="1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7" xfId="0" applyFont="1" applyFill="1" applyBorder="1"/>
    <xf numFmtId="0" fontId="3" fillId="3" borderId="11" xfId="0" applyFont="1" applyFill="1" applyBorder="1"/>
    <xf numFmtId="0" fontId="9" fillId="2" borderId="5" xfId="0" applyFont="1" applyFill="1" applyBorder="1"/>
    <xf numFmtId="0" fontId="10" fillId="2" borderId="5" xfId="0" applyFont="1" applyFill="1" applyBorder="1"/>
    <xf numFmtId="164" fontId="13" fillId="2" borderId="7" xfId="1" applyNumberFormat="1" applyFont="1" applyFill="1" applyBorder="1"/>
    <xf numFmtId="164" fontId="11" fillId="2" borderId="0" xfId="1" applyNumberFormat="1" applyFont="1" applyFill="1" applyBorder="1" applyAlignment="1"/>
    <xf numFmtId="0" fontId="11" fillId="2" borderId="0" xfId="1" applyNumberFormat="1" applyFont="1" applyFill="1" applyBorder="1" applyAlignment="1">
      <alignment horizontal="center" vertical="center" textRotation="255"/>
    </xf>
    <xf numFmtId="0" fontId="13" fillId="2" borderId="0" xfId="1" applyNumberFormat="1" applyFont="1" applyFill="1" applyBorder="1"/>
    <xf numFmtId="164" fontId="0" fillId="2" borderId="3" xfId="0" applyNumberFormat="1" applyFill="1" applyBorder="1"/>
    <xf numFmtId="164" fontId="2" fillId="2" borderId="7" xfId="1" applyNumberFormat="1" applyFont="1" applyFill="1" applyBorder="1"/>
    <xf numFmtId="164" fontId="3" fillId="2" borderId="18" xfId="1" applyNumberFormat="1" applyFont="1" applyFill="1" applyBorder="1"/>
    <xf numFmtId="164" fontId="3" fillId="2" borderId="1" xfId="1" applyNumberFormat="1" applyFont="1" applyFill="1" applyBorder="1"/>
    <xf numFmtId="164" fontId="3" fillId="2" borderId="11" xfId="1" applyNumberFormat="1" applyFont="1" applyFill="1" applyBorder="1"/>
    <xf numFmtId="164" fontId="0" fillId="2" borderId="0" xfId="0" applyNumberFormat="1" applyFill="1" applyAlignment="1">
      <alignment horizontal="center"/>
    </xf>
    <xf numFmtId="164" fontId="5" fillId="3" borderId="7" xfId="1" applyNumberFormat="1" applyFont="1" applyFill="1" applyBorder="1"/>
    <xf numFmtId="164" fontId="3" fillId="3" borderId="18" xfId="1" applyNumberFormat="1" applyFont="1" applyFill="1" applyBorder="1"/>
    <xf numFmtId="164" fontId="3" fillId="3" borderId="1" xfId="1" applyNumberFormat="1" applyFont="1" applyFill="1" applyBorder="1"/>
    <xf numFmtId="164" fontId="3" fillId="3" borderId="11" xfId="1" applyNumberFormat="1" applyFont="1" applyFill="1" applyBorder="1"/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5" fillId="3" borderId="9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164" fontId="9" fillId="2" borderId="5" xfId="1" applyNumberFormat="1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/>
    </xf>
    <xf numFmtId="164" fontId="10" fillId="2" borderId="5" xfId="0" applyNumberFormat="1" applyFont="1" applyFill="1" applyBorder="1" applyAlignment="1">
      <alignment horizontal="center"/>
    </xf>
    <xf numFmtId="164" fontId="9" fillId="2" borderId="1" xfId="0" applyNumberFormat="1" applyFont="1" applyFill="1" applyBorder="1"/>
    <xf numFmtId="44" fontId="15" fillId="3" borderId="8" xfId="1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/>
    </xf>
    <xf numFmtId="44" fontId="12" fillId="2" borderId="0" xfId="1" applyFont="1" applyFill="1" applyBorder="1" applyAlignment="1">
      <alignment horizontal="center"/>
    </xf>
    <xf numFmtId="44" fontId="12" fillId="2" borderId="0" xfId="0" applyNumberFormat="1" applyFont="1" applyFill="1" applyAlignment="1">
      <alignment horizontal="center"/>
    </xf>
    <xf numFmtId="0" fontId="11" fillId="3" borderId="15" xfId="0" applyFont="1" applyFill="1" applyBorder="1" applyAlignment="1">
      <alignment horizontal="center"/>
    </xf>
    <xf numFmtId="44" fontId="12" fillId="2" borderId="0" xfId="0" applyNumberFormat="1" applyFont="1" applyFill="1"/>
    <xf numFmtId="0" fontId="4" fillId="2" borderId="6" xfId="0" applyFont="1" applyFill="1" applyBorder="1"/>
    <xf numFmtId="0" fontId="0" fillId="2" borderId="1" xfId="1" applyNumberFormat="1" applyFont="1" applyFill="1" applyBorder="1"/>
    <xf numFmtId="164" fontId="3" fillId="0" borderId="1" xfId="1" applyNumberFormat="1" applyFont="1" applyFill="1" applyBorder="1"/>
    <xf numFmtId="164" fontId="3" fillId="0" borderId="27" xfId="1" applyNumberFormat="1" applyFont="1" applyFill="1" applyBorder="1"/>
    <xf numFmtId="164" fontId="0" fillId="2" borderId="4" xfId="0" applyNumberFormat="1" applyFill="1" applyBorder="1"/>
    <xf numFmtId="164" fontId="16" fillId="2" borderId="1" xfId="1" applyNumberFormat="1" applyFont="1" applyFill="1" applyBorder="1"/>
    <xf numFmtId="164" fontId="16" fillId="2" borderId="1" xfId="1" applyNumberFormat="1" applyFont="1" applyFill="1" applyBorder="1" applyAlignment="1">
      <alignment horizontal="left"/>
    </xf>
    <xf numFmtId="164" fontId="16" fillId="2" borderId="7" xfId="1" applyNumberFormat="1" applyFont="1" applyFill="1" applyBorder="1"/>
    <xf numFmtId="44" fontId="11" fillId="3" borderId="19" xfId="1" applyFont="1" applyFill="1" applyBorder="1" applyAlignment="1">
      <alignment vertical="center" textRotation="255"/>
    </xf>
    <xf numFmtId="44" fontId="11" fillId="3" borderId="20" xfId="1" applyFont="1" applyFill="1" applyBorder="1" applyAlignment="1">
      <alignment vertical="center" textRotation="255"/>
    </xf>
    <xf numFmtId="44" fontId="11" fillId="3" borderId="8" xfId="1" applyFont="1" applyFill="1" applyBorder="1" applyAlignment="1">
      <alignment vertical="center" textRotation="255"/>
    </xf>
    <xf numFmtId="44" fontId="11" fillId="3" borderId="24" xfId="1" applyFont="1" applyFill="1" applyBorder="1" applyAlignment="1">
      <alignment horizontal="center" vertical="center"/>
    </xf>
    <xf numFmtId="44" fontId="11" fillId="3" borderId="25" xfId="1" applyFont="1" applyFill="1" applyBorder="1" applyAlignment="1">
      <alignment horizontal="center" vertical="center"/>
    </xf>
    <xf numFmtId="44" fontId="11" fillId="3" borderId="16" xfId="1" applyFont="1" applyFill="1" applyBorder="1" applyAlignment="1">
      <alignment horizontal="center" vertical="center"/>
    </xf>
    <xf numFmtId="44" fontId="11" fillId="3" borderId="10" xfId="1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44" fontId="11" fillId="3" borderId="19" xfId="1" applyFont="1" applyFill="1" applyBorder="1" applyAlignment="1">
      <alignment horizontal="center" vertical="top" textRotation="255"/>
    </xf>
    <xf numFmtId="44" fontId="11" fillId="3" borderId="20" xfId="1" applyFont="1" applyFill="1" applyBorder="1" applyAlignment="1">
      <alignment horizontal="center" vertical="top" textRotation="255"/>
    </xf>
    <xf numFmtId="44" fontId="11" fillId="3" borderId="8" xfId="1" applyFont="1" applyFill="1" applyBorder="1" applyAlignment="1">
      <alignment horizontal="center" vertical="top" textRotation="255"/>
    </xf>
    <xf numFmtId="164" fontId="0" fillId="2" borderId="28" xfId="1" applyNumberFormat="1" applyFont="1" applyFill="1" applyBorder="1" applyAlignment="1">
      <alignment horizontal="center"/>
    </xf>
    <xf numFmtId="164" fontId="0" fillId="2" borderId="29" xfId="1" applyNumberFormat="1" applyFont="1" applyFill="1" applyBorder="1" applyAlignment="1">
      <alignment horizontal="center"/>
    </xf>
    <xf numFmtId="0" fontId="6" fillId="3" borderId="13" xfId="1" applyNumberFormat="1" applyFont="1" applyFill="1" applyBorder="1" applyAlignment="1">
      <alignment horizontal="center" vertical="center" wrapText="1"/>
    </xf>
    <xf numFmtId="0" fontId="6" fillId="3" borderId="14" xfId="1" applyNumberFormat="1" applyFont="1" applyFill="1" applyBorder="1" applyAlignment="1">
      <alignment horizontal="center" vertical="center" wrapText="1"/>
    </xf>
    <xf numFmtId="0" fontId="6" fillId="3" borderId="15" xfId="1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165" fontId="11" fillId="3" borderId="10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/>
    <xf numFmtId="0" fontId="12" fillId="2" borderId="2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3" borderId="17" xfId="0" applyFont="1" applyFill="1" applyBorder="1"/>
    <xf numFmtId="164" fontId="5" fillId="3" borderId="18" xfId="1" applyNumberFormat="1" applyFont="1" applyFill="1" applyBorder="1"/>
    <xf numFmtId="164" fontId="3" fillId="2" borderId="7" xfId="1" applyNumberFormat="1" applyFont="1" applyFill="1" applyBorder="1"/>
    <xf numFmtId="164" fontId="12" fillId="2" borderId="26" xfId="0" applyNumberFormat="1" applyFont="1" applyFill="1" applyBorder="1" applyAlignment="1">
      <alignment horizontal="center"/>
    </xf>
    <xf numFmtId="164" fontId="12" fillId="2" borderId="27" xfId="1" applyNumberFormat="1" applyFont="1" applyFill="1" applyBorder="1" applyAlignment="1">
      <alignment horizontal="center"/>
    </xf>
    <xf numFmtId="164" fontId="12" fillId="2" borderId="26" xfId="1" applyNumberFormat="1" applyFont="1" applyFill="1" applyBorder="1" applyAlignment="1">
      <alignment horizontal="center"/>
    </xf>
    <xf numFmtId="164" fontId="12" fillId="2" borderId="27" xfId="0" applyNumberFormat="1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horizontal="center"/>
    </xf>
    <xf numFmtId="164" fontId="12" fillId="2" borderId="4" xfId="0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/>
    <xf numFmtId="164" fontId="12" fillId="2" borderId="14" xfId="0" applyNumberFormat="1" applyFont="1" applyFill="1" applyBorder="1"/>
    <xf numFmtId="164" fontId="12" fillId="2" borderId="15" xfId="0" applyNumberFormat="1" applyFont="1" applyFill="1" applyBorder="1"/>
    <xf numFmtId="164" fontId="12" fillId="2" borderId="27" xfId="1" applyNumberFormat="1" applyFont="1" applyFill="1" applyBorder="1"/>
    <xf numFmtId="164" fontId="12" fillId="2" borderId="4" xfId="1" applyNumberFormat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FF00"/>
      <color rgb="FF212296"/>
      <color rgb="FFF78009"/>
      <color rgb="FFFD8D81"/>
      <color rgb="FF77B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N20"/>
  <sheetViews>
    <sheetView zoomScale="115" zoomScaleNormal="115" workbookViewId="0">
      <pane xSplit="2" topLeftCell="C1" activePane="topRight" state="frozen"/>
      <selection pane="topRight" activeCell="C3" sqref="C3"/>
    </sheetView>
  </sheetViews>
  <sheetFormatPr defaultRowHeight="14.3" x14ac:dyDescent="0.25"/>
  <cols>
    <col min="1" max="1" width="5" style="1" customWidth="1"/>
    <col min="2" max="2" width="11.42578125" style="1" customWidth="1"/>
    <col min="3" max="14" width="14.28515625" style="1" bestFit="1" customWidth="1"/>
    <col min="15" max="15" width="5.7109375" style="1" customWidth="1"/>
    <col min="16" max="16" width="4.28515625" style="1" customWidth="1"/>
    <col min="17" max="16384" width="9.140625" style="1"/>
  </cols>
  <sheetData>
    <row r="2" spans="1:14" ht="18" customHeight="1" thickBot="1" x14ac:dyDescent="0.3">
      <c r="B2" s="34"/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3" t="s">
        <v>9</v>
      </c>
      <c r="J2" s="33" t="s">
        <v>10</v>
      </c>
      <c r="K2" s="33" t="s">
        <v>11</v>
      </c>
      <c r="L2" s="33" t="s">
        <v>12</v>
      </c>
      <c r="M2" s="33" t="s">
        <v>13</v>
      </c>
      <c r="N2" s="33" t="s">
        <v>14</v>
      </c>
    </row>
    <row r="3" spans="1:14" ht="18" customHeight="1" x14ac:dyDescent="0.3">
      <c r="A3" s="83" t="s">
        <v>19</v>
      </c>
      <c r="B3" s="31" t="s">
        <v>16</v>
      </c>
      <c r="C3" s="80">
        <v>1200</v>
      </c>
      <c r="D3" s="80">
        <v>1300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</row>
    <row r="4" spans="1:14" ht="18" customHeight="1" x14ac:dyDescent="0.3">
      <c r="A4" s="84"/>
      <c r="B4" s="31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8" customHeight="1" x14ac:dyDescent="0.3">
      <c r="A5" s="84"/>
      <c r="B5" s="31"/>
      <c r="C5" s="80"/>
      <c r="D5" s="80"/>
      <c r="E5" s="80"/>
      <c r="F5" s="81"/>
      <c r="G5" s="80"/>
      <c r="H5" s="80"/>
      <c r="I5" s="80"/>
      <c r="J5" s="80"/>
      <c r="K5" s="80"/>
      <c r="L5" s="80"/>
      <c r="M5" s="80"/>
      <c r="N5" s="80"/>
    </row>
    <row r="6" spans="1:14" ht="18" customHeight="1" x14ac:dyDescent="0.3">
      <c r="A6" s="84"/>
      <c r="B6" s="31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</row>
    <row r="7" spans="1:14" ht="18" customHeight="1" x14ac:dyDescent="0.3">
      <c r="A7" s="84"/>
      <c r="B7" s="31"/>
      <c r="C7" s="80"/>
      <c r="D7" s="80"/>
      <c r="E7" s="80"/>
      <c r="F7" s="81"/>
      <c r="G7" s="80"/>
      <c r="H7" s="80"/>
      <c r="I7" s="80"/>
      <c r="J7" s="80"/>
      <c r="K7" s="80"/>
      <c r="L7" s="80"/>
      <c r="M7" s="80"/>
      <c r="N7" s="80"/>
    </row>
    <row r="8" spans="1:14" ht="18" customHeight="1" thickBot="1" x14ac:dyDescent="0.35">
      <c r="A8" s="85"/>
      <c r="B8" s="31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</row>
    <row r="9" spans="1:14" ht="15" customHeight="1" thickBot="1" x14ac:dyDescent="0.35">
      <c r="A9" s="42"/>
      <c r="B9" s="25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1:14" ht="18" customHeight="1" x14ac:dyDescent="0.3">
      <c r="A10" s="88" t="s">
        <v>17</v>
      </c>
      <c r="B10" s="89"/>
      <c r="C10" s="82">
        <f>(SUM(C3:C8)-SUM(C13:C17))*0.2-C11</f>
        <v>210</v>
      </c>
      <c r="D10" s="82">
        <f t="shared" ref="D10:N10" si="0">(SUM(D3:D8)-SUM(D13:D17))*0.2-D11</f>
        <v>230</v>
      </c>
      <c r="E10" s="82">
        <f t="shared" si="0"/>
        <v>0</v>
      </c>
      <c r="F10" s="82">
        <f t="shared" si="0"/>
        <v>0</v>
      </c>
      <c r="G10" s="82">
        <f t="shared" si="0"/>
        <v>0</v>
      </c>
      <c r="H10" s="82">
        <f t="shared" si="0"/>
        <v>0</v>
      </c>
      <c r="I10" s="82">
        <f t="shared" si="0"/>
        <v>0</v>
      </c>
      <c r="J10" s="82">
        <f t="shared" si="0"/>
        <v>0</v>
      </c>
      <c r="K10" s="82">
        <f t="shared" si="0"/>
        <v>0</v>
      </c>
      <c r="L10" s="82">
        <f t="shared" si="0"/>
        <v>0</v>
      </c>
      <c r="M10" s="82">
        <f t="shared" si="0"/>
        <v>0</v>
      </c>
      <c r="N10" s="82">
        <f t="shared" si="0"/>
        <v>0</v>
      </c>
    </row>
    <row r="11" spans="1:14" ht="18" customHeight="1" thickBot="1" x14ac:dyDescent="0.35">
      <c r="A11" s="86" t="s">
        <v>18</v>
      </c>
      <c r="B11" s="87"/>
      <c r="C11" s="82">
        <v>0</v>
      </c>
      <c r="D11" s="82">
        <v>0</v>
      </c>
      <c r="E11" s="82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</row>
    <row r="12" spans="1:14" ht="15" customHeight="1" thickBot="1" x14ac:dyDescent="0.35">
      <c r="B12" s="26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ht="18" customHeight="1" x14ac:dyDescent="0.3">
      <c r="A13" s="92" t="s">
        <v>22</v>
      </c>
      <c r="B13" s="32" t="s">
        <v>20</v>
      </c>
      <c r="C13" s="80">
        <v>150</v>
      </c>
      <c r="D13" s="80">
        <v>150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</row>
    <row r="14" spans="1:14" ht="18" customHeight="1" x14ac:dyDescent="0.3">
      <c r="A14" s="93"/>
      <c r="B14" s="32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</row>
    <row r="15" spans="1:14" ht="18" customHeight="1" x14ac:dyDescent="0.3">
      <c r="A15" s="93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 spans="1:14" ht="18" customHeight="1" x14ac:dyDescent="0.3">
      <c r="A16" s="93"/>
      <c r="B16" s="32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</row>
    <row r="17" spans="1:14" ht="18" customHeight="1" thickBot="1" x14ac:dyDescent="0.35">
      <c r="A17" s="94"/>
      <c r="B17" s="32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</row>
    <row r="18" spans="1:14" ht="15" customHeight="1" thickBot="1" x14ac:dyDescent="0.35">
      <c r="A18" s="42"/>
      <c r="B18" s="25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1:14" s="8" customFormat="1" ht="18" customHeight="1" thickBot="1" x14ac:dyDescent="0.35">
      <c r="A19" s="90" t="s">
        <v>0</v>
      </c>
      <c r="B19" s="91"/>
      <c r="C19" s="40">
        <f>SUM(C3:C8)-SUM(C10:C10)-SUM(C13:C17)</f>
        <v>840</v>
      </c>
      <c r="D19" s="40">
        <f t="shared" ref="D19:N19" si="1">SUM(D3:D8)-SUM(D10:D10)-SUM(D13:D17)</f>
        <v>920</v>
      </c>
      <c r="E19" s="40">
        <f t="shared" si="1"/>
        <v>0</v>
      </c>
      <c r="F19" s="40">
        <f t="shared" si="1"/>
        <v>0</v>
      </c>
      <c r="G19" s="40">
        <f t="shared" si="1"/>
        <v>0</v>
      </c>
      <c r="H19" s="40">
        <f t="shared" si="1"/>
        <v>0</v>
      </c>
      <c r="I19" s="40">
        <f t="shared" si="1"/>
        <v>0</v>
      </c>
      <c r="J19" s="40">
        <f t="shared" si="1"/>
        <v>0</v>
      </c>
      <c r="K19" s="40">
        <f t="shared" si="1"/>
        <v>0</v>
      </c>
      <c r="L19" s="40">
        <f t="shared" si="1"/>
        <v>0</v>
      </c>
      <c r="M19" s="40">
        <f t="shared" si="1"/>
        <v>0</v>
      </c>
      <c r="N19" s="40">
        <f t="shared" si="1"/>
        <v>0</v>
      </c>
    </row>
    <row r="20" spans="1:14" ht="15" customHeight="1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</sheetData>
  <mergeCells count="5">
    <mergeCell ref="A3:A8"/>
    <mergeCell ref="A11:B11"/>
    <mergeCell ref="A10:B10"/>
    <mergeCell ref="A19:B19"/>
    <mergeCell ref="A13:A17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Y21"/>
  <sheetViews>
    <sheetView tabSelected="1" zoomScale="115" zoomScaleNormal="115" workbookViewId="0">
      <pane xSplit="1" topLeftCell="B1" activePane="topRight" state="frozen"/>
      <selection activeCell="A4" sqref="A4"/>
      <selection pane="topRight" activeCell="B16" sqref="B16"/>
    </sheetView>
  </sheetViews>
  <sheetFormatPr defaultRowHeight="14.3" x14ac:dyDescent="0.25"/>
  <cols>
    <col min="1" max="1" width="15" style="1" customWidth="1"/>
    <col min="2" max="3" width="15.7109375" style="1" customWidth="1"/>
    <col min="4" max="4" width="15.7109375" style="2" customWidth="1"/>
    <col min="5" max="25" width="15.7109375" style="1" customWidth="1"/>
    <col min="26" max="26" width="10.5703125" style="1" bestFit="1" customWidth="1"/>
    <col min="27" max="27" width="12.42578125" style="1" bestFit="1" customWidth="1"/>
    <col min="28" max="29" width="10.5703125" style="1" bestFit="1" customWidth="1"/>
    <col min="30" max="16384" width="9.140625" style="1"/>
  </cols>
  <sheetData>
    <row r="1" spans="1:25" ht="15" thickBot="1" x14ac:dyDescent="0.3"/>
    <row r="2" spans="1:25" ht="18" customHeight="1" x14ac:dyDescent="0.4">
      <c r="A2" s="108" t="s">
        <v>15</v>
      </c>
      <c r="B2" s="109" t="s">
        <v>3</v>
      </c>
      <c r="C2" s="109"/>
      <c r="D2" s="109" t="s">
        <v>4</v>
      </c>
      <c r="E2" s="109"/>
      <c r="F2" s="109" t="s">
        <v>5</v>
      </c>
      <c r="G2" s="109"/>
      <c r="H2" s="109" t="s">
        <v>6</v>
      </c>
      <c r="I2" s="109"/>
      <c r="J2" s="109" t="s">
        <v>7</v>
      </c>
      <c r="K2" s="109"/>
      <c r="L2" s="109" t="s">
        <v>8</v>
      </c>
      <c r="M2" s="109"/>
      <c r="N2" s="109" t="s">
        <v>9</v>
      </c>
      <c r="O2" s="109"/>
      <c r="P2" s="109" t="s">
        <v>10</v>
      </c>
      <c r="Q2" s="109"/>
      <c r="R2" s="109" t="s">
        <v>11</v>
      </c>
      <c r="S2" s="109"/>
      <c r="T2" s="109" t="s">
        <v>12</v>
      </c>
      <c r="U2" s="109"/>
      <c r="V2" s="109" t="s">
        <v>13</v>
      </c>
      <c r="W2" s="109"/>
      <c r="X2" s="109" t="s">
        <v>14</v>
      </c>
      <c r="Y2" s="110"/>
    </row>
    <row r="3" spans="1:25" s="2" customFormat="1" x14ac:dyDescent="0.25">
      <c r="A3" s="111" t="s">
        <v>2</v>
      </c>
      <c r="B3" s="76" t="s">
        <v>37</v>
      </c>
      <c r="C3" s="77">
        <f>'Net Salary'!C19</f>
        <v>840</v>
      </c>
      <c r="D3" s="76" t="s">
        <v>37</v>
      </c>
      <c r="E3" s="77">
        <f>'Net Salary'!D19</f>
        <v>920</v>
      </c>
      <c r="F3" s="76" t="s">
        <v>37</v>
      </c>
      <c r="G3" s="77">
        <f>'Net Salary'!E19</f>
        <v>0</v>
      </c>
      <c r="H3" s="76" t="s">
        <v>37</v>
      </c>
      <c r="I3" s="77">
        <f>'Net Salary'!F19</f>
        <v>0</v>
      </c>
      <c r="J3" s="76" t="s">
        <v>37</v>
      </c>
      <c r="K3" s="77">
        <f>'Net Salary'!G19</f>
        <v>0</v>
      </c>
      <c r="L3" s="76" t="s">
        <v>37</v>
      </c>
      <c r="M3" s="77">
        <f>'Net Salary'!H19</f>
        <v>0</v>
      </c>
      <c r="N3" s="76" t="s">
        <v>37</v>
      </c>
      <c r="O3" s="77">
        <f>'Net Salary'!I19</f>
        <v>0</v>
      </c>
      <c r="P3" s="76" t="s">
        <v>37</v>
      </c>
      <c r="Q3" s="77">
        <f>'Net Salary'!J19</f>
        <v>0</v>
      </c>
      <c r="R3" s="76" t="s">
        <v>37</v>
      </c>
      <c r="S3" s="77">
        <f>'Net Salary'!K19</f>
        <v>0</v>
      </c>
      <c r="T3" s="76" t="s">
        <v>37</v>
      </c>
      <c r="U3" s="77">
        <f>'Net Salary'!L19</f>
        <v>0</v>
      </c>
      <c r="V3" s="76" t="s">
        <v>37</v>
      </c>
      <c r="W3" s="77">
        <f>'Net Salary'!M19</f>
        <v>0</v>
      </c>
      <c r="X3" s="76" t="s">
        <v>37</v>
      </c>
      <c r="Y3" s="78">
        <f>'Net Salary'!N19</f>
        <v>0</v>
      </c>
    </row>
    <row r="4" spans="1:25" ht="15.7" customHeight="1" thickBot="1" x14ac:dyDescent="0.3">
      <c r="A4" s="112"/>
      <c r="B4" s="11" t="s">
        <v>42</v>
      </c>
      <c r="C4" s="44">
        <f>C3-(SUM(C7:C20))</f>
        <v>390</v>
      </c>
      <c r="D4" s="11" t="s">
        <v>42</v>
      </c>
      <c r="E4" s="44">
        <f>E3-(SUM(E7:E20))+C4</f>
        <v>130</v>
      </c>
      <c r="F4" s="11" t="s">
        <v>42</v>
      </c>
      <c r="G4" s="44">
        <f>G3-(SUM(G7:G20))+E4</f>
        <v>130</v>
      </c>
      <c r="H4" s="11" t="s">
        <v>42</v>
      </c>
      <c r="I4" s="44">
        <f>I3-(SUM(I7:I20))+G4</f>
        <v>130</v>
      </c>
      <c r="J4" s="11" t="s">
        <v>42</v>
      </c>
      <c r="K4" s="44">
        <f>K3-(SUM(K7:K20))+I4</f>
        <v>130</v>
      </c>
      <c r="L4" s="11" t="s">
        <v>42</v>
      </c>
      <c r="M4" s="44">
        <f>M3-(SUM(M7:M20))+K4</f>
        <v>130</v>
      </c>
      <c r="N4" s="11" t="s">
        <v>42</v>
      </c>
      <c r="O4" s="44">
        <f>O3-(SUM(O7:O20))+M4</f>
        <v>130</v>
      </c>
      <c r="P4" s="11" t="s">
        <v>42</v>
      </c>
      <c r="Q4" s="44">
        <f>Q3-(SUM(Q7:Q20))+O4</f>
        <v>130</v>
      </c>
      <c r="R4" s="11" t="s">
        <v>42</v>
      </c>
      <c r="S4" s="44">
        <f>S3-(SUM(S7:S20))+Q4</f>
        <v>130</v>
      </c>
      <c r="T4" s="11" t="s">
        <v>42</v>
      </c>
      <c r="U4" s="44">
        <f>U3-(SUM(U7:U20))+S4</f>
        <v>130</v>
      </c>
      <c r="V4" s="11" t="s">
        <v>42</v>
      </c>
      <c r="W4" s="44">
        <f>W3-(SUM(W7:W20))+U4</f>
        <v>130</v>
      </c>
      <c r="X4" s="11" t="s">
        <v>42</v>
      </c>
      <c r="Y4" s="79">
        <f>Y3-SUM(Y7:Y20)+W4</f>
        <v>130</v>
      </c>
    </row>
    <row r="5" spans="1:25" ht="16.600000000000001" customHeight="1" thickBot="1" x14ac:dyDescent="0.3">
      <c r="A5" s="7"/>
      <c r="B5" s="7"/>
      <c r="C5" s="7"/>
      <c r="D5" s="7"/>
      <c r="E5" s="49"/>
      <c r="F5" s="7"/>
      <c r="G5" s="49"/>
      <c r="H5" s="7"/>
      <c r="I5" s="49"/>
      <c r="J5" s="7"/>
      <c r="K5" s="49"/>
      <c r="L5" s="7"/>
      <c r="M5" s="49"/>
      <c r="N5" s="7"/>
      <c r="O5" s="49"/>
      <c r="P5" s="7"/>
      <c r="Q5" s="49"/>
      <c r="R5" s="7"/>
      <c r="S5" s="49"/>
      <c r="T5" s="7"/>
      <c r="U5" s="49"/>
      <c r="V5" s="7"/>
      <c r="W5" s="49"/>
      <c r="X5" s="7"/>
      <c r="Y5" s="49"/>
    </row>
    <row r="6" spans="1:25" ht="15" customHeight="1" x14ac:dyDescent="0.25">
      <c r="A6" s="97" t="s">
        <v>23</v>
      </c>
      <c r="B6" s="54" t="s">
        <v>25</v>
      </c>
      <c r="C6" s="55" t="s">
        <v>26</v>
      </c>
      <c r="D6" s="56" t="s">
        <v>27</v>
      </c>
      <c r="E6" s="57" t="s">
        <v>26</v>
      </c>
      <c r="F6" s="54" t="s">
        <v>25</v>
      </c>
      <c r="G6" s="55" t="s">
        <v>26</v>
      </c>
      <c r="H6" s="56" t="s">
        <v>27</v>
      </c>
      <c r="I6" s="57" t="s">
        <v>26</v>
      </c>
      <c r="J6" s="54" t="s">
        <v>25</v>
      </c>
      <c r="K6" s="55" t="s">
        <v>26</v>
      </c>
      <c r="L6" s="56" t="s">
        <v>27</v>
      </c>
      <c r="M6" s="57" t="s">
        <v>26</v>
      </c>
      <c r="N6" s="54" t="s">
        <v>25</v>
      </c>
      <c r="O6" s="55" t="s">
        <v>26</v>
      </c>
      <c r="P6" s="56" t="s">
        <v>27</v>
      </c>
      <c r="Q6" s="57" t="s">
        <v>26</v>
      </c>
      <c r="R6" s="54" t="s">
        <v>25</v>
      </c>
      <c r="S6" s="55" t="s">
        <v>26</v>
      </c>
      <c r="T6" s="56" t="s">
        <v>27</v>
      </c>
      <c r="U6" s="57" t="s">
        <v>26</v>
      </c>
      <c r="V6" s="54" t="s">
        <v>25</v>
      </c>
      <c r="W6" s="55" t="s">
        <v>26</v>
      </c>
      <c r="X6" s="56" t="s">
        <v>27</v>
      </c>
      <c r="Y6" s="57" t="s">
        <v>26</v>
      </c>
    </row>
    <row r="7" spans="1:25" ht="15" customHeight="1" x14ac:dyDescent="0.25">
      <c r="A7" s="98"/>
      <c r="B7" s="3" t="s">
        <v>29</v>
      </c>
      <c r="C7" s="115">
        <v>25</v>
      </c>
      <c r="D7" s="12" t="str">
        <f>B7</f>
        <v>Bills</v>
      </c>
      <c r="E7" s="50">
        <v>35</v>
      </c>
      <c r="F7" s="3" t="str">
        <f>B7</f>
        <v>Bills</v>
      </c>
      <c r="G7" s="45">
        <v>0</v>
      </c>
      <c r="H7" s="12" t="str">
        <f>B7</f>
        <v>Bills</v>
      </c>
      <c r="I7" s="50">
        <v>0</v>
      </c>
      <c r="J7" s="3" t="str">
        <f>B7</f>
        <v>Bills</v>
      </c>
      <c r="K7" s="45">
        <v>0</v>
      </c>
      <c r="L7" s="12" t="str">
        <f>B7</f>
        <v>Bills</v>
      </c>
      <c r="M7" s="50">
        <v>0</v>
      </c>
      <c r="N7" s="3" t="str">
        <f>B7</f>
        <v>Bills</v>
      </c>
      <c r="O7" s="45">
        <v>0</v>
      </c>
      <c r="P7" s="12" t="str">
        <f>B7</f>
        <v>Bills</v>
      </c>
      <c r="Q7" s="50">
        <v>0</v>
      </c>
      <c r="R7" s="3" t="str">
        <f>B7</f>
        <v>Bills</v>
      </c>
      <c r="S7" s="45">
        <v>0</v>
      </c>
      <c r="T7" s="12" t="str">
        <f>B7</f>
        <v>Bills</v>
      </c>
      <c r="U7" s="50">
        <v>0</v>
      </c>
      <c r="V7" s="3" t="str">
        <f>B7</f>
        <v>Bills</v>
      </c>
      <c r="W7" s="45">
        <v>0</v>
      </c>
      <c r="X7" s="12" t="str">
        <f>B7</f>
        <v>Bills</v>
      </c>
      <c r="Y7" s="50">
        <v>0</v>
      </c>
    </row>
    <row r="8" spans="1:25" ht="15" customHeight="1" x14ac:dyDescent="0.25">
      <c r="A8" s="98"/>
      <c r="B8" s="5" t="s">
        <v>34</v>
      </c>
      <c r="C8" s="115">
        <v>50</v>
      </c>
      <c r="D8" s="12" t="str">
        <f t="shared" ref="D8:D15" si="0">B8</f>
        <v>Car maintenance</v>
      </c>
      <c r="E8" s="50">
        <v>50</v>
      </c>
      <c r="F8" s="3" t="str">
        <f t="shared" ref="F8:F15" si="1">B8</f>
        <v>Car maintenance</v>
      </c>
      <c r="G8" s="45">
        <v>0</v>
      </c>
      <c r="H8" s="12" t="str">
        <f t="shared" ref="H8:H15" si="2">B8</f>
        <v>Car maintenance</v>
      </c>
      <c r="I8" s="50">
        <v>0</v>
      </c>
      <c r="J8" s="3" t="str">
        <f t="shared" ref="J8:J15" si="3">B8</f>
        <v>Car maintenance</v>
      </c>
      <c r="K8" s="45">
        <v>0</v>
      </c>
      <c r="L8" s="12" t="str">
        <f t="shared" ref="L8:L15" si="4">B8</f>
        <v>Car maintenance</v>
      </c>
      <c r="M8" s="50">
        <v>0</v>
      </c>
      <c r="N8" s="3" t="str">
        <f t="shared" ref="N8:N15" si="5">B8</f>
        <v>Car maintenance</v>
      </c>
      <c r="O8" s="45">
        <v>0</v>
      </c>
      <c r="P8" s="12" t="str">
        <f t="shared" ref="P8:P15" si="6">B8</f>
        <v>Car maintenance</v>
      </c>
      <c r="Q8" s="50">
        <v>0</v>
      </c>
      <c r="R8" s="3" t="str">
        <f t="shared" ref="R8:R15" si="7">B8</f>
        <v>Car maintenance</v>
      </c>
      <c r="S8" s="45">
        <v>0</v>
      </c>
      <c r="T8" s="12" t="str">
        <f t="shared" ref="T8:T15" si="8">B8</f>
        <v>Car maintenance</v>
      </c>
      <c r="U8" s="50">
        <v>0</v>
      </c>
      <c r="V8" s="3" t="str">
        <f t="shared" ref="V8:V15" si="9">B8</f>
        <v>Car maintenance</v>
      </c>
      <c r="W8" s="45">
        <v>0</v>
      </c>
      <c r="X8" s="12" t="str">
        <f t="shared" ref="X8:X15" si="10">B8</f>
        <v>Car maintenance</v>
      </c>
      <c r="Y8" s="50">
        <v>0</v>
      </c>
    </row>
    <row r="9" spans="1:25" ht="15" customHeight="1" x14ac:dyDescent="0.25">
      <c r="A9" s="98"/>
      <c r="B9" s="6" t="s">
        <v>32</v>
      </c>
      <c r="C9" s="115">
        <v>75</v>
      </c>
      <c r="D9" s="12" t="str">
        <f t="shared" si="0"/>
        <v>Clothing</v>
      </c>
      <c r="E9" s="50">
        <v>75</v>
      </c>
      <c r="F9" s="3" t="str">
        <f t="shared" si="1"/>
        <v>Clothing</v>
      </c>
      <c r="G9" s="45">
        <v>0</v>
      </c>
      <c r="H9" s="12" t="str">
        <f t="shared" si="2"/>
        <v>Clothing</v>
      </c>
      <c r="I9" s="50">
        <v>0</v>
      </c>
      <c r="J9" s="3" t="str">
        <f t="shared" si="3"/>
        <v>Clothing</v>
      </c>
      <c r="K9" s="45">
        <v>0</v>
      </c>
      <c r="L9" s="12" t="str">
        <f t="shared" si="4"/>
        <v>Clothing</v>
      </c>
      <c r="M9" s="50">
        <v>0</v>
      </c>
      <c r="N9" s="3" t="str">
        <f t="shared" si="5"/>
        <v>Clothing</v>
      </c>
      <c r="O9" s="45">
        <v>0</v>
      </c>
      <c r="P9" s="12" t="str">
        <f t="shared" si="6"/>
        <v>Clothing</v>
      </c>
      <c r="Q9" s="50">
        <v>0</v>
      </c>
      <c r="R9" s="3" t="str">
        <f t="shared" si="7"/>
        <v>Clothing</v>
      </c>
      <c r="S9" s="45">
        <v>0</v>
      </c>
      <c r="T9" s="12" t="str">
        <f t="shared" si="8"/>
        <v>Clothing</v>
      </c>
      <c r="U9" s="50">
        <v>0</v>
      </c>
      <c r="V9" s="3" t="str">
        <f t="shared" si="9"/>
        <v>Clothing</v>
      </c>
      <c r="W9" s="45">
        <v>0</v>
      </c>
      <c r="X9" s="12" t="str">
        <f t="shared" si="10"/>
        <v>Clothing</v>
      </c>
      <c r="Y9" s="50">
        <v>0</v>
      </c>
    </row>
    <row r="10" spans="1:25" ht="15" customHeight="1" x14ac:dyDescent="0.25">
      <c r="A10" s="98"/>
      <c r="B10" s="5" t="s">
        <v>30</v>
      </c>
      <c r="C10" s="115">
        <v>100</v>
      </c>
      <c r="D10" s="12" t="str">
        <f t="shared" si="0"/>
        <v>Eletron n' games</v>
      </c>
      <c r="E10" s="50">
        <v>100</v>
      </c>
      <c r="F10" s="3" t="str">
        <f t="shared" si="1"/>
        <v>Eletron n' games</v>
      </c>
      <c r="G10" s="45">
        <v>0</v>
      </c>
      <c r="H10" s="12" t="str">
        <f t="shared" si="2"/>
        <v>Eletron n' games</v>
      </c>
      <c r="I10" s="50">
        <v>0</v>
      </c>
      <c r="J10" s="3" t="str">
        <f t="shared" si="3"/>
        <v>Eletron n' games</v>
      </c>
      <c r="K10" s="45">
        <v>0</v>
      </c>
      <c r="L10" s="12" t="str">
        <f t="shared" si="4"/>
        <v>Eletron n' games</v>
      </c>
      <c r="M10" s="50">
        <v>0</v>
      </c>
      <c r="N10" s="3" t="str">
        <f t="shared" si="5"/>
        <v>Eletron n' games</v>
      </c>
      <c r="O10" s="45">
        <v>0</v>
      </c>
      <c r="P10" s="12" t="str">
        <f t="shared" si="6"/>
        <v>Eletron n' games</v>
      </c>
      <c r="Q10" s="50">
        <v>0</v>
      </c>
      <c r="R10" s="3" t="str">
        <f t="shared" si="7"/>
        <v>Eletron n' games</v>
      </c>
      <c r="S10" s="45">
        <v>0</v>
      </c>
      <c r="T10" s="12" t="str">
        <f t="shared" si="8"/>
        <v>Eletron n' games</v>
      </c>
      <c r="U10" s="50">
        <v>0</v>
      </c>
      <c r="V10" s="3" t="str">
        <f t="shared" si="9"/>
        <v>Eletron n' games</v>
      </c>
      <c r="W10" s="45">
        <v>0</v>
      </c>
      <c r="X10" s="12" t="str">
        <f t="shared" si="10"/>
        <v>Eletron n' games</v>
      </c>
      <c r="Y10" s="50">
        <v>0</v>
      </c>
    </row>
    <row r="11" spans="1:25" ht="15" customHeight="1" x14ac:dyDescent="0.25">
      <c r="A11" s="98"/>
      <c r="B11" s="3" t="s">
        <v>28</v>
      </c>
      <c r="C11" s="115">
        <v>50</v>
      </c>
      <c r="D11" s="12" t="str">
        <f t="shared" si="0"/>
        <v>Food</v>
      </c>
      <c r="E11" s="50">
        <v>15</v>
      </c>
      <c r="F11" s="3" t="str">
        <f t="shared" si="1"/>
        <v>Food</v>
      </c>
      <c r="G11" s="45">
        <v>0</v>
      </c>
      <c r="H11" s="12" t="str">
        <f t="shared" si="2"/>
        <v>Food</v>
      </c>
      <c r="I11" s="50">
        <v>0</v>
      </c>
      <c r="J11" s="3" t="str">
        <f t="shared" si="3"/>
        <v>Food</v>
      </c>
      <c r="K11" s="45">
        <v>0</v>
      </c>
      <c r="L11" s="12" t="str">
        <f t="shared" si="4"/>
        <v>Food</v>
      </c>
      <c r="M11" s="50">
        <v>0</v>
      </c>
      <c r="N11" s="3" t="str">
        <f t="shared" si="5"/>
        <v>Food</v>
      </c>
      <c r="O11" s="45">
        <v>0</v>
      </c>
      <c r="P11" s="12" t="str">
        <f t="shared" si="6"/>
        <v>Food</v>
      </c>
      <c r="Q11" s="50"/>
      <c r="R11" s="3" t="str">
        <f t="shared" si="7"/>
        <v>Food</v>
      </c>
      <c r="S11" s="45">
        <v>0</v>
      </c>
      <c r="T11" s="12" t="str">
        <f t="shared" si="8"/>
        <v>Food</v>
      </c>
      <c r="U11" s="50">
        <v>0</v>
      </c>
      <c r="V11" s="3" t="str">
        <f t="shared" si="9"/>
        <v>Food</v>
      </c>
      <c r="W11" s="45">
        <v>0</v>
      </c>
      <c r="X11" s="12" t="str">
        <f t="shared" si="10"/>
        <v>Food</v>
      </c>
      <c r="Y11" s="50">
        <v>0</v>
      </c>
    </row>
    <row r="12" spans="1:25" ht="15" customHeight="1" x14ac:dyDescent="0.25">
      <c r="A12" s="98"/>
      <c r="B12" s="6" t="s">
        <v>33</v>
      </c>
      <c r="C12" s="115">
        <v>25</v>
      </c>
      <c r="D12" s="12" t="str">
        <f t="shared" si="0"/>
        <v>Gas</v>
      </c>
      <c r="E12" s="50">
        <v>30</v>
      </c>
      <c r="F12" s="3" t="str">
        <f t="shared" si="1"/>
        <v>Gas</v>
      </c>
      <c r="G12" s="45">
        <v>0</v>
      </c>
      <c r="H12" s="12" t="str">
        <f t="shared" si="2"/>
        <v>Gas</v>
      </c>
      <c r="I12" s="50">
        <v>0</v>
      </c>
      <c r="J12" s="3" t="str">
        <f t="shared" si="3"/>
        <v>Gas</v>
      </c>
      <c r="K12" s="45">
        <v>0</v>
      </c>
      <c r="L12" s="12" t="str">
        <f t="shared" si="4"/>
        <v>Gas</v>
      </c>
      <c r="M12" s="50">
        <v>0</v>
      </c>
      <c r="N12" s="3" t="str">
        <f t="shared" si="5"/>
        <v>Gas</v>
      </c>
      <c r="O12" s="45">
        <v>0</v>
      </c>
      <c r="P12" s="12" t="str">
        <f t="shared" si="6"/>
        <v>Gas</v>
      </c>
      <c r="Q12" s="50">
        <v>0</v>
      </c>
      <c r="R12" s="3" t="str">
        <f t="shared" si="7"/>
        <v>Gas</v>
      </c>
      <c r="S12" s="45">
        <v>0</v>
      </c>
      <c r="T12" s="12" t="str">
        <f t="shared" si="8"/>
        <v>Gas</v>
      </c>
      <c r="U12" s="50">
        <v>0</v>
      </c>
      <c r="V12" s="3" t="str">
        <f t="shared" si="9"/>
        <v>Gas</v>
      </c>
      <c r="W12" s="45">
        <v>0</v>
      </c>
      <c r="X12" s="12" t="str">
        <f t="shared" si="10"/>
        <v>Gas</v>
      </c>
      <c r="Y12" s="50">
        <v>0</v>
      </c>
    </row>
    <row r="13" spans="1:25" ht="15" customHeight="1" x14ac:dyDescent="0.25">
      <c r="A13" s="98"/>
      <c r="B13" s="5" t="s">
        <v>35</v>
      </c>
      <c r="C13" s="115">
        <v>30</v>
      </c>
      <c r="D13" s="12" t="str">
        <f t="shared" si="0"/>
        <v>Hang out</v>
      </c>
      <c r="E13" s="50">
        <v>400</v>
      </c>
      <c r="F13" s="3" t="str">
        <f t="shared" si="1"/>
        <v>Hang out</v>
      </c>
      <c r="G13" s="45">
        <v>0</v>
      </c>
      <c r="H13" s="12" t="str">
        <f t="shared" si="2"/>
        <v>Hang out</v>
      </c>
      <c r="I13" s="50">
        <v>0</v>
      </c>
      <c r="J13" s="3" t="str">
        <f t="shared" si="3"/>
        <v>Hang out</v>
      </c>
      <c r="K13" s="45">
        <v>0</v>
      </c>
      <c r="L13" s="12" t="str">
        <f t="shared" si="4"/>
        <v>Hang out</v>
      </c>
      <c r="M13" s="50">
        <v>0</v>
      </c>
      <c r="N13" s="3" t="str">
        <f t="shared" si="5"/>
        <v>Hang out</v>
      </c>
      <c r="O13" s="45">
        <v>0</v>
      </c>
      <c r="P13" s="12" t="str">
        <f t="shared" si="6"/>
        <v>Hang out</v>
      </c>
      <c r="Q13" s="50">
        <v>0</v>
      </c>
      <c r="R13" s="3" t="str">
        <f t="shared" si="7"/>
        <v>Hang out</v>
      </c>
      <c r="S13" s="45">
        <v>0</v>
      </c>
      <c r="T13" s="12" t="str">
        <f t="shared" si="8"/>
        <v>Hang out</v>
      </c>
      <c r="U13" s="50">
        <v>0</v>
      </c>
      <c r="V13" s="3" t="str">
        <f t="shared" si="9"/>
        <v>Hang out</v>
      </c>
      <c r="W13" s="45">
        <v>0</v>
      </c>
      <c r="X13" s="12" t="str">
        <f t="shared" si="10"/>
        <v>Hang out</v>
      </c>
      <c r="Y13" s="50">
        <v>0</v>
      </c>
    </row>
    <row r="14" spans="1:25" ht="15" customHeight="1" thickBot="1" x14ac:dyDescent="0.3">
      <c r="A14" s="99"/>
      <c r="B14" s="75" t="s">
        <v>31</v>
      </c>
      <c r="C14" s="115">
        <v>45</v>
      </c>
      <c r="D14" s="12" t="str">
        <f t="shared" si="0"/>
        <v>Healthcare</v>
      </c>
      <c r="E14" s="50">
        <v>75</v>
      </c>
      <c r="F14" s="3" t="str">
        <f t="shared" si="1"/>
        <v>Healthcare</v>
      </c>
      <c r="G14" s="45">
        <v>0</v>
      </c>
      <c r="H14" s="12" t="str">
        <f t="shared" si="2"/>
        <v>Healthcare</v>
      </c>
      <c r="I14" s="50">
        <v>0</v>
      </c>
      <c r="J14" s="3" t="str">
        <f t="shared" si="3"/>
        <v>Healthcare</v>
      </c>
      <c r="K14" s="45">
        <v>0</v>
      </c>
      <c r="L14" s="12" t="str">
        <f t="shared" si="4"/>
        <v>Healthcare</v>
      </c>
      <c r="M14" s="50">
        <v>0</v>
      </c>
      <c r="N14" s="3" t="str">
        <f t="shared" si="5"/>
        <v>Healthcare</v>
      </c>
      <c r="O14" s="45">
        <v>0</v>
      </c>
      <c r="P14" s="12" t="str">
        <f t="shared" si="6"/>
        <v>Healthcare</v>
      </c>
      <c r="Q14" s="50">
        <v>0</v>
      </c>
      <c r="R14" s="3" t="str">
        <f t="shared" si="7"/>
        <v>Healthcare</v>
      </c>
      <c r="S14" s="45">
        <v>0</v>
      </c>
      <c r="T14" s="12" t="str">
        <f t="shared" si="8"/>
        <v>Healthcare</v>
      </c>
      <c r="U14" s="50">
        <v>0</v>
      </c>
      <c r="V14" s="3" t="str">
        <f t="shared" si="9"/>
        <v>Healthcare</v>
      </c>
      <c r="W14" s="45">
        <v>0</v>
      </c>
      <c r="X14" s="12" t="str">
        <f t="shared" si="10"/>
        <v>Healthcare</v>
      </c>
      <c r="Y14" s="50">
        <v>0</v>
      </c>
    </row>
    <row r="15" spans="1:25" ht="15" customHeight="1" x14ac:dyDescent="0.25">
      <c r="A15" s="100" t="s">
        <v>24</v>
      </c>
      <c r="B15" s="9" t="s">
        <v>67</v>
      </c>
      <c r="C15" s="46">
        <v>50</v>
      </c>
      <c r="D15" s="113" t="s">
        <v>68</v>
      </c>
      <c r="E15" s="114">
        <v>400</v>
      </c>
      <c r="F15" s="9"/>
      <c r="G15" s="46"/>
      <c r="H15" s="36"/>
      <c r="I15" s="51"/>
      <c r="J15" s="9"/>
      <c r="K15" s="46"/>
      <c r="L15" s="36"/>
      <c r="M15" s="51"/>
      <c r="N15" s="9"/>
      <c r="O15" s="46"/>
      <c r="P15" s="36"/>
      <c r="Q15" s="51"/>
      <c r="R15" s="9"/>
      <c r="S15" s="46"/>
      <c r="T15" s="36"/>
      <c r="U15" s="51"/>
      <c r="V15" s="9"/>
      <c r="W15" s="46"/>
      <c r="X15" s="36"/>
      <c r="Y15" s="51"/>
    </row>
    <row r="16" spans="1:25" ht="15" customHeight="1" x14ac:dyDescent="0.25">
      <c r="A16" s="101"/>
      <c r="B16" s="3"/>
      <c r="C16" s="47"/>
      <c r="D16" s="35"/>
      <c r="E16" s="52"/>
      <c r="F16" s="3"/>
      <c r="G16" s="47"/>
      <c r="H16" s="35"/>
      <c r="I16" s="52"/>
      <c r="J16" s="3"/>
      <c r="K16" s="47"/>
      <c r="L16" s="35"/>
      <c r="M16" s="52"/>
      <c r="N16" s="3"/>
      <c r="O16" s="47"/>
      <c r="P16" s="35"/>
      <c r="Q16" s="52"/>
      <c r="R16" s="3"/>
      <c r="S16" s="47"/>
      <c r="T16" s="35"/>
      <c r="U16" s="52"/>
      <c r="V16" s="3"/>
      <c r="W16" s="47"/>
      <c r="X16" s="35"/>
      <c r="Y16" s="52"/>
    </row>
    <row r="17" spans="1:25" ht="15" customHeight="1" x14ac:dyDescent="0.25">
      <c r="A17" s="101"/>
      <c r="B17" s="3"/>
      <c r="C17" s="47"/>
      <c r="D17" s="35"/>
      <c r="E17" s="52"/>
      <c r="F17" s="3"/>
      <c r="G17" s="47"/>
      <c r="H17" s="35"/>
      <c r="I17" s="52"/>
      <c r="J17" s="3"/>
      <c r="K17" s="47"/>
      <c r="L17" s="35"/>
      <c r="M17" s="52"/>
      <c r="N17" s="3"/>
      <c r="O17" s="47"/>
      <c r="P17" s="35"/>
      <c r="Q17" s="52"/>
      <c r="R17" s="3"/>
      <c r="S17" s="47"/>
      <c r="T17" s="35"/>
      <c r="U17" s="52"/>
      <c r="V17" s="3"/>
      <c r="W17" s="47"/>
      <c r="X17" s="35"/>
      <c r="Y17" s="52"/>
    </row>
    <row r="18" spans="1:25" ht="15" customHeight="1" x14ac:dyDescent="0.25">
      <c r="A18" s="101"/>
      <c r="B18" s="3"/>
      <c r="C18" s="47"/>
      <c r="D18" s="35"/>
      <c r="E18" s="52"/>
      <c r="F18" s="3"/>
      <c r="G18" s="47"/>
      <c r="H18" s="35"/>
      <c r="I18" s="52"/>
      <c r="J18" s="3"/>
      <c r="K18" s="47"/>
      <c r="L18" s="35"/>
      <c r="M18" s="52"/>
      <c r="N18" s="3"/>
      <c r="O18" s="47"/>
      <c r="P18" s="35"/>
      <c r="Q18" s="52"/>
      <c r="R18" s="3"/>
      <c r="S18" s="47"/>
      <c r="T18" s="35"/>
      <c r="U18" s="52"/>
      <c r="V18" s="3"/>
      <c r="W18" s="47"/>
      <c r="X18" s="35"/>
      <c r="Y18" s="52"/>
    </row>
    <row r="19" spans="1:25" ht="15" customHeight="1" x14ac:dyDescent="0.25">
      <c r="A19" s="101"/>
      <c r="B19" s="3"/>
      <c r="C19" s="47"/>
      <c r="D19" s="35"/>
      <c r="E19" s="52"/>
      <c r="F19" s="3"/>
      <c r="G19" s="47"/>
      <c r="H19" s="35"/>
      <c r="I19" s="52"/>
      <c r="J19" s="3"/>
      <c r="K19" s="47"/>
      <c r="L19" s="35"/>
      <c r="M19" s="52"/>
      <c r="N19" s="3"/>
      <c r="O19" s="47"/>
      <c r="P19" s="35"/>
      <c r="Q19" s="52"/>
      <c r="R19" s="3"/>
      <c r="S19" s="47"/>
      <c r="T19" s="35"/>
      <c r="U19" s="52"/>
      <c r="V19" s="3"/>
      <c r="W19" s="47"/>
      <c r="X19" s="35"/>
      <c r="Y19" s="52"/>
    </row>
    <row r="20" spans="1:25" ht="15.7" customHeight="1" thickBot="1" x14ac:dyDescent="0.3">
      <c r="A20" s="102"/>
      <c r="B20" s="10"/>
      <c r="C20" s="48"/>
      <c r="D20" s="37"/>
      <c r="E20" s="53"/>
      <c r="F20" s="10"/>
      <c r="G20" s="48"/>
      <c r="H20" s="37"/>
      <c r="I20" s="53"/>
      <c r="J20" s="10"/>
      <c r="K20" s="48"/>
      <c r="L20" s="37"/>
      <c r="M20" s="53"/>
      <c r="N20" s="10"/>
      <c r="O20" s="48"/>
      <c r="P20" s="37"/>
      <c r="Q20" s="53"/>
      <c r="R20" s="10"/>
      <c r="S20" s="48"/>
      <c r="T20" s="37"/>
      <c r="U20" s="53"/>
      <c r="V20" s="10"/>
      <c r="W20" s="48"/>
      <c r="X20" s="37"/>
      <c r="Y20" s="53"/>
    </row>
    <row r="21" spans="1:25" s="2" customFormat="1" ht="18" customHeight="1" thickBot="1" x14ac:dyDescent="0.35">
      <c r="A21" s="63" t="s">
        <v>0</v>
      </c>
      <c r="B21" s="95">
        <f>SUM(C7:C20)</f>
        <v>450</v>
      </c>
      <c r="C21" s="96"/>
      <c r="D21" s="95">
        <f>SUM(E7:E20)</f>
        <v>1180</v>
      </c>
      <c r="E21" s="96"/>
      <c r="F21" s="95">
        <f>SUM(G7:G20)</f>
        <v>0</v>
      </c>
      <c r="G21" s="96"/>
      <c r="H21" s="95">
        <f>SUM(I7:I20)</f>
        <v>0</v>
      </c>
      <c r="I21" s="96"/>
      <c r="J21" s="95">
        <f>SUM(K7:K20)</f>
        <v>0</v>
      </c>
      <c r="K21" s="96"/>
      <c r="L21" s="95">
        <f>SUM(M7:M20)</f>
        <v>0</v>
      </c>
      <c r="M21" s="96"/>
      <c r="N21" s="95">
        <f>SUM(O7:O20)</f>
        <v>0</v>
      </c>
      <c r="O21" s="96"/>
      <c r="P21" s="95">
        <f>SUM(Q7:Q20)</f>
        <v>0</v>
      </c>
      <c r="Q21" s="96"/>
      <c r="R21" s="95">
        <f>SUM(S7:S20)</f>
        <v>0</v>
      </c>
      <c r="S21" s="96"/>
      <c r="T21" s="95">
        <f>SUM(U7:U20)</f>
        <v>0</v>
      </c>
      <c r="U21" s="96"/>
      <c r="V21" s="95">
        <f>SUM(W7:W20)</f>
        <v>0</v>
      </c>
      <c r="W21" s="96"/>
      <c r="X21" s="95">
        <f t="shared" ref="X21" si="11">SUM(Y7:Y20)</f>
        <v>0</v>
      </c>
      <c r="Y21" s="96"/>
    </row>
  </sheetData>
  <sortState xmlns:xlrd2="http://schemas.microsoft.com/office/spreadsheetml/2017/richdata2" ref="B7:B14">
    <sortCondition ref="B7:B14"/>
  </sortState>
  <customSheetViews>
    <customSheetView guid="{12641207-4FA9-4498-AEA1-9BC1962A4F9A}" hiddenRows="1" topLeftCell="A4">
      <pane xSplit="1" topLeftCell="L1" activePane="topRight" state="frozen"/>
      <selection pane="topRight" activeCell="AN12" sqref="AN12"/>
      <pageMargins left="0.511811024" right="0.511811024" top="0.78740157499999996" bottom="0.78740157499999996" header="0.31496062000000002" footer="0.31496062000000002"/>
      <pageSetup paperSize="9" orientation="portrait" horizontalDpi="300" verticalDpi="300" r:id="rId1"/>
    </customSheetView>
  </customSheetViews>
  <mergeCells count="27">
    <mergeCell ref="A6:A14"/>
    <mergeCell ref="A15:A20"/>
    <mergeCell ref="T2:U2"/>
    <mergeCell ref="V2:W2"/>
    <mergeCell ref="X2:Y2"/>
    <mergeCell ref="B2:C2"/>
    <mergeCell ref="A3:A4"/>
    <mergeCell ref="D2:E2"/>
    <mergeCell ref="H2:I2"/>
    <mergeCell ref="J2:K2"/>
    <mergeCell ref="L2:M2"/>
    <mergeCell ref="P2:Q2"/>
    <mergeCell ref="R2:S2"/>
    <mergeCell ref="N2:O2"/>
    <mergeCell ref="F2:G2"/>
    <mergeCell ref="B21:C21"/>
    <mergeCell ref="D21:E21"/>
    <mergeCell ref="F21:G21"/>
    <mergeCell ref="H21:I21"/>
    <mergeCell ref="J21:K21"/>
    <mergeCell ref="V21:W21"/>
    <mergeCell ref="X21:Y21"/>
    <mergeCell ref="L21:M21"/>
    <mergeCell ref="N21:O21"/>
    <mergeCell ref="P21:Q21"/>
    <mergeCell ref="R21:S21"/>
    <mergeCell ref="T21:U21"/>
  </mergeCells>
  <conditionalFormatting sqref="A4:XFD4">
    <cfRule type="iconSet" priority="13">
      <iconSet>
        <cfvo type="percent" val="0"/>
        <cfvo type="num" val="200"/>
        <cfvo type="num" val="35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L29"/>
  <sheetViews>
    <sheetView zoomScale="135" zoomScaleNormal="135" workbookViewId="0">
      <pane xSplit="1" topLeftCell="B1" activePane="topRight" state="frozen"/>
      <selection pane="topRight" activeCell="L7" sqref="L7"/>
    </sheetView>
  </sheetViews>
  <sheetFormatPr defaultRowHeight="15" x14ac:dyDescent="0.3"/>
  <cols>
    <col min="1" max="1" width="11.140625" style="24" customWidth="1"/>
    <col min="2" max="2" width="5" style="24" customWidth="1"/>
    <col min="3" max="3" width="15.7109375" style="24" customWidth="1"/>
    <col min="4" max="4" width="15.85546875" style="24" customWidth="1"/>
    <col min="5" max="5" width="5" style="24" customWidth="1"/>
    <col min="6" max="6" width="15.7109375" style="24" customWidth="1"/>
    <col min="7" max="7" width="5" style="24" customWidth="1"/>
    <col min="8" max="9" width="15.7109375" style="24" customWidth="1"/>
    <col min="10" max="10" width="5" style="24" customWidth="1"/>
    <col min="11" max="11" width="9.140625" style="24" customWidth="1"/>
    <col min="12" max="12" width="15.7109375" style="24" customWidth="1"/>
    <col min="13" max="16384" width="9.140625" style="24"/>
  </cols>
  <sheetData>
    <row r="1" spans="1:12" ht="15.7" customHeight="1" thickBot="1" x14ac:dyDescent="0.35"/>
    <row r="2" spans="1:12" ht="15" customHeight="1" x14ac:dyDescent="0.3">
      <c r="A2" s="64" t="s">
        <v>48</v>
      </c>
      <c r="B2" s="65"/>
      <c r="C2" s="66" t="s">
        <v>37</v>
      </c>
      <c r="D2" s="67" t="s">
        <v>44</v>
      </c>
      <c r="E2" s="65"/>
      <c r="F2" s="64" t="s">
        <v>45</v>
      </c>
      <c r="G2" s="65"/>
      <c r="H2" s="68" t="s">
        <v>47</v>
      </c>
      <c r="I2" s="69" t="s">
        <v>46</v>
      </c>
      <c r="K2" s="68" t="s">
        <v>42</v>
      </c>
      <c r="L2" s="105" t="str">
        <f ca="1">PROPER(TEXT(TODAY(),"MMM"))</f>
        <v>Ago</v>
      </c>
    </row>
    <row r="3" spans="1:12" x14ac:dyDescent="0.3">
      <c r="A3" s="70" t="s">
        <v>49</v>
      </c>
      <c r="B3" s="65"/>
      <c r="C3" s="116">
        <f>'Net Salary'!C19</f>
        <v>840</v>
      </c>
      <c r="D3" s="117">
        <f>'Net Salary'!C10</f>
        <v>210</v>
      </c>
      <c r="E3" s="71"/>
      <c r="F3" s="122">
        <f>Expenses!B21</f>
        <v>450</v>
      </c>
      <c r="G3" s="72"/>
      <c r="H3" s="116">
        <f>I3</f>
        <v>390</v>
      </c>
      <c r="I3" s="119">
        <f>Expenses!C4</f>
        <v>390</v>
      </c>
      <c r="K3" s="106" t="s">
        <v>63</v>
      </c>
      <c r="L3" s="126">
        <v>100</v>
      </c>
    </row>
    <row r="4" spans="1:12" x14ac:dyDescent="0.3">
      <c r="A4" s="70" t="s">
        <v>50</v>
      </c>
      <c r="B4" s="65"/>
      <c r="C4" s="116">
        <f>'Net Salary'!D19</f>
        <v>920</v>
      </c>
      <c r="D4" s="117">
        <f>'Net Salary'!D10</f>
        <v>230</v>
      </c>
      <c r="E4" s="71"/>
      <c r="F4" s="122">
        <f>Expenses!D21</f>
        <v>1180</v>
      </c>
      <c r="G4" s="72"/>
      <c r="H4" s="116">
        <f>I4-I3</f>
        <v>-260</v>
      </c>
      <c r="I4" s="119">
        <f>Expenses!E4</f>
        <v>130</v>
      </c>
      <c r="K4" s="106" t="s">
        <v>64</v>
      </c>
      <c r="L4" s="126">
        <v>0</v>
      </c>
    </row>
    <row r="5" spans="1:12" x14ac:dyDescent="0.3">
      <c r="A5" s="70" t="s">
        <v>51</v>
      </c>
      <c r="B5" s="65"/>
      <c r="C5" s="116">
        <f>'Net Salary'!E19</f>
        <v>0</v>
      </c>
      <c r="D5" s="117">
        <f>'Net Salary'!E10</f>
        <v>0</v>
      </c>
      <c r="E5" s="71"/>
      <c r="F5" s="122">
        <f>Expenses!F21</f>
        <v>0</v>
      </c>
      <c r="G5" s="72"/>
      <c r="H5" s="116">
        <f>I5-I4</f>
        <v>0</v>
      </c>
      <c r="I5" s="119">
        <f>Expenses!G4</f>
        <v>130</v>
      </c>
      <c r="K5" s="106" t="s">
        <v>65</v>
      </c>
      <c r="L5" s="126">
        <v>30</v>
      </c>
    </row>
    <row r="6" spans="1:12" x14ac:dyDescent="0.3">
      <c r="A6" s="70" t="s">
        <v>52</v>
      </c>
      <c r="B6" s="65"/>
      <c r="C6" s="116">
        <f>'Net Salary'!F19</f>
        <v>0</v>
      </c>
      <c r="D6" s="117">
        <f>'Net Salary'!F10</f>
        <v>0</v>
      </c>
      <c r="E6" s="71"/>
      <c r="F6" s="122">
        <f>Expenses!H21</f>
        <v>0</v>
      </c>
      <c r="G6" s="72"/>
      <c r="H6" s="116">
        <f t="shared" ref="H6:H14" si="0">I6-I5</f>
        <v>0</v>
      </c>
      <c r="I6" s="119">
        <f>Expenses!I4</f>
        <v>130</v>
      </c>
      <c r="K6" s="106" t="s">
        <v>0</v>
      </c>
      <c r="L6" s="126">
        <f>SUM(L3:L5)</f>
        <v>130</v>
      </c>
    </row>
    <row r="7" spans="1:12" ht="15.7" thickBot="1" x14ac:dyDescent="0.35">
      <c r="A7" s="70" t="s">
        <v>7</v>
      </c>
      <c r="B7" s="65"/>
      <c r="C7" s="116">
        <f>'Net Salary'!G19</f>
        <v>0</v>
      </c>
      <c r="D7" s="117">
        <f>'Net Salary'!G10</f>
        <v>0</v>
      </c>
      <c r="E7" s="71"/>
      <c r="F7" s="122">
        <f>Expenses!J21</f>
        <v>0</v>
      </c>
      <c r="G7" s="72"/>
      <c r="H7" s="116">
        <f t="shared" si="0"/>
        <v>0</v>
      </c>
      <c r="I7" s="119">
        <f>Expenses!K4</f>
        <v>130</v>
      </c>
      <c r="K7" s="107" t="s">
        <v>62</v>
      </c>
      <c r="L7" s="127" t="e">
        <f ca="1">ROUND(L6-(VLOOKUP(L2,A3:I14,9,FALSE)),2)</f>
        <v>#N/A</v>
      </c>
    </row>
    <row r="8" spans="1:12" x14ac:dyDescent="0.3">
      <c r="A8" s="70" t="s">
        <v>53</v>
      </c>
      <c r="B8" s="65"/>
      <c r="C8" s="116">
        <f>'Net Salary'!H19</f>
        <v>0</v>
      </c>
      <c r="D8" s="117">
        <f>'Net Salary'!H10</f>
        <v>0</v>
      </c>
      <c r="E8" s="71"/>
      <c r="F8" s="122">
        <f>Expenses!L21</f>
        <v>0</v>
      </c>
      <c r="G8" s="72"/>
      <c r="H8" s="116">
        <f t="shared" si="0"/>
        <v>0</v>
      </c>
      <c r="I8" s="119">
        <f>Expenses!M4</f>
        <v>130</v>
      </c>
    </row>
    <row r="9" spans="1:12" x14ac:dyDescent="0.3">
      <c r="A9" s="70" t="s">
        <v>54</v>
      </c>
      <c r="B9" s="65"/>
      <c r="C9" s="116">
        <f>'Net Salary'!I19</f>
        <v>0</v>
      </c>
      <c r="D9" s="117">
        <f>'Net Salary'!I10</f>
        <v>0</v>
      </c>
      <c r="E9" s="71"/>
      <c r="F9" s="122">
        <f>Expenses!N21</f>
        <v>0</v>
      </c>
      <c r="G9" s="72"/>
      <c r="H9" s="116">
        <f t="shared" si="0"/>
        <v>0</v>
      </c>
      <c r="I9" s="119">
        <f>Expenses!O4</f>
        <v>130</v>
      </c>
    </row>
    <row r="10" spans="1:12" x14ac:dyDescent="0.3">
      <c r="A10" s="70" t="s">
        <v>55</v>
      </c>
      <c r="B10" s="65"/>
      <c r="C10" s="116">
        <f>'Net Salary'!J19</f>
        <v>0</v>
      </c>
      <c r="D10" s="117">
        <f>'Net Salary'!J10</f>
        <v>0</v>
      </c>
      <c r="E10" s="71"/>
      <c r="F10" s="122">
        <f>Expenses!P21</f>
        <v>0</v>
      </c>
      <c r="G10" s="72"/>
      <c r="H10" s="116">
        <f>I10-I9</f>
        <v>0</v>
      </c>
      <c r="I10" s="119">
        <f>Expenses!Q4</f>
        <v>130</v>
      </c>
    </row>
    <row r="11" spans="1:12" x14ac:dyDescent="0.3">
      <c r="A11" s="70" t="s">
        <v>56</v>
      </c>
      <c r="B11" s="65"/>
      <c r="C11" s="116">
        <f>'Net Salary'!K19</f>
        <v>0</v>
      </c>
      <c r="D11" s="117">
        <f>'Net Salary'!K10</f>
        <v>0</v>
      </c>
      <c r="E11" s="71"/>
      <c r="F11" s="122">
        <f>Expenses!R21</f>
        <v>0</v>
      </c>
      <c r="G11" s="72"/>
      <c r="H11" s="116">
        <f t="shared" si="0"/>
        <v>0</v>
      </c>
      <c r="I11" s="119">
        <f>Expenses!S4</f>
        <v>130</v>
      </c>
    </row>
    <row r="12" spans="1:12" x14ac:dyDescent="0.3">
      <c r="A12" s="70" t="s">
        <v>57</v>
      </c>
      <c r="B12" s="65"/>
      <c r="C12" s="116">
        <f>'Net Salary'!L19</f>
        <v>0</v>
      </c>
      <c r="D12" s="117">
        <f>'Net Salary'!L10</f>
        <v>0</v>
      </c>
      <c r="E12" s="71"/>
      <c r="F12" s="122">
        <f>Expenses!T21</f>
        <v>0</v>
      </c>
      <c r="G12" s="72"/>
      <c r="H12" s="116">
        <f t="shared" si="0"/>
        <v>0</v>
      </c>
      <c r="I12" s="119">
        <f>Expenses!U4</f>
        <v>130</v>
      </c>
    </row>
    <row r="13" spans="1:12" x14ac:dyDescent="0.3">
      <c r="A13" s="70" t="s">
        <v>58</v>
      </c>
      <c r="B13" s="65"/>
      <c r="C13" s="116">
        <f>'Net Salary'!M19</f>
        <v>0</v>
      </c>
      <c r="D13" s="117">
        <f>'Net Salary'!M10</f>
        <v>0</v>
      </c>
      <c r="E13" s="71"/>
      <c r="F13" s="122">
        <f>Expenses!V21</f>
        <v>0</v>
      </c>
      <c r="G13" s="72"/>
      <c r="H13" s="116">
        <f t="shared" si="0"/>
        <v>0</v>
      </c>
      <c r="I13" s="119">
        <f>Expenses!W4</f>
        <v>130</v>
      </c>
    </row>
    <row r="14" spans="1:12" x14ac:dyDescent="0.3">
      <c r="A14" s="70" t="s">
        <v>59</v>
      </c>
      <c r="B14" s="65"/>
      <c r="C14" s="116">
        <f>'Net Salary'!N19</f>
        <v>0</v>
      </c>
      <c r="D14" s="117">
        <f>'Net Salary'!N10</f>
        <v>0</v>
      </c>
      <c r="E14" s="71"/>
      <c r="F14" s="122">
        <f>Expenses!X21</f>
        <v>0</v>
      </c>
      <c r="G14" s="72"/>
      <c r="H14" s="116">
        <f t="shared" si="0"/>
        <v>0</v>
      </c>
      <c r="I14" s="119">
        <f>Expenses!Y4</f>
        <v>130</v>
      </c>
    </row>
    <row r="15" spans="1:12" ht="15" customHeight="1" thickBot="1" x14ac:dyDescent="0.35">
      <c r="A15" s="70" t="s">
        <v>1</v>
      </c>
      <c r="B15" s="65"/>
      <c r="C15" s="118">
        <f>SUM(C3:C14)</f>
        <v>1760</v>
      </c>
      <c r="D15" s="117">
        <f t="shared" ref="D15" si="1">SUM(D3:D14)</f>
        <v>440</v>
      </c>
      <c r="E15" s="71"/>
      <c r="F15" s="122">
        <f>SUM(F3:F14)</f>
        <v>1630</v>
      </c>
      <c r="G15" s="72"/>
      <c r="H15" s="120" t="s">
        <v>66</v>
      </c>
      <c r="I15" s="121">
        <f>Result!D9</f>
        <v>130</v>
      </c>
    </row>
    <row r="16" spans="1:12" x14ac:dyDescent="0.3">
      <c r="A16" s="70" t="s">
        <v>43</v>
      </c>
      <c r="B16" s="65"/>
      <c r="C16" s="118">
        <f>AVERAGE(C3:C14)</f>
        <v>146.66666666666666</v>
      </c>
      <c r="D16" s="117">
        <f t="shared" ref="D16" si="2">AVERAGE(D3:D14)</f>
        <v>36.666666666666664</v>
      </c>
      <c r="E16" s="71"/>
      <c r="F16" s="123">
        <f>AVERAGE(F3:F14)</f>
        <v>135.83333333333334</v>
      </c>
      <c r="G16" s="71"/>
      <c r="H16" s="65"/>
    </row>
    <row r="17" spans="1:12" x14ac:dyDescent="0.3">
      <c r="A17" s="70" t="s">
        <v>60</v>
      </c>
      <c r="B17" s="65"/>
      <c r="C17" s="116">
        <f>SUM(C3:C8)</f>
        <v>1760</v>
      </c>
      <c r="D17" s="119">
        <f t="shared" ref="D17" si="3">SUM(D3:D8)</f>
        <v>440</v>
      </c>
      <c r="E17" s="72"/>
      <c r="F17" s="124">
        <f>SUM(F3:F8)</f>
        <v>1630</v>
      </c>
      <c r="G17" s="65"/>
      <c r="H17" s="71"/>
    </row>
    <row r="18" spans="1:12" ht="15.7" thickBot="1" x14ac:dyDescent="0.35">
      <c r="A18" s="73" t="s">
        <v>61</v>
      </c>
      <c r="B18" s="65"/>
      <c r="C18" s="120">
        <f>SUM($C$9:$C$14)</f>
        <v>0</v>
      </c>
      <c r="D18" s="121">
        <f>SUM($D$9:$D$14)</f>
        <v>0</v>
      </c>
      <c r="E18" s="72"/>
      <c r="F18" s="125">
        <f>SUM($F$9:$F$14)</f>
        <v>0</v>
      </c>
      <c r="G18" s="65"/>
      <c r="H18" s="65"/>
    </row>
    <row r="29" spans="1:12" x14ac:dyDescent="0.3">
      <c r="K29" s="74"/>
      <c r="L29" s="74"/>
    </row>
  </sheetData>
  <customSheetViews>
    <customSheetView guid="{12641207-4FA9-4498-AEA1-9BC1962A4F9A}">
      <selection activeCell="B16" sqref="B16"/>
      <pageMargins left="0.511811024" right="0.511811024" top="0.78740157499999996" bottom="0.78740157499999996" header="0.31496062000000002" footer="0.31496062000000002"/>
    </customSheetView>
  </customSheetViews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xmlns:x16r3="http://schemas.microsoft.com/office/spreadsheetml/2018/08/main" sqref="C3:D14 F3:F14 I3:I15" x16r3:misleadingForma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B1:M16"/>
  <sheetViews>
    <sheetView zoomScale="145" zoomScaleNormal="145" workbookViewId="0">
      <selection activeCell="C2" sqref="C2:D2"/>
    </sheetView>
  </sheetViews>
  <sheetFormatPr defaultRowHeight="14.3" x14ac:dyDescent="0.25"/>
  <cols>
    <col min="1" max="2" width="10.7109375" style="1" customWidth="1"/>
    <col min="3" max="3" width="18.7109375" style="1" customWidth="1"/>
    <col min="4" max="4" width="18.5703125" style="7" customWidth="1"/>
    <col min="5" max="5" width="10.7109375" style="7" customWidth="1"/>
    <col min="6" max="7" width="18.5703125" style="1" customWidth="1"/>
    <col min="8" max="9" width="10.7109375" style="1" customWidth="1"/>
    <col min="10" max="12" width="12.85546875" style="1" customWidth="1"/>
    <col min="13" max="13" width="11.42578125" style="1" customWidth="1"/>
    <col min="14" max="14" width="12.7109375" style="1" bestFit="1" customWidth="1"/>
    <col min="15" max="16384" width="9.140625" style="1"/>
  </cols>
  <sheetData>
    <row r="1" spans="2:13" ht="20" thickBot="1" x14ac:dyDescent="0.45">
      <c r="B1" s="23"/>
      <c r="C1" s="23"/>
      <c r="D1" s="27"/>
      <c r="E1" s="27"/>
      <c r="F1" s="23"/>
      <c r="G1" s="23"/>
    </row>
    <row r="2" spans="2:13" ht="20" thickBot="1" x14ac:dyDescent="0.45">
      <c r="B2" s="23"/>
      <c r="C2" s="103" t="s">
        <v>0</v>
      </c>
      <c r="D2" s="104"/>
      <c r="E2" s="28"/>
      <c r="F2" s="103" t="s">
        <v>23</v>
      </c>
      <c r="G2" s="104"/>
      <c r="I2" s="13"/>
      <c r="J2" s="13"/>
      <c r="K2" s="13"/>
      <c r="L2" s="13"/>
    </row>
    <row r="3" spans="2:13" ht="19.25" x14ac:dyDescent="0.4">
      <c r="B3" s="23"/>
      <c r="C3" s="38" t="s">
        <v>36</v>
      </c>
      <c r="D3" s="58">
        <f>SUM('Net Salary'!C3:N8)</f>
        <v>2500</v>
      </c>
      <c r="E3" s="29"/>
      <c r="F3" s="39" t="str">
        <f>Expenses!B7</f>
        <v>Bills</v>
      </c>
      <c r="G3" s="61">
        <f>SUM(Expenses!C7,Expenses!E7,Expenses!G7,Expenses!I7,Expenses!K7,Expenses!M7,Expenses!O7,Expenses!Q7,Expenses!S7,Expenses!U7,Expenses!W7,Expenses!Y7)</f>
        <v>60</v>
      </c>
      <c r="I3" s="14"/>
      <c r="J3" s="15"/>
      <c r="K3" s="16"/>
      <c r="L3" s="17"/>
    </row>
    <row r="4" spans="2:13" ht="19.25" x14ac:dyDescent="0.4">
      <c r="B4" s="23"/>
      <c r="C4" s="22" t="s">
        <v>21</v>
      </c>
      <c r="D4" s="59">
        <f>SUM('Net Salary'!C13:N17)</f>
        <v>300</v>
      </c>
      <c r="E4" s="29"/>
      <c r="F4" s="39" t="str">
        <f>Expenses!B8</f>
        <v>Car maintenance</v>
      </c>
      <c r="G4" s="61">
        <f>SUM(Expenses!C8,Expenses!E8,Expenses!G8,Expenses!I8,Expenses!K8,Expenses!M8,Expenses!O8,Expenses!Q8,Expenses!S8,Expenses!U8,Expenses!W8,Expenses!Y8)</f>
        <v>100</v>
      </c>
      <c r="I4" s="14"/>
      <c r="J4" s="15"/>
      <c r="K4" s="16"/>
      <c r="L4" s="17"/>
    </row>
    <row r="5" spans="2:13" ht="19.25" x14ac:dyDescent="0.4">
      <c r="B5" s="23"/>
      <c r="C5" s="22" t="s">
        <v>37</v>
      </c>
      <c r="D5" s="59">
        <f>SUM('Net Salary'!C3:N8)-SUM('Net Salary'!C10:N10)-SUM('Net Salary'!C13:N17)</f>
        <v>1760</v>
      </c>
      <c r="E5" s="29"/>
      <c r="F5" s="39" t="str">
        <f>Expenses!B9</f>
        <v>Clothing</v>
      </c>
      <c r="G5" s="61">
        <f>SUM(Expenses!C9,Expenses!E9,Expenses!G9,Expenses!I9,Expenses!K9,Expenses!M9,Expenses!O9,Expenses!Q9,Expenses!S9,Expenses!U9,Expenses!W9,Expenses!Y9)</f>
        <v>150</v>
      </c>
      <c r="I5" s="14"/>
      <c r="J5" s="15"/>
      <c r="K5" s="17"/>
      <c r="L5" s="17"/>
    </row>
    <row r="6" spans="2:13" ht="19.25" x14ac:dyDescent="0.4">
      <c r="B6" s="23"/>
      <c r="C6" s="22" t="s">
        <v>38</v>
      </c>
      <c r="D6" s="59">
        <f>SUM(Expenses!C7:C14,Expenses!E7:E14,Expenses!G7:G14,Expenses!I7:I14,Expenses!K7:K14,Expenses!M7:M14,Expenses!O7:O14,Expenses!Q7:Q14,Expenses!S7:S14,Expenses!U7:U14,Expenses!W7:W14,Expenses!Y7:Y14)</f>
        <v>1180</v>
      </c>
      <c r="E6" s="29"/>
      <c r="F6" s="39" t="str">
        <f>Expenses!B10</f>
        <v>Eletron n' games</v>
      </c>
      <c r="G6" s="61">
        <f>SUM(Expenses!C10,Expenses!E10,Expenses!G10,Expenses!I10,Expenses!K10,Expenses!M10,Expenses!O10,Expenses!Q10,Expenses!S10,Expenses!U10,Expenses!W10,Expenses!Y10)</f>
        <v>200</v>
      </c>
      <c r="I6" s="14"/>
      <c r="J6" s="15"/>
      <c r="K6" s="17"/>
      <c r="L6" s="17"/>
    </row>
    <row r="7" spans="2:13" ht="19.25" x14ac:dyDescent="0.4">
      <c r="B7" s="23"/>
      <c r="C7" s="22" t="s">
        <v>39</v>
      </c>
      <c r="D7" s="59">
        <f>SUM(Expenses!C15:C20,Expenses!E15:E20,Expenses!G15:G20,Expenses!I15:I20,Expenses!K15:K20,Expenses!M15:M20,Expenses!O15:O20,Expenses!Q15:Q20,Expenses!S15:S20,Expenses!U15:U20,Expenses!W15:W20,Expenses!Y15:Y20)</f>
        <v>450</v>
      </c>
      <c r="E7" s="29"/>
      <c r="F7" s="39" t="str">
        <f>Expenses!B11</f>
        <v>Food</v>
      </c>
      <c r="G7" s="61">
        <f>SUM(Expenses!C11,Expenses!E11,Expenses!G11,Expenses!I11,Expenses!K11,Expenses!M11,Expenses!O11,Expenses!Q11,Expenses!S11,Expenses!U11,Expenses!W11,Expenses!Y11)</f>
        <v>65</v>
      </c>
      <c r="I7" s="14"/>
      <c r="J7" s="15"/>
      <c r="K7" s="17"/>
      <c r="L7" s="17"/>
    </row>
    <row r="8" spans="2:13" ht="19.25" x14ac:dyDescent="0.4">
      <c r="B8" s="23"/>
      <c r="C8" s="22" t="s">
        <v>40</v>
      </c>
      <c r="D8" s="59">
        <f>SUM(D6:D7)</f>
        <v>1630</v>
      </c>
      <c r="E8" s="29"/>
      <c r="F8" s="39" t="str">
        <f>Expenses!B12</f>
        <v>Gas</v>
      </c>
      <c r="G8" s="61">
        <f>SUM(Expenses!C12,Expenses!E12,Expenses!G12,Expenses!I12,Expenses!K12,Expenses!M12,Expenses!O12,Expenses!Q12,Expenses!S12,Expenses!U12,Expenses!W12,Expenses!Y12)</f>
        <v>55</v>
      </c>
      <c r="I8" s="14"/>
      <c r="J8" s="15"/>
      <c r="K8" s="17"/>
      <c r="L8" s="17"/>
    </row>
    <row r="9" spans="2:13" ht="19.25" x14ac:dyDescent="0.4">
      <c r="B9" s="23"/>
      <c r="C9" s="22" t="s">
        <v>41</v>
      </c>
      <c r="D9" s="60">
        <f>Expenses!Y4</f>
        <v>130</v>
      </c>
      <c r="E9" s="30"/>
      <c r="F9" s="39" t="str">
        <f>Expenses!B13</f>
        <v>Hang out</v>
      </c>
      <c r="G9" s="61">
        <f>SUM(Expenses!C13,Expenses!E13,Expenses!G13,Expenses!I13,Expenses!K13,Expenses!M13,Expenses!O13,Expenses!Q13,Expenses!S13,Expenses!U13,Expenses!W13,Expenses!Y13)</f>
        <v>430</v>
      </c>
      <c r="I9" s="14"/>
      <c r="J9" s="15"/>
      <c r="K9" s="17"/>
      <c r="L9" s="17"/>
    </row>
    <row r="10" spans="2:13" ht="19.25" x14ac:dyDescent="0.4">
      <c r="B10" s="23"/>
      <c r="C10" s="22" t="s">
        <v>17</v>
      </c>
      <c r="D10" s="60">
        <f>SUM('Net Salary'!C10:N10)</f>
        <v>440</v>
      </c>
      <c r="E10" s="30"/>
      <c r="F10" s="39" t="str">
        <f>Expenses!B14</f>
        <v>Healthcare</v>
      </c>
      <c r="G10" s="61">
        <f>SUM(Expenses!C14,Expenses!E14,Expenses!G14,Expenses!I14,Expenses!K14,Expenses!M14,Expenses!O14,Expenses!Q14,Expenses!S14,Expenses!U14,Expenses!W14,Expenses!Y14)</f>
        <v>120</v>
      </c>
      <c r="I10" s="18"/>
      <c r="J10" s="15"/>
      <c r="K10" s="17"/>
      <c r="L10" s="17"/>
    </row>
    <row r="11" spans="2:13" ht="19.45" customHeight="1" x14ac:dyDescent="0.4">
      <c r="B11" s="23"/>
      <c r="C11" s="23"/>
      <c r="D11" s="30"/>
      <c r="E11" s="30"/>
      <c r="F11" s="22" t="s">
        <v>0</v>
      </c>
      <c r="G11" s="62">
        <f>SUM(G3:G10)</f>
        <v>1180</v>
      </c>
      <c r="I11" s="19"/>
      <c r="J11" s="15"/>
      <c r="K11" s="17"/>
      <c r="L11" s="17"/>
    </row>
    <row r="12" spans="2:13" x14ac:dyDescent="0.25">
      <c r="H12" s="7"/>
      <c r="I12" s="20"/>
      <c r="J12" s="20"/>
      <c r="K12" s="7"/>
      <c r="L12" s="7"/>
    </row>
    <row r="13" spans="2:13" x14ac:dyDescent="0.25">
      <c r="H13" s="7"/>
      <c r="I13" s="20"/>
      <c r="J13" s="20"/>
      <c r="K13" s="7"/>
      <c r="L13" s="7"/>
    </row>
    <row r="14" spans="2:13" x14ac:dyDescent="0.25">
      <c r="H14" s="7"/>
      <c r="I14" s="20"/>
      <c r="J14" s="20"/>
      <c r="K14" s="7"/>
      <c r="L14" s="7"/>
    </row>
    <row r="15" spans="2:13" x14ac:dyDescent="0.25">
      <c r="H15" s="7"/>
      <c r="I15" s="20"/>
      <c r="J15" s="20"/>
      <c r="K15" s="7"/>
      <c r="L15" s="7"/>
    </row>
    <row r="16" spans="2:13" x14ac:dyDescent="0.25">
      <c r="H16" s="7"/>
      <c r="I16" s="4"/>
      <c r="J16" s="4"/>
      <c r="K16" s="21"/>
      <c r="L16" s="21"/>
      <c r="M16" s="4"/>
    </row>
  </sheetData>
  <sortState xmlns:xlrd2="http://schemas.microsoft.com/office/spreadsheetml/2017/richdata2" ref="G4:K10">
    <sortCondition ref="G11"/>
  </sortState>
  <mergeCells count="2">
    <mergeCell ref="C2:D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6:D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Net Salary</vt:lpstr>
      <vt:lpstr>Expenses</vt:lpstr>
      <vt:lpstr>Resume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</dc:creator>
  <cp:lastModifiedBy>RobisonTorres</cp:lastModifiedBy>
  <cp:lastPrinted>2015-09-06T20:16:29Z</cp:lastPrinted>
  <dcterms:created xsi:type="dcterms:W3CDTF">2011-04-06T00:31:18Z</dcterms:created>
  <dcterms:modified xsi:type="dcterms:W3CDTF">2023-08-30T15:54:08Z</dcterms:modified>
</cp:coreProperties>
</file>