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13_ncr:1_{C612D97D-86D8-4129-AD28-CCE67C305C19}" xr6:coauthVersionLast="47" xr6:coauthVersionMax="47" xr10:uidLastSave="{00000000-0000-0000-0000-000000000000}"/>
  <bookViews>
    <workbookView xWindow="-114" yWindow="-114" windowWidth="19704" windowHeight="11178" tabRatio="792" xr2:uid="{00000000-000D-0000-FFFF-FFFF00000000}"/>
  </bookViews>
  <sheets>
    <sheet name="Balance &amp; Tracking" sheetId="12" r:id="rId1"/>
    <sheet name="Map - Net Salary" sheetId="8" r:id="rId2"/>
    <sheet name="Map - Expenses" sheetId="1" r:id="rId3"/>
    <sheet name="Graphic - Monthly" sheetId="14" r:id="rId4"/>
    <sheet name="Graphic - Annual" sheetId="13" r:id="rId5"/>
  </sheets>
  <definedNames>
    <definedName name="Assets">'Balance &amp; Tracking'!$B$3:$B$5</definedName>
    <definedName name="Dash">'Graphic - Annual'!$A$1:$P$26</definedName>
    <definedName name="Discount">'Map - Net Salary'!$A$9:$A$11</definedName>
    <definedName name="Expenses">'Map - Expenses'!$C$7:$C$15</definedName>
    <definedName name="Income">'Map - Net Salary'!$A$4:$A$6</definedName>
    <definedName name="Investments">'Map - Net Salary'!$A$14:$A$15</definedName>
    <definedName name="Transfer">'Balance &amp; Tracking'!$B$3:$B$5</definedName>
    <definedName name="Z_12641207_4FA9_4498_AEA1_9BC1962A4F9A_.wvu.Rows" localSheetId="2" hidden="1">'Map - Expenses'!$6:$6,'Map - Expenses'!#REF!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2" l="1"/>
  <c r="C10" i="12"/>
  <c r="C11" i="12"/>
  <c r="C13" i="12"/>
  <c r="E4" i="14" a="1"/>
  <c r="E4" i="14" s="1"/>
  <c r="C5" i="12" a="1"/>
  <c r="C5" i="12" s="1"/>
  <c r="C4" i="12" a="1"/>
  <c r="C4" i="12" s="1"/>
  <c r="C3" i="12" a="1"/>
  <c r="C3" i="12" s="1"/>
  <c r="AG7" i="1" a="1"/>
  <c r="AG7" i="1" s="1"/>
  <c r="AA7" i="1" a="1"/>
  <c r="AA7" i="1" s="1"/>
  <c r="U7" i="1" a="1"/>
  <c r="U7" i="1" s="1"/>
  <c r="O7" i="1" a="1"/>
  <c r="O7" i="1" s="1"/>
  <c r="I7" i="1" a="1"/>
  <c r="I7" i="1" s="1"/>
  <c r="AJ7" i="1" a="1"/>
  <c r="AJ7" i="1" s="1"/>
  <c r="AD7" i="1" a="1"/>
  <c r="AD7" i="1" s="1"/>
  <c r="X7" i="1" a="1"/>
  <c r="X7" i="1" s="1"/>
  <c r="R7" i="1" a="1"/>
  <c r="R7" i="1" s="1"/>
  <c r="L7" i="1" a="1"/>
  <c r="L7" i="1" s="1"/>
  <c r="F7" i="1" a="1"/>
  <c r="F7" i="1" s="1"/>
  <c r="C12" i="12"/>
  <c r="N10" i="13" l="1"/>
  <c r="N9" i="13"/>
  <c r="N8" i="13"/>
  <c r="N7" i="13"/>
  <c r="N6" i="13"/>
  <c r="N5" i="13"/>
  <c r="N4" i="13"/>
  <c r="N3" i="13"/>
  <c r="C6" i="12" l="1"/>
  <c r="B8" i="12"/>
  <c r="G8" i="12"/>
  <c r="K4" i="8"/>
  <c r="K11" i="8" l="1"/>
  <c r="G11" i="8"/>
  <c r="B11" i="8"/>
  <c r="L11" i="8"/>
  <c r="C11" i="8"/>
  <c r="M11" i="8"/>
  <c r="H11" i="8"/>
  <c r="J11" i="8"/>
  <c r="I11" i="8"/>
  <c r="D11" i="8"/>
  <c r="F11" i="8"/>
  <c r="E11" i="8"/>
  <c r="K5" i="8"/>
  <c r="K6" i="8"/>
  <c r="K9" i="8"/>
  <c r="K10" i="8"/>
  <c r="B4" i="8"/>
  <c r="B9" i="8"/>
  <c r="C9" i="8"/>
  <c r="J10" i="8"/>
  <c r="F9" i="8"/>
  <c r="M10" i="8"/>
  <c r="I9" i="8"/>
  <c r="F10" i="8"/>
  <c r="I10" i="8"/>
  <c r="E9" i="8"/>
  <c r="L9" i="8"/>
  <c r="C10" i="8"/>
  <c r="B10" i="8"/>
  <c r="E10" i="8"/>
  <c r="L10" i="8"/>
  <c r="H9" i="8"/>
  <c r="J9" i="8"/>
  <c r="M9" i="8"/>
  <c r="H10" i="8"/>
  <c r="D9" i="8"/>
  <c r="G9" i="8"/>
  <c r="D10" i="8"/>
  <c r="G10" i="8"/>
  <c r="D7" i="1"/>
  <c r="M15" i="8"/>
  <c r="I15" i="8"/>
  <c r="E15" i="8"/>
  <c r="M14" i="8"/>
  <c r="I14" i="8"/>
  <c r="E14" i="8"/>
  <c r="L6" i="8"/>
  <c r="H6" i="8"/>
  <c r="D6" i="8"/>
  <c r="L5" i="8"/>
  <c r="H5" i="8"/>
  <c r="D5" i="8"/>
  <c r="L4" i="8"/>
  <c r="H4" i="8"/>
  <c r="D4" i="8"/>
  <c r="L15" i="8"/>
  <c r="H15" i="8"/>
  <c r="D15" i="8"/>
  <c r="L14" i="8"/>
  <c r="H14" i="8"/>
  <c r="D14" i="8"/>
  <c r="G6" i="8"/>
  <c r="C6" i="8"/>
  <c r="G5" i="8"/>
  <c r="C5" i="8"/>
  <c r="G4" i="8"/>
  <c r="C4" i="8"/>
  <c r="K15" i="8"/>
  <c r="G15" i="8"/>
  <c r="C15" i="8"/>
  <c r="K14" i="8"/>
  <c r="G14" i="8"/>
  <c r="C14" i="8"/>
  <c r="J6" i="8"/>
  <c r="F6" i="8"/>
  <c r="B6" i="8"/>
  <c r="J5" i="8"/>
  <c r="F5" i="8"/>
  <c r="B5" i="8"/>
  <c r="J4" i="8"/>
  <c r="F4" i="8"/>
  <c r="J15" i="8"/>
  <c r="F15" i="8"/>
  <c r="B15" i="8"/>
  <c r="J14" i="8"/>
  <c r="F14" i="8"/>
  <c r="B14" i="8"/>
  <c r="M6" i="8"/>
  <c r="I6" i="8"/>
  <c r="E6" i="8"/>
  <c r="M5" i="8"/>
  <c r="I5" i="8"/>
  <c r="E5" i="8"/>
  <c r="M4" i="8"/>
  <c r="I4" i="8"/>
  <c r="E4" i="8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M17" i="8" l="1"/>
  <c r="C14" i="13" s="1"/>
  <c r="B17" i="8"/>
  <c r="C3" i="13" s="1"/>
  <c r="D3" i="13"/>
  <c r="D12" i="13"/>
  <c r="D9" i="13"/>
  <c r="D14" i="13"/>
  <c r="D5" i="13"/>
  <c r="D10" i="13"/>
  <c r="D13" i="13"/>
  <c r="L3" i="13"/>
  <c r="L5" i="13"/>
  <c r="D11" i="13"/>
  <c r="D4" i="13"/>
  <c r="D6" i="13"/>
  <c r="L4" i="13"/>
  <c r="D7" i="13"/>
  <c r="C17" i="8"/>
  <c r="C4" i="13" s="1"/>
  <c r="D17" i="8"/>
  <c r="C5" i="13" s="1"/>
  <c r="I17" i="8"/>
  <c r="C10" i="13" s="1"/>
  <c r="F17" i="8"/>
  <c r="C7" i="13" s="1"/>
  <c r="G17" i="8"/>
  <c r="C8" i="13" s="1"/>
  <c r="H17" i="8"/>
  <c r="C9" i="13" s="1"/>
  <c r="E17" i="8"/>
  <c r="C6" i="13" s="1"/>
  <c r="J17" i="8"/>
  <c r="C11" i="13" s="1"/>
  <c r="K17" i="8"/>
  <c r="C12" i="13" s="1"/>
  <c r="L17" i="8"/>
  <c r="C13" i="13" s="1"/>
  <c r="AK15" i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D18" i="13" l="1"/>
  <c r="O3" i="13"/>
  <c r="O9" i="13"/>
  <c r="L7" i="13"/>
  <c r="C16" i="13"/>
  <c r="C17" i="13"/>
  <c r="C15" i="13"/>
  <c r="L6" i="13"/>
  <c r="L8" i="13" s="1"/>
  <c r="O4" i="13"/>
  <c r="O5" i="13"/>
  <c r="O7" i="13"/>
  <c r="O8" i="13"/>
  <c r="O10" i="13"/>
  <c r="C18" i="13"/>
  <c r="D8" i="13"/>
  <c r="D15" i="13" s="1"/>
  <c r="L10" i="13" s="1"/>
  <c r="O6" i="13"/>
  <c r="F4" i="14" a="1"/>
  <c r="F4" i="14" s="1"/>
  <c r="B5" i="14" s="1"/>
  <c r="AJ17" i="1"/>
  <c r="F14" i="13" s="1"/>
  <c r="AG17" i="1"/>
  <c r="F13" i="13" s="1"/>
  <c r="AD17" i="1"/>
  <c r="F12" i="13" s="1"/>
  <c r="AA17" i="1"/>
  <c r="F11" i="13" s="1"/>
  <c r="X17" i="1"/>
  <c r="F10" i="13" s="1"/>
  <c r="U17" i="1"/>
  <c r="F9" i="13" s="1"/>
  <c r="R17" i="1"/>
  <c r="F8" i="13" s="1"/>
  <c r="O17" i="1"/>
  <c r="F7" i="13" s="1"/>
  <c r="I17" i="1"/>
  <c r="F5" i="13" s="1"/>
  <c r="D17" i="13" l="1"/>
  <c r="O11" i="13"/>
  <c r="F18" i="13"/>
  <c r="D16" i="13"/>
  <c r="J3" i="1"/>
  <c r="G3" i="1"/>
  <c r="M3" i="1"/>
  <c r="L17" i="1"/>
  <c r="F6" i="13" s="1"/>
  <c r="F17" i="1"/>
  <c r="F4" i="13" s="1"/>
  <c r="AB3" i="1" l="1"/>
  <c r="AE3" i="1"/>
  <c r="Y3" i="1"/>
  <c r="V3" i="1"/>
  <c r="AK3" i="1" l="1"/>
  <c r="P3" i="1" l="1"/>
  <c r="S3" i="1"/>
  <c r="AH3" i="1"/>
  <c r="C17" i="1" l="1"/>
  <c r="F3" i="13" s="1"/>
  <c r="F15" i="13" l="1"/>
  <c r="F16" i="13"/>
  <c r="F17" i="13"/>
  <c r="D3" i="1"/>
  <c r="D4" i="1" s="1"/>
  <c r="I3" i="13" s="1"/>
  <c r="H3" i="13" s="1"/>
  <c r="G4" i="1" l="1"/>
  <c r="I4" i="13" s="1"/>
  <c r="H4" i="13" s="1"/>
  <c r="J4" i="1" l="1"/>
  <c r="I5" i="13" s="1"/>
  <c r="H5" i="13" s="1"/>
  <c r="M4" i="1" l="1"/>
  <c r="I6" i="13" s="1"/>
  <c r="H6" i="13" l="1"/>
  <c r="P4" i="1"/>
  <c r="I7" i="13" s="1"/>
  <c r="H7" i="13" s="1"/>
  <c r="S4" i="1" l="1"/>
  <c r="I8" i="13" s="1"/>
  <c r="H8" i="13" l="1"/>
  <c r="V4" i="1"/>
  <c r="I9" i="13" s="1"/>
  <c r="H9" i="13" s="1"/>
  <c r="Y4" i="1" l="1"/>
  <c r="I10" i="13" s="1"/>
  <c r="H10" i="13" l="1"/>
  <c r="AB4" i="1"/>
  <c r="I11" i="13" s="1"/>
  <c r="H11" i="13" s="1"/>
  <c r="AE4" i="1" l="1"/>
  <c r="I12" i="13" s="1"/>
  <c r="H12" i="13" s="1"/>
  <c r="E3" i="12" s="1"/>
  <c r="E5" i="12" l="1"/>
  <c r="AH4" i="1"/>
  <c r="I13" i="13" s="1"/>
  <c r="H13" i="13" s="1"/>
  <c r="AK4" i="1" l="1"/>
  <c r="E6" i="12"/>
  <c r="L9" i="13" l="1"/>
  <c r="I15" i="13" s="1"/>
  <c r="E4" i="12" s="1"/>
  <c r="I14" i="13"/>
  <c r="H14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<sst xmlns="http://schemas.openxmlformats.org/spreadsheetml/2006/main" count="138" uniqueCount="64">
  <si>
    <t>Total</t>
  </si>
  <si>
    <t xml:space="preserve">Total </t>
  </si>
  <si>
    <t>1º Sem.</t>
  </si>
  <si>
    <t>2º Sem.</t>
  </si>
  <si>
    <t>Balance</t>
  </si>
  <si>
    <t>Bank II</t>
  </si>
  <si>
    <t>Wallet</t>
  </si>
  <si>
    <t>Monthly</t>
  </si>
  <si>
    <t>Annual</t>
  </si>
  <si>
    <t>Plan</t>
  </si>
  <si>
    <t>Real vs Plan</t>
  </si>
  <si>
    <t>Investments</t>
  </si>
  <si>
    <t>Income</t>
  </si>
  <si>
    <t>Salary</t>
  </si>
  <si>
    <t>Sales</t>
  </si>
  <si>
    <t>Other</t>
  </si>
  <si>
    <t>Discount</t>
  </si>
  <si>
    <t>Tax I</t>
  </si>
  <si>
    <t>Tax II</t>
  </si>
  <si>
    <t>Discount - Other</t>
  </si>
  <si>
    <t>Stock M. I</t>
  </si>
  <si>
    <t>Stock M. II</t>
  </si>
  <si>
    <t>Bills</t>
  </si>
  <si>
    <t>Car maintenance</t>
  </si>
  <si>
    <t>Clothing</t>
  </si>
  <si>
    <t>Eletron n' games</t>
  </si>
  <si>
    <t>Food</t>
  </si>
  <si>
    <t>Gas</t>
  </si>
  <si>
    <t>Hang out</t>
  </si>
  <si>
    <t>Healthcare</t>
  </si>
  <si>
    <t>Net Salary</t>
  </si>
  <si>
    <t>Fixed Expenses</t>
  </si>
  <si>
    <t>Expenses</t>
  </si>
  <si>
    <t>Bank I</t>
  </si>
  <si>
    <t>Description</t>
  </si>
  <si>
    <t>Amount</t>
  </si>
  <si>
    <t>Month</t>
  </si>
  <si>
    <t>Average</t>
  </si>
  <si>
    <t>Net Income</t>
  </si>
  <si>
    <t>Blc Month</t>
  </si>
  <si>
    <t>Blc Accumu.</t>
  </si>
  <si>
    <t>Result</t>
  </si>
  <si>
    <t>Gross Income</t>
  </si>
  <si>
    <t>Fixed Expen.</t>
  </si>
  <si>
    <t>General Expen.</t>
  </si>
  <si>
    <t>Total Expen.</t>
  </si>
  <si>
    <t>Annual Balance</t>
  </si>
  <si>
    <t>Date</t>
  </si>
  <si>
    <t>Operation</t>
  </si>
  <si>
    <t>Category</t>
  </si>
  <si>
    <t>Allocation</t>
  </si>
  <si>
    <t>General expen.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</si>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</sst>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R$&quot;\ * #,##0.00_-;\-&quot;R$&quot;\ * #,##0.00_-;_-&quot;R$&quot;\ * &quot;-&quot;??_-;_-@_-"/>
    <numFmt numFmtId="164" formatCode="mmmm"/>
    <numFmt numFmtId="165" formatCode="dd/mm"/>
    <numFmt numFmtId="166" formatCode="_-[$$-409]* #,##0.00_ ;_-[$$-409]* \-#,##0.00\ ;_-[$$-409]* &quot;-&quot;??_ ;_-@_ "/>
    <numFmt numFmtId="167" formatCode="mm/d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Times New Roman"/>
      <family val="1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8" tint="-0.249977111117893"/>
        <bgColor theme="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7">
    <xf numFmtId="0" fontId="0" fillId="0" borderId="0" xfId="0"/>
    <xf numFmtId="0" fontId="0" fillId="2" borderId="0" xfId="0" applyFill="1"/>
    <xf numFmtId="0" fontId="2" fillId="2" borderId="0" xfId="0" applyFont="1" applyFill="1"/>
    <xf numFmtId="0" fontId="7" fillId="2" borderId="0" xfId="0" applyFont="1" applyFill="1"/>
    <xf numFmtId="44" fontId="8" fillId="2" borderId="0" xfId="1" applyFont="1" applyFill="1" applyBorder="1"/>
    <xf numFmtId="0" fontId="7" fillId="2" borderId="9" xfId="0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3" borderId="6" xfId="0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6" fillId="3" borderId="7" xfId="0" applyFont="1" applyFill="1" applyBorder="1" applyAlignment="1">
      <alignment horizontal="center"/>
    </xf>
    <xf numFmtId="44" fontId="7" fillId="2" borderId="0" xfId="0" applyNumberFormat="1" applyFont="1" applyFill="1"/>
    <xf numFmtId="0" fontId="6" fillId="3" borderId="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44" fontId="7" fillId="2" borderId="0" xfId="1" applyFont="1" applyFill="1" applyBorder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0" fillId="2" borderId="0" xfId="0" applyFont="1" applyFill="1" applyAlignment="1">
      <alignment horizontal="center"/>
    </xf>
    <xf numFmtId="0" fontId="5" fillId="2" borderId="0" xfId="1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4" fontId="5" fillId="2" borderId="0" xfId="1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8" fillId="2" borderId="1" xfId="0" applyFont="1" applyFill="1" applyBorder="1"/>
    <xf numFmtId="0" fontId="4" fillId="2" borderId="0" xfId="1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/>
    </xf>
    <xf numFmtId="44" fontId="6" fillId="3" borderId="9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right"/>
    </xf>
    <xf numFmtId="0" fontId="8" fillId="2" borderId="0" xfId="1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vertical="center" wrapText="1"/>
    </xf>
    <xf numFmtId="165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4" fontId="6" fillId="0" borderId="0" xfId="1" applyFont="1" applyFill="1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44" fontId="8" fillId="2" borderId="0" xfId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165" fontId="8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7" fillId="2" borderId="10" xfId="0" applyFont="1" applyFill="1" applyBorder="1"/>
    <xf numFmtId="0" fontId="7" fillId="2" borderId="2" xfId="0" applyFont="1" applyFill="1" applyBorder="1"/>
    <xf numFmtId="0" fontId="8" fillId="2" borderId="10" xfId="0" applyFont="1" applyFill="1" applyBorder="1"/>
    <xf numFmtId="44" fontId="2" fillId="2" borderId="0" xfId="1" applyFont="1" applyFill="1"/>
    <xf numFmtId="164" fontId="6" fillId="5" borderId="1" xfId="0" applyNumberFormat="1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6" fontId="2" fillId="2" borderId="0" xfId="1" applyNumberFormat="1" applyFont="1" applyFill="1"/>
    <xf numFmtId="166" fontId="7" fillId="2" borderId="1" xfId="1" applyNumberFormat="1" applyFont="1" applyFill="1" applyBorder="1" applyAlignment="1">
      <alignment horizontal="center"/>
    </xf>
    <xf numFmtId="166" fontId="7" fillId="2" borderId="10" xfId="0" applyNumberFormat="1" applyFont="1" applyFill="1" applyBorder="1" applyAlignment="1">
      <alignment horizontal="center"/>
    </xf>
    <xf numFmtId="166" fontId="7" fillId="2" borderId="11" xfId="1" applyNumberFormat="1" applyFont="1" applyFill="1" applyBorder="1" applyAlignment="1">
      <alignment horizontal="center"/>
    </xf>
    <xf numFmtId="166" fontId="7" fillId="2" borderId="6" xfId="1" applyNumberFormat="1" applyFont="1" applyFill="1" applyBorder="1" applyAlignment="1">
      <alignment horizontal="center"/>
    </xf>
    <xf numFmtId="166" fontId="7" fillId="2" borderId="11" xfId="0" applyNumberFormat="1" applyFont="1" applyFill="1" applyBorder="1" applyAlignment="1">
      <alignment horizontal="center"/>
    </xf>
    <xf numFmtId="166" fontId="8" fillId="2" borderId="11" xfId="0" applyNumberFormat="1" applyFont="1" applyFill="1" applyBorder="1" applyAlignment="1">
      <alignment horizontal="center"/>
    </xf>
    <xf numFmtId="166" fontId="7" fillId="2" borderId="3" xfId="0" applyNumberFormat="1" applyFont="1" applyFill="1" applyBorder="1" applyAlignment="1">
      <alignment horizontal="center"/>
    </xf>
    <xf numFmtId="166" fontId="7" fillId="2" borderId="3" xfId="0" applyNumberFormat="1" applyFont="1" applyFill="1" applyBorder="1"/>
    <xf numFmtId="166" fontId="7" fillId="2" borderId="10" xfId="1" applyNumberFormat="1" applyFont="1" applyFill="1" applyBorder="1" applyAlignment="1">
      <alignment horizontal="center"/>
    </xf>
    <xf numFmtId="166" fontId="7" fillId="2" borderId="2" xfId="0" applyNumberFormat="1" applyFont="1" applyFill="1" applyBorder="1" applyAlignment="1">
      <alignment horizontal="center"/>
    </xf>
    <xf numFmtId="166" fontId="7" fillId="2" borderId="6" xfId="1" applyNumberFormat="1" applyFont="1" applyFill="1" applyBorder="1" applyAlignment="1"/>
    <xf numFmtId="166" fontId="7" fillId="2" borderId="6" xfId="0" applyNumberFormat="1" applyFont="1" applyFill="1" applyBorder="1"/>
    <xf numFmtId="166" fontId="7" fillId="2" borderId="7" xfId="0" applyNumberFormat="1" applyFont="1" applyFill="1" applyBorder="1"/>
    <xf numFmtId="0" fontId="8" fillId="2" borderId="0" xfId="0" applyFont="1" applyFill="1" applyAlignment="1">
      <alignment vertical="center"/>
    </xf>
    <xf numFmtId="164" fontId="8" fillId="2" borderId="1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11" fillId="2" borderId="0" xfId="1" applyNumberFormat="1" applyFont="1" applyFill="1" applyBorder="1"/>
    <xf numFmtId="44" fontId="11" fillId="2" borderId="0" xfId="1" applyFont="1" applyFill="1" applyBorder="1"/>
    <xf numFmtId="0" fontId="11" fillId="2" borderId="0" xfId="0" applyFont="1" applyFill="1"/>
    <xf numFmtId="44" fontId="11" fillId="2" borderId="0" xfId="0" applyNumberFormat="1" applyFont="1" applyFill="1"/>
    <xf numFmtId="0" fontId="11" fillId="2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0" fontId="11" fillId="2" borderId="1" xfId="0" applyFont="1" applyFill="1" applyBorder="1"/>
    <xf numFmtId="0" fontId="12" fillId="3" borderId="1" xfId="0" applyFont="1" applyFill="1" applyBorder="1"/>
    <xf numFmtId="0" fontId="13" fillId="2" borderId="1" xfId="0" applyFont="1" applyFill="1" applyBorder="1"/>
    <xf numFmtId="0" fontId="13" fillId="0" borderId="1" xfId="0" applyFont="1" applyBorder="1"/>
    <xf numFmtId="0" fontId="13" fillId="2" borderId="12" xfId="0" applyFont="1" applyFill="1" applyBorder="1"/>
    <xf numFmtId="0" fontId="12" fillId="2" borderId="0" xfId="0" applyFont="1" applyFill="1"/>
    <xf numFmtId="44" fontId="12" fillId="2" borderId="0" xfId="1" applyFont="1" applyFill="1" applyBorder="1"/>
    <xf numFmtId="44" fontId="14" fillId="2" borderId="0" xfId="1" applyFont="1" applyFill="1" applyBorder="1"/>
    <xf numFmtId="44" fontId="11" fillId="2" borderId="0" xfId="1" applyFont="1" applyFill="1" applyBorder="1" applyAlignment="1">
      <alignment horizontal="center"/>
    </xf>
    <xf numFmtId="166" fontId="11" fillId="2" borderId="1" xfId="1" applyNumberFormat="1" applyFont="1" applyFill="1" applyBorder="1"/>
    <xf numFmtId="166" fontId="11" fillId="2" borderId="1" xfId="0" applyNumberFormat="1" applyFont="1" applyFill="1" applyBorder="1"/>
    <xf numFmtId="166" fontId="12" fillId="3" borderId="1" xfId="1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/>
    </xf>
    <xf numFmtId="166" fontId="8" fillId="2" borderId="1" xfId="1" applyNumberFormat="1" applyFont="1" applyFill="1" applyBorder="1"/>
    <xf numFmtId="166" fontId="7" fillId="2" borderId="1" xfId="1" applyNumberFormat="1" applyFont="1" applyFill="1" applyBorder="1" applyAlignment="1">
      <alignment vertical="center"/>
    </xf>
    <xf numFmtId="166" fontId="8" fillId="0" borderId="0" xfId="1" applyNumberFormat="1" applyFont="1" applyFill="1" applyAlignment="1">
      <alignment horizontal="center"/>
    </xf>
    <xf numFmtId="166" fontId="8" fillId="0" borderId="0" xfId="1" quotePrefix="1" applyNumberFormat="1" applyFont="1" applyFill="1" applyAlignment="1">
      <alignment horizontal="center"/>
    </xf>
    <xf numFmtId="166" fontId="7" fillId="2" borderId="1" xfId="1" applyNumberFormat="1" applyFont="1" applyFill="1" applyBorder="1"/>
    <xf numFmtId="166" fontId="8" fillId="2" borderId="0" xfId="1" applyNumberFormat="1" applyFont="1" applyFill="1" applyAlignment="1">
      <alignment horizontal="center"/>
    </xf>
    <xf numFmtId="167" fontId="8" fillId="0" borderId="0" xfId="0" applyNumberFormat="1" applyFont="1" applyAlignment="1">
      <alignment horizontal="center"/>
    </xf>
    <xf numFmtId="165" fontId="6" fillId="4" borderId="1" xfId="0" applyNumberFormat="1" applyFont="1" applyFill="1" applyBorder="1" applyAlignment="1">
      <alignment horizontal="center"/>
    </xf>
    <xf numFmtId="166" fontId="11" fillId="2" borderId="1" xfId="1" applyNumberFormat="1" applyFont="1" applyFill="1" applyBorder="1" applyAlignment="1">
      <alignment horizontal="center"/>
    </xf>
    <xf numFmtId="166" fontId="12" fillId="3" borderId="1" xfId="1" applyNumberFormat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13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7" formatCode="mm/d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12"/>
      <tableStyleElement type="headerRow" dxfId="11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2.5291336811539009E-3"/>
          <c:w val="1"/>
          <c:h val="0.796650762086816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'Graphic - Monthly'!$E$4</c:f>
              <c:strCache>
                <c:ptCount val="1"/>
                <c:pt idx="0">
                  <c:v>Bills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Monthly'!$F$4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6-4B32-AAEB-BBA413F80E8F}"/>
            </c:ext>
          </c:extLst>
        </c:ser>
        <c:ser>
          <c:idx val="1"/>
          <c:order val="1"/>
          <c:tx>
            <c:strRef>
              <c:f>'Graphic - Monthly'!$E$5</c:f>
              <c:strCache>
                <c:ptCount val="1"/>
                <c:pt idx="0">
                  <c:v>Car maintenance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Monthly'!$F$5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6-4B32-AAEB-BBA413F80E8F}"/>
            </c:ext>
          </c:extLst>
        </c:ser>
        <c:ser>
          <c:idx val="2"/>
          <c:order val="2"/>
          <c:tx>
            <c:strRef>
              <c:f>'Graphic - Monthly'!$E$6</c:f>
              <c:strCache>
                <c:ptCount val="1"/>
                <c:pt idx="0">
                  <c:v>Clothing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Monthly'!$F$6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6-4B32-AAEB-BBA413F80E8F}"/>
            </c:ext>
          </c:extLst>
        </c:ser>
        <c:ser>
          <c:idx val="3"/>
          <c:order val="3"/>
          <c:tx>
            <c:strRef>
              <c:f>'Graphic - Monthly'!$E$7</c:f>
              <c:strCache>
                <c:ptCount val="1"/>
                <c:pt idx="0">
                  <c:v>Eletron n' games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Monthly'!$F$7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86-4B32-AAEB-BBA413F80E8F}"/>
            </c:ext>
          </c:extLst>
        </c:ser>
        <c:ser>
          <c:idx val="4"/>
          <c:order val="4"/>
          <c:tx>
            <c:strRef>
              <c:f>'Graphic - Monthly'!$E$8</c:f>
              <c:strCache>
                <c:ptCount val="1"/>
                <c:pt idx="0">
                  <c:v>Food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Monthly'!$F$8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86-4B32-AAEB-BBA413F80E8F}"/>
            </c:ext>
          </c:extLst>
        </c:ser>
        <c:ser>
          <c:idx val="5"/>
          <c:order val="5"/>
          <c:tx>
            <c:strRef>
              <c:f>'Graphic - Monthly'!$E$9</c:f>
              <c:strCache>
                <c:ptCount val="1"/>
                <c:pt idx="0">
                  <c:v>Gas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Monthly'!$F$9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86-4B32-AAEB-BBA413F80E8F}"/>
            </c:ext>
          </c:extLst>
        </c:ser>
        <c:ser>
          <c:idx val="6"/>
          <c:order val="6"/>
          <c:tx>
            <c:strRef>
              <c:f>'Graphic - Monthly'!$E$10</c:f>
              <c:strCache>
                <c:ptCount val="1"/>
                <c:pt idx="0">
                  <c:v>Hang out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0000"/>
                  </a:schemeClr>
                </a:gs>
                <a:gs pos="75000">
                  <a:schemeClr val="accent1">
                    <a:lumMod val="60000"/>
                    <a:lumMod val="60000"/>
                    <a:lumOff val="40000"/>
                  </a:schemeClr>
                </a:gs>
                <a:gs pos="51000">
                  <a:schemeClr val="accent1">
                    <a:lumMod val="60000"/>
                    <a:alpha val="75000"/>
                  </a:schemeClr>
                </a:gs>
                <a:gs pos="100000">
                  <a:schemeClr val="accent1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Monthly'!$F$10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86-4B32-AAEB-BBA413F80E8F}"/>
            </c:ext>
          </c:extLst>
        </c:ser>
        <c:ser>
          <c:idx val="7"/>
          <c:order val="7"/>
          <c:tx>
            <c:strRef>
              <c:f>'Graphic - Monthly'!$E$11</c:f>
              <c:strCache>
                <c:ptCount val="1"/>
                <c:pt idx="0">
                  <c:v>Healthcare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</a:schemeClr>
                </a:gs>
                <a:gs pos="75000">
                  <a:schemeClr val="accent2">
                    <a:lumMod val="60000"/>
                    <a:lumMod val="60000"/>
                    <a:lumOff val="40000"/>
                  </a:schemeClr>
                </a:gs>
                <a:gs pos="51000">
                  <a:schemeClr val="accent2">
                    <a:lumMod val="60000"/>
                    <a:alpha val="75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Monthly'!$F$11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86-4B32-AAEB-BBA413F80E8F}"/>
            </c:ext>
          </c:extLst>
        </c:ser>
        <c:ser>
          <c:idx val="8"/>
          <c:order val="8"/>
          <c:tx>
            <c:strRef>
              <c:f>'Graphic - Monthly'!$E$12</c:f>
              <c:strCache>
                <c:ptCount val="1"/>
                <c:pt idx="0">
                  <c:v>General expen.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60000"/>
                  </a:schemeClr>
                </a:gs>
                <a:gs pos="75000">
                  <a:schemeClr val="accent3">
                    <a:lumMod val="60000"/>
                    <a:lumMod val="60000"/>
                    <a:lumOff val="40000"/>
                  </a:schemeClr>
                </a:gs>
                <a:gs pos="51000">
                  <a:schemeClr val="accent3">
                    <a:lumMod val="60000"/>
                    <a:alpha val="75000"/>
                  </a:schemeClr>
                </a:gs>
                <a:gs pos="100000">
                  <a:schemeClr val="accent3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Monthly'!$F$12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86-4B32-AAEB-BBA413F80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125500831"/>
        <c:axId val="1885921055"/>
      </c:barChart>
      <c:catAx>
        <c:axId val="212550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5921055"/>
        <c:crosses val="autoZero"/>
        <c:auto val="1"/>
        <c:lblAlgn val="ctr"/>
        <c:lblOffset val="100"/>
        <c:noMultiLvlLbl val="0"/>
      </c:catAx>
      <c:valAx>
        <c:axId val="1885921055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212550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291956689337102"/>
          <c:w val="1"/>
          <c:h val="0.127080433106628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'Graphic - Annual'!$C$2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'Graphic - Annual'!$A$3:$A$14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'Graphic - Annual'!$C$3:$C$14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1-4C5F-8E3C-CD0002F93C64}"/>
            </c:ext>
          </c:extLst>
        </c:ser>
        <c:ser>
          <c:idx val="2"/>
          <c:order val="2"/>
          <c:tx>
            <c:strRef>
              <c:f>'Graphic - Annual'!$F$2</c:f>
              <c:strCache>
                <c:ptCount val="1"/>
                <c:pt idx="0">
                  <c:v>Expenses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Annual'!$A$3:$A$14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'Graphic - Annual'!$F$3:$F$14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'Graphic - Annual'!$D$2</c:f>
              <c:strCache>
                <c:ptCount val="1"/>
                <c:pt idx="0">
                  <c:v>Investments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'Graphic - Annual'!$A$3:$A$14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'Graphic - Annual'!$D$3:$D$14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'Graphic - Annual'!$K$2:$K$10</c15:sqref>
                  </c15:fullRef>
                </c:ext>
              </c:extLst>
              <c:f>('Graphic - Annual'!$K$3:$K$7,'Graphic - Annual'!$K$10)</c:f>
              <c:strCache>
                <c:ptCount val="6"/>
                <c:pt idx="0">
                  <c:v>Gross Income</c:v>
                </c:pt>
                <c:pt idx="1">
                  <c:v>Discount</c:v>
                </c:pt>
                <c:pt idx="2">
                  <c:v>Net Income</c:v>
                </c:pt>
                <c:pt idx="3">
                  <c:v>Fixed Expen.</c:v>
                </c:pt>
                <c:pt idx="4">
                  <c:v>General Expen.</c:v>
                </c:pt>
                <c:pt idx="5">
                  <c:v>Investments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'Graphic - Annual'!$L$2:$L$10</c15:sqref>
                  </c15:fullRef>
                </c:ext>
              </c:extLst>
              <c:f>('Graphic - Annual'!$L$3:$L$7,'Graphic - Annual'!$L$10)</c:f>
              <c:numCache>
                <c:formatCode>_-[$$-409]* #,##0.00_ ;_-[$$-409]* \-#,##0.00\ ;_-[$$-409]* "-"??_ ;_-@_ 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794-9E2F-2E3C3101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6559"/>
        <c:axId val="679944159"/>
      </c:bar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'Graphic - Annual'!$N$2:$N$11</c15:sqref>
                  </c15:fullRef>
                </c:ext>
              </c:extLst>
              <c:f>'Graphic - Annual'!$N$3:$N$10</c:f>
              <c:strCache>
                <c:ptCount val="8"/>
                <c:pt idx="0">
                  <c:v>Bills</c:v>
                </c:pt>
                <c:pt idx="1">
                  <c:v>Car maintenance</c:v>
                </c:pt>
                <c:pt idx="2">
                  <c:v>Clothing</c:v>
                </c:pt>
                <c:pt idx="3">
                  <c:v>Eletron n' games</c:v>
                </c:pt>
                <c:pt idx="4">
                  <c:v>Food</c:v>
                </c:pt>
                <c:pt idx="5">
                  <c:v>Gas</c:v>
                </c:pt>
                <c:pt idx="6">
                  <c:v>Hang out</c:v>
                </c:pt>
                <c:pt idx="7">
                  <c:v>Healthcare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'Graphic - Annual'!$O$2:$O$11</c15:sqref>
                  </c15:fullRef>
                </c:ext>
              </c:extLst>
              <c:f>'Graphic - Annual'!$O$3:$O$10</c:f>
              <c:numCache>
                <c:formatCode>_-[$$-409]* #,##0.00_ ;_-[$$-409]* \-#,##0.00\ ;_-[$$-409]* "-"??_ ;_-@_ 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5E9-AD95-0F551541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0799"/>
        <c:axId val="679938399"/>
      </c:bar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7544</xdr:colOff>
      <xdr:row>1</xdr:row>
      <xdr:rowOff>4524</xdr:rowOff>
    </xdr:from>
    <xdr:to>
      <xdr:col>10</xdr:col>
      <xdr:colOff>6036</xdr:colOff>
      <xdr:row>16</xdr:row>
      <xdr:rowOff>175034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85FB2D7-324A-8F5E-CB94-89590E99D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6345</xdr:colOff>
      <xdr:row>0</xdr:row>
      <xdr:rowOff>5</xdr:rowOff>
    </xdr:from>
    <xdr:to>
      <xdr:col>10</xdr:col>
      <xdr:colOff>598858</xdr:colOff>
      <xdr:row>26</xdr:row>
      <xdr:rowOff>80773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B5BA1-CE3F-4E37-934C-7DCBD3FD3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597537</xdr:colOff>
      <xdr:row>0</xdr:row>
      <xdr:rowOff>1</xdr:rowOff>
    </xdr:from>
    <xdr:to>
      <xdr:col>16</xdr:col>
      <xdr:colOff>36721</xdr:colOff>
      <xdr:row>12</xdr:row>
      <xdr:rowOff>175367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C7714-0040-4DC7-978A-7BFFC7D5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595983</xdr:colOff>
      <xdr:row>12</xdr:row>
      <xdr:rowOff>179345</xdr:rowOff>
    </xdr:from>
    <xdr:to>
      <xdr:col>16</xdr:col>
      <xdr:colOff>35167</xdr:colOff>
      <xdr:row>26</xdr:row>
      <xdr:rowOff>46894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8DE9EA-0077-471B-9A96-00B75572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9:H13" insertRowShift="1" totalsRowShown="0" headerRowDxfId="10" dataDxfId="9">
  <autoFilter ref="B9:H13" xr:uid="{739BA625-5E32-4F47-8323-C47308DEF24A}"/>
  <sortState xmlns:xlrd2="http://schemas.microsoft.com/office/spreadsheetml/2017/richdata2" ref="B10:H22">
    <sortCondition ref="B9:B22"/>
  </sortState>
  <tableColumns count="7">
    <tableColumn id="1" xr3:uid="{F0A7AC4E-C2B6-48F0-8ABD-146393E8FC69}" name="Date" dataDxfId="8"/>
    <tableColumn id="2" xr3:uid="{684795FD-753E-4C1F-B63E-5EE124E9D624}" name="Month" dataDxfId="7">
      <calculatedColumnFormula>IF(ISBLANK(B10),"",PROPER(TEXT(B10,"MMMM")))</calculatedColumnFormula>
    </tableColumn>
    <tableColumn id="6" xr3:uid="{23818CCC-08C7-4066-9B86-98D831460C75}" name="Operation" dataDxfId="6"/>
    <tableColumn id="3" xr3:uid="{78815540-1C3C-4370-A3E4-1C8E033CFC39}" name="Category" dataDxfId="5"/>
    <tableColumn id="7" xr3:uid="{F153B94E-6C60-4C63-A86C-8519A94E1F13}" name="Allocation" dataDxfId="4"/>
    <tableColumn id="4" xr3:uid="{EE54C9A2-2D53-4D6A-93DF-88B691A8C3D9}" name="Amount" dataDxfId="3" dataCellStyle="Moeda"/>
    <tableColumn id="5" xr3:uid="{28149A80-D409-4A63-B4C2-6EDA92C21F54}" name="Description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 codeName="Planilha1">
    <tabColor theme="0"/>
  </sheetPr>
  <dimension ref="A2:H472"/>
  <sheetViews>
    <sheetView tabSelected="1" zoomScale="135" zoomScaleNormal="135" workbookViewId="0">
      <pane ySplit="9" topLeftCell="A10" activePane="bottomLeft" state="frozen"/>
      <selection pane="bottomLeft" activeCell="B13" sqref="B13"/>
    </sheetView>
  </sheetViews>
  <sheetFormatPr defaultRowHeight="15" x14ac:dyDescent="0.3"/>
  <cols>
    <col min="1" max="1" width="6" style="46" customWidth="1"/>
    <col min="2" max="2" width="11.42578125" style="49" customWidth="1"/>
    <col min="3" max="4" width="15.7109375" style="48" customWidth="1"/>
    <col min="5" max="5" width="15.7109375" style="46" customWidth="1"/>
    <col min="6" max="6" width="14.28515625" style="46" customWidth="1"/>
    <col min="7" max="7" width="17.140625" style="47" customWidth="1"/>
    <col min="8" max="8" width="35.7109375" style="50" customWidth="1"/>
    <col min="9" max="9" width="6" style="46" customWidth="1"/>
    <col min="10" max="10" width="10" style="46" customWidth="1"/>
    <col min="11" max="16384" width="9.140625" style="46"/>
  </cols>
  <sheetData>
    <row r="2" spans="1:8" ht="14.3" customHeight="1" x14ac:dyDescent="0.3">
      <c r="B2" s="111" t="s">
        <v>4</v>
      </c>
      <c r="C2" s="111"/>
      <c r="D2" s="111" t="str">
        <f ca="1">PROPER(TEXT(TODAY(),"MMMM"))</f>
        <v>Outubro</v>
      </c>
      <c r="E2" s="111"/>
      <c r="F2" s="47"/>
      <c r="H2" s="46"/>
    </row>
    <row r="3" spans="1:8" ht="14.3" customHeight="1" x14ac:dyDescent="0.3">
      <c r="B3" s="30" t="s">
        <v>33</v>
      </c>
      <c r="C3" s="104" cm="1">
        <f t="array" aca="1" ref="C3" ca="1">SUM(SUMIFS(Tabela1[Amount],Tabela1[Operation],{"Income";"Transfer"},Tabela1[Allocation],B3,Tabela1[Date],"&lt;="&amp;(TODAY())))-SUMIFS(Tabela1[Amount],Tabela1[Operation],"&lt;&gt;Income",Tabela1[Operation],"&lt;&gt;Transfer",Tabela1[Allocation],B3,Tabela1[Date],"&lt;="&amp;(TODAY())) - SUMIFS(Tabela1[Amount],Tabela1[Category],B3,Tabela1[Date],"&lt;="&amp;(TODAY()))</f>
        <v>250</v>
      </c>
      <c r="D3" s="38" t="s">
        <v>7</v>
      </c>
      <c r="E3" s="105" t="e">
        <f ca="1">VLOOKUP(D2,'Graphic - Annual'!A3:I14,8,FALSE)</f>
        <v>#N/A</v>
      </c>
      <c r="H3" s="46"/>
    </row>
    <row r="4" spans="1:8" ht="14.3" customHeight="1" x14ac:dyDescent="0.3">
      <c r="B4" s="30" t="s">
        <v>5</v>
      </c>
      <c r="C4" s="104" cm="1">
        <f t="array" aca="1" ref="C4" ca="1">SUM(SUMIFS(Tabela1[Amount],Tabela1[Operation],{"Income";"Transfer"},Tabela1[Allocation],B4,Tabela1[Date],"&lt;="&amp;(TODAY())))-SUMIFS(Tabela1[Amount],Tabela1[Operation],"&lt;&gt;Income",Tabela1[Operation],"&lt;&gt;Transfer",Tabela1[Allocation],B4,Tabela1[Date],"&lt;="&amp;(TODAY())) - SUMIFS(Tabela1[Amount],Tabela1[Category],B4,Tabela1[Date],"&lt;="&amp;(TODAY()))</f>
        <v>0</v>
      </c>
      <c r="D4" s="38" t="s">
        <v>8</v>
      </c>
      <c r="E4" s="105">
        <f>'Graphic - Annual'!I15</f>
        <v>0</v>
      </c>
      <c r="F4" s="47"/>
      <c r="H4" s="46"/>
    </row>
    <row r="5" spans="1:8" ht="14.3" customHeight="1" x14ac:dyDescent="0.3">
      <c r="B5" s="30" t="s">
        <v>6</v>
      </c>
      <c r="C5" s="104" cm="1">
        <f t="array" aca="1" ref="C5" ca="1">SUM(SUMIFS(Tabela1[Amount],Tabela1[Operation],{"Income";"Transfer"},Tabela1[Allocation],B5,Tabela1[Date],"&lt;="&amp;(TODAY())))-SUMIFS(Tabela1[Amount],Tabela1[Operation],"&lt;&gt;Income",Tabela1[Operation],"&lt;&gt;Transfer",Tabela1[Allocation],B5,Tabela1[Date],"&lt;="&amp;(TODAY())) - SUMIFS(Tabela1[Amount],Tabela1[Category],B5,Tabela1[Date],"&lt;="&amp;(TODAY()))</f>
        <v>0</v>
      </c>
      <c r="D5" s="34" t="s">
        <v>9</v>
      </c>
      <c r="E5" s="105" t="e">
        <f ca="1">VLOOKUP(D2,'Graphic - Annual'!A3:I14,9,FALSE)</f>
        <v>#N/A</v>
      </c>
      <c r="F5" s="47"/>
      <c r="H5" s="46"/>
    </row>
    <row r="6" spans="1:8" ht="14.3" customHeight="1" x14ac:dyDescent="0.3">
      <c r="B6" s="30" t="s">
        <v>0</v>
      </c>
      <c r="C6" s="104">
        <f ca="1">SUM(C3:C5)</f>
        <v>250</v>
      </c>
      <c r="D6" s="34" t="s">
        <v>10</v>
      </c>
      <c r="E6" s="105" t="e">
        <f ca="1">ROUND(C6-E5,2)</f>
        <v>#N/A</v>
      </c>
      <c r="F6" s="47"/>
      <c r="H6" s="46"/>
    </row>
    <row r="7" spans="1:8" ht="14.3" customHeight="1" x14ac:dyDescent="0.3">
      <c r="B7" s="46"/>
      <c r="E7" s="48"/>
      <c r="H7" s="46"/>
    </row>
    <row r="8" spans="1:8" ht="14.3" customHeight="1" x14ac:dyDescent="0.3">
      <c r="A8" s="36"/>
      <c r="B8" s="37">
        <f>SUBTOTAL(2,Tabela1[Date])</f>
        <v>3</v>
      </c>
      <c r="G8" s="109">
        <f>SUBTOTAL(9,Tabela1[Amount])</f>
        <v>350</v>
      </c>
      <c r="H8" s="46"/>
    </row>
    <row r="9" spans="1:8" ht="14.3" customHeight="1" x14ac:dyDescent="0.3">
      <c r="B9" s="39" t="s">
        <v>47</v>
      </c>
      <c r="C9" s="40" t="s">
        <v>36</v>
      </c>
      <c r="D9" s="40" t="s">
        <v>48</v>
      </c>
      <c r="E9" s="41" t="s">
        <v>49</v>
      </c>
      <c r="F9" s="41" t="s">
        <v>50</v>
      </c>
      <c r="G9" s="42" t="s">
        <v>35</v>
      </c>
      <c r="H9" s="41" t="s">
        <v>34</v>
      </c>
    </row>
    <row r="10" spans="1:8" ht="13.55" customHeight="1" x14ac:dyDescent="0.3">
      <c r="B10" s="110">
        <v>45200</v>
      </c>
      <c r="C10" s="43" t="str">
        <f t="shared" ref="C10:C12" si="0">IF(ISBLANK(B10),"",PROPER(TEXT(B10,"MMMM")))</f>
        <v>Outubro</v>
      </c>
      <c r="D10" s="43" t="s">
        <v>12</v>
      </c>
      <c r="E10" s="44" t="s">
        <v>13</v>
      </c>
      <c r="F10" s="44" t="s">
        <v>33</v>
      </c>
      <c r="G10" s="106">
        <v>250</v>
      </c>
      <c r="H10" s="45"/>
    </row>
    <row r="11" spans="1:8" x14ac:dyDescent="0.3">
      <c r="B11" s="110">
        <v>45262</v>
      </c>
      <c r="C11" s="43" t="str">
        <f t="shared" si="0"/>
        <v>Dezembro</v>
      </c>
      <c r="D11" s="43" t="s">
        <v>32</v>
      </c>
      <c r="E11" s="44" t="s">
        <v>22</v>
      </c>
      <c r="F11" s="44" t="s">
        <v>33</v>
      </c>
      <c r="G11" s="106">
        <v>50</v>
      </c>
      <c r="H11" s="45"/>
    </row>
    <row r="12" spans="1:8" x14ac:dyDescent="0.3">
      <c r="B12" s="110">
        <v>45263</v>
      </c>
      <c r="C12" s="43" t="str">
        <f t="shared" si="0"/>
        <v>Dezembro</v>
      </c>
      <c r="D12" s="43" t="s">
        <v>32</v>
      </c>
      <c r="E12" s="44" t="s">
        <v>51</v>
      </c>
      <c r="F12" s="44" t="s">
        <v>33</v>
      </c>
      <c r="G12" s="107">
        <v>50</v>
      </c>
      <c r="H12" s="45"/>
    </row>
    <row r="13" spans="1:8" x14ac:dyDescent="0.3">
      <c r="B13" s="110"/>
      <c r="C13" s="43" t="str">
        <f>IF(ISBLANK(B13),"",PROPER(TEXT(B13,"MMMM")))</f>
        <v/>
      </c>
      <c r="D13" s="43"/>
      <c r="E13" s="44"/>
      <c r="F13" s="44"/>
      <c r="G13" s="107"/>
      <c r="H13" s="45"/>
    </row>
    <row r="14" spans="1:8" x14ac:dyDescent="0.3">
      <c r="C14" s="48" t="str">
        <f t="shared" ref="C14:C39" si="1">IF(ISBLANK(B14),"",PROPER(TEXT(B14,"MMMM")))</f>
        <v/>
      </c>
    </row>
    <row r="15" spans="1:8" x14ac:dyDescent="0.3">
      <c r="C15" s="48" t="str">
        <f t="shared" si="1"/>
        <v/>
      </c>
    </row>
    <row r="16" spans="1:8" x14ac:dyDescent="0.3">
      <c r="C16" s="48" t="str">
        <f t="shared" si="1"/>
        <v/>
      </c>
    </row>
    <row r="17" spans="3:3" x14ac:dyDescent="0.3">
      <c r="C17" s="48" t="str">
        <f t="shared" si="1"/>
        <v/>
      </c>
    </row>
    <row r="18" spans="3:3" x14ac:dyDescent="0.3">
      <c r="C18" s="48" t="str">
        <f t="shared" si="1"/>
        <v/>
      </c>
    </row>
    <row r="19" spans="3:3" x14ac:dyDescent="0.3">
      <c r="C19" s="48" t="str">
        <f t="shared" si="1"/>
        <v/>
      </c>
    </row>
    <row r="20" spans="3:3" x14ac:dyDescent="0.3">
      <c r="C20" s="48" t="str">
        <f t="shared" si="1"/>
        <v/>
      </c>
    </row>
    <row r="21" spans="3:3" x14ac:dyDescent="0.3">
      <c r="C21" s="48" t="str">
        <f t="shared" si="1"/>
        <v/>
      </c>
    </row>
    <row r="22" spans="3:3" x14ac:dyDescent="0.3">
      <c r="C22" s="48" t="str">
        <f t="shared" si="1"/>
        <v/>
      </c>
    </row>
    <row r="23" spans="3:3" x14ac:dyDescent="0.3">
      <c r="C23" s="48" t="str">
        <f t="shared" si="1"/>
        <v/>
      </c>
    </row>
    <row r="24" spans="3:3" x14ac:dyDescent="0.3">
      <c r="C24" s="48" t="str">
        <f t="shared" si="1"/>
        <v/>
      </c>
    </row>
    <row r="25" spans="3:3" x14ac:dyDescent="0.3">
      <c r="C25" s="48" t="str">
        <f t="shared" si="1"/>
        <v/>
      </c>
    </row>
    <row r="26" spans="3:3" x14ac:dyDescent="0.3">
      <c r="C26" s="48" t="str">
        <f t="shared" si="1"/>
        <v/>
      </c>
    </row>
    <row r="27" spans="3:3" x14ac:dyDescent="0.3">
      <c r="C27" s="48" t="str">
        <f t="shared" si="1"/>
        <v/>
      </c>
    </row>
    <row r="28" spans="3:3" x14ac:dyDescent="0.3">
      <c r="C28" s="48" t="str">
        <f t="shared" si="1"/>
        <v/>
      </c>
    </row>
    <row r="29" spans="3:3" x14ac:dyDescent="0.3">
      <c r="C29" s="48" t="str">
        <f t="shared" si="1"/>
        <v/>
      </c>
    </row>
    <row r="30" spans="3:3" x14ac:dyDescent="0.3">
      <c r="C30" s="48" t="str">
        <f t="shared" si="1"/>
        <v/>
      </c>
    </row>
    <row r="31" spans="3:3" x14ac:dyDescent="0.3">
      <c r="C31" s="48" t="str">
        <f t="shared" si="1"/>
        <v/>
      </c>
    </row>
    <row r="32" spans="3:3" x14ac:dyDescent="0.3">
      <c r="C32" s="48" t="str">
        <f t="shared" si="1"/>
        <v/>
      </c>
    </row>
    <row r="33" spans="3:3" x14ac:dyDescent="0.3">
      <c r="C33" s="48" t="str">
        <f t="shared" si="1"/>
        <v/>
      </c>
    </row>
    <row r="34" spans="3:3" x14ac:dyDescent="0.3">
      <c r="C34" s="48" t="str">
        <f t="shared" si="1"/>
        <v/>
      </c>
    </row>
    <row r="35" spans="3:3" x14ac:dyDescent="0.3">
      <c r="C35" s="48" t="str">
        <f t="shared" si="1"/>
        <v/>
      </c>
    </row>
    <row r="36" spans="3:3" x14ac:dyDescent="0.3">
      <c r="C36" s="48" t="str">
        <f t="shared" si="1"/>
        <v/>
      </c>
    </row>
    <row r="37" spans="3:3" x14ac:dyDescent="0.3">
      <c r="C37" s="48" t="str">
        <f t="shared" si="1"/>
        <v/>
      </c>
    </row>
    <row r="38" spans="3:3" x14ac:dyDescent="0.3">
      <c r="C38" s="48" t="str">
        <f t="shared" si="1"/>
        <v/>
      </c>
    </row>
    <row r="39" spans="3:3" x14ac:dyDescent="0.3">
      <c r="C39" s="48" t="str">
        <f t="shared" si="1"/>
        <v/>
      </c>
    </row>
    <row r="40" spans="3:3" x14ac:dyDescent="0.3">
      <c r="C40" s="48" t="str">
        <f t="shared" ref="C40:C103" si="2">IF(ISBLANK(B40),"",PROPER(TEXT(B40,"MMMM")))</f>
        <v/>
      </c>
    </row>
    <row r="41" spans="3:3" x14ac:dyDescent="0.3">
      <c r="C41" s="48" t="str">
        <f t="shared" si="2"/>
        <v/>
      </c>
    </row>
    <row r="42" spans="3:3" x14ac:dyDescent="0.3">
      <c r="C42" s="48" t="str">
        <f t="shared" si="2"/>
        <v/>
      </c>
    </row>
    <row r="43" spans="3:3" x14ac:dyDescent="0.3">
      <c r="C43" s="48" t="str">
        <f t="shared" si="2"/>
        <v/>
      </c>
    </row>
    <row r="44" spans="3:3" x14ac:dyDescent="0.3">
      <c r="C44" s="48" t="str">
        <f t="shared" si="2"/>
        <v/>
      </c>
    </row>
    <row r="45" spans="3:3" x14ac:dyDescent="0.3">
      <c r="C45" s="48" t="str">
        <f t="shared" si="2"/>
        <v/>
      </c>
    </row>
    <row r="46" spans="3:3" x14ac:dyDescent="0.3">
      <c r="C46" s="48" t="str">
        <f t="shared" si="2"/>
        <v/>
      </c>
    </row>
    <row r="47" spans="3:3" x14ac:dyDescent="0.3">
      <c r="C47" s="48" t="str">
        <f t="shared" si="2"/>
        <v/>
      </c>
    </row>
    <row r="48" spans="3:3" x14ac:dyDescent="0.3">
      <c r="C48" s="48" t="str">
        <f t="shared" si="2"/>
        <v/>
      </c>
    </row>
    <row r="49" spans="3:3" x14ac:dyDescent="0.3">
      <c r="C49" s="48" t="str">
        <f t="shared" si="2"/>
        <v/>
      </c>
    </row>
    <row r="50" spans="3:3" x14ac:dyDescent="0.3">
      <c r="C50" s="48" t="str">
        <f t="shared" si="2"/>
        <v/>
      </c>
    </row>
    <row r="51" spans="3:3" x14ac:dyDescent="0.3">
      <c r="C51" s="48" t="str">
        <f t="shared" si="2"/>
        <v/>
      </c>
    </row>
    <row r="52" spans="3:3" x14ac:dyDescent="0.3">
      <c r="C52" s="48" t="str">
        <f t="shared" si="2"/>
        <v/>
      </c>
    </row>
    <row r="53" spans="3:3" x14ac:dyDescent="0.3">
      <c r="C53" s="48" t="str">
        <f t="shared" si="2"/>
        <v/>
      </c>
    </row>
    <row r="54" spans="3:3" x14ac:dyDescent="0.3">
      <c r="C54" s="48" t="str">
        <f t="shared" si="2"/>
        <v/>
      </c>
    </row>
    <row r="55" spans="3:3" x14ac:dyDescent="0.3">
      <c r="C55" s="48" t="str">
        <f t="shared" si="2"/>
        <v/>
      </c>
    </row>
    <row r="56" spans="3:3" x14ac:dyDescent="0.3">
      <c r="C56" s="48" t="str">
        <f t="shared" si="2"/>
        <v/>
      </c>
    </row>
    <row r="57" spans="3:3" x14ac:dyDescent="0.3">
      <c r="C57" s="48" t="str">
        <f t="shared" si="2"/>
        <v/>
      </c>
    </row>
    <row r="58" spans="3:3" x14ac:dyDescent="0.3">
      <c r="C58" s="48" t="str">
        <f t="shared" si="2"/>
        <v/>
      </c>
    </row>
    <row r="59" spans="3:3" x14ac:dyDescent="0.3">
      <c r="C59" s="48" t="str">
        <f t="shared" si="2"/>
        <v/>
      </c>
    </row>
    <row r="60" spans="3:3" x14ac:dyDescent="0.3">
      <c r="C60" s="48" t="str">
        <f t="shared" si="2"/>
        <v/>
      </c>
    </row>
    <row r="61" spans="3:3" x14ac:dyDescent="0.3">
      <c r="C61" s="48" t="str">
        <f t="shared" si="2"/>
        <v/>
      </c>
    </row>
    <row r="62" spans="3:3" x14ac:dyDescent="0.3">
      <c r="C62" s="48" t="str">
        <f t="shared" si="2"/>
        <v/>
      </c>
    </row>
    <row r="63" spans="3:3" x14ac:dyDescent="0.3">
      <c r="C63" s="48" t="str">
        <f t="shared" si="2"/>
        <v/>
      </c>
    </row>
    <row r="64" spans="3:3" x14ac:dyDescent="0.3">
      <c r="C64" s="48" t="str">
        <f t="shared" si="2"/>
        <v/>
      </c>
    </row>
    <row r="65" spans="3:3" x14ac:dyDescent="0.3">
      <c r="C65" s="48" t="str">
        <f t="shared" si="2"/>
        <v/>
      </c>
    </row>
    <row r="66" spans="3:3" x14ac:dyDescent="0.3">
      <c r="C66" s="48" t="str">
        <f t="shared" si="2"/>
        <v/>
      </c>
    </row>
    <row r="67" spans="3:3" x14ac:dyDescent="0.3">
      <c r="C67" s="48" t="str">
        <f t="shared" si="2"/>
        <v/>
      </c>
    </row>
    <row r="68" spans="3:3" x14ac:dyDescent="0.3">
      <c r="C68" s="48" t="str">
        <f t="shared" si="2"/>
        <v/>
      </c>
    </row>
    <row r="69" spans="3:3" x14ac:dyDescent="0.3">
      <c r="C69" s="48" t="str">
        <f t="shared" si="2"/>
        <v/>
      </c>
    </row>
    <row r="70" spans="3:3" x14ac:dyDescent="0.3">
      <c r="C70" s="48" t="str">
        <f t="shared" si="2"/>
        <v/>
      </c>
    </row>
    <row r="71" spans="3:3" x14ac:dyDescent="0.3">
      <c r="C71" s="48" t="str">
        <f t="shared" si="2"/>
        <v/>
      </c>
    </row>
    <row r="72" spans="3:3" x14ac:dyDescent="0.3">
      <c r="C72" s="48" t="str">
        <f t="shared" si="2"/>
        <v/>
      </c>
    </row>
    <row r="73" spans="3:3" x14ac:dyDescent="0.3">
      <c r="C73" s="48" t="str">
        <f t="shared" si="2"/>
        <v/>
      </c>
    </row>
    <row r="74" spans="3:3" x14ac:dyDescent="0.3">
      <c r="C74" s="48" t="str">
        <f t="shared" si="2"/>
        <v/>
      </c>
    </row>
    <row r="75" spans="3:3" x14ac:dyDescent="0.3">
      <c r="C75" s="48" t="str">
        <f t="shared" si="2"/>
        <v/>
      </c>
    </row>
    <row r="76" spans="3:3" x14ac:dyDescent="0.3">
      <c r="C76" s="48" t="str">
        <f t="shared" si="2"/>
        <v/>
      </c>
    </row>
    <row r="77" spans="3:3" x14ac:dyDescent="0.3">
      <c r="C77" s="48" t="str">
        <f t="shared" si="2"/>
        <v/>
      </c>
    </row>
    <row r="78" spans="3:3" x14ac:dyDescent="0.3">
      <c r="C78" s="48" t="str">
        <f t="shared" si="2"/>
        <v/>
      </c>
    </row>
    <row r="79" spans="3:3" x14ac:dyDescent="0.3">
      <c r="C79" s="48" t="str">
        <f t="shared" si="2"/>
        <v/>
      </c>
    </row>
    <row r="80" spans="3:3" x14ac:dyDescent="0.3">
      <c r="C80" s="48" t="str">
        <f t="shared" si="2"/>
        <v/>
      </c>
    </row>
    <row r="81" spans="3:3" x14ac:dyDescent="0.3">
      <c r="C81" s="48" t="str">
        <f t="shared" si="2"/>
        <v/>
      </c>
    </row>
    <row r="82" spans="3:3" x14ac:dyDescent="0.3">
      <c r="C82" s="48" t="str">
        <f t="shared" si="2"/>
        <v/>
      </c>
    </row>
    <row r="83" spans="3:3" x14ac:dyDescent="0.3">
      <c r="C83" s="48" t="str">
        <f t="shared" si="2"/>
        <v/>
      </c>
    </row>
    <row r="84" spans="3:3" x14ac:dyDescent="0.3">
      <c r="C84" s="48" t="str">
        <f t="shared" si="2"/>
        <v/>
      </c>
    </row>
    <row r="85" spans="3:3" x14ac:dyDescent="0.3">
      <c r="C85" s="48" t="str">
        <f t="shared" si="2"/>
        <v/>
      </c>
    </row>
    <row r="86" spans="3:3" x14ac:dyDescent="0.3">
      <c r="C86" s="48" t="str">
        <f t="shared" si="2"/>
        <v/>
      </c>
    </row>
    <row r="87" spans="3:3" x14ac:dyDescent="0.3">
      <c r="C87" s="48" t="str">
        <f t="shared" si="2"/>
        <v/>
      </c>
    </row>
    <row r="88" spans="3:3" x14ac:dyDescent="0.3">
      <c r="C88" s="48" t="str">
        <f t="shared" si="2"/>
        <v/>
      </c>
    </row>
    <row r="89" spans="3:3" x14ac:dyDescent="0.3">
      <c r="C89" s="48" t="str">
        <f t="shared" si="2"/>
        <v/>
      </c>
    </row>
    <row r="90" spans="3:3" x14ac:dyDescent="0.3">
      <c r="C90" s="48" t="str">
        <f t="shared" si="2"/>
        <v/>
      </c>
    </row>
    <row r="91" spans="3:3" x14ac:dyDescent="0.3">
      <c r="C91" s="48" t="str">
        <f t="shared" si="2"/>
        <v/>
      </c>
    </row>
    <row r="92" spans="3:3" x14ac:dyDescent="0.3">
      <c r="C92" s="48" t="str">
        <f t="shared" si="2"/>
        <v/>
      </c>
    </row>
    <row r="93" spans="3:3" x14ac:dyDescent="0.3">
      <c r="C93" s="48" t="str">
        <f t="shared" si="2"/>
        <v/>
      </c>
    </row>
    <row r="94" spans="3:3" x14ac:dyDescent="0.3">
      <c r="C94" s="48" t="str">
        <f t="shared" si="2"/>
        <v/>
      </c>
    </row>
    <row r="95" spans="3:3" x14ac:dyDescent="0.3">
      <c r="C95" s="48" t="str">
        <f t="shared" si="2"/>
        <v/>
      </c>
    </row>
    <row r="96" spans="3:3" x14ac:dyDescent="0.3">
      <c r="C96" s="48" t="str">
        <f t="shared" si="2"/>
        <v/>
      </c>
    </row>
    <row r="97" spans="3:3" x14ac:dyDescent="0.3">
      <c r="C97" s="48" t="str">
        <f t="shared" si="2"/>
        <v/>
      </c>
    </row>
    <row r="98" spans="3:3" x14ac:dyDescent="0.3">
      <c r="C98" s="48" t="str">
        <f t="shared" si="2"/>
        <v/>
      </c>
    </row>
    <row r="99" spans="3:3" x14ac:dyDescent="0.3">
      <c r="C99" s="48" t="str">
        <f t="shared" si="2"/>
        <v/>
      </c>
    </row>
    <row r="100" spans="3:3" x14ac:dyDescent="0.3">
      <c r="C100" s="48" t="str">
        <f t="shared" si="2"/>
        <v/>
      </c>
    </row>
    <row r="101" spans="3:3" x14ac:dyDescent="0.3">
      <c r="C101" s="48" t="str">
        <f t="shared" si="2"/>
        <v/>
      </c>
    </row>
    <row r="102" spans="3:3" x14ac:dyDescent="0.3">
      <c r="C102" s="48" t="str">
        <f t="shared" si="2"/>
        <v/>
      </c>
    </row>
    <row r="103" spans="3:3" x14ac:dyDescent="0.3">
      <c r="C103" s="48" t="str">
        <f t="shared" si="2"/>
        <v/>
      </c>
    </row>
    <row r="104" spans="3:3" x14ac:dyDescent="0.3">
      <c r="C104" s="48" t="str">
        <f t="shared" ref="C104:C167" si="3">IF(ISBLANK(B104),"",PROPER(TEXT(B104,"MMMM")))</f>
        <v/>
      </c>
    </row>
    <row r="105" spans="3:3" x14ac:dyDescent="0.3">
      <c r="C105" s="48" t="str">
        <f t="shared" si="3"/>
        <v/>
      </c>
    </row>
    <row r="106" spans="3:3" x14ac:dyDescent="0.3">
      <c r="C106" s="48" t="str">
        <f t="shared" si="3"/>
        <v/>
      </c>
    </row>
    <row r="107" spans="3:3" x14ac:dyDescent="0.3">
      <c r="C107" s="48" t="str">
        <f t="shared" si="3"/>
        <v/>
      </c>
    </row>
    <row r="108" spans="3:3" x14ac:dyDescent="0.3">
      <c r="C108" s="48" t="str">
        <f t="shared" si="3"/>
        <v/>
      </c>
    </row>
    <row r="109" spans="3:3" x14ac:dyDescent="0.3">
      <c r="C109" s="48" t="str">
        <f t="shared" si="3"/>
        <v/>
      </c>
    </row>
    <row r="110" spans="3:3" x14ac:dyDescent="0.3">
      <c r="C110" s="48" t="str">
        <f t="shared" si="3"/>
        <v/>
      </c>
    </row>
    <row r="111" spans="3:3" x14ac:dyDescent="0.3">
      <c r="C111" s="48" t="str">
        <f t="shared" si="3"/>
        <v/>
      </c>
    </row>
    <row r="112" spans="3:3" x14ac:dyDescent="0.3">
      <c r="C112" s="48" t="str">
        <f t="shared" si="3"/>
        <v/>
      </c>
    </row>
    <row r="113" spans="3:3" x14ac:dyDescent="0.3">
      <c r="C113" s="48" t="str">
        <f t="shared" si="3"/>
        <v/>
      </c>
    </row>
    <row r="114" spans="3:3" x14ac:dyDescent="0.3">
      <c r="C114" s="48" t="str">
        <f t="shared" si="3"/>
        <v/>
      </c>
    </row>
    <row r="115" spans="3:3" x14ac:dyDescent="0.3">
      <c r="C115" s="48" t="str">
        <f t="shared" si="3"/>
        <v/>
      </c>
    </row>
    <row r="116" spans="3:3" x14ac:dyDescent="0.3">
      <c r="C116" s="48" t="str">
        <f t="shared" si="3"/>
        <v/>
      </c>
    </row>
    <row r="117" spans="3:3" x14ac:dyDescent="0.3">
      <c r="C117" s="48" t="str">
        <f t="shared" si="3"/>
        <v/>
      </c>
    </row>
    <row r="118" spans="3:3" x14ac:dyDescent="0.3">
      <c r="C118" s="48" t="str">
        <f t="shared" si="3"/>
        <v/>
      </c>
    </row>
    <row r="119" spans="3:3" x14ac:dyDescent="0.3">
      <c r="C119" s="48" t="str">
        <f t="shared" si="3"/>
        <v/>
      </c>
    </row>
    <row r="120" spans="3:3" x14ac:dyDescent="0.3">
      <c r="C120" s="48" t="str">
        <f t="shared" si="3"/>
        <v/>
      </c>
    </row>
    <row r="121" spans="3:3" x14ac:dyDescent="0.3">
      <c r="C121" s="48" t="str">
        <f t="shared" si="3"/>
        <v/>
      </c>
    </row>
    <row r="122" spans="3:3" x14ac:dyDescent="0.3">
      <c r="C122" s="48" t="str">
        <f t="shared" si="3"/>
        <v/>
      </c>
    </row>
    <row r="123" spans="3:3" x14ac:dyDescent="0.3">
      <c r="C123" s="48" t="str">
        <f t="shared" si="3"/>
        <v/>
      </c>
    </row>
    <row r="124" spans="3:3" x14ac:dyDescent="0.3">
      <c r="C124" s="48" t="str">
        <f t="shared" si="3"/>
        <v/>
      </c>
    </row>
    <row r="125" spans="3:3" x14ac:dyDescent="0.3">
      <c r="C125" s="48" t="str">
        <f t="shared" si="3"/>
        <v/>
      </c>
    </row>
    <row r="126" spans="3:3" x14ac:dyDescent="0.3">
      <c r="C126" s="48" t="str">
        <f t="shared" si="3"/>
        <v/>
      </c>
    </row>
    <row r="127" spans="3:3" x14ac:dyDescent="0.3">
      <c r="C127" s="48" t="str">
        <f t="shared" si="3"/>
        <v/>
      </c>
    </row>
    <row r="128" spans="3:3" x14ac:dyDescent="0.3">
      <c r="C128" s="48" t="str">
        <f t="shared" si="3"/>
        <v/>
      </c>
    </row>
    <row r="129" spans="3:3" x14ac:dyDescent="0.3">
      <c r="C129" s="48" t="str">
        <f t="shared" si="3"/>
        <v/>
      </c>
    </row>
    <row r="130" spans="3:3" x14ac:dyDescent="0.3">
      <c r="C130" s="48" t="str">
        <f t="shared" si="3"/>
        <v/>
      </c>
    </row>
    <row r="131" spans="3:3" x14ac:dyDescent="0.3">
      <c r="C131" s="48" t="str">
        <f t="shared" si="3"/>
        <v/>
      </c>
    </row>
    <row r="132" spans="3:3" x14ac:dyDescent="0.3">
      <c r="C132" s="48" t="str">
        <f t="shared" si="3"/>
        <v/>
      </c>
    </row>
    <row r="133" spans="3:3" x14ac:dyDescent="0.3">
      <c r="C133" s="48" t="str">
        <f t="shared" si="3"/>
        <v/>
      </c>
    </row>
    <row r="134" spans="3:3" x14ac:dyDescent="0.3">
      <c r="C134" s="48" t="str">
        <f t="shared" si="3"/>
        <v/>
      </c>
    </row>
    <row r="135" spans="3:3" x14ac:dyDescent="0.3">
      <c r="C135" s="48" t="str">
        <f t="shared" si="3"/>
        <v/>
      </c>
    </row>
    <row r="136" spans="3:3" x14ac:dyDescent="0.3">
      <c r="C136" s="48" t="str">
        <f t="shared" si="3"/>
        <v/>
      </c>
    </row>
    <row r="137" spans="3:3" x14ac:dyDescent="0.3">
      <c r="C137" s="48" t="str">
        <f t="shared" si="3"/>
        <v/>
      </c>
    </row>
    <row r="138" spans="3:3" x14ac:dyDescent="0.3">
      <c r="C138" s="48" t="str">
        <f t="shared" si="3"/>
        <v/>
      </c>
    </row>
    <row r="139" spans="3:3" x14ac:dyDescent="0.3">
      <c r="C139" s="48" t="str">
        <f t="shared" si="3"/>
        <v/>
      </c>
    </row>
    <row r="140" spans="3:3" x14ac:dyDescent="0.3">
      <c r="C140" s="48" t="str">
        <f t="shared" si="3"/>
        <v/>
      </c>
    </row>
    <row r="141" spans="3:3" x14ac:dyDescent="0.3">
      <c r="C141" s="48" t="str">
        <f t="shared" si="3"/>
        <v/>
      </c>
    </row>
    <row r="142" spans="3:3" x14ac:dyDescent="0.3">
      <c r="C142" s="48" t="str">
        <f t="shared" si="3"/>
        <v/>
      </c>
    </row>
    <row r="143" spans="3:3" x14ac:dyDescent="0.3">
      <c r="C143" s="48" t="str">
        <f t="shared" si="3"/>
        <v/>
      </c>
    </row>
    <row r="144" spans="3:3" x14ac:dyDescent="0.3">
      <c r="C144" s="48" t="str">
        <f t="shared" si="3"/>
        <v/>
      </c>
    </row>
    <row r="145" spans="3:3" x14ac:dyDescent="0.3">
      <c r="C145" s="48" t="str">
        <f t="shared" si="3"/>
        <v/>
      </c>
    </row>
    <row r="146" spans="3:3" x14ac:dyDescent="0.3">
      <c r="C146" s="48" t="str">
        <f t="shared" si="3"/>
        <v/>
      </c>
    </row>
    <row r="147" spans="3:3" x14ac:dyDescent="0.3">
      <c r="C147" s="48" t="str">
        <f t="shared" si="3"/>
        <v/>
      </c>
    </row>
    <row r="148" spans="3:3" x14ac:dyDescent="0.3">
      <c r="C148" s="48" t="str">
        <f t="shared" si="3"/>
        <v/>
      </c>
    </row>
    <row r="149" spans="3:3" x14ac:dyDescent="0.3">
      <c r="C149" s="48" t="str">
        <f t="shared" si="3"/>
        <v/>
      </c>
    </row>
    <row r="150" spans="3:3" x14ac:dyDescent="0.3">
      <c r="C150" s="48" t="str">
        <f t="shared" si="3"/>
        <v/>
      </c>
    </row>
    <row r="151" spans="3:3" x14ac:dyDescent="0.3">
      <c r="C151" s="48" t="str">
        <f t="shared" si="3"/>
        <v/>
      </c>
    </row>
    <row r="152" spans="3:3" x14ac:dyDescent="0.3">
      <c r="C152" s="48" t="str">
        <f t="shared" si="3"/>
        <v/>
      </c>
    </row>
    <row r="153" spans="3:3" x14ac:dyDescent="0.3">
      <c r="C153" s="48" t="str">
        <f t="shared" si="3"/>
        <v/>
      </c>
    </row>
    <row r="154" spans="3:3" x14ac:dyDescent="0.3">
      <c r="C154" s="48" t="str">
        <f t="shared" si="3"/>
        <v/>
      </c>
    </row>
    <row r="155" spans="3:3" x14ac:dyDescent="0.3">
      <c r="C155" s="48" t="str">
        <f t="shared" si="3"/>
        <v/>
      </c>
    </row>
    <row r="156" spans="3:3" x14ac:dyDescent="0.3">
      <c r="C156" s="48" t="str">
        <f t="shared" si="3"/>
        <v/>
      </c>
    </row>
    <row r="157" spans="3:3" x14ac:dyDescent="0.3">
      <c r="C157" s="48" t="str">
        <f t="shared" si="3"/>
        <v/>
      </c>
    </row>
    <row r="158" spans="3:3" x14ac:dyDescent="0.3">
      <c r="C158" s="48" t="str">
        <f t="shared" si="3"/>
        <v/>
      </c>
    </row>
    <row r="159" spans="3:3" x14ac:dyDescent="0.3">
      <c r="C159" s="48" t="str">
        <f t="shared" si="3"/>
        <v/>
      </c>
    </row>
    <row r="160" spans="3:3" x14ac:dyDescent="0.3">
      <c r="C160" s="48" t="str">
        <f t="shared" si="3"/>
        <v/>
      </c>
    </row>
    <row r="161" spans="3:3" x14ac:dyDescent="0.3">
      <c r="C161" s="48" t="str">
        <f t="shared" si="3"/>
        <v/>
      </c>
    </row>
    <row r="162" spans="3:3" x14ac:dyDescent="0.3">
      <c r="C162" s="48" t="str">
        <f t="shared" si="3"/>
        <v/>
      </c>
    </row>
    <row r="163" spans="3:3" x14ac:dyDescent="0.3">
      <c r="C163" s="48" t="str">
        <f t="shared" si="3"/>
        <v/>
      </c>
    </row>
    <row r="164" spans="3:3" x14ac:dyDescent="0.3">
      <c r="C164" s="48" t="str">
        <f t="shared" si="3"/>
        <v/>
      </c>
    </row>
    <row r="165" spans="3:3" x14ac:dyDescent="0.3">
      <c r="C165" s="48" t="str">
        <f t="shared" si="3"/>
        <v/>
      </c>
    </row>
    <row r="166" spans="3:3" x14ac:dyDescent="0.3">
      <c r="C166" s="48" t="str">
        <f t="shared" si="3"/>
        <v/>
      </c>
    </row>
    <row r="167" spans="3:3" x14ac:dyDescent="0.3">
      <c r="C167" s="48" t="str">
        <f t="shared" si="3"/>
        <v/>
      </c>
    </row>
    <row r="168" spans="3:3" x14ac:dyDescent="0.3">
      <c r="C168" s="48" t="str">
        <f t="shared" ref="C168:C231" si="4">IF(ISBLANK(B168),"",PROPER(TEXT(B168,"MMMM")))</f>
        <v/>
      </c>
    </row>
    <row r="169" spans="3:3" x14ac:dyDescent="0.3">
      <c r="C169" s="48" t="str">
        <f t="shared" si="4"/>
        <v/>
      </c>
    </row>
    <row r="170" spans="3:3" x14ac:dyDescent="0.3">
      <c r="C170" s="48" t="str">
        <f t="shared" si="4"/>
        <v/>
      </c>
    </row>
    <row r="171" spans="3:3" x14ac:dyDescent="0.3">
      <c r="C171" s="48" t="str">
        <f t="shared" si="4"/>
        <v/>
      </c>
    </row>
    <row r="172" spans="3:3" x14ac:dyDescent="0.3">
      <c r="C172" s="48" t="str">
        <f t="shared" si="4"/>
        <v/>
      </c>
    </row>
    <row r="173" spans="3:3" x14ac:dyDescent="0.3">
      <c r="C173" s="48" t="str">
        <f t="shared" si="4"/>
        <v/>
      </c>
    </row>
    <row r="174" spans="3:3" x14ac:dyDescent="0.3">
      <c r="C174" s="48" t="str">
        <f t="shared" si="4"/>
        <v/>
      </c>
    </row>
    <row r="175" spans="3:3" x14ac:dyDescent="0.3">
      <c r="C175" s="48" t="str">
        <f t="shared" si="4"/>
        <v/>
      </c>
    </row>
    <row r="176" spans="3:3" x14ac:dyDescent="0.3">
      <c r="C176" s="48" t="str">
        <f t="shared" si="4"/>
        <v/>
      </c>
    </row>
    <row r="177" spans="3:3" x14ac:dyDescent="0.3">
      <c r="C177" s="48" t="str">
        <f t="shared" si="4"/>
        <v/>
      </c>
    </row>
    <row r="178" spans="3:3" x14ac:dyDescent="0.3">
      <c r="C178" s="48" t="str">
        <f t="shared" si="4"/>
        <v/>
      </c>
    </row>
    <row r="179" spans="3:3" x14ac:dyDescent="0.3">
      <c r="C179" s="48" t="str">
        <f t="shared" si="4"/>
        <v/>
      </c>
    </row>
    <row r="180" spans="3:3" x14ac:dyDescent="0.3">
      <c r="C180" s="48" t="str">
        <f t="shared" si="4"/>
        <v/>
      </c>
    </row>
    <row r="181" spans="3:3" x14ac:dyDescent="0.3">
      <c r="C181" s="48" t="str">
        <f t="shared" si="4"/>
        <v/>
      </c>
    </row>
    <row r="182" spans="3:3" x14ac:dyDescent="0.3">
      <c r="C182" s="48" t="str">
        <f t="shared" si="4"/>
        <v/>
      </c>
    </row>
    <row r="183" spans="3:3" x14ac:dyDescent="0.3">
      <c r="C183" s="48" t="str">
        <f t="shared" si="4"/>
        <v/>
      </c>
    </row>
    <row r="184" spans="3:3" x14ac:dyDescent="0.3">
      <c r="C184" s="48" t="str">
        <f t="shared" si="4"/>
        <v/>
      </c>
    </row>
    <row r="185" spans="3:3" x14ac:dyDescent="0.3">
      <c r="C185" s="48" t="str">
        <f t="shared" si="4"/>
        <v/>
      </c>
    </row>
    <row r="186" spans="3:3" x14ac:dyDescent="0.3">
      <c r="C186" s="48" t="str">
        <f t="shared" si="4"/>
        <v/>
      </c>
    </row>
    <row r="187" spans="3:3" x14ac:dyDescent="0.3">
      <c r="C187" s="48" t="str">
        <f t="shared" si="4"/>
        <v/>
      </c>
    </row>
    <row r="188" spans="3:3" x14ac:dyDescent="0.3">
      <c r="C188" s="48" t="str">
        <f t="shared" si="4"/>
        <v/>
      </c>
    </row>
    <row r="189" spans="3:3" x14ac:dyDescent="0.3">
      <c r="C189" s="48" t="str">
        <f t="shared" si="4"/>
        <v/>
      </c>
    </row>
    <row r="190" spans="3:3" x14ac:dyDescent="0.3">
      <c r="C190" s="48" t="str">
        <f t="shared" si="4"/>
        <v/>
      </c>
    </row>
    <row r="191" spans="3:3" x14ac:dyDescent="0.3">
      <c r="C191" s="48" t="str">
        <f t="shared" si="4"/>
        <v/>
      </c>
    </row>
    <row r="192" spans="3:3" x14ac:dyDescent="0.3">
      <c r="C192" s="48" t="str">
        <f t="shared" si="4"/>
        <v/>
      </c>
    </row>
    <row r="193" spans="3:3" x14ac:dyDescent="0.3">
      <c r="C193" s="48" t="str">
        <f t="shared" si="4"/>
        <v/>
      </c>
    </row>
    <row r="194" spans="3:3" x14ac:dyDescent="0.3">
      <c r="C194" s="48" t="str">
        <f t="shared" si="4"/>
        <v/>
      </c>
    </row>
    <row r="195" spans="3:3" x14ac:dyDescent="0.3">
      <c r="C195" s="48" t="str">
        <f t="shared" si="4"/>
        <v/>
      </c>
    </row>
    <row r="196" spans="3:3" x14ac:dyDescent="0.3">
      <c r="C196" s="48" t="str">
        <f t="shared" si="4"/>
        <v/>
      </c>
    </row>
    <row r="197" spans="3:3" x14ac:dyDescent="0.3">
      <c r="C197" s="48" t="str">
        <f t="shared" si="4"/>
        <v/>
      </c>
    </row>
    <row r="198" spans="3:3" x14ac:dyDescent="0.3">
      <c r="C198" s="48" t="str">
        <f t="shared" si="4"/>
        <v/>
      </c>
    </row>
    <row r="199" spans="3:3" x14ac:dyDescent="0.3">
      <c r="C199" s="48" t="str">
        <f t="shared" si="4"/>
        <v/>
      </c>
    </row>
    <row r="200" spans="3:3" x14ac:dyDescent="0.3">
      <c r="C200" s="48" t="str">
        <f t="shared" si="4"/>
        <v/>
      </c>
    </row>
    <row r="201" spans="3:3" x14ac:dyDescent="0.3">
      <c r="C201" s="48" t="str">
        <f t="shared" si="4"/>
        <v/>
      </c>
    </row>
    <row r="202" spans="3:3" x14ac:dyDescent="0.3">
      <c r="C202" s="48" t="str">
        <f t="shared" si="4"/>
        <v/>
      </c>
    </row>
    <row r="203" spans="3:3" x14ac:dyDescent="0.3">
      <c r="C203" s="48" t="str">
        <f t="shared" si="4"/>
        <v/>
      </c>
    </row>
    <row r="204" spans="3:3" x14ac:dyDescent="0.3">
      <c r="C204" s="48" t="str">
        <f t="shared" si="4"/>
        <v/>
      </c>
    </row>
    <row r="205" spans="3:3" x14ac:dyDescent="0.3">
      <c r="C205" s="48" t="str">
        <f t="shared" si="4"/>
        <v/>
      </c>
    </row>
    <row r="206" spans="3:3" x14ac:dyDescent="0.3">
      <c r="C206" s="48" t="str">
        <f t="shared" si="4"/>
        <v/>
      </c>
    </row>
    <row r="207" spans="3:3" x14ac:dyDescent="0.3">
      <c r="C207" s="48" t="str">
        <f t="shared" si="4"/>
        <v/>
      </c>
    </row>
    <row r="208" spans="3:3" x14ac:dyDescent="0.3">
      <c r="C208" s="48" t="str">
        <f t="shared" si="4"/>
        <v/>
      </c>
    </row>
    <row r="209" spans="3:3" x14ac:dyDescent="0.3">
      <c r="C209" s="48" t="str">
        <f t="shared" si="4"/>
        <v/>
      </c>
    </row>
    <row r="210" spans="3:3" x14ac:dyDescent="0.3">
      <c r="C210" s="48" t="str">
        <f t="shared" si="4"/>
        <v/>
      </c>
    </row>
    <row r="211" spans="3:3" x14ac:dyDescent="0.3">
      <c r="C211" s="48" t="str">
        <f t="shared" si="4"/>
        <v/>
      </c>
    </row>
    <row r="212" spans="3:3" x14ac:dyDescent="0.3">
      <c r="C212" s="48" t="str">
        <f t="shared" si="4"/>
        <v/>
      </c>
    </row>
    <row r="213" spans="3:3" x14ac:dyDescent="0.3">
      <c r="C213" s="48" t="str">
        <f t="shared" si="4"/>
        <v/>
      </c>
    </row>
    <row r="214" spans="3:3" x14ac:dyDescent="0.3">
      <c r="C214" s="48" t="str">
        <f t="shared" si="4"/>
        <v/>
      </c>
    </row>
    <row r="215" spans="3:3" x14ac:dyDescent="0.3">
      <c r="C215" s="48" t="str">
        <f t="shared" si="4"/>
        <v/>
      </c>
    </row>
    <row r="216" spans="3:3" x14ac:dyDescent="0.3">
      <c r="C216" s="48" t="str">
        <f t="shared" si="4"/>
        <v/>
      </c>
    </row>
    <row r="217" spans="3:3" x14ac:dyDescent="0.3">
      <c r="C217" s="48" t="str">
        <f t="shared" si="4"/>
        <v/>
      </c>
    </row>
    <row r="218" spans="3:3" x14ac:dyDescent="0.3">
      <c r="C218" s="48" t="str">
        <f t="shared" si="4"/>
        <v/>
      </c>
    </row>
    <row r="219" spans="3:3" x14ac:dyDescent="0.3">
      <c r="C219" s="48" t="str">
        <f t="shared" si="4"/>
        <v/>
      </c>
    </row>
    <row r="220" spans="3:3" x14ac:dyDescent="0.3">
      <c r="C220" s="48" t="str">
        <f t="shared" si="4"/>
        <v/>
      </c>
    </row>
    <row r="221" spans="3:3" x14ac:dyDescent="0.3">
      <c r="C221" s="48" t="str">
        <f t="shared" si="4"/>
        <v/>
      </c>
    </row>
    <row r="222" spans="3:3" x14ac:dyDescent="0.3">
      <c r="C222" s="48" t="str">
        <f t="shared" si="4"/>
        <v/>
      </c>
    </row>
    <row r="223" spans="3:3" x14ac:dyDescent="0.3">
      <c r="C223" s="48" t="str">
        <f t="shared" si="4"/>
        <v/>
      </c>
    </row>
    <row r="224" spans="3:3" x14ac:dyDescent="0.3">
      <c r="C224" s="48" t="str">
        <f t="shared" si="4"/>
        <v/>
      </c>
    </row>
    <row r="225" spans="3:3" x14ac:dyDescent="0.3">
      <c r="C225" s="48" t="str">
        <f t="shared" si="4"/>
        <v/>
      </c>
    </row>
    <row r="226" spans="3:3" x14ac:dyDescent="0.3">
      <c r="C226" s="48" t="str">
        <f t="shared" si="4"/>
        <v/>
      </c>
    </row>
    <row r="227" spans="3:3" x14ac:dyDescent="0.3">
      <c r="C227" s="48" t="str">
        <f t="shared" si="4"/>
        <v/>
      </c>
    </row>
    <row r="228" spans="3:3" x14ac:dyDescent="0.3">
      <c r="C228" s="48" t="str">
        <f t="shared" si="4"/>
        <v/>
      </c>
    </row>
    <row r="229" spans="3:3" x14ac:dyDescent="0.3">
      <c r="C229" s="48" t="str">
        <f t="shared" si="4"/>
        <v/>
      </c>
    </row>
    <row r="230" spans="3:3" x14ac:dyDescent="0.3">
      <c r="C230" s="48" t="str">
        <f t="shared" si="4"/>
        <v/>
      </c>
    </row>
    <row r="231" spans="3:3" x14ac:dyDescent="0.3">
      <c r="C231" s="48" t="str">
        <f t="shared" si="4"/>
        <v/>
      </c>
    </row>
    <row r="232" spans="3:3" x14ac:dyDescent="0.3">
      <c r="C232" s="48" t="str">
        <f t="shared" ref="C232:C295" si="5">IF(ISBLANK(B232),"",PROPER(TEXT(B232,"MMMM")))</f>
        <v/>
      </c>
    </row>
    <row r="233" spans="3:3" x14ac:dyDescent="0.3">
      <c r="C233" s="48" t="str">
        <f t="shared" si="5"/>
        <v/>
      </c>
    </row>
    <row r="234" spans="3:3" x14ac:dyDescent="0.3">
      <c r="C234" s="48" t="str">
        <f t="shared" si="5"/>
        <v/>
      </c>
    </row>
    <row r="235" spans="3:3" x14ac:dyDescent="0.3">
      <c r="C235" s="48" t="str">
        <f t="shared" si="5"/>
        <v/>
      </c>
    </row>
    <row r="236" spans="3:3" x14ac:dyDescent="0.3">
      <c r="C236" s="48" t="str">
        <f t="shared" si="5"/>
        <v/>
      </c>
    </row>
    <row r="237" spans="3:3" x14ac:dyDescent="0.3">
      <c r="C237" s="48" t="str">
        <f t="shared" si="5"/>
        <v/>
      </c>
    </row>
    <row r="238" spans="3:3" x14ac:dyDescent="0.3">
      <c r="C238" s="48" t="str">
        <f t="shared" si="5"/>
        <v/>
      </c>
    </row>
    <row r="239" spans="3:3" x14ac:dyDescent="0.3">
      <c r="C239" s="48" t="str">
        <f t="shared" si="5"/>
        <v/>
      </c>
    </row>
    <row r="240" spans="3:3" x14ac:dyDescent="0.3">
      <c r="C240" s="48" t="str">
        <f t="shared" si="5"/>
        <v/>
      </c>
    </row>
    <row r="241" spans="3:3" x14ac:dyDescent="0.3">
      <c r="C241" s="48" t="str">
        <f t="shared" si="5"/>
        <v/>
      </c>
    </row>
    <row r="242" spans="3:3" x14ac:dyDescent="0.3">
      <c r="C242" s="48" t="str">
        <f t="shared" si="5"/>
        <v/>
      </c>
    </row>
    <row r="243" spans="3:3" x14ac:dyDescent="0.3">
      <c r="C243" s="48" t="str">
        <f t="shared" si="5"/>
        <v/>
      </c>
    </row>
    <row r="244" spans="3:3" x14ac:dyDescent="0.3">
      <c r="C244" s="48" t="str">
        <f t="shared" si="5"/>
        <v/>
      </c>
    </row>
    <row r="245" spans="3:3" x14ac:dyDescent="0.3">
      <c r="C245" s="48" t="str">
        <f t="shared" si="5"/>
        <v/>
      </c>
    </row>
    <row r="246" spans="3:3" x14ac:dyDescent="0.3">
      <c r="C246" s="48" t="str">
        <f t="shared" si="5"/>
        <v/>
      </c>
    </row>
    <row r="247" spans="3:3" x14ac:dyDescent="0.3">
      <c r="C247" s="48" t="str">
        <f t="shared" si="5"/>
        <v/>
      </c>
    </row>
    <row r="248" spans="3:3" x14ac:dyDescent="0.3">
      <c r="C248" s="48" t="str">
        <f t="shared" si="5"/>
        <v/>
      </c>
    </row>
    <row r="249" spans="3:3" x14ac:dyDescent="0.3">
      <c r="C249" s="48" t="str">
        <f t="shared" si="5"/>
        <v/>
      </c>
    </row>
    <row r="250" spans="3:3" x14ac:dyDescent="0.3">
      <c r="C250" s="48" t="str">
        <f t="shared" si="5"/>
        <v/>
      </c>
    </row>
    <row r="251" spans="3:3" x14ac:dyDescent="0.3">
      <c r="C251" s="48" t="str">
        <f t="shared" si="5"/>
        <v/>
      </c>
    </row>
    <row r="252" spans="3:3" x14ac:dyDescent="0.3">
      <c r="C252" s="48" t="str">
        <f t="shared" si="5"/>
        <v/>
      </c>
    </row>
    <row r="253" spans="3:3" x14ac:dyDescent="0.3">
      <c r="C253" s="48" t="str">
        <f t="shared" si="5"/>
        <v/>
      </c>
    </row>
    <row r="254" spans="3:3" x14ac:dyDescent="0.3">
      <c r="C254" s="48" t="str">
        <f t="shared" si="5"/>
        <v/>
      </c>
    </row>
    <row r="255" spans="3:3" x14ac:dyDescent="0.3">
      <c r="C255" s="48" t="str">
        <f t="shared" si="5"/>
        <v/>
      </c>
    </row>
    <row r="256" spans="3:3" x14ac:dyDescent="0.3">
      <c r="C256" s="48" t="str">
        <f t="shared" si="5"/>
        <v/>
      </c>
    </row>
    <row r="257" spans="3:3" x14ac:dyDescent="0.3">
      <c r="C257" s="48" t="str">
        <f t="shared" si="5"/>
        <v/>
      </c>
    </row>
    <row r="258" spans="3:3" x14ac:dyDescent="0.3">
      <c r="C258" s="48" t="str">
        <f t="shared" si="5"/>
        <v/>
      </c>
    </row>
    <row r="259" spans="3:3" x14ac:dyDescent="0.3">
      <c r="C259" s="48" t="str">
        <f t="shared" si="5"/>
        <v/>
      </c>
    </row>
    <row r="260" spans="3:3" x14ac:dyDescent="0.3">
      <c r="C260" s="48" t="str">
        <f t="shared" si="5"/>
        <v/>
      </c>
    </row>
    <row r="261" spans="3:3" x14ac:dyDescent="0.3">
      <c r="C261" s="48" t="str">
        <f t="shared" si="5"/>
        <v/>
      </c>
    </row>
    <row r="262" spans="3:3" x14ac:dyDescent="0.3">
      <c r="C262" s="48" t="str">
        <f t="shared" si="5"/>
        <v/>
      </c>
    </row>
    <row r="263" spans="3:3" x14ac:dyDescent="0.3">
      <c r="C263" s="48" t="str">
        <f t="shared" si="5"/>
        <v/>
      </c>
    </row>
    <row r="264" spans="3:3" x14ac:dyDescent="0.3">
      <c r="C264" s="48" t="str">
        <f t="shared" si="5"/>
        <v/>
      </c>
    </row>
    <row r="265" spans="3:3" x14ac:dyDescent="0.3">
      <c r="C265" s="48" t="str">
        <f t="shared" si="5"/>
        <v/>
      </c>
    </row>
    <row r="266" spans="3:3" x14ac:dyDescent="0.3">
      <c r="C266" s="48" t="str">
        <f t="shared" si="5"/>
        <v/>
      </c>
    </row>
    <row r="267" spans="3:3" x14ac:dyDescent="0.3">
      <c r="C267" s="48" t="str">
        <f t="shared" si="5"/>
        <v/>
      </c>
    </row>
    <row r="268" spans="3:3" x14ac:dyDescent="0.3">
      <c r="C268" s="48" t="str">
        <f t="shared" si="5"/>
        <v/>
      </c>
    </row>
    <row r="269" spans="3:3" x14ac:dyDescent="0.3">
      <c r="C269" s="48" t="str">
        <f t="shared" si="5"/>
        <v/>
      </c>
    </row>
    <row r="270" spans="3:3" x14ac:dyDescent="0.3">
      <c r="C270" s="48" t="str">
        <f t="shared" si="5"/>
        <v/>
      </c>
    </row>
    <row r="271" spans="3:3" x14ac:dyDescent="0.3">
      <c r="C271" s="48" t="str">
        <f t="shared" si="5"/>
        <v/>
      </c>
    </row>
    <row r="272" spans="3:3" x14ac:dyDescent="0.3">
      <c r="C272" s="48" t="str">
        <f t="shared" si="5"/>
        <v/>
      </c>
    </row>
    <row r="273" spans="3:3" x14ac:dyDescent="0.3">
      <c r="C273" s="48" t="str">
        <f t="shared" si="5"/>
        <v/>
      </c>
    </row>
    <row r="274" spans="3:3" x14ac:dyDescent="0.3">
      <c r="C274" s="48" t="str">
        <f t="shared" si="5"/>
        <v/>
      </c>
    </row>
    <row r="275" spans="3:3" x14ac:dyDescent="0.3">
      <c r="C275" s="48" t="str">
        <f t="shared" si="5"/>
        <v/>
      </c>
    </row>
    <row r="276" spans="3:3" x14ac:dyDescent="0.3">
      <c r="C276" s="48" t="str">
        <f t="shared" si="5"/>
        <v/>
      </c>
    </row>
    <row r="277" spans="3:3" x14ac:dyDescent="0.3">
      <c r="C277" s="48" t="str">
        <f t="shared" si="5"/>
        <v/>
      </c>
    </row>
    <row r="278" spans="3:3" x14ac:dyDescent="0.3">
      <c r="C278" s="48" t="str">
        <f t="shared" si="5"/>
        <v/>
      </c>
    </row>
    <row r="279" spans="3:3" x14ac:dyDescent="0.3">
      <c r="C279" s="48" t="str">
        <f t="shared" si="5"/>
        <v/>
      </c>
    </row>
    <row r="280" spans="3:3" x14ac:dyDescent="0.3">
      <c r="C280" s="48" t="str">
        <f t="shared" si="5"/>
        <v/>
      </c>
    </row>
    <row r="281" spans="3:3" x14ac:dyDescent="0.3">
      <c r="C281" s="48" t="str">
        <f t="shared" si="5"/>
        <v/>
      </c>
    </row>
    <row r="282" spans="3:3" x14ac:dyDescent="0.3">
      <c r="C282" s="48" t="str">
        <f t="shared" si="5"/>
        <v/>
      </c>
    </row>
    <row r="283" spans="3:3" x14ac:dyDescent="0.3">
      <c r="C283" s="48" t="str">
        <f t="shared" si="5"/>
        <v/>
      </c>
    </row>
    <row r="284" spans="3:3" x14ac:dyDescent="0.3">
      <c r="C284" s="48" t="str">
        <f t="shared" si="5"/>
        <v/>
      </c>
    </row>
    <row r="285" spans="3:3" x14ac:dyDescent="0.3">
      <c r="C285" s="48" t="str">
        <f t="shared" si="5"/>
        <v/>
      </c>
    </row>
    <row r="286" spans="3:3" x14ac:dyDescent="0.3">
      <c r="C286" s="48" t="str">
        <f t="shared" si="5"/>
        <v/>
      </c>
    </row>
    <row r="287" spans="3:3" x14ac:dyDescent="0.3">
      <c r="C287" s="48" t="str">
        <f t="shared" si="5"/>
        <v/>
      </c>
    </row>
    <row r="288" spans="3:3" x14ac:dyDescent="0.3">
      <c r="C288" s="48" t="str">
        <f t="shared" si="5"/>
        <v/>
      </c>
    </row>
    <row r="289" spans="3:3" x14ac:dyDescent="0.3">
      <c r="C289" s="48" t="str">
        <f t="shared" si="5"/>
        <v/>
      </c>
    </row>
    <row r="290" spans="3:3" x14ac:dyDescent="0.3">
      <c r="C290" s="48" t="str">
        <f t="shared" si="5"/>
        <v/>
      </c>
    </row>
    <row r="291" spans="3:3" x14ac:dyDescent="0.3">
      <c r="C291" s="48" t="str">
        <f t="shared" si="5"/>
        <v/>
      </c>
    </row>
    <row r="292" spans="3:3" x14ac:dyDescent="0.3">
      <c r="C292" s="48" t="str">
        <f t="shared" si="5"/>
        <v/>
      </c>
    </row>
    <row r="293" spans="3:3" x14ac:dyDescent="0.3">
      <c r="C293" s="48" t="str">
        <f t="shared" si="5"/>
        <v/>
      </c>
    </row>
    <row r="294" spans="3:3" x14ac:dyDescent="0.3">
      <c r="C294" s="48" t="str">
        <f t="shared" si="5"/>
        <v/>
      </c>
    </row>
    <row r="295" spans="3:3" x14ac:dyDescent="0.3">
      <c r="C295" s="48" t="str">
        <f t="shared" si="5"/>
        <v/>
      </c>
    </row>
    <row r="296" spans="3:3" x14ac:dyDescent="0.3">
      <c r="C296" s="48" t="str">
        <f t="shared" ref="C296:C359" si="6">IF(ISBLANK(B296),"",PROPER(TEXT(B296,"MMMM")))</f>
        <v/>
      </c>
    </row>
    <row r="297" spans="3:3" x14ac:dyDescent="0.3">
      <c r="C297" s="48" t="str">
        <f t="shared" si="6"/>
        <v/>
      </c>
    </row>
    <row r="298" spans="3:3" x14ac:dyDescent="0.3">
      <c r="C298" s="48" t="str">
        <f t="shared" si="6"/>
        <v/>
      </c>
    </row>
    <row r="299" spans="3:3" x14ac:dyDescent="0.3">
      <c r="C299" s="48" t="str">
        <f t="shared" si="6"/>
        <v/>
      </c>
    </row>
    <row r="300" spans="3:3" x14ac:dyDescent="0.3">
      <c r="C300" s="48" t="str">
        <f t="shared" si="6"/>
        <v/>
      </c>
    </row>
    <row r="301" spans="3:3" x14ac:dyDescent="0.3">
      <c r="C301" s="48" t="str">
        <f t="shared" si="6"/>
        <v/>
      </c>
    </row>
    <row r="302" spans="3:3" x14ac:dyDescent="0.3">
      <c r="C302" s="48" t="str">
        <f t="shared" si="6"/>
        <v/>
      </c>
    </row>
    <row r="303" spans="3:3" x14ac:dyDescent="0.3">
      <c r="C303" s="48" t="str">
        <f t="shared" si="6"/>
        <v/>
      </c>
    </row>
    <row r="304" spans="3:3" x14ac:dyDescent="0.3">
      <c r="C304" s="48" t="str">
        <f t="shared" si="6"/>
        <v/>
      </c>
    </row>
    <row r="305" spans="3:3" x14ac:dyDescent="0.3">
      <c r="C305" s="48" t="str">
        <f t="shared" si="6"/>
        <v/>
      </c>
    </row>
    <row r="306" spans="3:3" x14ac:dyDescent="0.3">
      <c r="C306" s="48" t="str">
        <f t="shared" si="6"/>
        <v/>
      </c>
    </row>
    <row r="307" spans="3:3" x14ac:dyDescent="0.3">
      <c r="C307" s="48" t="str">
        <f t="shared" si="6"/>
        <v/>
      </c>
    </row>
    <row r="308" spans="3:3" x14ac:dyDescent="0.3">
      <c r="C308" s="48" t="str">
        <f t="shared" si="6"/>
        <v/>
      </c>
    </row>
    <row r="309" spans="3:3" x14ac:dyDescent="0.3">
      <c r="C309" s="48" t="str">
        <f t="shared" si="6"/>
        <v/>
      </c>
    </row>
    <row r="310" spans="3:3" x14ac:dyDescent="0.3">
      <c r="C310" s="48" t="str">
        <f t="shared" si="6"/>
        <v/>
      </c>
    </row>
    <row r="311" spans="3:3" x14ac:dyDescent="0.3">
      <c r="C311" s="48" t="str">
        <f t="shared" si="6"/>
        <v/>
      </c>
    </row>
    <row r="312" spans="3:3" x14ac:dyDescent="0.3">
      <c r="C312" s="48" t="str">
        <f t="shared" si="6"/>
        <v/>
      </c>
    </row>
    <row r="313" spans="3:3" x14ac:dyDescent="0.3">
      <c r="C313" s="48" t="str">
        <f t="shared" si="6"/>
        <v/>
      </c>
    </row>
    <row r="314" spans="3:3" x14ac:dyDescent="0.3">
      <c r="C314" s="48" t="str">
        <f t="shared" si="6"/>
        <v/>
      </c>
    </row>
    <row r="315" spans="3:3" x14ac:dyDescent="0.3">
      <c r="C315" s="48" t="str">
        <f t="shared" si="6"/>
        <v/>
      </c>
    </row>
    <row r="316" spans="3:3" x14ac:dyDescent="0.3">
      <c r="C316" s="48" t="str">
        <f t="shared" si="6"/>
        <v/>
      </c>
    </row>
    <row r="317" spans="3:3" x14ac:dyDescent="0.3">
      <c r="C317" s="48" t="str">
        <f t="shared" si="6"/>
        <v/>
      </c>
    </row>
    <row r="318" spans="3:3" x14ac:dyDescent="0.3">
      <c r="C318" s="48" t="str">
        <f t="shared" si="6"/>
        <v/>
      </c>
    </row>
    <row r="319" spans="3:3" x14ac:dyDescent="0.3">
      <c r="C319" s="48" t="str">
        <f t="shared" si="6"/>
        <v/>
      </c>
    </row>
    <row r="320" spans="3:3" x14ac:dyDescent="0.3">
      <c r="C320" s="48" t="str">
        <f t="shared" si="6"/>
        <v/>
      </c>
    </row>
    <row r="321" spans="3:3" x14ac:dyDescent="0.3">
      <c r="C321" s="48" t="str">
        <f t="shared" si="6"/>
        <v/>
      </c>
    </row>
    <row r="322" spans="3:3" x14ac:dyDescent="0.3">
      <c r="C322" s="48" t="str">
        <f t="shared" si="6"/>
        <v/>
      </c>
    </row>
    <row r="323" spans="3:3" x14ac:dyDescent="0.3">
      <c r="C323" s="48" t="str">
        <f t="shared" si="6"/>
        <v/>
      </c>
    </row>
    <row r="324" spans="3:3" x14ac:dyDescent="0.3">
      <c r="C324" s="48" t="str">
        <f t="shared" si="6"/>
        <v/>
      </c>
    </row>
    <row r="325" spans="3:3" x14ac:dyDescent="0.3">
      <c r="C325" s="48" t="str">
        <f t="shared" si="6"/>
        <v/>
      </c>
    </row>
    <row r="326" spans="3:3" x14ac:dyDescent="0.3">
      <c r="C326" s="48" t="str">
        <f t="shared" si="6"/>
        <v/>
      </c>
    </row>
    <row r="327" spans="3:3" x14ac:dyDescent="0.3">
      <c r="C327" s="48" t="str">
        <f t="shared" si="6"/>
        <v/>
      </c>
    </row>
    <row r="328" spans="3:3" x14ac:dyDescent="0.3">
      <c r="C328" s="48" t="str">
        <f t="shared" si="6"/>
        <v/>
      </c>
    </row>
    <row r="329" spans="3:3" x14ac:dyDescent="0.3">
      <c r="C329" s="48" t="str">
        <f t="shared" si="6"/>
        <v/>
      </c>
    </row>
    <row r="330" spans="3:3" x14ac:dyDescent="0.3">
      <c r="C330" s="48" t="str">
        <f t="shared" si="6"/>
        <v/>
      </c>
    </row>
    <row r="331" spans="3:3" x14ac:dyDescent="0.3">
      <c r="C331" s="48" t="str">
        <f t="shared" si="6"/>
        <v/>
      </c>
    </row>
    <row r="332" spans="3:3" x14ac:dyDescent="0.3">
      <c r="C332" s="48" t="str">
        <f t="shared" si="6"/>
        <v/>
      </c>
    </row>
    <row r="333" spans="3:3" x14ac:dyDescent="0.3">
      <c r="C333" s="48" t="str">
        <f t="shared" si="6"/>
        <v/>
      </c>
    </row>
    <row r="334" spans="3:3" x14ac:dyDescent="0.3">
      <c r="C334" s="48" t="str">
        <f t="shared" si="6"/>
        <v/>
      </c>
    </row>
    <row r="335" spans="3:3" x14ac:dyDescent="0.3">
      <c r="C335" s="48" t="str">
        <f t="shared" si="6"/>
        <v/>
      </c>
    </row>
    <row r="336" spans="3:3" x14ac:dyDescent="0.3">
      <c r="C336" s="48" t="str">
        <f t="shared" si="6"/>
        <v/>
      </c>
    </row>
    <row r="337" spans="3:3" x14ac:dyDescent="0.3">
      <c r="C337" s="48" t="str">
        <f t="shared" si="6"/>
        <v/>
      </c>
    </row>
    <row r="338" spans="3:3" x14ac:dyDescent="0.3">
      <c r="C338" s="48" t="str">
        <f t="shared" si="6"/>
        <v/>
      </c>
    </row>
    <row r="339" spans="3:3" x14ac:dyDescent="0.3">
      <c r="C339" s="48" t="str">
        <f t="shared" si="6"/>
        <v/>
      </c>
    </row>
    <row r="340" spans="3:3" x14ac:dyDescent="0.3">
      <c r="C340" s="48" t="str">
        <f t="shared" si="6"/>
        <v/>
      </c>
    </row>
    <row r="341" spans="3:3" x14ac:dyDescent="0.3">
      <c r="C341" s="48" t="str">
        <f t="shared" si="6"/>
        <v/>
      </c>
    </row>
    <row r="342" spans="3:3" x14ac:dyDescent="0.3">
      <c r="C342" s="48" t="str">
        <f t="shared" si="6"/>
        <v/>
      </c>
    </row>
    <row r="343" spans="3:3" x14ac:dyDescent="0.3">
      <c r="C343" s="48" t="str">
        <f t="shared" si="6"/>
        <v/>
      </c>
    </row>
    <row r="344" spans="3:3" x14ac:dyDescent="0.3">
      <c r="C344" s="48" t="str">
        <f t="shared" si="6"/>
        <v/>
      </c>
    </row>
    <row r="345" spans="3:3" x14ac:dyDescent="0.3">
      <c r="C345" s="48" t="str">
        <f t="shared" si="6"/>
        <v/>
      </c>
    </row>
    <row r="346" spans="3:3" x14ac:dyDescent="0.3">
      <c r="C346" s="48" t="str">
        <f t="shared" si="6"/>
        <v/>
      </c>
    </row>
    <row r="347" spans="3:3" x14ac:dyDescent="0.3">
      <c r="C347" s="48" t="str">
        <f t="shared" si="6"/>
        <v/>
      </c>
    </row>
    <row r="348" spans="3:3" x14ac:dyDescent="0.3">
      <c r="C348" s="48" t="str">
        <f t="shared" si="6"/>
        <v/>
      </c>
    </row>
    <row r="349" spans="3:3" x14ac:dyDescent="0.3">
      <c r="C349" s="48" t="str">
        <f t="shared" si="6"/>
        <v/>
      </c>
    </row>
    <row r="350" spans="3:3" x14ac:dyDescent="0.3">
      <c r="C350" s="48" t="str">
        <f t="shared" si="6"/>
        <v/>
      </c>
    </row>
    <row r="351" spans="3:3" x14ac:dyDescent="0.3">
      <c r="C351" s="48" t="str">
        <f t="shared" si="6"/>
        <v/>
      </c>
    </row>
    <row r="352" spans="3:3" x14ac:dyDescent="0.3">
      <c r="C352" s="48" t="str">
        <f t="shared" si="6"/>
        <v/>
      </c>
    </row>
    <row r="353" spans="3:3" x14ac:dyDescent="0.3">
      <c r="C353" s="48" t="str">
        <f t="shared" si="6"/>
        <v/>
      </c>
    </row>
    <row r="354" spans="3:3" x14ac:dyDescent="0.3">
      <c r="C354" s="48" t="str">
        <f t="shared" si="6"/>
        <v/>
      </c>
    </row>
    <row r="355" spans="3:3" x14ac:dyDescent="0.3">
      <c r="C355" s="48" t="str">
        <f t="shared" si="6"/>
        <v/>
      </c>
    </row>
    <row r="356" spans="3:3" x14ac:dyDescent="0.3">
      <c r="C356" s="48" t="str">
        <f t="shared" si="6"/>
        <v/>
      </c>
    </row>
    <row r="357" spans="3:3" x14ac:dyDescent="0.3">
      <c r="C357" s="48" t="str">
        <f t="shared" si="6"/>
        <v/>
      </c>
    </row>
    <row r="358" spans="3:3" x14ac:dyDescent="0.3">
      <c r="C358" s="48" t="str">
        <f t="shared" si="6"/>
        <v/>
      </c>
    </row>
    <row r="359" spans="3:3" x14ac:dyDescent="0.3">
      <c r="C359" s="48" t="str">
        <f t="shared" si="6"/>
        <v/>
      </c>
    </row>
    <row r="360" spans="3:3" x14ac:dyDescent="0.3">
      <c r="C360" s="48" t="str">
        <f t="shared" ref="C360:C423" si="7">IF(ISBLANK(B360),"",PROPER(TEXT(B360,"MMMM")))</f>
        <v/>
      </c>
    </row>
    <row r="361" spans="3:3" x14ac:dyDescent="0.3">
      <c r="C361" s="48" t="str">
        <f t="shared" si="7"/>
        <v/>
      </c>
    </row>
    <row r="362" spans="3:3" x14ac:dyDescent="0.3">
      <c r="C362" s="48" t="str">
        <f t="shared" si="7"/>
        <v/>
      </c>
    </row>
    <row r="363" spans="3:3" x14ac:dyDescent="0.3">
      <c r="C363" s="48" t="str">
        <f t="shared" si="7"/>
        <v/>
      </c>
    </row>
    <row r="364" spans="3:3" x14ac:dyDescent="0.3">
      <c r="C364" s="48" t="str">
        <f t="shared" si="7"/>
        <v/>
      </c>
    </row>
    <row r="365" spans="3:3" x14ac:dyDescent="0.3">
      <c r="C365" s="48" t="str">
        <f t="shared" si="7"/>
        <v/>
      </c>
    </row>
    <row r="366" spans="3:3" x14ac:dyDescent="0.3">
      <c r="C366" s="48" t="str">
        <f t="shared" si="7"/>
        <v/>
      </c>
    </row>
    <row r="367" spans="3:3" x14ac:dyDescent="0.3">
      <c r="C367" s="48" t="str">
        <f t="shared" si="7"/>
        <v/>
      </c>
    </row>
    <row r="368" spans="3:3" x14ac:dyDescent="0.3">
      <c r="C368" s="48" t="str">
        <f t="shared" si="7"/>
        <v/>
      </c>
    </row>
    <row r="369" spans="3:3" x14ac:dyDescent="0.3">
      <c r="C369" s="48" t="str">
        <f t="shared" si="7"/>
        <v/>
      </c>
    </row>
    <row r="370" spans="3:3" x14ac:dyDescent="0.3">
      <c r="C370" s="48" t="str">
        <f t="shared" si="7"/>
        <v/>
      </c>
    </row>
    <row r="371" spans="3:3" x14ac:dyDescent="0.3">
      <c r="C371" s="48" t="str">
        <f t="shared" si="7"/>
        <v/>
      </c>
    </row>
    <row r="372" spans="3:3" x14ac:dyDescent="0.3">
      <c r="C372" s="48" t="str">
        <f t="shared" si="7"/>
        <v/>
      </c>
    </row>
    <row r="373" spans="3:3" x14ac:dyDescent="0.3">
      <c r="C373" s="48" t="str">
        <f t="shared" si="7"/>
        <v/>
      </c>
    </row>
    <row r="374" spans="3:3" x14ac:dyDescent="0.3">
      <c r="C374" s="48" t="str">
        <f t="shared" si="7"/>
        <v/>
      </c>
    </row>
    <row r="375" spans="3:3" x14ac:dyDescent="0.3">
      <c r="C375" s="48" t="str">
        <f t="shared" si="7"/>
        <v/>
      </c>
    </row>
    <row r="376" spans="3:3" x14ac:dyDescent="0.3">
      <c r="C376" s="48" t="str">
        <f t="shared" si="7"/>
        <v/>
      </c>
    </row>
    <row r="377" spans="3:3" x14ac:dyDescent="0.3">
      <c r="C377" s="48" t="str">
        <f t="shared" si="7"/>
        <v/>
      </c>
    </row>
    <row r="378" spans="3:3" x14ac:dyDescent="0.3">
      <c r="C378" s="48" t="str">
        <f t="shared" si="7"/>
        <v/>
      </c>
    </row>
    <row r="379" spans="3:3" x14ac:dyDescent="0.3">
      <c r="C379" s="48" t="str">
        <f t="shared" si="7"/>
        <v/>
      </c>
    </row>
    <row r="380" spans="3:3" x14ac:dyDescent="0.3">
      <c r="C380" s="48" t="str">
        <f t="shared" si="7"/>
        <v/>
      </c>
    </row>
    <row r="381" spans="3:3" x14ac:dyDescent="0.3">
      <c r="C381" s="48" t="str">
        <f t="shared" si="7"/>
        <v/>
      </c>
    </row>
    <row r="382" spans="3:3" x14ac:dyDescent="0.3">
      <c r="C382" s="48" t="str">
        <f t="shared" si="7"/>
        <v/>
      </c>
    </row>
    <row r="383" spans="3:3" x14ac:dyDescent="0.3">
      <c r="C383" s="48" t="str">
        <f t="shared" si="7"/>
        <v/>
      </c>
    </row>
    <row r="384" spans="3:3" x14ac:dyDescent="0.3">
      <c r="C384" s="48" t="str">
        <f t="shared" si="7"/>
        <v/>
      </c>
    </row>
    <row r="385" spans="3:3" x14ac:dyDescent="0.3">
      <c r="C385" s="48" t="str">
        <f t="shared" si="7"/>
        <v/>
      </c>
    </row>
    <row r="386" spans="3:3" x14ac:dyDescent="0.3">
      <c r="C386" s="48" t="str">
        <f t="shared" si="7"/>
        <v/>
      </c>
    </row>
    <row r="387" spans="3:3" x14ac:dyDescent="0.3">
      <c r="C387" s="48" t="str">
        <f t="shared" si="7"/>
        <v/>
      </c>
    </row>
    <row r="388" spans="3:3" x14ac:dyDescent="0.3">
      <c r="C388" s="48" t="str">
        <f t="shared" si="7"/>
        <v/>
      </c>
    </row>
    <row r="389" spans="3:3" x14ac:dyDescent="0.3">
      <c r="C389" s="48" t="str">
        <f t="shared" si="7"/>
        <v/>
      </c>
    </row>
    <row r="390" spans="3:3" x14ac:dyDescent="0.3">
      <c r="C390" s="48" t="str">
        <f t="shared" si="7"/>
        <v/>
      </c>
    </row>
    <row r="391" spans="3:3" x14ac:dyDescent="0.3">
      <c r="C391" s="48" t="str">
        <f t="shared" si="7"/>
        <v/>
      </c>
    </row>
    <row r="392" spans="3:3" x14ac:dyDescent="0.3">
      <c r="C392" s="48" t="str">
        <f t="shared" si="7"/>
        <v/>
      </c>
    </row>
    <row r="393" spans="3:3" x14ac:dyDescent="0.3">
      <c r="C393" s="48" t="str">
        <f t="shared" si="7"/>
        <v/>
      </c>
    </row>
    <row r="394" spans="3:3" x14ac:dyDescent="0.3">
      <c r="C394" s="48" t="str">
        <f t="shared" si="7"/>
        <v/>
      </c>
    </row>
    <row r="395" spans="3:3" x14ac:dyDescent="0.3">
      <c r="C395" s="48" t="str">
        <f t="shared" si="7"/>
        <v/>
      </c>
    </row>
    <row r="396" spans="3:3" x14ac:dyDescent="0.3">
      <c r="C396" s="48" t="str">
        <f t="shared" si="7"/>
        <v/>
      </c>
    </row>
    <row r="397" spans="3:3" x14ac:dyDescent="0.3">
      <c r="C397" s="48" t="str">
        <f t="shared" si="7"/>
        <v/>
      </c>
    </row>
    <row r="398" spans="3:3" x14ac:dyDescent="0.3">
      <c r="C398" s="48" t="str">
        <f t="shared" si="7"/>
        <v/>
      </c>
    </row>
    <row r="399" spans="3:3" x14ac:dyDescent="0.3">
      <c r="C399" s="48" t="str">
        <f t="shared" si="7"/>
        <v/>
      </c>
    </row>
    <row r="400" spans="3:3" x14ac:dyDescent="0.3">
      <c r="C400" s="48" t="str">
        <f t="shared" si="7"/>
        <v/>
      </c>
    </row>
    <row r="401" spans="3:3" x14ac:dyDescent="0.3">
      <c r="C401" s="48" t="str">
        <f t="shared" si="7"/>
        <v/>
      </c>
    </row>
    <row r="402" spans="3:3" x14ac:dyDescent="0.3">
      <c r="C402" s="48" t="str">
        <f t="shared" si="7"/>
        <v/>
      </c>
    </row>
    <row r="403" spans="3:3" x14ac:dyDescent="0.3">
      <c r="C403" s="48" t="str">
        <f t="shared" si="7"/>
        <v/>
      </c>
    </row>
    <row r="404" spans="3:3" x14ac:dyDescent="0.3">
      <c r="C404" s="48" t="str">
        <f t="shared" si="7"/>
        <v/>
      </c>
    </row>
    <row r="405" spans="3:3" x14ac:dyDescent="0.3">
      <c r="C405" s="48" t="str">
        <f t="shared" si="7"/>
        <v/>
      </c>
    </row>
    <row r="406" spans="3:3" x14ac:dyDescent="0.3">
      <c r="C406" s="48" t="str">
        <f t="shared" si="7"/>
        <v/>
      </c>
    </row>
    <row r="407" spans="3:3" x14ac:dyDescent="0.3">
      <c r="C407" s="48" t="str">
        <f t="shared" si="7"/>
        <v/>
      </c>
    </row>
    <row r="408" spans="3:3" x14ac:dyDescent="0.3">
      <c r="C408" s="48" t="str">
        <f t="shared" si="7"/>
        <v/>
      </c>
    </row>
    <row r="409" spans="3:3" x14ac:dyDescent="0.3">
      <c r="C409" s="48" t="str">
        <f t="shared" si="7"/>
        <v/>
      </c>
    </row>
    <row r="410" spans="3:3" x14ac:dyDescent="0.3">
      <c r="C410" s="48" t="str">
        <f t="shared" si="7"/>
        <v/>
      </c>
    </row>
    <row r="411" spans="3:3" x14ac:dyDescent="0.3">
      <c r="C411" s="48" t="str">
        <f t="shared" si="7"/>
        <v/>
      </c>
    </row>
    <row r="412" spans="3:3" x14ac:dyDescent="0.3">
      <c r="C412" s="48" t="str">
        <f t="shared" si="7"/>
        <v/>
      </c>
    </row>
    <row r="413" spans="3:3" x14ac:dyDescent="0.3">
      <c r="C413" s="48" t="str">
        <f t="shared" si="7"/>
        <v/>
      </c>
    </row>
    <row r="414" spans="3:3" x14ac:dyDescent="0.3">
      <c r="C414" s="48" t="str">
        <f t="shared" si="7"/>
        <v/>
      </c>
    </row>
    <row r="415" spans="3:3" x14ac:dyDescent="0.3">
      <c r="C415" s="48" t="str">
        <f t="shared" si="7"/>
        <v/>
      </c>
    </row>
    <row r="416" spans="3:3" x14ac:dyDescent="0.3">
      <c r="C416" s="48" t="str">
        <f t="shared" si="7"/>
        <v/>
      </c>
    </row>
    <row r="417" spans="3:3" x14ac:dyDescent="0.3">
      <c r="C417" s="48" t="str">
        <f t="shared" si="7"/>
        <v/>
      </c>
    </row>
    <row r="418" spans="3:3" x14ac:dyDescent="0.3">
      <c r="C418" s="48" t="str">
        <f t="shared" si="7"/>
        <v/>
      </c>
    </row>
    <row r="419" spans="3:3" x14ac:dyDescent="0.3">
      <c r="C419" s="48" t="str">
        <f t="shared" si="7"/>
        <v/>
      </c>
    </row>
    <row r="420" spans="3:3" x14ac:dyDescent="0.3">
      <c r="C420" s="48" t="str">
        <f t="shared" si="7"/>
        <v/>
      </c>
    </row>
    <row r="421" spans="3:3" x14ac:dyDescent="0.3">
      <c r="C421" s="48" t="str">
        <f t="shared" si="7"/>
        <v/>
      </c>
    </row>
    <row r="422" spans="3:3" x14ac:dyDescent="0.3">
      <c r="C422" s="48" t="str">
        <f t="shared" si="7"/>
        <v/>
      </c>
    </row>
    <row r="423" spans="3:3" x14ac:dyDescent="0.3">
      <c r="C423" s="48" t="str">
        <f t="shared" si="7"/>
        <v/>
      </c>
    </row>
    <row r="424" spans="3:3" x14ac:dyDescent="0.3">
      <c r="C424" s="48" t="str">
        <f t="shared" ref="C424:C472" si="8">IF(ISBLANK(B424),"",PROPER(TEXT(B424,"MMMM")))</f>
        <v/>
      </c>
    </row>
    <row r="425" spans="3:3" x14ac:dyDescent="0.3">
      <c r="C425" s="48" t="str">
        <f t="shared" si="8"/>
        <v/>
      </c>
    </row>
    <row r="426" spans="3:3" x14ac:dyDescent="0.3">
      <c r="C426" s="48" t="str">
        <f t="shared" si="8"/>
        <v/>
      </c>
    </row>
    <row r="427" spans="3:3" x14ac:dyDescent="0.3">
      <c r="C427" s="48" t="str">
        <f t="shared" si="8"/>
        <v/>
      </c>
    </row>
    <row r="428" spans="3:3" x14ac:dyDescent="0.3">
      <c r="C428" s="48" t="str">
        <f t="shared" si="8"/>
        <v/>
      </c>
    </row>
    <row r="429" spans="3:3" x14ac:dyDescent="0.3">
      <c r="C429" s="48" t="str">
        <f t="shared" si="8"/>
        <v/>
      </c>
    </row>
    <row r="430" spans="3:3" x14ac:dyDescent="0.3">
      <c r="C430" s="48" t="str">
        <f t="shared" si="8"/>
        <v/>
      </c>
    </row>
    <row r="431" spans="3:3" x14ac:dyDescent="0.3">
      <c r="C431" s="48" t="str">
        <f t="shared" si="8"/>
        <v/>
      </c>
    </row>
    <row r="432" spans="3:3" x14ac:dyDescent="0.3">
      <c r="C432" s="48" t="str">
        <f t="shared" si="8"/>
        <v/>
      </c>
    </row>
    <row r="433" spans="3:3" x14ac:dyDescent="0.3">
      <c r="C433" s="48" t="str">
        <f t="shared" si="8"/>
        <v/>
      </c>
    </row>
    <row r="434" spans="3:3" x14ac:dyDescent="0.3">
      <c r="C434" s="48" t="str">
        <f t="shared" si="8"/>
        <v/>
      </c>
    </row>
    <row r="435" spans="3:3" x14ac:dyDescent="0.3">
      <c r="C435" s="48" t="str">
        <f t="shared" si="8"/>
        <v/>
      </c>
    </row>
    <row r="436" spans="3:3" x14ac:dyDescent="0.3">
      <c r="C436" s="48" t="str">
        <f t="shared" si="8"/>
        <v/>
      </c>
    </row>
    <row r="437" spans="3:3" x14ac:dyDescent="0.3">
      <c r="C437" s="48" t="str">
        <f t="shared" si="8"/>
        <v/>
      </c>
    </row>
    <row r="438" spans="3:3" x14ac:dyDescent="0.3">
      <c r="C438" s="48" t="str">
        <f t="shared" si="8"/>
        <v/>
      </c>
    </row>
    <row r="439" spans="3:3" x14ac:dyDescent="0.3">
      <c r="C439" s="48" t="str">
        <f t="shared" si="8"/>
        <v/>
      </c>
    </row>
    <row r="440" spans="3:3" x14ac:dyDescent="0.3">
      <c r="C440" s="48" t="str">
        <f t="shared" si="8"/>
        <v/>
      </c>
    </row>
    <row r="441" spans="3:3" x14ac:dyDescent="0.3">
      <c r="C441" s="48" t="str">
        <f t="shared" si="8"/>
        <v/>
      </c>
    </row>
    <row r="442" spans="3:3" x14ac:dyDescent="0.3">
      <c r="C442" s="48" t="str">
        <f t="shared" si="8"/>
        <v/>
      </c>
    </row>
    <row r="443" spans="3:3" x14ac:dyDescent="0.3">
      <c r="C443" s="48" t="str">
        <f t="shared" si="8"/>
        <v/>
      </c>
    </row>
    <row r="444" spans="3:3" x14ac:dyDescent="0.3">
      <c r="C444" s="48" t="str">
        <f t="shared" si="8"/>
        <v/>
      </c>
    </row>
    <row r="445" spans="3:3" x14ac:dyDescent="0.3">
      <c r="C445" s="48" t="str">
        <f t="shared" si="8"/>
        <v/>
      </c>
    </row>
    <row r="446" spans="3:3" x14ac:dyDescent="0.3">
      <c r="C446" s="48" t="str">
        <f t="shared" si="8"/>
        <v/>
      </c>
    </row>
    <row r="447" spans="3:3" x14ac:dyDescent="0.3">
      <c r="C447" s="48" t="str">
        <f t="shared" si="8"/>
        <v/>
      </c>
    </row>
    <row r="448" spans="3:3" x14ac:dyDescent="0.3">
      <c r="C448" s="48" t="str">
        <f t="shared" si="8"/>
        <v/>
      </c>
    </row>
    <row r="449" spans="3:3" x14ac:dyDescent="0.3">
      <c r="C449" s="48" t="str">
        <f t="shared" si="8"/>
        <v/>
      </c>
    </row>
    <row r="450" spans="3:3" x14ac:dyDescent="0.3">
      <c r="C450" s="48" t="str">
        <f t="shared" si="8"/>
        <v/>
      </c>
    </row>
    <row r="451" spans="3:3" x14ac:dyDescent="0.3">
      <c r="C451" s="48" t="str">
        <f t="shared" si="8"/>
        <v/>
      </c>
    </row>
    <row r="452" spans="3:3" x14ac:dyDescent="0.3">
      <c r="C452" s="48" t="str">
        <f t="shared" si="8"/>
        <v/>
      </c>
    </row>
    <row r="453" spans="3:3" x14ac:dyDescent="0.3">
      <c r="C453" s="48" t="str">
        <f t="shared" si="8"/>
        <v/>
      </c>
    </row>
    <row r="454" spans="3:3" x14ac:dyDescent="0.3">
      <c r="C454" s="48" t="str">
        <f t="shared" si="8"/>
        <v/>
      </c>
    </row>
    <row r="455" spans="3:3" x14ac:dyDescent="0.3">
      <c r="C455" s="48" t="str">
        <f t="shared" si="8"/>
        <v/>
      </c>
    </row>
    <row r="456" spans="3:3" x14ac:dyDescent="0.3">
      <c r="C456" s="48" t="str">
        <f t="shared" si="8"/>
        <v/>
      </c>
    </row>
    <row r="457" spans="3:3" x14ac:dyDescent="0.3">
      <c r="C457" s="48" t="str">
        <f t="shared" si="8"/>
        <v/>
      </c>
    </row>
    <row r="458" spans="3:3" x14ac:dyDescent="0.3">
      <c r="C458" s="48" t="str">
        <f t="shared" si="8"/>
        <v/>
      </c>
    </row>
    <row r="459" spans="3:3" x14ac:dyDescent="0.3">
      <c r="C459" s="48" t="str">
        <f t="shared" si="8"/>
        <v/>
      </c>
    </row>
    <row r="460" spans="3:3" x14ac:dyDescent="0.3">
      <c r="C460" s="48" t="str">
        <f t="shared" si="8"/>
        <v/>
      </c>
    </row>
    <row r="461" spans="3:3" x14ac:dyDescent="0.3">
      <c r="C461" s="48" t="str">
        <f t="shared" si="8"/>
        <v/>
      </c>
    </row>
    <row r="462" spans="3:3" x14ac:dyDescent="0.3">
      <c r="C462" s="48" t="str">
        <f t="shared" si="8"/>
        <v/>
      </c>
    </row>
    <row r="463" spans="3:3" x14ac:dyDescent="0.3">
      <c r="C463" s="48" t="str">
        <f t="shared" si="8"/>
        <v/>
      </c>
    </row>
    <row r="464" spans="3:3" x14ac:dyDescent="0.3">
      <c r="C464" s="48" t="str">
        <f t="shared" si="8"/>
        <v/>
      </c>
    </row>
    <row r="465" spans="3:3" x14ac:dyDescent="0.3">
      <c r="C465" s="48" t="str">
        <f t="shared" si="8"/>
        <v/>
      </c>
    </row>
    <row r="466" spans="3:3" x14ac:dyDescent="0.3">
      <c r="C466" s="48" t="str">
        <f t="shared" si="8"/>
        <v/>
      </c>
    </row>
    <row r="467" spans="3:3" x14ac:dyDescent="0.3">
      <c r="C467" s="48" t="str">
        <f t="shared" si="8"/>
        <v/>
      </c>
    </row>
    <row r="468" spans="3:3" x14ac:dyDescent="0.3">
      <c r="C468" s="48" t="str">
        <f t="shared" si="8"/>
        <v/>
      </c>
    </row>
    <row r="469" spans="3:3" x14ac:dyDescent="0.3">
      <c r="C469" s="48" t="str">
        <f t="shared" si="8"/>
        <v/>
      </c>
    </row>
    <row r="470" spans="3:3" x14ac:dyDescent="0.3">
      <c r="C470" s="48" t="str">
        <f t="shared" si="8"/>
        <v/>
      </c>
    </row>
    <row r="471" spans="3:3" x14ac:dyDescent="0.3">
      <c r="C471" s="48" t="str">
        <f t="shared" si="8"/>
        <v/>
      </c>
    </row>
    <row r="472" spans="3:3" x14ac:dyDescent="0.3">
      <c r="C472" s="48" t="str">
        <f t="shared" si="8"/>
        <v/>
      </c>
    </row>
  </sheetData>
  <mergeCells count="2">
    <mergeCell ref="B2:C2"/>
    <mergeCell ref="D2:E2"/>
  </mergeCells>
  <phoneticPr fontId="9" type="noConversion"/>
  <conditionalFormatting sqref="E6">
    <cfRule type="cellIs" dxfId="1" priority="1" operator="equal">
      <formula>0</formula>
    </cfRule>
    <cfRule type="cellIs" dxfId="0" priority="2" operator="notEqual">
      <formula>0</formula>
    </cfRule>
  </conditionalFormatting>
  <dataValidations disablePrompts="1" count="3">
    <dataValidation type="list" allowBlank="1" showInputMessage="1" showErrorMessage="1" sqref="D10:D13" xr:uid="{C83335F3-FA3F-4328-AD66-E817659D90AB}">
      <formula1>"Income, Discount, Investments, Expenses, Transfer"</formula1>
    </dataValidation>
    <dataValidation type="list" allowBlank="1" showInputMessage="1" showErrorMessage="1" sqref="F10:F13" xr:uid="{1AD33B1E-EA22-4761-BDF0-15E67120D172}">
      <formula1>Assets</formula1>
    </dataValidation>
    <dataValidation type="list" allowBlank="1" showInputMessage="1" showErrorMessage="1" sqref="E10:E13" xr:uid="{C38A3171-CA49-437D-BD10-543A5722F3EA}">
      <formula1>INDIRECT(D10)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theme="0"/>
  </sheetPr>
  <dimension ref="A2:M17"/>
  <sheetViews>
    <sheetView zoomScale="110" zoomScaleNormal="110" workbookViewId="0">
      <pane xSplit="1" topLeftCell="B1" activePane="topRight" state="frozen"/>
      <selection pane="topRight" activeCell="B2" sqref="B2"/>
    </sheetView>
  </sheetViews>
  <sheetFormatPr defaultRowHeight="14.3" x14ac:dyDescent="0.25"/>
  <cols>
    <col min="1" max="1" width="15.140625" style="1" customWidth="1"/>
    <col min="2" max="13" width="15" style="1" customWidth="1"/>
    <col min="14" max="14" width="5.7109375" style="1" customWidth="1"/>
    <col min="15" max="15" width="4.28515625" style="1" customWidth="1"/>
    <col min="16" max="16384" width="9.140625" style="1"/>
  </cols>
  <sheetData>
    <row r="2" spans="1:13" ht="17.850000000000001" customHeight="1" x14ac:dyDescent="0.25">
      <c r="B2" s="6" t="s">
        <v>52</v>
      </c>
      <c r="C2" s="6" t="s">
        <v>53</v>
      </c>
      <c r="D2" s="6" t="s">
        <v>54</v>
      </c>
      <c r="E2" s="6" t="s">
        <v>55</v>
      </c>
      <c r="F2" s="6" t="s">
        <v>56</v>
      </c>
      <c r="G2" s="6" t="s">
        <v>57</v>
      </c>
      <c r="H2" s="6" t="s">
        <v>58</v>
      </c>
      <c r="I2" s="6" t="s">
        <v>59</v>
      </c>
      <c r="J2" s="6" t="s">
        <v>60</v>
      </c>
      <c r="K2" s="6" t="s">
        <v>61</v>
      </c>
      <c r="L2" s="6" t="s">
        <v>62</v>
      </c>
      <c r="M2" s="6" t="s">
        <v>63</v>
      </c>
    </row>
    <row r="3" spans="1:13" ht="18" customHeight="1" x14ac:dyDescent="0.25">
      <c r="A3" s="33" t="s">
        <v>12</v>
      </c>
    </row>
    <row r="4" spans="1:13" ht="18" customHeight="1" x14ac:dyDescent="0.3">
      <c r="A4" s="5" t="s">
        <v>13</v>
      </c>
      <c r="B4" s="104">
        <f>SUMIFS(Tabela1[Amount],Tabela1[Month],B$2,Tabela1[Category],$A4)</f>
        <v>0</v>
      </c>
      <c r="C4" s="104">
        <f>SUMIFS(Tabela1[Amount],Tabela1[Month],C$2,Tabela1[Category],$A4)</f>
        <v>0</v>
      </c>
      <c r="D4" s="104">
        <f>SUMIFS(Tabela1[Amount],Tabela1[Month],D$2,Tabela1[Category],$A4)</f>
        <v>0</v>
      </c>
      <c r="E4" s="104">
        <f>SUMIFS(Tabela1[Amount],Tabela1[Month],E$2,Tabela1[Category],$A4)</f>
        <v>0</v>
      </c>
      <c r="F4" s="104">
        <f>SUMIFS(Tabela1[Amount],Tabela1[Month],F$2,Tabela1[Category],$A4)</f>
        <v>0</v>
      </c>
      <c r="G4" s="104">
        <f>SUMIFS(Tabela1[Amount],Tabela1[Month],G$2,Tabela1[Category],$A4)</f>
        <v>0</v>
      </c>
      <c r="H4" s="108">
        <f>SUMIFS(Tabela1[Amount],Tabela1[Month],H$2,Tabela1[Category],$A4)</f>
        <v>0</v>
      </c>
      <c r="I4" s="104">
        <f>SUMIFS(Tabela1[Amount],Tabela1[Month],I$2,Tabela1[Category],$A4)</f>
        <v>0</v>
      </c>
      <c r="J4" s="104">
        <f>SUMIFS(Tabela1[Amount],Tabela1[Month],J$2,Tabela1[Category],$A4)</f>
        <v>0</v>
      </c>
      <c r="K4" s="104">
        <f>SUMIFS(Tabela1[Amount],Tabela1[Month],K$2,Tabela1[Category],$A4)</f>
        <v>0</v>
      </c>
      <c r="L4" s="104">
        <f>SUMIFS(Tabela1[Amount],Tabela1[Month],L$2,Tabela1[Category],$A4)</f>
        <v>0</v>
      </c>
      <c r="M4" s="104">
        <f>SUMIFS(Tabela1[Amount],Tabela1[Month],M$2,Tabela1[Category],$A4)</f>
        <v>0</v>
      </c>
    </row>
    <row r="5" spans="1:13" ht="18" customHeight="1" x14ac:dyDescent="0.3">
      <c r="A5" s="5" t="s">
        <v>14</v>
      </c>
      <c r="B5" s="104">
        <f>SUMIFS(Tabela1[Amount],Tabela1[Month],B$2,Tabela1[Category],$A5)</f>
        <v>0</v>
      </c>
      <c r="C5" s="104">
        <f>SUMIFS(Tabela1[Amount],Tabela1[Month],C$2,Tabela1[Category],$A5)</f>
        <v>0</v>
      </c>
      <c r="D5" s="104">
        <f>SUMIFS(Tabela1[Amount],Tabela1[Month],D$2,Tabela1[Category],$A5)</f>
        <v>0</v>
      </c>
      <c r="E5" s="104">
        <f>SUMIFS(Tabela1[Amount],Tabela1[Month],E$2,Tabela1[Category],$A5)</f>
        <v>0</v>
      </c>
      <c r="F5" s="104">
        <f>SUMIFS(Tabela1[Amount],Tabela1[Month],F$2,Tabela1[Category],$A5)</f>
        <v>0</v>
      </c>
      <c r="G5" s="104">
        <f>SUMIFS(Tabela1[Amount],Tabela1[Month],G$2,Tabela1[Category],$A5)</f>
        <v>0</v>
      </c>
      <c r="H5" s="108">
        <f>SUMIFS(Tabela1[Amount],Tabela1[Month],H$2,Tabela1[Category],$A5)</f>
        <v>0</v>
      </c>
      <c r="I5" s="104">
        <f>SUMIFS(Tabela1[Amount],Tabela1[Month],I$2,Tabela1[Category],$A5)</f>
        <v>0</v>
      </c>
      <c r="J5" s="104">
        <f>SUMIFS(Tabela1[Amount],Tabela1[Month],J$2,Tabela1[Category],$A5)</f>
        <v>0</v>
      </c>
      <c r="K5" s="104">
        <f>SUMIFS(Tabela1[Amount],Tabela1[Month],K$2,Tabela1[Category],$A5)</f>
        <v>0</v>
      </c>
      <c r="L5" s="104">
        <f>SUMIFS(Tabela1[Amount],Tabela1[Month],L$2,Tabela1[Category],$A5)</f>
        <v>0</v>
      </c>
      <c r="M5" s="104">
        <f>SUMIFS(Tabela1[Amount],Tabela1[Month],M$2,Tabela1[Category],$A5)</f>
        <v>0</v>
      </c>
    </row>
    <row r="6" spans="1:13" ht="17.850000000000001" customHeight="1" x14ac:dyDescent="0.3">
      <c r="A6" s="5" t="s">
        <v>15</v>
      </c>
      <c r="B6" s="104">
        <f>SUMIFS(Tabela1[Amount],Tabela1[Month],B$2,Tabela1[Category],$A6)</f>
        <v>0</v>
      </c>
      <c r="C6" s="104">
        <f>SUMIFS(Tabela1[Amount],Tabela1[Month],C$2,Tabela1[Category],$A6)</f>
        <v>0</v>
      </c>
      <c r="D6" s="104">
        <f>SUMIFS(Tabela1[Amount],Tabela1[Month],D$2,Tabela1[Category],$A6)</f>
        <v>0</v>
      </c>
      <c r="E6" s="104">
        <f>SUMIFS(Tabela1[Amount],Tabela1[Month],E$2,Tabela1[Category],$A6)</f>
        <v>0</v>
      </c>
      <c r="F6" s="104">
        <f>SUMIFS(Tabela1[Amount],Tabela1[Month],F$2,Tabela1[Category],$A6)</f>
        <v>0</v>
      </c>
      <c r="G6" s="104">
        <f>SUMIFS(Tabela1[Amount],Tabela1[Month],G$2,Tabela1[Category],$A6)</f>
        <v>0</v>
      </c>
      <c r="H6" s="108">
        <f>SUMIFS(Tabela1[Amount],Tabela1[Month],H$2,Tabela1[Category],$A6)</f>
        <v>0</v>
      </c>
      <c r="I6" s="104">
        <f>SUMIFS(Tabela1[Amount],Tabela1[Month],I$2,Tabela1[Category],$A6)</f>
        <v>0</v>
      </c>
      <c r="J6" s="104">
        <f>SUMIFS(Tabela1[Amount],Tabela1[Month],J$2,Tabela1[Category],$A6)</f>
        <v>0</v>
      </c>
      <c r="K6" s="104">
        <f>SUMIFS(Tabela1[Amount],Tabela1[Month],K$2,Tabela1[Category],$A6)</f>
        <v>0</v>
      </c>
      <c r="L6" s="104">
        <f>SUMIFS(Tabela1[Amount],Tabela1[Month],L$2,Tabela1[Category],$A6)</f>
        <v>0</v>
      </c>
      <c r="M6" s="104">
        <f>SUMIFS(Tabela1[Amount],Tabela1[Month],M$2,Tabela1[Category],$A6)</f>
        <v>0</v>
      </c>
    </row>
    <row r="7" spans="1:13" ht="14.3" customHeight="1" x14ac:dyDescent="0.3">
      <c r="A7" s="4"/>
      <c r="B7" s="4"/>
      <c r="C7" s="4"/>
      <c r="D7" s="4"/>
      <c r="E7" s="4"/>
      <c r="F7" s="4"/>
      <c r="G7" s="4"/>
      <c r="H7" s="19"/>
      <c r="I7" s="4"/>
      <c r="J7" s="4"/>
      <c r="K7" s="4"/>
      <c r="L7" s="4"/>
      <c r="M7" s="4"/>
    </row>
    <row r="8" spans="1:13" ht="17.850000000000001" customHeight="1" x14ac:dyDescent="0.3">
      <c r="A8" s="33" t="s">
        <v>16</v>
      </c>
      <c r="B8" s="4"/>
      <c r="C8" s="4"/>
      <c r="D8" s="4"/>
      <c r="E8" s="4"/>
      <c r="F8" s="4"/>
      <c r="G8" s="4"/>
      <c r="H8" s="19"/>
      <c r="I8" s="4"/>
      <c r="J8" s="4"/>
      <c r="K8" s="4"/>
      <c r="L8" s="4"/>
      <c r="M8" s="4"/>
    </row>
    <row r="9" spans="1:13" ht="18" customHeight="1" x14ac:dyDescent="0.3">
      <c r="A9" s="5" t="s">
        <v>17</v>
      </c>
      <c r="B9" s="104">
        <f>SUMIFS(Tabela1[Amount],Tabela1[Month],B$2,Tabela1[Category],$A9)</f>
        <v>0</v>
      </c>
      <c r="C9" s="104">
        <f>SUMIFS(Tabela1[Amount],Tabela1[Month],C$2,Tabela1[Category],$A9)</f>
        <v>0</v>
      </c>
      <c r="D9" s="104">
        <f>SUMIFS(Tabela1[Amount],Tabela1[Month],D$2,Tabela1[Category],$A9)</f>
        <v>0</v>
      </c>
      <c r="E9" s="104">
        <f>SUMIFS(Tabela1[Amount],Tabela1[Month],E$2,Tabela1[Category],$A9)</f>
        <v>0</v>
      </c>
      <c r="F9" s="104">
        <f>SUMIFS(Tabela1[Amount],Tabela1[Month],F$2,Tabela1[Category],$A9)</f>
        <v>0</v>
      </c>
      <c r="G9" s="104">
        <f>SUMIFS(Tabela1[Amount],Tabela1[Month],G$2,Tabela1[Category],$A9)</f>
        <v>0</v>
      </c>
      <c r="H9" s="108">
        <f>SUMIFS(Tabela1[Amount],Tabela1[Month],H$2,Tabela1[Category],$A9)</f>
        <v>0</v>
      </c>
      <c r="I9" s="104">
        <f>SUMIFS(Tabela1[Amount],Tabela1[Month],I$2,Tabela1[Category],$A9)</f>
        <v>0</v>
      </c>
      <c r="J9" s="104">
        <f>SUMIFS(Tabela1[Amount],Tabela1[Month],J$2,Tabela1[Category],$A9)</f>
        <v>0</v>
      </c>
      <c r="K9" s="104">
        <f>SUMIFS(Tabela1[Amount],Tabela1[Month],K$2,Tabela1[Category],$A9)</f>
        <v>0</v>
      </c>
      <c r="L9" s="104">
        <f>SUMIFS(Tabela1[Amount],Tabela1[Month],L$2,Tabela1[Category],$A9)</f>
        <v>0</v>
      </c>
      <c r="M9" s="104">
        <f>SUMIFS(Tabela1[Amount],Tabela1[Month],M$2,Tabela1[Category],$A9)</f>
        <v>0</v>
      </c>
    </row>
    <row r="10" spans="1:13" ht="17.850000000000001" customHeight="1" x14ac:dyDescent="0.3">
      <c r="A10" s="5" t="s">
        <v>18</v>
      </c>
      <c r="B10" s="104">
        <f>SUMIFS(Tabela1[Amount],Tabela1[Month],B$2,Tabela1[Category],$A10)</f>
        <v>0</v>
      </c>
      <c r="C10" s="104">
        <f>SUMIFS(Tabela1[Amount],Tabela1[Month],C$2,Tabela1[Category],$A10)</f>
        <v>0</v>
      </c>
      <c r="D10" s="104">
        <f>SUMIFS(Tabela1[Amount],Tabela1[Month],D$2,Tabela1[Category],$A10)</f>
        <v>0</v>
      </c>
      <c r="E10" s="104">
        <f>SUMIFS(Tabela1[Amount],Tabela1[Month],E$2,Tabela1[Category],$A10)</f>
        <v>0</v>
      </c>
      <c r="F10" s="104">
        <f>SUMIFS(Tabela1[Amount],Tabela1[Month],F$2,Tabela1[Category],$A10)</f>
        <v>0</v>
      </c>
      <c r="G10" s="104">
        <f>SUMIFS(Tabela1[Amount],Tabela1[Month],G$2,Tabela1[Category],$A10)</f>
        <v>0</v>
      </c>
      <c r="H10" s="108">
        <f>SUMIFS(Tabela1[Amount],Tabela1[Month],H$2,Tabela1[Category],$A10)</f>
        <v>0</v>
      </c>
      <c r="I10" s="104">
        <f>SUMIFS(Tabela1[Amount],Tabela1[Month],I$2,Tabela1[Category],$A10)</f>
        <v>0</v>
      </c>
      <c r="J10" s="104">
        <f>SUMIFS(Tabela1[Amount],Tabela1[Month],J$2,Tabela1[Category],$A10)</f>
        <v>0</v>
      </c>
      <c r="K10" s="104">
        <f>SUMIFS(Tabela1[Amount],Tabela1[Month],K$2,Tabela1[Category],$A10)</f>
        <v>0</v>
      </c>
      <c r="L10" s="104">
        <f>SUMIFS(Tabela1[Amount],Tabela1[Month],L$2,Tabela1[Category],$A10)</f>
        <v>0</v>
      </c>
      <c r="M10" s="104">
        <f>SUMIFS(Tabela1[Amount],Tabela1[Month],M$2,Tabela1[Category],$A10)</f>
        <v>0</v>
      </c>
    </row>
    <row r="11" spans="1:13" ht="17.850000000000001" customHeight="1" x14ac:dyDescent="0.3">
      <c r="A11" s="5" t="s">
        <v>19</v>
      </c>
      <c r="B11" s="104">
        <f>SUMIFS(Tabela1[Amount],Tabela1[Month],B$2,Tabela1[Category],$A11)</f>
        <v>0</v>
      </c>
      <c r="C11" s="104">
        <f>SUMIFS(Tabela1[Amount],Tabela1[Month],C$2,Tabela1[Category],$A11)</f>
        <v>0</v>
      </c>
      <c r="D11" s="104">
        <f>SUMIFS(Tabela1[Amount],Tabela1[Month],D$2,Tabela1[Category],$A11)</f>
        <v>0</v>
      </c>
      <c r="E11" s="104">
        <f>SUMIFS(Tabela1[Amount],Tabela1[Month],E$2,Tabela1[Category],$A11)</f>
        <v>0</v>
      </c>
      <c r="F11" s="104">
        <f>SUMIFS(Tabela1[Amount],Tabela1[Month],F$2,Tabela1[Category],$A11)</f>
        <v>0</v>
      </c>
      <c r="G11" s="104">
        <f>SUMIFS(Tabela1[Amount],Tabela1[Month],G$2,Tabela1[Category],$A11)</f>
        <v>0</v>
      </c>
      <c r="H11" s="104">
        <f>SUMIFS(Tabela1[Amount],Tabela1[Month],H$2,Tabela1[Category],$A11)</f>
        <v>0</v>
      </c>
      <c r="I11" s="104">
        <f>SUMIFS(Tabela1[Amount],Tabela1[Month],I$2,Tabela1[Category],$A11)</f>
        <v>0</v>
      </c>
      <c r="J11" s="104">
        <f>SUMIFS(Tabela1[Amount],Tabela1[Month],J$2,Tabela1[Category],$A11)</f>
        <v>0</v>
      </c>
      <c r="K11" s="104">
        <f>SUMIFS(Tabela1[Amount],Tabela1[Month],K$2,Tabela1[Category],$A11)</f>
        <v>0</v>
      </c>
      <c r="L11" s="104">
        <f>SUMIFS(Tabela1[Amount],Tabela1[Month],L$2,Tabela1[Category],$A11)</f>
        <v>0</v>
      </c>
      <c r="M11" s="104">
        <f>SUMIFS(Tabela1[Amount],Tabela1[Month],M$2,Tabela1[Category],$A11)</f>
        <v>0</v>
      </c>
    </row>
    <row r="12" spans="1:13" ht="14.3" customHeight="1" x14ac:dyDescent="0.3">
      <c r="A12" s="8"/>
      <c r="B12" s="4"/>
      <c r="C12" s="4"/>
      <c r="D12" s="4"/>
      <c r="E12" s="4"/>
      <c r="F12" s="4"/>
      <c r="G12" s="4"/>
      <c r="H12" s="19"/>
      <c r="I12" s="4"/>
      <c r="J12" s="4"/>
      <c r="K12" s="4"/>
      <c r="L12" s="4"/>
      <c r="M12" s="4"/>
    </row>
    <row r="13" spans="1:13" ht="18" customHeight="1" x14ac:dyDescent="0.3">
      <c r="A13" s="3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8" customHeight="1" x14ac:dyDescent="0.3">
      <c r="A14" s="5" t="s">
        <v>20</v>
      </c>
      <c r="B14" s="104">
        <f>SUMIFS(Tabela1[Amount],Tabela1[Month],B$2,Tabela1[Category],$A14)</f>
        <v>0</v>
      </c>
      <c r="C14" s="104">
        <f>SUMIFS(Tabela1[Amount],Tabela1[Month],C$2,Tabela1[Category],$A14)</f>
        <v>0</v>
      </c>
      <c r="D14" s="104">
        <f>SUMIFS(Tabela1[Amount],Tabela1[Month],D$2,Tabela1[Category],$A14)</f>
        <v>0</v>
      </c>
      <c r="E14" s="104">
        <f>SUMIFS(Tabela1[Amount],Tabela1[Month],E$2,Tabela1[Category],$A14)</f>
        <v>0</v>
      </c>
      <c r="F14" s="104">
        <f>SUMIFS(Tabela1[Amount],Tabela1[Month],F$2,Tabela1[Category],$A14)</f>
        <v>0</v>
      </c>
      <c r="G14" s="104">
        <f>SUMIFS(Tabela1[Amount],Tabela1[Month],G$2,Tabela1[Category],$A14)</f>
        <v>0</v>
      </c>
      <c r="H14" s="104">
        <f>SUMIFS(Tabela1[Amount],Tabela1[Month],H$2,Tabela1[Category],$A14)</f>
        <v>0</v>
      </c>
      <c r="I14" s="104">
        <f>SUMIFS(Tabela1[Amount],Tabela1[Month],I$2,Tabela1[Category],$A14)</f>
        <v>0</v>
      </c>
      <c r="J14" s="104">
        <f>SUMIFS(Tabela1[Amount],Tabela1[Month],J$2,Tabela1[Category],$A14)</f>
        <v>0</v>
      </c>
      <c r="K14" s="104">
        <f>SUMIFS(Tabela1[Amount],Tabela1[Month],K$2,Tabela1[Category],$A14)</f>
        <v>0</v>
      </c>
      <c r="L14" s="104">
        <f>SUMIFS(Tabela1[Amount],Tabela1[Month],L$2,Tabela1[Category],$A14)</f>
        <v>0</v>
      </c>
      <c r="M14" s="104">
        <f>SUMIFS(Tabela1[Amount],Tabela1[Month],M$2,Tabela1[Category],$A14)</f>
        <v>0</v>
      </c>
    </row>
    <row r="15" spans="1:13" ht="18" customHeight="1" x14ac:dyDescent="0.3">
      <c r="A15" s="5" t="s">
        <v>21</v>
      </c>
      <c r="B15" s="104">
        <f>SUMIFS(Tabela1[Amount],Tabela1[Month],B$2,Tabela1[Category],$A15)</f>
        <v>0</v>
      </c>
      <c r="C15" s="104">
        <f>SUMIFS(Tabela1[Amount],Tabela1[Month],C$2,Tabela1[Category],$A15)</f>
        <v>0</v>
      </c>
      <c r="D15" s="104">
        <f>SUMIFS(Tabela1[Amount],Tabela1[Month],D$2,Tabela1[Category],$A15)</f>
        <v>0</v>
      </c>
      <c r="E15" s="104">
        <f>SUMIFS(Tabela1[Amount],Tabela1[Month],E$2,Tabela1[Category],$A15)</f>
        <v>0</v>
      </c>
      <c r="F15" s="104">
        <f>SUMIFS(Tabela1[Amount],Tabela1[Month],F$2,Tabela1[Category],$A15)</f>
        <v>0</v>
      </c>
      <c r="G15" s="104">
        <f>SUMIFS(Tabela1[Amount],Tabela1[Month],G$2,Tabela1[Category],$A15)</f>
        <v>0</v>
      </c>
      <c r="H15" s="108">
        <f>SUMIFS(Tabela1[Amount],Tabela1[Month],H$2,Tabela1[Category],$A15)</f>
        <v>0</v>
      </c>
      <c r="I15" s="104">
        <f>SUMIFS(Tabela1[Amount],Tabela1[Month],I$2,Tabela1[Category],$A15)</f>
        <v>0</v>
      </c>
      <c r="J15" s="104">
        <f>SUMIFS(Tabela1[Amount],Tabela1[Month],J$2,Tabela1[Category],$A15)</f>
        <v>0</v>
      </c>
      <c r="K15" s="104">
        <f>SUMIFS(Tabela1[Amount],Tabela1[Month],K$2,Tabela1[Category],$A15)</f>
        <v>0</v>
      </c>
      <c r="L15" s="104">
        <f>SUMIFS(Tabela1[Amount],Tabela1[Month],L$2,Tabela1[Category],$A15)</f>
        <v>0</v>
      </c>
      <c r="M15" s="104">
        <f>SUMIFS(Tabela1[Amount],Tabela1[Month],M$2,Tabela1[Category],$A15)</f>
        <v>0</v>
      </c>
    </row>
    <row r="16" spans="1:13" s="2" customFormat="1" ht="1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7.850000000000001" customHeight="1" x14ac:dyDescent="0.3">
      <c r="A17" s="32" t="s">
        <v>0</v>
      </c>
      <c r="B17" s="104">
        <f t="shared" ref="B17:M17" si="0">ROUND(SUM(B4:B6)-SUM(B14:B15)-SUM(B9:B11),2)</f>
        <v>0</v>
      </c>
      <c r="C17" s="104">
        <f t="shared" si="0"/>
        <v>0</v>
      </c>
      <c r="D17" s="104">
        <f t="shared" si="0"/>
        <v>0</v>
      </c>
      <c r="E17" s="104">
        <f t="shared" si="0"/>
        <v>0</v>
      </c>
      <c r="F17" s="104">
        <f t="shared" si="0"/>
        <v>0</v>
      </c>
      <c r="G17" s="104">
        <f t="shared" si="0"/>
        <v>0</v>
      </c>
      <c r="H17" s="104">
        <f t="shared" si="0"/>
        <v>0</v>
      </c>
      <c r="I17" s="104">
        <f t="shared" si="0"/>
        <v>0</v>
      </c>
      <c r="J17" s="104">
        <f t="shared" si="0"/>
        <v>0</v>
      </c>
      <c r="K17" s="104">
        <f t="shared" si="0"/>
        <v>0</v>
      </c>
      <c r="L17" s="104">
        <f t="shared" si="0"/>
        <v>0</v>
      </c>
      <c r="M17" s="104">
        <f t="shared" si="0"/>
        <v>0</v>
      </c>
    </row>
  </sheetData>
  <phoneticPr fontId="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>
    <tabColor theme="0"/>
  </sheetPr>
  <dimension ref="A2:AK17"/>
  <sheetViews>
    <sheetView zoomScale="140" zoomScaleNormal="140" workbookViewId="0">
      <pane xSplit="1" topLeftCell="B1" activePane="topRight" state="frozen"/>
      <selection activeCell="A4" sqref="A4"/>
      <selection pane="topRight" activeCell="A2" sqref="A2"/>
    </sheetView>
  </sheetViews>
  <sheetFormatPr defaultRowHeight="14.3" x14ac:dyDescent="0.25"/>
  <cols>
    <col min="1" max="1" width="15.7109375" style="2" customWidth="1"/>
    <col min="2" max="2" width="6.5703125" style="2" customWidth="1"/>
    <col min="3" max="4" width="15.7109375" style="2" customWidth="1"/>
    <col min="5" max="5" width="6.5703125" style="2" customWidth="1"/>
    <col min="6" max="6" width="15.7109375" style="20" customWidth="1"/>
    <col min="7" max="7" width="15.7109375" style="2" customWidth="1"/>
    <col min="8" max="8" width="6.42578125" style="2" customWidth="1"/>
    <col min="9" max="10" width="15.7109375" style="2" customWidth="1"/>
    <col min="11" max="11" width="6.42578125" style="2" customWidth="1"/>
    <col min="12" max="13" width="15.7109375" style="2" customWidth="1"/>
    <col min="14" max="14" width="6.42578125" style="2" customWidth="1"/>
    <col min="15" max="16" width="15.7109375" style="2" customWidth="1"/>
    <col min="17" max="17" width="6.42578125" style="2" customWidth="1"/>
    <col min="18" max="19" width="15.7109375" style="2" customWidth="1"/>
    <col min="20" max="20" width="6.42578125" style="2" customWidth="1"/>
    <col min="21" max="22" width="15.7109375" style="2" customWidth="1"/>
    <col min="23" max="23" width="6.42578125" style="2" customWidth="1"/>
    <col min="24" max="25" width="15.7109375" style="2" customWidth="1"/>
    <col min="26" max="26" width="6.42578125" style="2" customWidth="1"/>
    <col min="27" max="28" width="15.7109375" style="2" customWidth="1"/>
    <col min="29" max="29" width="6.42578125" style="2" customWidth="1"/>
    <col min="30" max="31" width="15.7109375" style="2" customWidth="1"/>
    <col min="32" max="32" width="6.42578125" style="2" customWidth="1"/>
    <col min="33" max="34" width="15.7109375" style="2" customWidth="1"/>
    <col min="35" max="35" width="6.42578125" style="2" customWidth="1"/>
    <col min="36" max="37" width="15.7109375" style="2" customWidth="1"/>
    <col min="38" max="38" width="10.5703125" style="2" bestFit="1" customWidth="1"/>
    <col min="39" max="39" width="12.42578125" style="2" bestFit="1" customWidth="1"/>
    <col min="40" max="41" width="10.5703125" style="2" bestFit="1" customWidth="1"/>
    <col min="42" max="16384" width="9.140625" style="2"/>
  </cols>
  <sheetData>
    <row r="2" spans="1:37" s="29" customFormat="1" ht="15" customHeight="1" x14ac:dyDescent="0.25">
      <c r="A2" s="101" t="s">
        <v>36</v>
      </c>
      <c r="B2" s="28"/>
      <c r="C2" s="75"/>
      <c r="D2" s="76" t="s">
        <v>52</v>
      </c>
      <c r="E2" s="77"/>
      <c r="F2" s="77"/>
      <c r="G2" s="78" t="s">
        <v>53</v>
      </c>
      <c r="H2" s="77"/>
      <c r="I2" s="77"/>
      <c r="J2" s="79" t="s">
        <v>54</v>
      </c>
      <c r="K2" s="77"/>
      <c r="L2" s="77"/>
      <c r="M2" s="78" t="s">
        <v>55</v>
      </c>
      <c r="N2" s="77"/>
      <c r="O2" s="77"/>
      <c r="P2" s="79" t="s">
        <v>56</v>
      </c>
      <c r="Q2" s="77"/>
      <c r="R2" s="77"/>
      <c r="S2" s="78" t="s">
        <v>57</v>
      </c>
      <c r="T2" s="77"/>
      <c r="U2" s="77"/>
      <c r="V2" s="79" t="s">
        <v>58</v>
      </c>
      <c r="W2" s="77"/>
      <c r="X2" s="77"/>
      <c r="Y2" s="78" t="s">
        <v>59</v>
      </c>
      <c r="Z2" s="77"/>
      <c r="AA2" s="77"/>
      <c r="AB2" s="79" t="s">
        <v>60</v>
      </c>
      <c r="AC2" s="77"/>
      <c r="AD2" s="77"/>
      <c r="AE2" s="78" t="s">
        <v>61</v>
      </c>
      <c r="AF2" s="77"/>
      <c r="AG2" s="77"/>
      <c r="AH2" s="79" t="s">
        <v>62</v>
      </c>
      <c r="AI2" s="77"/>
      <c r="AJ2" s="77"/>
      <c r="AK2" s="78" t="s">
        <v>63</v>
      </c>
    </row>
    <row r="3" spans="1:37" s="20" customFormat="1" ht="15" customHeight="1" x14ac:dyDescent="0.25">
      <c r="A3" s="102" t="s">
        <v>30</v>
      </c>
      <c r="B3" s="21"/>
      <c r="C3" s="80"/>
      <c r="D3" s="98">
        <f>'Map - Net Salary'!B17</f>
        <v>0</v>
      </c>
      <c r="E3" s="81"/>
      <c r="F3" s="80"/>
      <c r="G3" s="98">
        <f>'Map - Net Salary'!C17</f>
        <v>0</v>
      </c>
      <c r="H3" s="81"/>
      <c r="I3" s="80"/>
      <c r="J3" s="98">
        <f>'Map - Net Salary'!D17</f>
        <v>0</v>
      </c>
      <c r="K3" s="81"/>
      <c r="L3" s="80"/>
      <c r="M3" s="98">
        <f>'Map - Net Salary'!E17</f>
        <v>0</v>
      </c>
      <c r="N3" s="81"/>
      <c r="O3" s="80"/>
      <c r="P3" s="98">
        <f>'Map - Net Salary'!F17</f>
        <v>0</v>
      </c>
      <c r="Q3" s="81"/>
      <c r="R3" s="80"/>
      <c r="S3" s="98">
        <f>'Map - Net Salary'!G17</f>
        <v>0</v>
      </c>
      <c r="T3" s="81"/>
      <c r="U3" s="80"/>
      <c r="V3" s="98">
        <f>'Map - Net Salary'!H17</f>
        <v>0</v>
      </c>
      <c r="W3" s="81"/>
      <c r="X3" s="80"/>
      <c r="Y3" s="98">
        <f>'Map - Net Salary'!I17</f>
        <v>0</v>
      </c>
      <c r="Z3" s="81"/>
      <c r="AA3" s="80"/>
      <c r="AB3" s="98">
        <f>'Map - Net Salary'!J17</f>
        <v>0</v>
      </c>
      <c r="AC3" s="81"/>
      <c r="AD3" s="80"/>
      <c r="AE3" s="98">
        <f>'Map - Net Salary'!K17</f>
        <v>0</v>
      </c>
      <c r="AF3" s="81"/>
      <c r="AG3" s="80"/>
      <c r="AH3" s="98">
        <f>'Map - Net Salary'!L17</f>
        <v>0</v>
      </c>
      <c r="AI3" s="81"/>
      <c r="AJ3" s="80"/>
      <c r="AK3" s="98">
        <f>'Map - Net Salary'!M17</f>
        <v>0</v>
      </c>
    </row>
    <row r="4" spans="1:37" ht="15" customHeight="1" x14ac:dyDescent="0.25">
      <c r="A4" s="102" t="s">
        <v>4</v>
      </c>
      <c r="B4" s="22"/>
      <c r="C4" s="82"/>
      <c r="D4" s="99">
        <f>D3-(SUM(D7:D15))</f>
        <v>0</v>
      </c>
      <c r="E4" s="83"/>
      <c r="F4" s="82"/>
      <c r="G4" s="99">
        <f>G3-(SUM(G7:G15))+D4</f>
        <v>0</v>
      </c>
      <c r="H4" s="83"/>
      <c r="I4" s="82"/>
      <c r="J4" s="99">
        <f>J3-(SUM(J7:J15))+G4</f>
        <v>0</v>
      </c>
      <c r="K4" s="83"/>
      <c r="L4" s="82"/>
      <c r="M4" s="99">
        <f>M3-(SUM(M7:M15))+J4</f>
        <v>0</v>
      </c>
      <c r="N4" s="83"/>
      <c r="O4" s="82"/>
      <c r="P4" s="99">
        <f>P3-(SUM(P7:P15))+M4</f>
        <v>0</v>
      </c>
      <c r="Q4" s="83"/>
      <c r="R4" s="82"/>
      <c r="S4" s="99">
        <f>S3-(SUM(S7:S15))+P4</f>
        <v>0</v>
      </c>
      <c r="T4" s="83"/>
      <c r="U4" s="82"/>
      <c r="V4" s="99">
        <f>V3-(SUM(V7:V15))+S4</f>
        <v>0</v>
      </c>
      <c r="W4" s="83"/>
      <c r="X4" s="82"/>
      <c r="Y4" s="99">
        <f>Y3-(SUM(Y7:Y15))+V4</f>
        <v>0</v>
      </c>
      <c r="Z4" s="83"/>
      <c r="AA4" s="82"/>
      <c r="AB4" s="99">
        <f>AB3-(SUM(AB7:AB15))+Y4</f>
        <v>0</v>
      </c>
      <c r="AC4" s="83"/>
      <c r="AD4" s="82"/>
      <c r="AE4" s="99">
        <f>AE3-(SUM(AE7:AE15))+AB4</f>
        <v>0</v>
      </c>
      <c r="AF4" s="83"/>
      <c r="AG4" s="82"/>
      <c r="AH4" s="99">
        <f>AH3-(SUM(AH7:AH15))+AE4</f>
        <v>0</v>
      </c>
      <c r="AI4" s="83"/>
      <c r="AJ4" s="82"/>
      <c r="AK4" s="99">
        <f>AK3-SUM(AK7:AK15)+AH4</f>
        <v>0</v>
      </c>
    </row>
    <row r="5" spans="1:37" ht="15" customHeight="1" x14ac:dyDescent="0.3">
      <c r="A5" s="24"/>
      <c r="B5" s="2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</row>
    <row r="6" spans="1:37" ht="15" customHeight="1" x14ac:dyDescent="0.25">
      <c r="A6" s="114" t="s">
        <v>31</v>
      </c>
      <c r="B6" s="25"/>
      <c r="C6" s="85" t="s">
        <v>34</v>
      </c>
      <c r="D6" s="86" t="s">
        <v>35</v>
      </c>
      <c r="E6" s="84"/>
      <c r="F6" s="87" t="s">
        <v>34</v>
      </c>
      <c r="G6" s="88" t="s">
        <v>35</v>
      </c>
      <c r="H6" s="84"/>
      <c r="I6" s="85" t="s">
        <v>34</v>
      </c>
      <c r="J6" s="86" t="s">
        <v>35</v>
      </c>
      <c r="K6" s="84"/>
      <c r="L6" s="87" t="s">
        <v>34</v>
      </c>
      <c r="M6" s="88" t="s">
        <v>35</v>
      </c>
      <c r="N6" s="84"/>
      <c r="O6" s="85" t="s">
        <v>34</v>
      </c>
      <c r="P6" s="86" t="s">
        <v>35</v>
      </c>
      <c r="Q6" s="84"/>
      <c r="R6" s="87" t="s">
        <v>34</v>
      </c>
      <c r="S6" s="88" t="s">
        <v>35</v>
      </c>
      <c r="T6" s="84"/>
      <c r="U6" s="85" t="s">
        <v>34</v>
      </c>
      <c r="V6" s="86" t="s">
        <v>35</v>
      </c>
      <c r="W6" s="84"/>
      <c r="X6" s="87" t="s">
        <v>34</v>
      </c>
      <c r="Y6" s="88" t="s">
        <v>35</v>
      </c>
      <c r="Z6" s="84"/>
      <c r="AA6" s="85" t="s">
        <v>34</v>
      </c>
      <c r="AB6" s="86" t="s">
        <v>35</v>
      </c>
      <c r="AC6" s="84"/>
      <c r="AD6" s="87" t="s">
        <v>34</v>
      </c>
      <c r="AE6" s="88" t="s">
        <v>35</v>
      </c>
      <c r="AF6" s="84"/>
      <c r="AG6" s="85" t="s">
        <v>34</v>
      </c>
      <c r="AH6" s="86" t="s">
        <v>35</v>
      </c>
      <c r="AI6" s="84"/>
      <c r="AJ6" s="87" t="s">
        <v>34</v>
      </c>
      <c r="AK6" s="88" t="s">
        <v>35</v>
      </c>
    </row>
    <row r="7" spans="1:37" ht="15" customHeight="1" x14ac:dyDescent="0.25">
      <c r="A7" s="114"/>
      <c r="B7" s="25"/>
      <c r="C7" s="89" t="s">
        <v>22</v>
      </c>
      <c r="D7" s="98">
        <f>SUMIFS(Tabela1[Amount],Tabela1[Month],'Map - Expenses'!D$2,Tabela1[Category],'Map - Expenses'!C7)</f>
        <v>0</v>
      </c>
      <c r="E7" s="81"/>
      <c r="F7" s="90" t="str" cm="1">
        <f t="array" ref="F7:F15">Expenses</f>
        <v>Bills</v>
      </c>
      <c r="G7" s="100">
        <f>SUMIFS(Tabela1[Amount],Tabela1[Month],'Map - Expenses'!G$2,Tabela1[Category],'Map - Expenses'!F7)</f>
        <v>0</v>
      </c>
      <c r="H7" s="81"/>
      <c r="I7" s="89" t="str" cm="1">
        <f t="array" ref="I7:I15">Expenses</f>
        <v>Bills</v>
      </c>
      <c r="J7" s="98">
        <f>SUMIFS(Tabela1[Amount],Tabela1[Month],'Map - Expenses'!J$2,Tabela1[Category],'Map - Expenses'!I7)</f>
        <v>0</v>
      </c>
      <c r="K7" s="81"/>
      <c r="L7" s="90" t="str" cm="1">
        <f t="array" ref="L7:L15">Expenses</f>
        <v>Bills</v>
      </c>
      <c r="M7" s="100">
        <f>SUMIFS(Tabela1[Amount],Tabela1[Month],'Map - Expenses'!M$2,Tabela1[Category],'Map - Expenses'!L7)</f>
        <v>0</v>
      </c>
      <c r="N7" s="81"/>
      <c r="O7" s="89" t="str" cm="1">
        <f t="array" ref="O7:O15">Expenses</f>
        <v>Bills</v>
      </c>
      <c r="P7" s="98">
        <f>SUMIFS(Tabela1[Amount],Tabela1[Month],'Map - Expenses'!P$2,Tabela1[Category],'Map - Expenses'!O7)</f>
        <v>0</v>
      </c>
      <c r="Q7" s="81"/>
      <c r="R7" s="90" t="str" cm="1">
        <f t="array" ref="R7:R15">Expenses</f>
        <v>Bills</v>
      </c>
      <c r="S7" s="100">
        <f>SUMIFS(Tabela1[Amount],Tabela1[Month],'Map - Expenses'!S$2,Tabela1[Category],'Map - Expenses'!R7)</f>
        <v>0</v>
      </c>
      <c r="T7" s="81"/>
      <c r="U7" s="89" t="str" cm="1">
        <f t="array" ref="U7:U15">Expenses</f>
        <v>Bills</v>
      </c>
      <c r="V7" s="98">
        <f>SUMIFS(Tabela1[Amount],Tabela1[Month],'Map - Expenses'!V$2,Tabela1[Category],'Map - Expenses'!U7)</f>
        <v>0</v>
      </c>
      <c r="W7" s="81"/>
      <c r="X7" s="90" t="str" cm="1">
        <f t="array" ref="X7:X15">Expenses</f>
        <v>Bills</v>
      </c>
      <c r="Y7" s="100">
        <f>SUMIFS(Tabela1[Amount],Tabela1[Month],'Map - Expenses'!Y$2,Tabela1[Category],'Map - Expenses'!X7)</f>
        <v>0</v>
      </c>
      <c r="Z7" s="81"/>
      <c r="AA7" s="89" t="str" cm="1">
        <f t="array" ref="AA7:AA15">Expenses</f>
        <v>Bills</v>
      </c>
      <c r="AB7" s="98">
        <f>SUMIFS(Tabela1[Amount],Tabela1[Month],'Map - Expenses'!AB$2,Tabela1[Category],'Map - Expenses'!AA7)</f>
        <v>0</v>
      </c>
      <c r="AC7" s="81"/>
      <c r="AD7" s="90" t="str" cm="1">
        <f t="array" ref="AD7:AD15">Expenses</f>
        <v>Bills</v>
      </c>
      <c r="AE7" s="100">
        <f>SUMIFS(Tabela1[Amount],Tabela1[Month],'Map - Expenses'!AE$2,Tabela1[Category],'Map - Expenses'!AD7)</f>
        <v>0</v>
      </c>
      <c r="AF7" s="81"/>
      <c r="AG7" s="89" t="str" cm="1">
        <f t="array" ref="AG7:AG15">Expenses</f>
        <v>Bills</v>
      </c>
      <c r="AH7" s="98">
        <f>SUMIFS(Tabela1[Amount],Tabela1[Month],'Map - Expenses'!AH$2,Tabela1[Category],'Map - Expenses'!AG7)</f>
        <v>0</v>
      </c>
      <c r="AI7" s="81"/>
      <c r="AJ7" s="90" t="str" cm="1">
        <f t="array" ref="AJ7:AJ15">Expenses</f>
        <v>Bills</v>
      </c>
      <c r="AK7" s="100">
        <f>SUMIFS(Tabela1[Amount],Tabela1[Month],'Map - Expenses'!AK$2,Tabela1[Category],'Map - Expenses'!AJ7)</f>
        <v>0</v>
      </c>
    </row>
    <row r="8" spans="1:37" ht="15" customHeight="1" x14ac:dyDescent="0.25">
      <c r="A8" s="114"/>
      <c r="B8" s="25"/>
      <c r="C8" s="91" t="s">
        <v>23</v>
      </c>
      <c r="D8" s="98">
        <f>SUMIFS(Tabela1[Amount],Tabela1[Month],'Map - Expenses'!D$2,Tabela1[Category],'Map - Expenses'!C8)</f>
        <v>0</v>
      </c>
      <c r="E8" s="81"/>
      <c r="F8" s="90" t="str">
        <v>Car maintenance</v>
      </c>
      <c r="G8" s="100">
        <f>SUMIFS(Tabela1[Amount],Tabela1[Month],'Map - Expenses'!G$2,Tabela1[Category],'Map - Expenses'!F8)</f>
        <v>0</v>
      </c>
      <c r="H8" s="81"/>
      <c r="I8" s="89" t="str">
        <v>Car maintenance</v>
      </c>
      <c r="J8" s="98">
        <f>SUMIFS(Tabela1[Amount],Tabela1[Month],'Map - Expenses'!J$2,Tabela1[Category],'Map - Expenses'!I8)</f>
        <v>0</v>
      </c>
      <c r="K8" s="81"/>
      <c r="L8" s="90" t="str">
        <v>Car maintenance</v>
      </c>
      <c r="M8" s="100">
        <f>SUMIFS(Tabela1[Amount],Tabela1[Month],'Map - Expenses'!M$2,Tabela1[Category],'Map - Expenses'!L8)</f>
        <v>0</v>
      </c>
      <c r="N8" s="81"/>
      <c r="O8" s="89" t="str">
        <v>Car maintenance</v>
      </c>
      <c r="P8" s="98">
        <f>SUMIFS(Tabela1[Amount],Tabela1[Month],'Map - Expenses'!P$2,Tabela1[Category],'Map - Expenses'!O8)</f>
        <v>0</v>
      </c>
      <c r="Q8" s="81"/>
      <c r="R8" s="90" t="str">
        <v>Car maintenance</v>
      </c>
      <c r="S8" s="100">
        <f>SUMIFS(Tabela1[Amount],Tabela1[Month],'Map - Expenses'!S$2,Tabela1[Category],'Map - Expenses'!R8)</f>
        <v>0</v>
      </c>
      <c r="T8" s="81"/>
      <c r="U8" s="89" t="str">
        <v>Car maintenance</v>
      </c>
      <c r="V8" s="98">
        <f>SUMIFS(Tabela1[Amount],Tabela1[Month],'Map - Expenses'!V$2,Tabela1[Category],'Map - Expenses'!U8)</f>
        <v>0</v>
      </c>
      <c r="W8" s="81"/>
      <c r="X8" s="90" t="str">
        <v>Car maintenance</v>
      </c>
      <c r="Y8" s="100">
        <f>SUMIFS(Tabela1[Amount],Tabela1[Month],'Map - Expenses'!Y$2,Tabela1[Category],'Map - Expenses'!X8)</f>
        <v>0</v>
      </c>
      <c r="Z8" s="81"/>
      <c r="AA8" s="89" t="str">
        <v>Car maintenance</v>
      </c>
      <c r="AB8" s="98">
        <f>SUMIFS(Tabela1[Amount],Tabela1[Month],'Map - Expenses'!AB$2,Tabela1[Category],'Map - Expenses'!AA8)</f>
        <v>0</v>
      </c>
      <c r="AC8" s="81"/>
      <c r="AD8" s="90" t="str">
        <v>Car maintenance</v>
      </c>
      <c r="AE8" s="100">
        <f>SUMIFS(Tabela1[Amount],Tabela1[Month],'Map - Expenses'!AE$2,Tabela1[Category],'Map - Expenses'!AD8)</f>
        <v>0</v>
      </c>
      <c r="AF8" s="81"/>
      <c r="AG8" s="89" t="str">
        <v>Car maintenance</v>
      </c>
      <c r="AH8" s="98">
        <f>SUMIFS(Tabela1[Amount],Tabela1[Month],'Map - Expenses'!AH$2,Tabela1[Category],'Map - Expenses'!AG8)</f>
        <v>0</v>
      </c>
      <c r="AI8" s="81"/>
      <c r="AJ8" s="90" t="str">
        <v>Car maintenance</v>
      </c>
      <c r="AK8" s="100">
        <f>SUMIFS(Tabela1[Amount],Tabela1[Month],'Map - Expenses'!AK$2,Tabela1[Category],'Map - Expenses'!AJ8)</f>
        <v>0</v>
      </c>
    </row>
    <row r="9" spans="1:37" ht="15" customHeight="1" x14ac:dyDescent="0.25">
      <c r="A9" s="114"/>
      <c r="B9" s="25"/>
      <c r="C9" s="92" t="s">
        <v>24</v>
      </c>
      <c r="D9" s="98">
        <f>SUMIFS(Tabela1[Amount],Tabela1[Month],'Map - Expenses'!D$2,Tabela1[Category],'Map - Expenses'!C9)</f>
        <v>0</v>
      </c>
      <c r="E9" s="81"/>
      <c r="F9" s="90" t="str">
        <v>Clothing</v>
      </c>
      <c r="G9" s="100">
        <f>SUMIFS(Tabela1[Amount],Tabela1[Month],'Map - Expenses'!G$2,Tabela1[Category],'Map - Expenses'!F9)</f>
        <v>0</v>
      </c>
      <c r="H9" s="81"/>
      <c r="I9" s="89" t="str">
        <v>Clothing</v>
      </c>
      <c r="J9" s="98">
        <f>SUMIFS(Tabela1[Amount],Tabela1[Month],'Map - Expenses'!J$2,Tabela1[Category],'Map - Expenses'!I9)</f>
        <v>0</v>
      </c>
      <c r="K9" s="81"/>
      <c r="L9" s="90" t="str">
        <v>Clothing</v>
      </c>
      <c r="M9" s="100">
        <f>SUMIFS(Tabela1[Amount],Tabela1[Month],'Map - Expenses'!M$2,Tabela1[Category],'Map - Expenses'!L9)</f>
        <v>0</v>
      </c>
      <c r="N9" s="81"/>
      <c r="O9" s="89" t="str">
        <v>Clothing</v>
      </c>
      <c r="P9" s="98">
        <f>SUMIFS(Tabela1[Amount],Tabela1[Month],'Map - Expenses'!P$2,Tabela1[Category],'Map - Expenses'!O9)</f>
        <v>0</v>
      </c>
      <c r="Q9" s="81"/>
      <c r="R9" s="90" t="str">
        <v>Clothing</v>
      </c>
      <c r="S9" s="100">
        <f>SUMIFS(Tabela1[Amount],Tabela1[Month],'Map - Expenses'!S$2,Tabela1[Category],'Map - Expenses'!R9)</f>
        <v>0</v>
      </c>
      <c r="T9" s="81"/>
      <c r="U9" s="89" t="str">
        <v>Clothing</v>
      </c>
      <c r="V9" s="98">
        <f>SUMIFS(Tabela1[Amount],Tabela1[Month],'Map - Expenses'!V$2,Tabela1[Category],'Map - Expenses'!U9)</f>
        <v>0</v>
      </c>
      <c r="W9" s="81"/>
      <c r="X9" s="90" t="str">
        <v>Clothing</v>
      </c>
      <c r="Y9" s="100">
        <f>SUMIFS(Tabela1[Amount],Tabela1[Month],'Map - Expenses'!Y$2,Tabela1[Category],'Map - Expenses'!X9)</f>
        <v>0</v>
      </c>
      <c r="Z9" s="81"/>
      <c r="AA9" s="89" t="str">
        <v>Clothing</v>
      </c>
      <c r="AB9" s="98">
        <f>SUMIFS(Tabela1[Amount],Tabela1[Month],'Map - Expenses'!AB$2,Tabela1[Category],'Map - Expenses'!AA9)</f>
        <v>0</v>
      </c>
      <c r="AC9" s="81"/>
      <c r="AD9" s="90" t="str">
        <v>Clothing</v>
      </c>
      <c r="AE9" s="100">
        <f>SUMIFS(Tabela1[Amount],Tabela1[Month],'Map - Expenses'!AE$2,Tabela1[Category],'Map - Expenses'!AD9)</f>
        <v>0</v>
      </c>
      <c r="AF9" s="81"/>
      <c r="AG9" s="89" t="str">
        <v>Clothing</v>
      </c>
      <c r="AH9" s="98">
        <f>SUMIFS(Tabela1[Amount],Tabela1[Month],'Map - Expenses'!AH$2,Tabela1[Category],'Map - Expenses'!AG9)</f>
        <v>0</v>
      </c>
      <c r="AI9" s="81"/>
      <c r="AJ9" s="90" t="str">
        <v>Clothing</v>
      </c>
      <c r="AK9" s="100">
        <f>SUMIFS(Tabela1[Amount],Tabela1[Month],'Map - Expenses'!AK$2,Tabela1[Category],'Map - Expenses'!AJ9)</f>
        <v>0</v>
      </c>
    </row>
    <row r="10" spans="1:37" ht="15" customHeight="1" x14ac:dyDescent="0.25">
      <c r="A10" s="114"/>
      <c r="B10" s="25"/>
      <c r="C10" s="91" t="s">
        <v>25</v>
      </c>
      <c r="D10" s="98">
        <f>SUMIFS(Tabela1[Amount],Tabela1[Month],'Map - Expenses'!D$2,Tabela1[Category],'Map - Expenses'!C10)</f>
        <v>0</v>
      </c>
      <c r="E10" s="81"/>
      <c r="F10" s="90" t="str">
        <v>Eletron n' games</v>
      </c>
      <c r="G10" s="100">
        <f>SUMIFS(Tabela1[Amount],Tabela1[Month],'Map - Expenses'!G$2,Tabela1[Category],'Map - Expenses'!F10)</f>
        <v>0</v>
      </c>
      <c r="H10" s="81"/>
      <c r="I10" s="89" t="str">
        <v>Eletron n' games</v>
      </c>
      <c r="J10" s="98">
        <f>SUMIFS(Tabela1[Amount],Tabela1[Month],'Map - Expenses'!J$2,Tabela1[Category],'Map - Expenses'!I10)</f>
        <v>0</v>
      </c>
      <c r="K10" s="81"/>
      <c r="L10" s="90" t="str">
        <v>Eletron n' games</v>
      </c>
      <c r="M10" s="100">
        <f>SUMIFS(Tabela1[Amount],Tabela1[Month],'Map - Expenses'!M$2,Tabela1[Category],'Map - Expenses'!L10)</f>
        <v>0</v>
      </c>
      <c r="N10" s="81"/>
      <c r="O10" s="89" t="str">
        <v>Eletron n' games</v>
      </c>
      <c r="P10" s="98">
        <f>SUMIFS(Tabela1[Amount],Tabela1[Month],'Map - Expenses'!P$2,Tabela1[Category],'Map - Expenses'!O10)</f>
        <v>0</v>
      </c>
      <c r="Q10" s="81"/>
      <c r="R10" s="90" t="str">
        <v>Eletron n' games</v>
      </c>
      <c r="S10" s="100">
        <f>SUMIFS(Tabela1[Amount],Tabela1[Month],'Map - Expenses'!S$2,Tabela1[Category],'Map - Expenses'!R10)</f>
        <v>0</v>
      </c>
      <c r="T10" s="81"/>
      <c r="U10" s="89" t="str">
        <v>Eletron n' games</v>
      </c>
      <c r="V10" s="98">
        <f>SUMIFS(Tabela1[Amount],Tabela1[Month],'Map - Expenses'!V$2,Tabela1[Category],'Map - Expenses'!U10)</f>
        <v>0</v>
      </c>
      <c r="W10" s="81"/>
      <c r="X10" s="90" t="str">
        <v>Eletron n' games</v>
      </c>
      <c r="Y10" s="100">
        <f>SUMIFS(Tabela1[Amount],Tabela1[Month],'Map - Expenses'!Y$2,Tabela1[Category],'Map - Expenses'!X10)</f>
        <v>0</v>
      </c>
      <c r="Z10" s="81"/>
      <c r="AA10" s="89" t="str">
        <v>Eletron n' games</v>
      </c>
      <c r="AB10" s="98">
        <f>SUMIFS(Tabela1[Amount],Tabela1[Month],'Map - Expenses'!AB$2,Tabela1[Category],'Map - Expenses'!AA10)</f>
        <v>0</v>
      </c>
      <c r="AC10" s="81"/>
      <c r="AD10" s="90" t="str">
        <v>Eletron n' games</v>
      </c>
      <c r="AE10" s="100">
        <f>SUMIFS(Tabela1[Amount],Tabela1[Month],'Map - Expenses'!AE$2,Tabela1[Category],'Map - Expenses'!AD10)</f>
        <v>0</v>
      </c>
      <c r="AF10" s="81"/>
      <c r="AG10" s="89" t="str">
        <v>Eletron n' games</v>
      </c>
      <c r="AH10" s="98">
        <f>SUMIFS(Tabela1[Amount],Tabela1[Month],'Map - Expenses'!AH$2,Tabela1[Category],'Map - Expenses'!AG10)</f>
        <v>0</v>
      </c>
      <c r="AI10" s="81"/>
      <c r="AJ10" s="90" t="str">
        <v>Eletron n' games</v>
      </c>
      <c r="AK10" s="100">
        <f>SUMIFS(Tabela1[Amount],Tabela1[Month],'Map - Expenses'!AK$2,Tabela1[Category],'Map - Expenses'!AJ10)</f>
        <v>0</v>
      </c>
    </row>
    <row r="11" spans="1:37" ht="15" customHeight="1" x14ac:dyDescent="0.25">
      <c r="A11" s="114"/>
      <c r="B11" s="25"/>
      <c r="C11" s="89" t="s">
        <v>26</v>
      </c>
      <c r="D11" s="98">
        <f>SUMIFS(Tabela1[Amount],Tabela1[Month],'Map - Expenses'!D$2,Tabela1[Category],'Map - Expenses'!C11)</f>
        <v>0</v>
      </c>
      <c r="E11" s="81"/>
      <c r="F11" s="90" t="str">
        <v>Food</v>
      </c>
      <c r="G11" s="100">
        <f>SUMIFS(Tabela1[Amount],Tabela1[Month],'Map - Expenses'!G$2,Tabela1[Category],'Map - Expenses'!F11)</f>
        <v>0</v>
      </c>
      <c r="H11" s="81"/>
      <c r="I11" s="89" t="str">
        <v>Food</v>
      </c>
      <c r="J11" s="98">
        <f>SUMIFS(Tabela1[Amount],Tabela1[Month],'Map - Expenses'!J$2,Tabela1[Category],'Map - Expenses'!I11)</f>
        <v>0</v>
      </c>
      <c r="K11" s="81"/>
      <c r="L11" s="90" t="str">
        <v>Food</v>
      </c>
      <c r="M11" s="100">
        <f>SUMIFS(Tabela1[Amount],Tabela1[Month],'Map - Expenses'!M$2,Tabela1[Category],'Map - Expenses'!L11)</f>
        <v>0</v>
      </c>
      <c r="N11" s="81"/>
      <c r="O11" s="89" t="str">
        <v>Food</v>
      </c>
      <c r="P11" s="98">
        <f>SUMIFS(Tabela1[Amount],Tabela1[Month],'Map - Expenses'!P$2,Tabela1[Category],'Map - Expenses'!O11)</f>
        <v>0</v>
      </c>
      <c r="Q11" s="81"/>
      <c r="R11" s="90" t="str">
        <v>Food</v>
      </c>
      <c r="S11" s="100">
        <f>SUMIFS(Tabela1[Amount],Tabela1[Month],'Map - Expenses'!S$2,Tabela1[Category],'Map - Expenses'!R11)</f>
        <v>0</v>
      </c>
      <c r="T11" s="81"/>
      <c r="U11" s="89" t="str">
        <v>Food</v>
      </c>
      <c r="V11" s="98">
        <f>SUMIFS(Tabela1[Amount],Tabela1[Month],'Map - Expenses'!V$2,Tabela1[Category],'Map - Expenses'!U11)</f>
        <v>0</v>
      </c>
      <c r="W11" s="81"/>
      <c r="X11" s="90" t="str">
        <v>Food</v>
      </c>
      <c r="Y11" s="100">
        <f>SUMIFS(Tabela1[Amount],Tabela1[Month],'Map - Expenses'!Y$2,Tabela1[Category],'Map - Expenses'!X11)</f>
        <v>0</v>
      </c>
      <c r="Z11" s="81"/>
      <c r="AA11" s="89" t="str">
        <v>Food</v>
      </c>
      <c r="AB11" s="98">
        <f>SUMIFS(Tabela1[Amount],Tabela1[Month],'Map - Expenses'!AB$2,Tabela1[Category],'Map - Expenses'!AA11)</f>
        <v>0</v>
      </c>
      <c r="AC11" s="81"/>
      <c r="AD11" s="90" t="str">
        <v>Food</v>
      </c>
      <c r="AE11" s="100">
        <f>SUMIFS(Tabela1[Amount],Tabela1[Month],'Map - Expenses'!AE$2,Tabela1[Category],'Map - Expenses'!AD11)</f>
        <v>0</v>
      </c>
      <c r="AF11" s="81"/>
      <c r="AG11" s="89" t="str">
        <v>Food</v>
      </c>
      <c r="AH11" s="98">
        <f>SUMIFS(Tabela1[Amount],Tabela1[Month],'Map - Expenses'!AH$2,Tabela1[Category],'Map - Expenses'!AG11)</f>
        <v>0</v>
      </c>
      <c r="AI11" s="81"/>
      <c r="AJ11" s="90" t="str">
        <v>Food</v>
      </c>
      <c r="AK11" s="100">
        <f>SUMIFS(Tabela1[Amount],Tabela1[Month],'Map - Expenses'!AK$2,Tabela1[Category],'Map - Expenses'!AJ11)</f>
        <v>0</v>
      </c>
    </row>
    <row r="12" spans="1:37" ht="15" customHeight="1" x14ac:dyDescent="0.25">
      <c r="A12" s="114"/>
      <c r="B12" s="25"/>
      <c r="C12" s="92" t="s">
        <v>27</v>
      </c>
      <c r="D12" s="98">
        <f>SUMIFS(Tabela1[Amount],Tabela1[Month],'Map - Expenses'!D$2,Tabela1[Category],'Map - Expenses'!C12)</f>
        <v>0</v>
      </c>
      <c r="E12" s="81"/>
      <c r="F12" s="90" t="str">
        <v>Gas</v>
      </c>
      <c r="G12" s="100">
        <f>SUMIFS(Tabela1[Amount],Tabela1[Month],'Map - Expenses'!G$2,Tabela1[Category],'Map - Expenses'!F12)</f>
        <v>0</v>
      </c>
      <c r="H12" s="81"/>
      <c r="I12" s="89" t="str">
        <v>Gas</v>
      </c>
      <c r="J12" s="98">
        <f>SUMIFS(Tabela1[Amount],Tabela1[Month],'Map - Expenses'!J$2,Tabela1[Category],'Map - Expenses'!I12)</f>
        <v>0</v>
      </c>
      <c r="K12" s="81"/>
      <c r="L12" s="90" t="str">
        <v>Gas</v>
      </c>
      <c r="M12" s="100">
        <f>SUMIFS(Tabela1[Amount],Tabela1[Month],'Map - Expenses'!M$2,Tabela1[Category],'Map - Expenses'!L12)</f>
        <v>0</v>
      </c>
      <c r="N12" s="81"/>
      <c r="O12" s="89" t="str">
        <v>Gas</v>
      </c>
      <c r="P12" s="98">
        <f>SUMIFS(Tabela1[Amount],Tabela1[Month],'Map - Expenses'!P$2,Tabela1[Category],'Map - Expenses'!O12)</f>
        <v>0</v>
      </c>
      <c r="Q12" s="81"/>
      <c r="R12" s="90" t="str">
        <v>Gas</v>
      </c>
      <c r="S12" s="100">
        <f>SUMIFS(Tabela1[Amount],Tabela1[Month],'Map - Expenses'!S$2,Tabela1[Category],'Map - Expenses'!R12)</f>
        <v>0</v>
      </c>
      <c r="T12" s="81"/>
      <c r="U12" s="89" t="str">
        <v>Gas</v>
      </c>
      <c r="V12" s="98">
        <f>SUMIFS(Tabela1[Amount],Tabela1[Month],'Map - Expenses'!V$2,Tabela1[Category],'Map - Expenses'!U12)</f>
        <v>0</v>
      </c>
      <c r="W12" s="81"/>
      <c r="X12" s="90" t="str">
        <v>Gas</v>
      </c>
      <c r="Y12" s="100">
        <f>SUMIFS(Tabela1[Amount],Tabela1[Month],'Map - Expenses'!Y$2,Tabela1[Category],'Map - Expenses'!X12)</f>
        <v>0</v>
      </c>
      <c r="Z12" s="81"/>
      <c r="AA12" s="89" t="str">
        <v>Gas</v>
      </c>
      <c r="AB12" s="98">
        <f>SUMIFS(Tabela1[Amount],Tabela1[Month],'Map - Expenses'!AB$2,Tabela1[Category],'Map - Expenses'!AA12)</f>
        <v>0</v>
      </c>
      <c r="AC12" s="81"/>
      <c r="AD12" s="90" t="str">
        <v>Gas</v>
      </c>
      <c r="AE12" s="100">
        <f>SUMIFS(Tabela1[Amount],Tabela1[Month],'Map - Expenses'!AE$2,Tabela1[Category],'Map - Expenses'!AD12)</f>
        <v>0</v>
      </c>
      <c r="AF12" s="81"/>
      <c r="AG12" s="89" t="str">
        <v>Gas</v>
      </c>
      <c r="AH12" s="98">
        <f>SUMIFS(Tabela1[Amount],Tabela1[Month],'Map - Expenses'!AH$2,Tabela1[Category],'Map - Expenses'!AG12)</f>
        <v>0</v>
      </c>
      <c r="AI12" s="81"/>
      <c r="AJ12" s="90" t="str">
        <v>Gas</v>
      </c>
      <c r="AK12" s="100">
        <f>SUMIFS(Tabela1[Amount],Tabela1[Month],'Map - Expenses'!AK$2,Tabela1[Category],'Map - Expenses'!AJ12)</f>
        <v>0</v>
      </c>
    </row>
    <row r="13" spans="1:37" ht="15" customHeight="1" x14ac:dyDescent="0.25">
      <c r="A13" s="114"/>
      <c r="B13" s="25"/>
      <c r="C13" s="91" t="s">
        <v>28</v>
      </c>
      <c r="D13" s="98">
        <f>SUMIFS(Tabela1[Amount],Tabela1[Month],'Map - Expenses'!D$2,Tabela1[Category],'Map - Expenses'!C13)</f>
        <v>0</v>
      </c>
      <c r="E13" s="81"/>
      <c r="F13" s="90" t="str">
        <v>Hang out</v>
      </c>
      <c r="G13" s="100">
        <f>SUMIFS(Tabela1[Amount],Tabela1[Month],'Map - Expenses'!G$2,Tabela1[Category],'Map - Expenses'!F13)</f>
        <v>0</v>
      </c>
      <c r="H13" s="81"/>
      <c r="I13" s="89" t="str">
        <v>Hang out</v>
      </c>
      <c r="J13" s="98">
        <f>SUMIFS(Tabela1[Amount],Tabela1[Month],'Map - Expenses'!J$2,Tabela1[Category],'Map - Expenses'!I13)</f>
        <v>0</v>
      </c>
      <c r="K13" s="81"/>
      <c r="L13" s="90" t="str">
        <v>Hang out</v>
      </c>
      <c r="M13" s="100">
        <f>SUMIFS(Tabela1[Amount],Tabela1[Month],'Map - Expenses'!M$2,Tabela1[Category],'Map - Expenses'!L13)</f>
        <v>0</v>
      </c>
      <c r="N13" s="81"/>
      <c r="O13" s="89" t="str">
        <v>Hang out</v>
      </c>
      <c r="P13" s="98">
        <f>SUMIFS(Tabela1[Amount],Tabela1[Month],'Map - Expenses'!P$2,Tabela1[Category],'Map - Expenses'!O13)</f>
        <v>0</v>
      </c>
      <c r="Q13" s="81"/>
      <c r="R13" s="90" t="str">
        <v>Hang out</v>
      </c>
      <c r="S13" s="100">
        <f>SUMIFS(Tabela1[Amount],Tabela1[Month],'Map - Expenses'!S$2,Tabela1[Category],'Map - Expenses'!R13)</f>
        <v>0</v>
      </c>
      <c r="T13" s="81"/>
      <c r="U13" s="89" t="str">
        <v>Hang out</v>
      </c>
      <c r="V13" s="98">
        <f>SUMIFS(Tabela1[Amount],Tabela1[Month],'Map - Expenses'!V$2,Tabela1[Category],'Map - Expenses'!U13)</f>
        <v>0</v>
      </c>
      <c r="W13" s="81"/>
      <c r="X13" s="90" t="str">
        <v>Hang out</v>
      </c>
      <c r="Y13" s="100">
        <f>SUMIFS(Tabela1[Amount],Tabela1[Month],'Map - Expenses'!Y$2,Tabela1[Category],'Map - Expenses'!X13)</f>
        <v>0</v>
      </c>
      <c r="Z13" s="81"/>
      <c r="AA13" s="89" t="str">
        <v>Hang out</v>
      </c>
      <c r="AB13" s="98">
        <f>SUMIFS(Tabela1[Amount],Tabela1[Month],'Map - Expenses'!AB$2,Tabela1[Category],'Map - Expenses'!AA13)</f>
        <v>0</v>
      </c>
      <c r="AC13" s="81"/>
      <c r="AD13" s="90" t="str">
        <v>Hang out</v>
      </c>
      <c r="AE13" s="100">
        <f>SUMIFS(Tabela1[Amount],Tabela1[Month],'Map - Expenses'!AE$2,Tabela1[Category],'Map - Expenses'!AD13)</f>
        <v>0</v>
      </c>
      <c r="AF13" s="81"/>
      <c r="AG13" s="89" t="str">
        <v>Hang out</v>
      </c>
      <c r="AH13" s="98">
        <f>SUMIFS(Tabela1[Amount],Tabela1[Month],'Map - Expenses'!AH$2,Tabela1[Category],'Map - Expenses'!AG13)</f>
        <v>0</v>
      </c>
      <c r="AI13" s="81"/>
      <c r="AJ13" s="90" t="str">
        <v>Hang out</v>
      </c>
      <c r="AK13" s="100">
        <f>SUMIFS(Tabela1[Amount],Tabela1[Month],'Map - Expenses'!AK$2,Tabela1[Category],'Map - Expenses'!AJ13)</f>
        <v>0</v>
      </c>
    </row>
    <row r="14" spans="1:37" ht="15" customHeight="1" x14ac:dyDescent="0.25">
      <c r="A14" s="114"/>
      <c r="B14" s="25"/>
      <c r="C14" s="93" t="s">
        <v>29</v>
      </c>
      <c r="D14" s="98">
        <f>SUMIFS(Tabela1[Amount],Tabela1[Month],'Map - Expenses'!D$2,Tabela1[Category],'Map - Expenses'!C14)</f>
        <v>0</v>
      </c>
      <c r="E14" s="81"/>
      <c r="F14" s="90" t="str">
        <v>Healthcare</v>
      </c>
      <c r="G14" s="100">
        <f>SUMIFS(Tabela1[Amount],Tabela1[Month],'Map - Expenses'!G$2,Tabela1[Category],'Map - Expenses'!F14)</f>
        <v>0</v>
      </c>
      <c r="H14" s="81"/>
      <c r="I14" s="89" t="str">
        <v>Healthcare</v>
      </c>
      <c r="J14" s="98">
        <f>SUMIFS(Tabela1[Amount],Tabela1[Month],'Map - Expenses'!J$2,Tabela1[Category],'Map - Expenses'!I14)</f>
        <v>0</v>
      </c>
      <c r="K14" s="81"/>
      <c r="L14" s="90" t="str">
        <v>Healthcare</v>
      </c>
      <c r="M14" s="100">
        <f>SUMIFS(Tabela1[Amount],Tabela1[Month],'Map - Expenses'!M$2,Tabela1[Category],'Map - Expenses'!L14)</f>
        <v>0</v>
      </c>
      <c r="N14" s="81"/>
      <c r="O14" s="89" t="str">
        <v>Healthcare</v>
      </c>
      <c r="P14" s="98">
        <f>SUMIFS(Tabela1[Amount],Tabela1[Month],'Map - Expenses'!P$2,Tabela1[Category],'Map - Expenses'!O14)</f>
        <v>0</v>
      </c>
      <c r="Q14" s="81"/>
      <c r="R14" s="90" t="str">
        <v>Healthcare</v>
      </c>
      <c r="S14" s="100">
        <f>SUMIFS(Tabela1[Amount],Tabela1[Month],'Map - Expenses'!S$2,Tabela1[Category],'Map - Expenses'!R14)</f>
        <v>0</v>
      </c>
      <c r="T14" s="81"/>
      <c r="U14" s="89" t="str">
        <v>Healthcare</v>
      </c>
      <c r="V14" s="98">
        <f>SUMIFS(Tabela1[Amount],Tabela1[Month],'Map - Expenses'!V$2,Tabela1[Category],'Map - Expenses'!U14)</f>
        <v>0</v>
      </c>
      <c r="W14" s="81"/>
      <c r="X14" s="90" t="str">
        <v>Healthcare</v>
      </c>
      <c r="Y14" s="100">
        <f>SUMIFS(Tabela1[Amount],Tabela1[Month],'Map - Expenses'!Y$2,Tabela1[Category],'Map - Expenses'!X14)</f>
        <v>0</v>
      </c>
      <c r="Z14" s="81"/>
      <c r="AA14" s="89" t="str">
        <v>Healthcare</v>
      </c>
      <c r="AB14" s="98">
        <f>SUMIFS(Tabela1[Amount],Tabela1[Month],'Map - Expenses'!AB$2,Tabela1[Category],'Map - Expenses'!AA14)</f>
        <v>0</v>
      </c>
      <c r="AC14" s="81"/>
      <c r="AD14" s="90" t="str">
        <v>Healthcare</v>
      </c>
      <c r="AE14" s="100">
        <f>SUMIFS(Tabela1[Amount],Tabela1[Month],'Map - Expenses'!AE$2,Tabela1[Category],'Map - Expenses'!AD14)</f>
        <v>0</v>
      </c>
      <c r="AF14" s="81"/>
      <c r="AG14" s="89" t="str">
        <v>Healthcare</v>
      </c>
      <c r="AH14" s="98">
        <f>SUMIFS(Tabela1[Amount],Tabela1[Month],'Map - Expenses'!AH$2,Tabela1[Category],'Map - Expenses'!AG14)</f>
        <v>0</v>
      </c>
      <c r="AI14" s="81"/>
      <c r="AJ14" s="90" t="str">
        <v>Healthcare</v>
      </c>
      <c r="AK14" s="100">
        <f>SUMIFS(Tabela1[Amount],Tabela1[Month],'Map - Expenses'!AK$2,Tabela1[Category],'Map - Expenses'!AJ14)</f>
        <v>0</v>
      </c>
    </row>
    <row r="15" spans="1:37" ht="17.3" customHeight="1" x14ac:dyDescent="0.25">
      <c r="A15" s="35"/>
      <c r="B15" s="26"/>
      <c r="C15" s="89" t="s">
        <v>51</v>
      </c>
      <c r="D15" s="98">
        <f>SUMIFS(Tabela1[Amount],Tabela1[Month],'Map - Expenses'!D$2,Tabela1[Category],'Map - Expenses'!C15)</f>
        <v>0</v>
      </c>
      <c r="E15" s="81"/>
      <c r="F15" s="90" t="str">
        <v>General expen.</v>
      </c>
      <c r="G15" s="100">
        <f>SUMIFS(Tabela1[Amount],Tabela1[Month],'Map - Expenses'!G$2,Tabela1[Category],'Map - Expenses'!F15)</f>
        <v>0</v>
      </c>
      <c r="H15" s="81"/>
      <c r="I15" s="89" t="str">
        <v>General expen.</v>
      </c>
      <c r="J15" s="98">
        <f>SUMIFS(Tabela1[Amount],Tabela1[Month],'Map - Expenses'!J$2,Tabela1[Category],'Map - Expenses'!I15)</f>
        <v>0</v>
      </c>
      <c r="K15" s="81"/>
      <c r="L15" s="90" t="str">
        <v>General expen.</v>
      </c>
      <c r="M15" s="100">
        <f>SUMIFS(Tabela1[Amount],Tabela1[Month],'Map - Expenses'!M$2,Tabela1[Category],'Map - Expenses'!L15)</f>
        <v>0</v>
      </c>
      <c r="N15" s="81"/>
      <c r="O15" s="89" t="str">
        <v>General expen.</v>
      </c>
      <c r="P15" s="98">
        <f>SUMIFS(Tabela1[Amount],Tabela1[Month],'Map - Expenses'!P$2,Tabela1[Category],'Map - Expenses'!O15)</f>
        <v>0</v>
      </c>
      <c r="Q15" s="81"/>
      <c r="R15" s="90" t="str">
        <v>General expen.</v>
      </c>
      <c r="S15" s="100">
        <f>SUMIFS(Tabela1[Amount],Tabela1[Month],'Map - Expenses'!S$2,Tabela1[Category],'Map - Expenses'!R15)</f>
        <v>0</v>
      </c>
      <c r="T15" s="81"/>
      <c r="U15" s="89" t="str">
        <v>General expen.</v>
      </c>
      <c r="V15" s="98">
        <f>SUMIFS(Tabela1[Amount],Tabela1[Month],'Map - Expenses'!V$2,Tabela1[Category],'Map - Expenses'!U15)</f>
        <v>0</v>
      </c>
      <c r="W15" s="81"/>
      <c r="X15" s="90" t="str">
        <v>General expen.</v>
      </c>
      <c r="Y15" s="100">
        <f>SUMIFS(Tabela1[Amount],Tabela1[Month],'Map - Expenses'!Y$2,Tabela1[Category],'Map - Expenses'!X15)</f>
        <v>0</v>
      </c>
      <c r="Z15" s="81"/>
      <c r="AA15" s="89" t="str">
        <v>General expen.</v>
      </c>
      <c r="AB15" s="98">
        <f>SUMIFS(Tabela1[Amount],Tabela1[Month],'Map - Expenses'!AB$2,Tabela1[Category],'Map - Expenses'!AA15)</f>
        <v>0</v>
      </c>
      <c r="AC15" s="81"/>
      <c r="AD15" s="90" t="str">
        <v>General expen.</v>
      </c>
      <c r="AE15" s="100">
        <f>SUMIFS(Tabela1[Amount],Tabela1[Month],'Map - Expenses'!AE$2,Tabela1[Category],'Map - Expenses'!AD15)</f>
        <v>0</v>
      </c>
      <c r="AF15" s="81"/>
      <c r="AG15" s="89" t="str">
        <v>General expen.</v>
      </c>
      <c r="AH15" s="98">
        <f>SUMIFS(Tabela1[Amount],Tabela1[Month],'Map - Expenses'!AH$2,Tabela1[Category],'Map - Expenses'!AG15)</f>
        <v>0</v>
      </c>
      <c r="AI15" s="81"/>
      <c r="AJ15" s="90" t="str">
        <v>General expen.</v>
      </c>
      <c r="AK15" s="100">
        <f>SUMIFS(Tabela1[Amount],Tabela1[Month],'Map - Expenses'!AK$2,Tabela1[Category],'Map - Expenses'!AJ15)</f>
        <v>0</v>
      </c>
    </row>
    <row r="16" spans="1:37" ht="15" customHeight="1" x14ac:dyDescent="0.25">
      <c r="A16" s="31"/>
      <c r="B16" s="26"/>
      <c r="C16" s="82"/>
      <c r="D16" s="81"/>
      <c r="E16" s="81"/>
      <c r="F16" s="94"/>
      <c r="G16" s="95"/>
      <c r="H16" s="81"/>
      <c r="I16" s="82"/>
      <c r="J16" s="81"/>
      <c r="K16" s="81"/>
      <c r="L16" s="94"/>
      <c r="M16" s="95"/>
      <c r="N16" s="81"/>
      <c r="O16" s="82"/>
      <c r="P16" s="81"/>
      <c r="Q16" s="81"/>
      <c r="R16" s="94"/>
      <c r="S16" s="95"/>
      <c r="T16" s="81"/>
      <c r="U16" s="82"/>
      <c r="V16" s="81"/>
      <c r="W16" s="81"/>
      <c r="X16" s="94"/>
      <c r="Y16" s="95"/>
      <c r="Z16" s="81"/>
      <c r="AA16" s="82"/>
      <c r="AB16" s="81"/>
      <c r="AC16" s="81"/>
      <c r="AD16" s="94"/>
      <c r="AE16" s="95"/>
      <c r="AF16" s="81"/>
      <c r="AG16" s="82"/>
      <c r="AH16" s="96"/>
      <c r="AI16" s="81"/>
      <c r="AJ16" s="94"/>
      <c r="AK16" s="95"/>
    </row>
    <row r="17" spans="1:37" s="20" customFormat="1" ht="18" customHeight="1" x14ac:dyDescent="0.4">
      <c r="A17" s="103" t="s">
        <v>0</v>
      </c>
      <c r="B17" s="27"/>
      <c r="C17" s="112">
        <f>SUM(D7:D15)</f>
        <v>0</v>
      </c>
      <c r="D17" s="112"/>
      <c r="E17" s="97"/>
      <c r="F17" s="113">
        <f>SUM(G7:G15)</f>
        <v>0</v>
      </c>
      <c r="G17" s="113"/>
      <c r="H17" s="97"/>
      <c r="I17" s="112">
        <f>SUM(J7:J15)</f>
        <v>0</v>
      </c>
      <c r="J17" s="112"/>
      <c r="K17" s="97"/>
      <c r="L17" s="113">
        <f>SUM(M7:M15)</f>
        <v>0</v>
      </c>
      <c r="M17" s="113"/>
      <c r="N17" s="97"/>
      <c r="O17" s="112">
        <f>SUM(P7:P15)</f>
        <v>0</v>
      </c>
      <c r="P17" s="112"/>
      <c r="Q17" s="97"/>
      <c r="R17" s="113">
        <f>SUM(S7:S15)</f>
        <v>0</v>
      </c>
      <c r="S17" s="113"/>
      <c r="T17" s="97"/>
      <c r="U17" s="112">
        <f>SUM(V7:V15)</f>
        <v>0</v>
      </c>
      <c r="V17" s="112"/>
      <c r="W17" s="97"/>
      <c r="X17" s="113">
        <f>SUM(Y7:Y15)</f>
        <v>0</v>
      </c>
      <c r="Y17" s="113"/>
      <c r="Z17" s="97"/>
      <c r="AA17" s="112">
        <f>SUM(AB7:AB15)</f>
        <v>0</v>
      </c>
      <c r="AB17" s="112"/>
      <c r="AC17" s="97"/>
      <c r="AD17" s="113">
        <f>SUM(AE7:AE15)</f>
        <v>0</v>
      </c>
      <c r="AE17" s="113"/>
      <c r="AF17" s="97"/>
      <c r="AG17" s="112">
        <f>SUM(AH7:AH15)</f>
        <v>0</v>
      </c>
      <c r="AH17" s="112"/>
      <c r="AI17" s="97"/>
      <c r="AJ17" s="113">
        <f>SUM(AK7:AK15)</f>
        <v>0</v>
      </c>
      <c r="AK17" s="113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A6:A14"/>
    <mergeCell ref="C17:D17"/>
    <mergeCell ref="F17:G17"/>
    <mergeCell ref="I17:J17"/>
    <mergeCell ref="L17:M17"/>
    <mergeCell ref="O17:P17"/>
    <mergeCell ref="AG17:AH17"/>
    <mergeCell ref="AJ17:AK17"/>
    <mergeCell ref="R17:S17"/>
    <mergeCell ref="U17:V17"/>
    <mergeCell ref="X17:Y17"/>
    <mergeCell ref="AA17:AB17"/>
    <mergeCell ref="AD17:AE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BE22-9270-4C08-9087-9C4758594776}">
  <sheetPr codeName="Planilha7">
    <tabColor theme="1"/>
  </sheetPr>
  <dimension ref="B2:F12"/>
  <sheetViews>
    <sheetView zoomScale="150" zoomScaleNormal="150" workbookViewId="0">
      <selection activeCell="B3" sqref="B3"/>
    </sheetView>
  </sheetViews>
  <sheetFormatPr defaultRowHeight="14.3" x14ac:dyDescent="0.25"/>
  <cols>
    <col min="1" max="1" width="9.140625" style="2"/>
    <col min="2" max="2" width="15" style="2" customWidth="1"/>
    <col min="3" max="3" width="10.140625" style="2" bestFit="1" customWidth="1"/>
    <col min="4" max="4" width="9.140625" style="2"/>
    <col min="5" max="5" width="14.42578125" style="2" customWidth="1"/>
    <col min="6" max="6" width="9.140625" style="57"/>
    <col min="7" max="16384" width="9.140625" style="2"/>
  </cols>
  <sheetData>
    <row r="2" spans="2:6" ht="14.3" customHeight="1" x14ac:dyDescent="0.3">
      <c r="B2" s="58" t="s">
        <v>36</v>
      </c>
    </row>
    <row r="3" spans="2:6" ht="14.3" customHeight="1" x14ac:dyDescent="0.3">
      <c r="B3" s="60" t="s">
        <v>63</v>
      </c>
      <c r="C3" s="23"/>
      <c r="E3" s="2" t="s">
        <v>34</v>
      </c>
      <c r="F3" s="57" t="s">
        <v>35</v>
      </c>
    </row>
    <row r="4" spans="2:6" ht="14.3" customHeight="1" x14ac:dyDescent="0.3">
      <c r="B4" s="59" t="s">
        <v>0</v>
      </c>
      <c r="E4" s="2" t="str" cm="1">
        <f t="array" ref="E4:E12">Expenses</f>
        <v>Bills</v>
      </c>
      <c r="F4" s="61" cm="1">
        <f t="array" ref="F4:F12">_xlfn._xlws.FILTER('Map - Expenses'!D7:AK15,'Map - Expenses'!D2:AK2=B3)</f>
        <v>0</v>
      </c>
    </row>
    <row r="5" spans="2:6" ht="13.55" customHeight="1" x14ac:dyDescent="0.3">
      <c r="B5" s="62">
        <f>SUM(F4:F12)</f>
        <v>0</v>
      </c>
      <c r="E5" s="2" t="str">
        <v>Car maintenance</v>
      </c>
      <c r="F5" s="61">
        <v>0</v>
      </c>
    </row>
    <row r="6" spans="2:6" x14ac:dyDescent="0.25">
      <c r="E6" s="2" t="str">
        <v>Clothing</v>
      </c>
      <c r="F6" s="61">
        <v>0</v>
      </c>
    </row>
    <row r="7" spans="2:6" x14ac:dyDescent="0.25">
      <c r="E7" s="2" t="str">
        <v>Eletron n' games</v>
      </c>
      <c r="F7" s="61">
        <v>0</v>
      </c>
    </row>
    <row r="8" spans="2:6" x14ac:dyDescent="0.25">
      <c r="E8" s="2" t="str">
        <v>Food</v>
      </c>
      <c r="F8" s="61">
        <v>0</v>
      </c>
    </row>
    <row r="9" spans="2:6" x14ac:dyDescent="0.25">
      <c r="E9" s="2" t="str">
        <v>Gas</v>
      </c>
      <c r="F9" s="61">
        <v>0</v>
      </c>
    </row>
    <row r="10" spans="2:6" x14ac:dyDescent="0.25">
      <c r="E10" s="2" t="str">
        <v>Hang out</v>
      </c>
      <c r="F10" s="61">
        <v>0</v>
      </c>
    </row>
    <row r="11" spans="2:6" x14ac:dyDescent="0.25">
      <c r="E11" s="2" t="str">
        <v>Healthcare</v>
      </c>
      <c r="F11" s="61">
        <v>0</v>
      </c>
    </row>
    <row r="12" spans="2:6" x14ac:dyDescent="0.25">
      <c r="E12" s="2" t="str">
        <v>General expen.</v>
      </c>
      <c r="F12" s="61">
        <v>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5E869D-3B89-4D68-901E-617A6924546A}">
          <x14:formula1>
            <xm:f>'Map - Net Salary'!$B$2:$M$2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0F4-3FAE-447F-BF05-82EFBCBD7BD0}">
  <sheetPr codeName="Planilha6">
    <tabColor theme="1"/>
  </sheetPr>
  <dimension ref="A1:P29"/>
  <sheetViews>
    <sheetView zoomScaleNormal="100" workbookViewId="0"/>
  </sheetViews>
  <sheetFormatPr defaultRowHeight="14.3" x14ac:dyDescent="0.25"/>
  <cols>
    <col min="1" max="1" width="15" style="1" customWidth="1"/>
    <col min="2" max="2" width="5.7109375" style="1" customWidth="1"/>
    <col min="3" max="4" width="15" style="1" customWidth="1"/>
    <col min="5" max="5" width="5.7109375" style="1" customWidth="1"/>
    <col min="6" max="6" width="15" style="1" customWidth="1"/>
    <col min="7" max="7" width="5.7109375" style="1" customWidth="1"/>
    <col min="8" max="8" width="15.140625" style="1" customWidth="1"/>
    <col min="9" max="9" width="15" style="1" customWidth="1"/>
    <col min="10" max="10" width="5.7109375" style="1" customWidth="1"/>
    <col min="11" max="12" width="15" style="1" customWidth="1"/>
    <col min="13" max="13" width="5.7109375" style="1" customWidth="1"/>
    <col min="14" max="15" width="15" style="1" customWidth="1"/>
    <col min="16" max="16" width="9.140625" style="1"/>
    <col min="17" max="17" width="0.85546875" style="1" customWidth="1"/>
    <col min="18" max="19" width="9.140625" style="1"/>
    <col min="20" max="20" width="14" style="1" customWidth="1"/>
    <col min="21" max="21" width="5.5703125" style="1" customWidth="1"/>
    <col min="22" max="16384" width="9.140625" style="1"/>
  </cols>
  <sheetData>
    <row r="1" spans="1:16" ht="15" thickBot="1" x14ac:dyDescent="0.3"/>
    <row r="2" spans="1:16" ht="15" x14ac:dyDescent="0.3">
      <c r="A2" s="7" t="s">
        <v>36</v>
      </c>
      <c r="B2" s="8"/>
      <c r="C2" s="16" t="s">
        <v>38</v>
      </c>
      <c r="D2" s="17" t="s">
        <v>11</v>
      </c>
      <c r="E2" s="8"/>
      <c r="F2" s="7" t="s">
        <v>32</v>
      </c>
      <c r="G2" s="8"/>
      <c r="H2" s="14" t="s">
        <v>39</v>
      </c>
      <c r="I2" s="15" t="s">
        <v>40</v>
      </c>
      <c r="J2" s="3"/>
      <c r="K2" s="115" t="s">
        <v>41</v>
      </c>
      <c r="L2" s="116"/>
      <c r="M2" s="51"/>
      <c r="N2" s="115" t="s">
        <v>31</v>
      </c>
      <c r="O2" s="116"/>
      <c r="P2" s="52"/>
    </row>
    <row r="3" spans="1:16" ht="15" x14ac:dyDescent="0.3">
      <c r="A3" s="9" t="s">
        <v>52</v>
      </c>
      <c r="B3" s="8"/>
      <c r="C3" s="63">
        <f>'Map - Net Salary'!B17</f>
        <v>0</v>
      </c>
      <c r="D3" s="64">
        <f>SUM('Map - Net Salary'!B14:B15)</f>
        <v>0</v>
      </c>
      <c r="E3" s="10"/>
      <c r="F3" s="65">
        <f>SUM('Map - Expenses'!C17:C17)</f>
        <v>0</v>
      </c>
      <c r="G3" s="11"/>
      <c r="H3" s="63">
        <f>I3</f>
        <v>0</v>
      </c>
      <c r="I3" s="66">
        <f>'Map - Expenses'!D4</f>
        <v>0</v>
      </c>
      <c r="J3" s="3"/>
      <c r="K3" s="54" t="s">
        <v>42</v>
      </c>
      <c r="L3" s="64">
        <f>SUM('Map - Net Salary'!B4:M6)</f>
        <v>0</v>
      </c>
      <c r="M3" s="10"/>
      <c r="N3" s="56" t="str">
        <f>'Map - Expenses'!C7</f>
        <v>Bills</v>
      </c>
      <c r="O3" s="67">
        <f>SUM('Map - Expenses'!D7,'Map - Expenses'!G7,'Map - Expenses'!J7,'Map - Expenses'!M7,'Map - Expenses'!P7,'Map - Expenses'!S7,'Map - Expenses'!V7,'Map - Expenses'!Y7,'Map - Expenses'!AB7,'Map - Expenses'!AE7,'Map - Expenses'!AH7,'Map - Expenses'!AK7)</f>
        <v>0</v>
      </c>
      <c r="P3" s="52"/>
    </row>
    <row r="4" spans="1:16" ht="15" x14ac:dyDescent="0.3">
      <c r="A4" s="9" t="s">
        <v>53</v>
      </c>
      <c r="B4" s="8"/>
      <c r="C4" s="63">
        <f>'Map - Net Salary'!C17</f>
        <v>0</v>
      </c>
      <c r="D4" s="64">
        <f>SUM('Map - Net Salary'!C14:C15)</f>
        <v>0</v>
      </c>
      <c r="E4" s="10"/>
      <c r="F4" s="65">
        <f>SUM('Map - Expenses'!F17:G17)</f>
        <v>0</v>
      </c>
      <c r="G4" s="11"/>
      <c r="H4" s="63">
        <f t="shared" ref="H4:H14" si="0">I4-I3</f>
        <v>0</v>
      </c>
      <c r="I4" s="66">
        <f>'Map - Expenses'!G4</f>
        <v>0</v>
      </c>
      <c r="J4" s="3"/>
      <c r="K4" s="54" t="s">
        <v>16</v>
      </c>
      <c r="L4" s="64">
        <f>SUM('Map - Net Salary'!B9:M11)</f>
        <v>0</v>
      </c>
      <c r="M4" s="10"/>
      <c r="N4" s="56" t="str">
        <f>'Map - Expenses'!C8</f>
        <v>Car maintenance</v>
      </c>
      <c r="O4" s="67">
        <f>SUM('Map - Expenses'!D8,'Map - Expenses'!G8,'Map - Expenses'!J8,'Map - Expenses'!M8,'Map - Expenses'!P8,'Map - Expenses'!S8,'Map - Expenses'!V8,'Map - Expenses'!Y8,'Map - Expenses'!AB8,'Map - Expenses'!AE8,'Map - Expenses'!AH8,'Map - Expenses'!AK8)</f>
        <v>0</v>
      </c>
      <c r="P4" s="52"/>
    </row>
    <row r="5" spans="1:16" ht="15" x14ac:dyDescent="0.3">
      <c r="A5" s="9" t="s">
        <v>54</v>
      </c>
      <c r="B5" s="8"/>
      <c r="C5" s="63">
        <f>'Map - Net Salary'!D17</f>
        <v>0</v>
      </c>
      <c r="D5" s="64">
        <f>SUM('Map - Net Salary'!D14:D15)</f>
        <v>0</v>
      </c>
      <c r="E5" s="10"/>
      <c r="F5" s="65">
        <f>SUM('Map - Expenses'!I17:J17)</f>
        <v>0</v>
      </c>
      <c r="G5" s="11"/>
      <c r="H5" s="63">
        <f t="shared" si="0"/>
        <v>0</v>
      </c>
      <c r="I5" s="66">
        <f>'Map - Expenses'!J4</f>
        <v>0</v>
      </c>
      <c r="J5" s="3"/>
      <c r="K5" s="54" t="s">
        <v>38</v>
      </c>
      <c r="L5" s="64">
        <f>SUM('Map - Net Salary'!B4:M6)-SUM('Map - Net Salary'!B13:M15)-SUM('Map - Net Salary'!B9:M11)</f>
        <v>0</v>
      </c>
      <c r="M5" s="10"/>
      <c r="N5" s="56" t="str">
        <f>'Map - Expenses'!C9</f>
        <v>Clothing</v>
      </c>
      <c r="O5" s="67">
        <f>SUM('Map - Expenses'!D9,'Map - Expenses'!G9,'Map - Expenses'!J9,'Map - Expenses'!M9,'Map - Expenses'!P9,'Map - Expenses'!S9,'Map - Expenses'!V9,'Map - Expenses'!Y9,'Map - Expenses'!AB9,'Map - Expenses'!AE9,'Map - Expenses'!AH9,'Map - Expenses'!AK9)</f>
        <v>0</v>
      </c>
      <c r="P5" s="52"/>
    </row>
    <row r="6" spans="1:16" ht="15" x14ac:dyDescent="0.3">
      <c r="A6" s="9" t="s">
        <v>55</v>
      </c>
      <c r="B6" s="8"/>
      <c r="C6" s="63">
        <f>'Map - Net Salary'!E17</f>
        <v>0</v>
      </c>
      <c r="D6" s="64">
        <f>SUM('Map - Net Salary'!E14:E15)</f>
        <v>0</v>
      </c>
      <c r="E6" s="10"/>
      <c r="F6" s="65">
        <f>SUM('Map - Expenses'!L17:M17)</f>
        <v>0</v>
      </c>
      <c r="G6" s="11"/>
      <c r="H6" s="63">
        <f t="shared" si="0"/>
        <v>0</v>
      </c>
      <c r="I6" s="66">
        <f>'Map - Expenses'!M4</f>
        <v>0</v>
      </c>
      <c r="J6" s="3"/>
      <c r="K6" s="54" t="s">
        <v>43</v>
      </c>
      <c r="L6" s="64">
        <f>SUM('Map - Expenses'!D7:D14,'Map - Expenses'!G7:G14,'Map - Expenses'!J7:J14,'Map - Expenses'!M7:M14,'Map - Expenses'!P7:P14,'Map - Expenses'!S7:S14,'Map - Expenses'!V7:V14,'Map - Expenses'!Y7:Y14,'Map - Expenses'!AB7:AB14,'Map - Expenses'!AE7:AE14,'Map - Expenses'!AH7:AH14,'Map - Expenses'!AK7:AK14)</f>
        <v>0</v>
      </c>
      <c r="M6" s="10"/>
      <c r="N6" s="56" t="str">
        <f>'Map - Expenses'!C10</f>
        <v>Eletron n' games</v>
      </c>
      <c r="O6" s="67">
        <f>SUM('Map - Expenses'!D10,'Map - Expenses'!G10,'Map - Expenses'!J10,'Map - Expenses'!M10,'Map - Expenses'!P10,'Map - Expenses'!S10,'Map - Expenses'!V10,'Map - Expenses'!Y10,'Map - Expenses'!AB10,'Map - Expenses'!AE10,'Map - Expenses'!AH10,'Map - Expenses'!AK10)</f>
        <v>0</v>
      </c>
      <c r="P6" s="52"/>
    </row>
    <row r="7" spans="1:16" ht="15" x14ac:dyDescent="0.3">
      <c r="A7" s="9" t="s">
        <v>56</v>
      </c>
      <c r="B7" s="8"/>
      <c r="C7" s="63">
        <f>'Map - Net Salary'!F17</f>
        <v>0</v>
      </c>
      <c r="D7" s="64">
        <f>SUM('Map - Net Salary'!F14:F15)</f>
        <v>0</v>
      </c>
      <c r="E7" s="10"/>
      <c r="F7" s="65">
        <f>SUM('Map - Expenses'!O17:P17)</f>
        <v>0</v>
      </c>
      <c r="G7" s="11"/>
      <c r="H7" s="63">
        <f t="shared" si="0"/>
        <v>0</v>
      </c>
      <c r="I7" s="66">
        <f>'Map - Expenses'!P4</f>
        <v>0</v>
      </c>
      <c r="J7" s="3"/>
      <c r="K7" s="54" t="s">
        <v>44</v>
      </c>
      <c r="L7" s="64">
        <f>SUM('Map - Expenses'!D15:D15,'Map - Expenses'!G15:G15,'Map - Expenses'!J15:J15,'Map - Expenses'!M15:M15,'Map - Expenses'!P15:P15,'Map - Expenses'!S15:S15,'Map - Expenses'!V15:V15,'Map - Expenses'!Y15:Y15,'Map - Expenses'!AB15:AB15,'Map - Expenses'!AE15:AE15,'Map - Expenses'!AH15:AH15,'Map - Expenses'!AK15:AK15)</f>
        <v>0</v>
      </c>
      <c r="M7" s="10"/>
      <c r="N7" s="56" t="str">
        <f>'Map - Expenses'!C11</f>
        <v>Food</v>
      </c>
      <c r="O7" s="67">
        <f>SUM('Map - Expenses'!D11,'Map - Expenses'!G11,'Map - Expenses'!J11,'Map - Expenses'!M11,'Map - Expenses'!P11,'Map - Expenses'!S11,'Map - Expenses'!V11,'Map - Expenses'!Y11,'Map - Expenses'!AB11,'Map - Expenses'!AE11,'Map - Expenses'!AH11,'Map - Expenses'!AK11)</f>
        <v>0</v>
      </c>
      <c r="P7" s="52"/>
    </row>
    <row r="8" spans="1:16" ht="15" x14ac:dyDescent="0.3">
      <c r="A8" s="9" t="s">
        <v>57</v>
      </c>
      <c r="B8" s="8"/>
      <c r="C8" s="63">
        <f>'Map - Net Salary'!G17</f>
        <v>0</v>
      </c>
      <c r="D8" s="64">
        <f>SUM('Map - Net Salary'!G15:G49)</f>
        <v>0</v>
      </c>
      <c r="E8" s="10"/>
      <c r="F8" s="65">
        <f>SUM('Map - Expenses'!R17:S17)</f>
        <v>0</v>
      </c>
      <c r="G8" s="11"/>
      <c r="H8" s="63">
        <f t="shared" si="0"/>
        <v>0</v>
      </c>
      <c r="I8" s="66">
        <f>'Map - Expenses'!S4</f>
        <v>0</v>
      </c>
      <c r="J8" s="3"/>
      <c r="K8" s="54" t="s">
        <v>45</v>
      </c>
      <c r="L8" s="64">
        <f>SUM(L6:L7)</f>
        <v>0</v>
      </c>
      <c r="M8" s="10"/>
      <c r="N8" s="56" t="str">
        <f>'Map - Expenses'!C12</f>
        <v>Gas</v>
      </c>
      <c r="O8" s="67">
        <f>SUM('Map - Expenses'!D12,'Map - Expenses'!G12,'Map - Expenses'!J12,'Map - Expenses'!M12,'Map - Expenses'!P12,'Map - Expenses'!S12,'Map - Expenses'!V12,'Map - Expenses'!Y12,'Map - Expenses'!AB12,'Map - Expenses'!AE12,'Map - Expenses'!AH12,'Map - Expenses'!AK12)</f>
        <v>0</v>
      </c>
      <c r="P8" s="52"/>
    </row>
    <row r="9" spans="1:16" ht="15" x14ac:dyDescent="0.3">
      <c r="A9" s="9" t="s">
        <v>58</v>
      </c>
      <c r="B9" s="8"/>
      <c r="C9" s="63">
        <f>'Map - Net Salary'!H17</f>
        <v>0</v>
      </c>
      <c r="D9" s="64">
        <f>SUM('Map - Net Salary'!H14:H15)</f>
        <v>0</v>
      </c>
      <c r="E9" s="10"/>
      <c r="F9" s="65">
        <f>SUM('Map - Expenses'!U17:V17)</f>
        <v>0</v>
      </c>
      <c r="G9" s="11"/>
      <c r="H9" s="63">
        <f t="shared" si="0"/>
        <v>0</v>
      </c>
      <c r="I9" s="66">
        <f>'Map - Expenses'!V4</f>
        <v>0</v>
      </c>
      <c r="J9" s="3"/>
      <c r="K9" s="54" t="s">
        <v>46</v>
      </c>
      <c r="L9" s="66">
        <f>'Map - Expenses'!AK4</f>
        <v>0</v>
      </c>
      <c r="M9" s="11"/>
      <c r="N9" s="56" t="str">
        <f>'Map - Expenses'!C13</f>
        <v>Hang out</v>
      </c>
      <c r="O9" s="67">
        <f>SUM('Map - Expenses'!D13,'Map - Expenses'!G13,'Map - Expenses'!J13,'Map - Expenses'!M13,'Map - Expenses'!P13,'Map - Expenses'!S13,'Map - Expenses'!V13,'Map - Expenses'!Y13,'Map - Expenses'!AB13,'Map - Expenses'!AE13,'Map - Expenses'!AH13,'Map - Expenses'!AK13)</f>
        <v>0</v>
      </c>
      <c r="P9" s="52"/>
    </row>
    <row r="10" spans="1:16" ht="15.7" thickBot="1" x14ac:dyDescent="0.35">
      <c r="A10" s="9" t="s">
        <v>59</v>
      </c>
      <c r="B10" s="8"/>
      <c r="C10" s="63">
        <f>'Map - Net Salary'!I17</f>
        <v>0</v>
      </c>
      <c r="D10" s="64">
        <f>SUM('Map - Net Salary'!I14:I15)</f>
        <v>0</v>
      </c>
      <c r="E10" s="10"/>
      <c r="F10" s="65">
        <f>SUM('Map - Expenses'!X17:Y17)</f>
        <v>0</v>
      </c>
      <c r="G10" s="11"/>
      <c r="H10" s="63">
        <f t="shared" si="0"/>
        <v>0</v>
      </c>
      <c r="I10" s="66">
        <f>'Map - Expenses'!Y4</f>
        <v>0</v>
      </c>
      <c r="J10" s="3"/>
      <c r="K10" s="55" t="s">
        <v>11</v>
      </c>
      <c r="L10" s="68">
        <f>'Graphic - Annual'!D15</f>
        <v>0</v>
      </c>
      <c r="M10" s="11"/>
      <c r="N10" s="56" t="str">
        <f>'Map - Expenses'!C14</f>
        <v>Healthcare</v>
      </c>
      <c r="O10" s="67">
        <f>SUM('Map - Expenses'!D14,'Map - Expenses'!G14,'Map - Expenses'!J14,'Map - Expenses'!M14,'Map - Expenses'!P14,'Map - Expenses'!S14,'Map - Expenses'!V14,'Map - Expenses'!Y14,'Map - Expenses'!AB14,'Map - Expenses'!AE14,'Map - Expenses'!AH14,'Map - Expenses'!AK14)</f>
        <v>0</v>
      </c>
      <c r="P10" s="52"/>
    </row>
    <row r="11" spans="1:16" ht="15.7" thickBot="1" x14ac:dyDescent="0.35">
      <c r="A11" s="9" t="s">
        <v>60</v>
      </c>
      <c r="B11" s="8"/>
      <c r="C11" s="63">
        <f>'Map - Net Salary'!J17</f>
        <v>0</v>
      </c>
      <c r="D11" s="64">
        <f>SUM('Map - Net Salary'!J14:J15)</f>
        <v>0</v>
      </c>
      <c r="E11" s="10"/>
      <c r="F11" s="65">
        <f>SUM('Map - Expenses'!AA17:AB17)</f>
        <v>0</v>
      </c>
      <c r="G11" s="11"/>
      <c r="H11" s="63">
        <f t="shared" si="0"/>
        <v>0</v>
      </c>
      <c r="I11" s="66">
        <f>'Map - Expenses'!AB4</f>
        <v>0</v>
      </c>
      <c r="J11" s="3"/>
      <c r="K11" s="3"/>
      <c r="L11" s="11"/>
      <c r="M11" s="11"/>
      <c r="N11" s="55" t="s">
        <v>0</v>
      </c>
      <c r="O11" s="69">
        <f>SUM(O3:O10)</f>
        <v>0</v>
      </c>
      <c r="P11" s="52"/>
    </row>
    <row r="12" spans="1:16" ht="15.7" customHeight="1" x14ac:dyDescent="0.3">
      <c r="A12" s="9" t="s">
        <v>61</v>
      </c>
      <c r="B12" s="8"/>
      <c r="C12" s="63">
        <f>'Map - Net Salary'!K17</f>
        <v>0</v>
      </c>
      <c r="D12" s="64">
        <f>SUM('Map - Net Salary'!K14:K15)</f>
        <v>0</v>
      </c>
      <c r="E12" s="10"/>
      <c r="F12" s="65">
        <f>SUM('Map - Expenses'!AD17:AE17)</f>
        <v>0</v>
      </c>
      <c r="G12" s="11"/>
      <c r="H12" s="63">
        <f t="shared" si="0"/>
        <v>0</v>
      </c>
      <c r="I12" s="66">
        <f>'Map - Expenses'!AE4</f>
        <v>0</v>
      </c>
      <c r="J12" s="3"/>
      <c r="K12" s="52"/>
      <c r="L12" s="53"/>
      <c r="M12" s="53"/>
      <c r="N12" s="52"/>
      <c r="O12" s="52"/>
      <c r="P12" s="53"/>
    </row>
    <row r="13" spans="1:16" ht="15" x14ac:dyDescent="0.3">
      <c r="A13" s="9" t="s">
        <v>62</v>
      </c>
      <c r="B13" s="8"/>
      <c r="C13" s="63">
        <f>'Map - Net Salary'!L17</f>
        <v>0</v>
      </c>
      <c r="D13" s="64">
        <f>SUM('Map - Net Salary'!L14:L15)</f>
        <v>0</v>
      </c>
      <c r="E13" s="10"/>
      <c r="F13" s="65">
        <f>SUM('Map - Expenses'!AG17:AH17)</f>
        <v>0</v>
      </c>
      <c r="G13" s="11"/>
      <c r="H13" s="63">
        <f t="shared" si="0"/>
        <v>0</v>
      </c>
      <c r="I13" s="66">
        <f>'Map - Expenses'!AH4</f>
        <v>0</v>
      </c>
      <c r="J13" s="3"/>
      <c r="K13" s="52"/>
      <c r="L13" s="53"/>
      <c r="M13" s="53"/>
      <c r="N13" s="52"/>
      <c r="O13" s="52"/>
      <c r="P13" s="53"/>
    </row>
    <row r="14" spans="1:16" ht="15" x14ac:dyDescent="0.3">
      <c r="A14" s="9" t="s">
        <v>63</v>
      </c>
      <c r="B14" s="8"/>
      <c r="C14" s="63">
        <f>'Map - Net Salary'!M17</f>
        <v>0</v>
      </c>
      <c r="D14" s="64">
        <f>SUM('Map - Net Salary'!M14:M15)</f>
        <v>0</v>
      </c>
      <c r="E14" s="10"/>
      <c r="F14" s="65">
        <f>SUM('Map - Expenses'!AJ17:AK17)</f>
        <v>0</v>
      </c>
      <c r="G14" s="11"/>
      <c r="H14" s="63">
        <f t="shared" si="0"/>
        <v>0</v>
      </c>
      <c r="I14" s="66">
        <f>'Map - Expenses'!AK4</f>
        <v>0</v>
      </c>
      <c r="J14" s="3"/>
      <c r="K14" s="52"/>
      <c r="L14" s="52"/>
      <c r="M14" s="52"/>
      <c r="N14" s="52"/>
      <c r="O14" s="52"/>
      <c r="P14" s="52"/>
    </row>
    <row r="15" spans="1:16" ht="15.7" thickBot="1" x14ac:dyDescent="0.35">
      <c r="A15" s="9" t="s">
        <v>1</v>
      </c>
      <c r="B15" s="8"/>
      <c r="C15" s="70">
        <f>SUM(C3:C14)</f>
        <v>0</v>
      </c>
      <c r="D15" s="64">
        <f>SUM(D3:D14)</f>
        <v>0</v>
      </c>
      <c r="E15" s="10"/>
      <c r="F15" s="65">
        <f>SUM(F3:F14)</f>
        <v>0</v>
      </c>
      <c r="G15" s="11"/>
      <c r="H15" s="18" t="s">
        <v>46</v>
      </c>
      <c r="I15" s="68">
        <f>'Graphic - Annual'!L9</f>
        <v>0</v>
      </c>
      <c r="J15" s="3"/>
      <c r="K15" s="52"/>
      <c r="L15" s="52"/>
      <c r="M15" s="52"/>
      <c r="N15" s="52"/>
      <c r="O15" s="52"/>
      <c r="P15" s="52"/>
    </row>
    <row r="16" spans="1:16" ht="15" x14ac:dyDescent="0.3">
      <c r="A16" s="9" t="s">
        <v>37</v>
      </c>
      <c r="B16" s="8"/>
      <c r="C16" s="70">
        <f>AVERAGE(C3:C14)</f>
        <v>0</v>
      </c>
      <c r="D16" s="64">
        <f>AVERAGE(D3:D14)</f>
        <v>0</v>
      </c>
      <c r="E16" s="10"/>
      <c r="F16" s="72">
        <f>AVERAGE(F3:F14)</f>
        <v>0</v>
      </c>
      <c r="G16" s="10"/>
      <c r="H16" s="8"/>
      <c r="I16" s="13"/>
      <c r="J16" s="3"/>
      <c r="K16" s="52"/>
      <c r="L16" s="52"/>
      <c r="M16" s="52"/>
      <c r="N16" s="52"/>
      <c r="O16" s="52"/>
      <c r="P16" s="52"/>
    </row>
    <row r="17" spans="1:16" ht="15" x14ac:dyDescent="0.3">
      <c r="A17" s="9" t="s">
        <v>2</v>
      </c>
      <c r="B17" s="8"/>
      <c r="C17" s="63">
        <f>SUM(C3:C8)</f>
        <v>0</v>
      </c>
      <c r="D17" s="66">
        <f>SUM(D3:D8)</f>
        <v>0</v>
      </c>
      <c r="E17" s="11"/>
      <c r="F17" s="73">
        <f>SUM(F3:F8)</f>
        <v>0</v>
      </c>
      <c r="G17" s="8"/>
      <c r="H17" s="10"/>
      <c r="I17" s="3"/>
      <c r="J17" s="3"/>
      <c r="K17" s="52"/>
      <c r="L17" s="52"/>
      <c r="M17" s="52"/>
      <c r="N17" s="52"/>
      <c r="O17" s="52"/>
      <c r="P17" s="52"/>
    </row>
    <row r="18" spans="1:16" ht="15.7" thickBot="1" x14ac:dyDescent="0.35">
      <c r="A18" s="12" t="s">
        <v>3</v>
      </c>
      <c r="B18" s="8"/>
      <c r="C18" s="71">
        <f>SUM($C$9:$C$14)</f>
        <v>0</v>
      </c>
      <c r="D18" s="68">
        <f>SUM($D$9:$D$14)</f>
        <v>0</v>
      </c>
      <c r="E18" s="11"/>
      <c r="F18" s="74">
        <f>SUM($F$9:$F$14)</f>
        <v>0</v>
      </c>
      <c r="G18" s="8"/>
      <c r="H18" s="8"/>
      <c r="I18" s="3"/>
      <c r="J18" s="3"/>
      <c r="K18" s="52"/>
      <c r="L18" s="52"/>
      <c r="M18" s="52"/>
      <c r="N18" s="52"/>
      <c r="O18" s="52"/>
      <c r="P18" s="52"/>
    </row>
    <row r="19" spans="1:16" ht="1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52"/>
      <c r="L19" s="52"/>
      <c r="M19" s="52"/>
      <c r="N19" s="52"/>
      <c r="O19" s="52"/>
      <c r="P19" s="52"/>
    </row>
    <row r="20" spans="1:16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</row>
    <row r="21" spans="1:16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6" spans="1:16" ht="14.3" customHeight="1" x14ac:dyDescent="0.25"/>
    <row r="27" spans="1:16" ht="8.5500000000000007" customHeight="1" x14ac:dyDescent="0.25"/>
    <row r="28" spans="1:16" ht="17.149999999999999" customHeight="1" x14ac:dyDescent="0.25"/>
    <row r="29" spans="1:16" ht="9.3000000000000007" customHeight="1" x14ac:dyDescent="0.25"/>
  </sheetData>
  <mergeCells count="2">
    <mergeCell ref="K2:L2"/>
    <mergeCell ref="N2:O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7</vt:i4>
      </vt:variant>
    </vt:vector>
  </HeadingPairs>
  <TitlesOfParts>
    <vt:vector size="12" baseType="lpstr">
      <vt:lpstr>Balance &amp; Tracking</vt:lpstr>
      <vt:lpstr>Map - Net Salary</vt:lpstr>
      <vt:lpstr>Map - Expenses</vt:lpstr>
      <vt:lpstr>Graphic - Monthly</vt:lpstr>
      <vt:lpstr>Graphic - Annual</vt:lpstr>
      <vt:lpstr>Assets</vt:lpstr>
      <vt:lpstr>Dash</vt:lpstr>
      <vt:lpstr>Discount</vt:lpstr>
      <vt:lpstr>Expenses</vt:lpstr>
      <vt:lpstr>Income</vt:lpstr>
      <vt:lpstr>Investments</vt:lpstr>
      <vt:lpstr>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2023-10-12T20:05:55Z</cp:lastPrinted>
  <dcterms:created xsi:type="dcterms:W3CDTF">2011-04-06T00:31:18Z</dcterms:created>
  <dcterms:modified xsi:type="dcterms:W3CDTF">2023-10-30T18:19:05Z</dcterms:modified>
</cp:coreProperties>
</file>