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rk\Desktop\Fall 2023\Data\"/>
    </mc:Choice>
  </mc:AlternateContent>
  <xr:revisionPtr revIDLastSave="0" documentId="13_ncr:1_{E0990808-F33A-466F-91B3-96DC5606808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Contents" sheetId="16" r:id="rId1"/>
    <sheet name="Form Responses (Raw Data)" sheetId="1" r:id="rId2"/>
    <sheet name="Sheet1" sheetId="2" state="hidden" r:id="rId3"/>
    <sheet name="School &amp; Major Demographics" sheetId="5" r:id="rId4"/>
    <sheet name="Minor &amp; Double Major %" sheetId="4" r:id="rId5"/>
    <sheet name="Ethnicity Demographics" sheetId="7" r:id="rId6"/>
    <sheet name="School Year Demographics" sheetId="10" r:id="rId7"/>
    <sheet name="Difficulty Finding Employment" sheetId="11" r:id="rId8"/>
    <sheet name="Knowledge of Scholarships" sheetId="12" r:id="rId9"/>
    <sheet name="Scholarship COM Satisfaction" sheetId="13" r:id="rId10"/>
    <sheet name="Scholarship App Opinion" sheetId="14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7" l="1"/>
  <c r="D5" i="7"/>
  <c r="E4" i="7"/>
  <c r="U40" i="5"/>
  <c r="U38" i="5"/>
  <c r="U39" i="5"/>
  <c r="U41" i="5"/>
  <c r="U42" i="5"/>
  <c r="U43" i="5"/>
  <c r="U44" i="5"/>
  <c r="U45" i="5"/>
  <c r="U46" i="5"/>
  <c r="U47" i="5"/>
  <c r="U48" i="5"/>
  <c r="U37" i="5"/>
  <c r="T49" i="5"/>
  <c r="H61" i="5"/>
  <c r="H14" i="5"/>
  <c r="C189" i="5"/>
  <c r="C153" i="5"/>
  <c r="C170" i="5"/>
  <c r="C181" i="5"/>
  <c r="C277" i="5"/>
  <c r="H8" i="5"/>
  <c r="C2" i="16"/>
  <c r="C3" i="16"/>
  <c r="C4" i="16"/>
  <c r="C5" i="16"/>
  <c r="C6" i="16"/>
  <c r="C7" i="16"/>
  <c r="C8" i="16"/>
  <c r="C9" i="16"/>
  <c r="C10" i="16"/>
  <c r="H2" i="4"/>
  <c r="I2" i="4" s="1"/>
  <c r="E2" i="4"/>
  <c r="F2" i="4" s="1"/>
  <c r="D4" i="14"/>
  <c r="D3" i="14"/>
  <c r="D7" i="13"/>
  <c r="D6" i="13"/>
  <c r="D5" i="13"/>
  <c r="D4" i="13"/>
  <c r="D3" i="13"/>
  <c r="D3" i="12"/>
  <c r="D7" i="12"/>
  <c r="D6" i="12"/>
  <c r="D5" i="12"/>
  <c r="D4" i="12"/>
  <c r="D4" i="11"/>
  <c r="D7" i="11"/>
  <c r="D6" i="11"/>
  <c r="D5" i="11"/>
  <c r="D3" i="11"/>
  <c r="D4" i="10"/>
  <c r="D5" i="10"/>
  <c r="D6" i="10"/>
  <c r="D7" i="10"/>
  <c r="D8" i="10"/>
  <c r="D9" i="10"/>
  <c r="D10" i="10"/>
  <c r="D3" i="10"/>
  <c r="H12" i="7"/>
  <c r="I12" i="7" s="1"/>
  <c r="H10" i="7"/>
  <c r="I10" i="7" s="1"/>
  <c r="H6" i="7"/>
  <c r="I6" i="7" s="1"/>
  <c r="H8" i="7"/>
  <c r="I8" i="7" s="1"/>
  <c r="H7" i="7"/>
  <c r="I7" i="7" s="1"/>
  <c r="H5" i="7"/>
  <c r="I5" i="7" s="1"/>
  <c r="H4" i="7"/>
  <c r="H9" i="7"/>
  <c r="I9" i="7" s="1"/>
  <c r="E11" i="7"/>
  <c r="E10" i="7"/>
  <c r="E9" i="7"/>
  <c r="E7" i="7"/>
  <c r="E6" i="7"/>
  <c r="D13" i="7"/>
  <c r="C235" i="5"/>
  <c r="H41" i="5"/>
  <c r="H42" i="5"/>
  <c r="H43" i="5"/>
  <c r="H44" i="5"/>
  <c r="H9" i="5"/>
  <c r="H4" i="5"/>
  <c r="H19" i="5"/>
  <c r="H60" i="5"/>
  <c r="H45" i="5"/>
  <c r="H29" i="5"/>
  <c r="H20" i="5"/>
  <c r="H28" i="5"/>
  <c r="H6" i="5"/>
  <c r="H22" i="5"/>
  <c r="H30" i="5"/>
  <c r="H46" i="5"/>
  <c r="H31" i="5"/>
  <c r="H47" i="5"/>
  <c r="H48" i="5"/>
  <c r="H49" i="5"/>
  <c r="H10" i="5"/>
  <c r="H50" i="5"/>
  <c r="H11" i="5"/>
  <c r="H5" i="5"/>
  <c r="H23" i="5"/>
  <c r="H51" i="5"/>
  <c r="H32" i="5"/>
  <c r="H52" i="5"/>
  <c r="H7" i="5"/>
  <c r="H33" i="5"/>
  <c r="H13" i="5"/>
  <c r="H53" i="5"/>
  <c r="H24" i="5"/>
  <c r="H34" i="5"/>
  <c r="H35" i="5"/>
  <c r="H36" i="5"/>
  <c r="H54" i="5"/>
  <c r="H21" i="5"/>
  <c r="H37" i="5"/>
  <c r="H25" i="5"/>
  <c r="H15" i="5"/>
  <c r="H55" i="5"/>
  <c r="H38" i="5"/>
  <c r="H3" i="5"/>
  <c r="H39" i="5"/>
  <c r="H56" i="5"/>
  <c r="H16" i="5"/>
  <c r="H40" i="5"/>
  <c r="H57" i="5"/>
  <c r="H17" i="5"/>
  <c r="H18" i="5"/>
  <c r="H26" i="5"/>
  <c r="H12" i="5"/>
  <c r="H58" i="5"/>
  <c r="H27" i="5"/>
  <c r="H2" i="5"/>
  <c r="H59" i="5"/>
  <c r="C3" i="5"/>
  <c r="C4" i="5"/>
  <c r="C5" i="5"/>
  <c r="C6" i="5"/>
  <c r="C7" i="5"/>
  <c r="C8" i="5"/>
  <c r="C2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9" i="5"/>
  <c r="C25" i="5"/>
  <c r="C26" i="5"/>
  <c r="C23" i="5"/>
  <c r="C27" i="5"/>
  <c r="C28" i="5"/>
  <c r="C29" i="5"/>
  <c r="C30" i="5"/>
  <c r="C31" i="5"/>
  <c r="C24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2" i="5"/>
  <c r="C73" i="5"/>
  <c r="C74" i="5"/>
  <c r="C75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19" i="5"/>
  <c r="C70" i="5"/>
  <c r="C71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20" i="5"/>
  <c r="C76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32" i="5"/>
  <c r="C151" i="5"/>
  <c r="C152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1" i="5"/>
  <c r="C172" i="5"/>
  <c r="C173" i="5"/>
  <c r="C174" i="5"/>
  <c r="C175" i="5"/>
  <c r="C176" i="5"/>
  <c r="C177" i="5"/>
  <c r="C178" i="5"/>
  <c r="C179" i="5"/>
  <c r="C180" i="5"/>
  <c r="C150" i="5"/>
  <c r="C183" i="5"/>
  <c r="C184" i="5"/>
  <c r="C185" i="5"/>
  <c r="C186" i="5"/>
  <c r="C187" i="5"/>
  <c r="C188" i="5"/>
  <c r="C182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190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08" i="5"/>
  <c r="C223" i="5"/>
  <c r="C224" i="5"/>
  <c r="C226" i="5"/>
  <c r="C227" i="5"/>
  <c r="C228" i="5"/>
  <c r="C229" i="5"/>
  <c r="C230" i="5"/>
  <c r="C231" i="5"/>
  <c r="C225" i="5"/>
  <c r="C232" i="5"/>
  <c r="C233" i="5"/>
  <c r="C234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22" i="5"/>
  <c r="C267" i="5"/>
  <c r="C268" i="5"/>
  <c r="C269" i="5"/>
  <c r="C270" i="5"/>
  <c r="C271" i="5"/>
  <c r="C272" i="5"/>
  <c r="C273" i="5"/>
  <c r="C274" i="5"/>
  <c r="C275" i="5"/>
  <c r="C276" i="5"/>
  <c r="C278" i="5"/>
  <c r="C266" i="5"/>
  <c r="C280" i="5"/>
  <c r="C279" i="5"/>
  <c r="C282" i="5"/>
  <c r="C283" i="5"/>
  <c r="C284" i="5"/>
  <c r="C285" i="5"/>
  <c r="C281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" i="2"/>
  <c r="G3" i="2"/>
  <c r="G5" i="2"/>
  <c r="G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" i="2"/>
  <c r="D8" i="13" l="1"/>
  <c r="D8" i="12"/>
  <c r="D8" i="11"/>
  <c r="D11" i="10"/>
  <c r="H13" i="7"/>
  <c r="I11" i="7"/>
  <c r="I4" i="7"/>
  <c r="E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30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22" authorId="0" shapeId="0" xr:uid="{15DC6C78-BD9A-43E1-8798-B21B319DF54B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E78D34-9513-438F-A4A8-AAFF5699128A}" keepAlive="1" name="Query - Scholarship App Survey (Responses) Final-3 xlsx" description="Connection to the 'Scholarship App Survey (Responses) Final-3 xlsx' query in the workbook." type="5" refreshedVersion="8" background="1" saveData="1">
    <dbPr connection="Provider=Microsoft.Mashup.OleDb.1;Data Source=$Workbook$;Location=&quot;Scholarship App Survey (Responses) Final-3 xlsx&quot;;Extended Properties=&quot;&quot;" command="SELECT * FROM [Scholarship App Survey (Responses) Final-3 xlsx]"/>
  </connection>
</connections>
</file>

<file path=xl/sharedStrings.xml><?xml version="1.0" encoding="utf-8"?>
<sst xmlns="http://schemas.openxmlformats.org/spreadsheetml/2006/main" count="4245" uniqueCount="325">
  <si>
    <t>Timestamp</t>
  </si>
  <si>
    <t>Major</t>
  </si>
  <si>
    <t>Minor (If Applicable)</t>
  </si>
  <si>
    <t>School Year</t>
  </si>
  <si>
    <t>Are you a first generation student?</t>
  </si>
  <si>
    <t>Are you an international student?</t>
  </si>
  <si>
    <t>Which of the following best describes your ethnicity? (Select all that apply)</t>
  </si>
  <si>
    <t>During your time at UNLV, have you ever dropped out or taken a break from college due to financial issues?</t>
  </si>
  <si>
    <t>Have you had to take out a loan to pay for college?</t>
  </si>
  <si>
    <t>Please indicate the extent to which you agree with the following statement:
"During my time at college, I have faced difficulties in finding employment to support my college expenses because of class commitments and/or the lack of jobs that offer work visas for immigrants."</t>
  </si>
  <si>
    <t>To what extent do you feel informed about scholarship opportunities available on campus?</t>
  </si>
  <si>
    <t>How satisfied are you with the current methods UNLV uses (Emails, websites, other channels) to communicate information about scholarship opportunities?</t>
  </si>
  <si>
    <t>In your opinion, would an app for UNLV and non-campus related scholarships be easier and more convenient to find scholarship opportunities?</t>
  </si>
  <si>
    <t>Finance</t>
  </si>
  <si>
    <t>N/A</t>
  </si>
  <si>
    <t>Junior (3rd Year)</t>
  </si>
  <si>
    <t>Yes</t>
  </si>
  <si>
    <t>Hispanic/Latinx</t>
  </si>
  <si>
    <t>No</t>
  </si>
  <si>
    <t xml:space="preserve">Accounting </t>
  </si>
  <si>
    <t>Sophomore (2nd Year)</t>
  </si>
  <si>
    <t>Prefer not to say</t>
  </si>
  <si>
    <t>MIS/IS</t>
  </si>
  <si>
    <t xml:space="preserve">Management </t>
  </si>
  <si>
    <t>African American/Black</t>
  </si>
  <si>
    <t>Computer Science</t>
  </si>
  <si>
    <t>Math</t>
  </si>
  <si>
    <t>Senior (4th Year)</t>
  </si>
  <si>
    <t>Asian/Pacific Islander</t>
  </si>
  <si>
    <t>Graduate Student</t>
  </si>
  <si>
    <t>Marketing</t>
  </si>
  <si>
    <t>Asian/Pacific Islander, Native American/Alaska Native</t>
  </si>
  <si>
    <t>Computer science</t>
  </si>
  <si>
    <t>Sociology</t>
  </si>
  <si>
    <t>Hispanic/Latinx, Biracial/Multiracial, White</t>
  </si>
  <si>
    <t>Graphic Design and Media</t>
  </si>
  <si>
    <t>Accounting</t>
  </si>
  <si>
    <t xml:space="preserve">Dual major: Graphic Design &amp; Computer Science </t>
  </si>
  <si>
    <t>International Business Administration</t>
  </si>
  <si>
    <t xml:space="preserve">Business Administration </t>
  </si>
  <si>
    <t>Biology</t>
  </si>
  <si>
    <t xml:space="preserve">Criminal justice </t>
  </si>
  <si>
    <t xml:space="preserve">Asian </t>
  </si>
  <si>
    <t xml:space="preserve">Anthropology </t>
  </si>
  <si>
    <t>Business</t>
  </si>
  <si>
    <t>Prefer Not to Say</t>
  </si>
  <si>
    <t>Film</t>
  </si>
  <si>
    <t>Journalism &amp; Media Studies</t>
  </si>
  <si>
    <t xml:space="preserve">Marketing </t>
  </si>
  <si>
    <t>5th Year+</t>
  </si>
  <si>
    <t>accounting</t>
  </si>
  <si>
    <t xml:space="preserve"> Business Management </t>
  </si>
  <si>
    <t>Other</t>
  </si>
  <si>
    <t>Caucasian</t>
  </si>
  <si>
    <t>Buisness administration</t>
  </si>
  <si>
    <t xml:space="preserve">Psychology </t>
  </si>
  <si>
    <t xml:space="preserve">Criminal Justice </t>
  </si>
  <si>
    <t>Hispanic/Latinx, Middle Eastern/North African</t>
  </si>
  <si>
    <t>Information Systems</t>
  </si>
  <si>
    <t>Information systems</t>
  </si>
  <si>
    <t xml:space="preserve">Kinesiology </t>
  </si>
  <si>
    <t>NA</t>
  </si>
  <si>
    <t>Asian/Pacific Islander, Biracial/Multiracial</t>
  </si>
  <si>
    <t>Psychology/Anthropology</t>
  </si>
  <si>
    <t>Transfer Student</t>
  </si>
  <si>
    <t>Biracial/Multiracial</t>
  </si>
  <si>
    <t>BA Economics</t>
  </si>
  <si>
    <t>Entrepreneurship</t>
  </si>
  <si>
    <t xml:space="preserve">Hospitality Management </t>
  </si>
  <si>
    <t xml:space="preserve">Mechanical Engineering </t>
  </si>
  <si>
    <t>Public Health</t>
  </si>
  <si>
    <t>Freshman (1st Year)</t>
  </si>
  <si>
    <t>Pre-Nursing</t>
  </si>
  <si>
    <t xml:space="preserve">Technical theatre </t>
  </si>
  <si>
    <t>Biology (soon)</t>
  </si>
  <si>
    <t>n/a</t>
  </si>
  <si>
    <t>Psychology</t>
  </si>
  <si>
    <t>Graphic Design</t>
  </si>
  <si>
    <t xml:space="preserve">Public Health </t>
  </si>
  <si>
    <t xml:space="preserve">social work </t>
  </si>
  <si>
    <t xml:space="preserve">journalism/ public relations </t>
  </si>
  <si>
    <t xml:space="preserve">creative writing </t>
  </si>
  <si>
    <t>Graphic Design BS</t>
  </si>
  <si>
    <t xml:space="preserve">Biology </t>
  </si>
  <si>
    <t>Nursing</t>
  </si>
  <si>
    <t xml:space="preserve">Healthcare Administration &amp; Policy </t>
  </si>
  <si>
    <t>None</t>
  </si>
  <si>
    <t>prenursing</t>
  </si>
  <si>
    <t>African American/Black, Asian/Pacific Islander, Hispanic/Latinx, Biracial/Multiracial</t>
  </si>
  <si>
    <t>Journalism and media studies</t>
  </si>
  <si>
    <t>Architecture</t>
  </si>
  <si>
    <t xml:space="preserve">Pre-Nursing </t>
  </si>
  <si>
    <t>African American/Black, Hispanic/Latinx</t>
  </si>
  <si>
    <t xml:space="preserve">Entertainment Engineering and Design </t>
  </si>
  <si>
    <t>African American/Black, Native American/Alaska Native</t>
  </si>
  <si>
    <t>Criminal Justice</t>
  </si>
  <si>
    <t>Middle Eastern/North African</t>
  </si>
  <si>
    <t xml:space="preserve">Business management </t>
  </si>
  <si>
    <t xml:space="preserve">Computer Science </t>
  </si>
  <si>
    <t>Biological Sciences</t>
  </si>
  <si>
    <t xml:space="preserve">Information System </t>
  </si>
  <si>
    <t>Business Management</t>
  </si>
  <si>
    <t>business</t>
  </si>
  <si>
    <t xml:space="preserve">Public health </t>
  </si>
  <si>
    <t>African American/Black, Hispanic/Latinx, Biracial/Multiracial</t>
  </si>
  <si>
    <t>Dual MBA/MIS</t>
  </si>
  <si>
    <t>Medical Imaging</t>
  </si>
  <si>
    <t>Social Work</t>
  </si>
  <si>
    <t xml:space="preserve">Nutrition for Healthcare </t>
  </si>
  <si>
    <t>Athletic Training</t>
  </si>
  <si>
    <t xml:space="preserve">MBA </t>
  </si>
  <si>
    <t xml:space="preserve">Finance </t>
  </si>
  <si>
    <t xml:space="preserve">Hospitality </t>
  </si>
  <si>
    <t>MBA/MIS</t>
  </si>
  <si>
    <t>Neuroscience</t>
  </si>
  <si>
    <t>MBA</t>
  </si>
  <si>
    <t xml:space="preserve">Entrepreneurship </t>
  </si>
  <si>
    <t>Multi-Disciplinary Studies</t>
  </si>
  <si>
    <t>Geology</t>
  </si>
  <si>
    <t>African American/Black, Asian/Pacific Islander, Native American/Alaska Native</t>
  </si>
  <si>
    <t>Business administration Information System</t>
  </si>
  <si>
    <t>MS MIS/CSEC</t>
  </si>
  <si>
    <t>Applied Economics/ Data Intelligence</t>
  </si>
  <si>
    <t xml:space="preserve">Caucasian </t>
  </si>
  <si>
    <t xml:space="preserve">comprehensive medical imaging </t>
  </si>
  <si>
    <t>Healthcare administration</t>
  </si>
  <si>
    <t xml:space="preserve">Architect </t>
  </si>
  <si>
    <t xml:space="preserve">Civil Engineering </t>
  </si>
  <si>
    <t xml:space="preserve">MS in Data Analytics </t>
  </si>
  <si>
    <t>Nope</t>
  </si>
  <si>
    <t xml:space="preserve">Business Management </t>
  </si>
  <si>
    <t xml:space="preserve">Electrical Engineering </t>
  </si>
  <si>
    <t>Mechanical Engineering</t>
  </si>
  <si>
    <t xml:space="preserve">Buisness Management Information Systems </t>
  </si>
  <si>
    <t>Dual MIS / CSEC</t>
  </si>
  <si>
    <t xml:space="preserve">Business </t>
  </si>
  <si>
    <t xml:space="preserve">Accounting/finance </t>
  </si>
  <si>
    <t>IS</t>
  </si>
  <si>
    <t xml:space="preserve">Health Sciences </t>
  </si>
  <si>
    <t>Exploring</t>
  </si>
  <si>
    <t>MIS</t>
  </si>
  <si>
    <t xml:space="preserve">IDS political science &amp; urban studies </t>
  </si>
  <si>
    <t xml:space="preserve">Brookings Public Policy </t>
  </si>
  <si>
    <t xml:space="preserve">Electrical engineering </t>
  </si>
  <si>
    <t>public health</t>
  </si>
  <si>
    <t>Biracial/Multiracial, White</t>
  </si>
  <si>
    <t>Biological Scienes</t>
  </si>
  <si>
    <t>Asian/Pacific Islander, Hispanic/Latinx</t>
  </si>
  <si>
    <t>Civil engineering</t>
  </si>
  <si>
    <t xml:space="preserve">Nutrition </t>
  </si>
  <si>
    <t>Business, IS</t>
  </si>
  <si>
    <t>Was Business</t>
  </si>
  <si>
    <t>Communication</t>
  </si>
  <si>
    <t>criminal justice</t>
  </si>
  <si>
    <t xml:space="preserve">African American/Black, Biracial/Multiracial, </t>
  </si>
  <si>
    <t>Asian/Pacific Islander, Biracial/Multiracial, White</t>
  </si>
  <si>
    <t>Accounting, IS</t>
  </si>
  <si>
    <t xml:space="preserve">Information systems </t>
  </si>
  <si>
    <t>Fashion</t>
  </si>
  <si>
    <t>MBA and MIS dual master</t>
  </si>
  <si>
    <t>social work</t>
  </si>
  <si>
    <t xml:space="preserve">Graphic Design </t>
  </si>
  <si>
    <t>computer science</t>
  </si>
  <si>
    <t xml:space="preserve">Neuroscience </t>
  </si>
  <si>
    <t xml:space="preserve">Mechanical Engineering  </t>
  </si>
  <si>
    <t>Exploring Majors</t>
  </si>
  <si>
    <t xml:space="preserve">Civil Engineering  </t>
  </si>
  <si>
    <t>Finance/Asian Studies</t>
  </si>
  <si>
    <t>Alumni</t>
  </si>
  <si>
    <t>Real Estate</t>
  </si>
  <si>
    <t>Multidisciplinary Studies</t>
  </si>
  <si>
    <t>Computer Engineering</t>
  </si>
  <si>
    <t>PRE- Nursing</t>
  </si>
  <si>
    <t>JMS</t>
  </si>
  <si>
    <t xml:space="preserve">Exploring </t>
  </si>
  <si>
    <t>Management of Information Systems</t>
  </si>
  <si>
    <t>Hospitality</t>
  </si>
  <si>
    <t>International Business</t>
  </si>
  <si>
    <t>Biochemistry</t>
  </si>
  <si>
    <t>Applied Economics &amp; Data Intelligence</t>
  </si>
  <si>
    <t>mechanical engineering</t>
  </si>
  <si>
    <t xml:space="preserve">Asian/Pacific Islander, East Asian - Indian </t>
  </si>
  <si>
    <t>Mechanical engineering and political science</t>
  </si>
  <si>
    <t xml:space="preserve">MIS </t>
  </si>
  <si>
    <t xml:space="preserve">pre nursing </t>
  </si>
  <si>
    <t>Hispanic/Latinx, Native American/Alaska Native</t>
  </si>
  <si>
    <t>Buisness</t>
  </si>
  <si>
    <t xml:space="preserve">Managment Information Systems </t>
  </si>
  <si>
    <t>Asian/Pacific Islander, Hispanic/Latinx, Biracial/Multiracial</t>
  </si>
  <si>
    <t>English</t>
  </si>
  <si>
    <t>African American/Black, Biracial/Multiracial</t>
  </si>
  <si>
    <t>political science</t>
  </si>
  <si>
    <t>Information Systems &amp; Finance</t>
  </si>
  <si>
    <t>Pre-Nursing/Nursing</t>
  </si>
  <si>
    <t>Pre-Nursing/Freshman</t>
  </si>
  <si>
    <t>Biology (Conc. Ecology and Evolution)</t>
  </si>
  <si>
    <t>Economics</t>
  </si>
  <si>
    <t>Elementary Education</t>
  </si>
  <si>
    <t>white; Latin decent</t>
  </si>
  <si>
    <t>Music</t>
  </si>
  <si>
    <t xml:space="preserve">Business Management with Human Resources </t>
  </si>
  <si>
    <t xml:space="preserve">Buisness/Technical and Creative Writing </t>
  </si>
  <si>
    <t xml:space="preserve">English </t>
  </si>
  <si>
    <t>Crimonology</t>
  </si>
  <si>
    <t>Native American/Alaska Native</t>
  </si>
  <si>
    <t>Human Services and English</t>
  </si>
  <si>
    <t xml:space="preserve">White, unknown ancestry </t>
  </si>
  <si>
    <t xml:space="preserve">Social science </t>
  </si>
  <si>
    <t>psychology</t>
  </si>
  <si>
    <t>German Studies</t>
  </si>
  <si>
    <t>Business Administration - Information Systems</t>
  </si>
  <si>
    <t xml:space="preserve">biology </t>
  </si>
  <si>
    <t>N/a</t>
  </si>
  <si>
    <t xml:space="preserve">International Business </t>
  </si>
  <si>
    <t>Cells highlighted in yellow are responses that contain double majors or minors</t>
  </si>
  <si>
    <t xml:space="preserve">Buisness Management MIS/IS </t>
  </si>
  <si>
    <t xml:space="preserve">MIS/IS </t>
  </si>
  <si>
    <t>Management of MIS/IS</t>
  </si>
  <si>
    <t xml:space="preserve">Managment MIS/IS </t>
  </si>
  <si>
    <t>MIS/IS &amp; Finance</t>
  </si>
  <si>
    <t>Business Administration - MIS/IS</t>
  </si>
  <si>
    <t>Business administration MIS/IS</t>
  </si>
  <si>
    <t>Healthcare Administration</t>
  </si>
  <si>
    <t>Civil Engineering</t>
  </si>
  <si>
    <t>Pre- Nursing</t>
  </si>
  <si>
    <t>Political Science</t>
  </si>
  <si>
    <t>MIS/CSEC</t>
  </si>
  <si>
    <t>Buisness Administration</t>
  </si>
  <si>
    <t xml:space="preserve">Creative Writing </t>
  </si>
  <si>
    <t>Minor</t>
  </si>
  <si>
    <t>Management</t>
  </si>
  <si>
    <t>Anthropology</t>
  </si>
  <si>
    <t>Kinesiology</t>
  </si>
  <si>
    <t>Architect</t>
  </si>
  <si>
    <t>Nutrition</t>
  </si>
  <si>
    <t>Double Major</t>
  </si>
  <si>
    <t>Interdisciplinary Studies</t>
  </si>
  <si>
    <t>Dual MIS/CSEC</t>
  </si>
  <si>
    <t>Hospitality Management</t>
  </si>
  <si>
    <t>Data Analytics</t>
  </si>
  <si>
    <t>Buisness Management</t>
  </si>
  <si>
    <t>IS/MIS</t>
  </si>
  <si>
    <t xml:space="preserve">Human Services </t>
  </si>
  <si>
    <t>Business Administration</t>
  </si>
  <si>
    <t>Technical Theatre</t>
  </si>
  <si>
    <t>Graphic Design &amp; Media</t>
  </si>
  <si>
    <t xml:space="preserve">Buisness/Technical &amp; Creative Writing </t>
  </si>
  <si>
    <t>Creative Writing</t>
  </si>
  <si>
    <t>Healthcare Administration &amp; Policy</t>
  </si>
  <si>
    <t>Entertainment Engineering &amp; Design</t>
  </si>
  <si>
    <t>Nutrition For Healthcare</t>
  </si>
  <si>
    <t>Applied Economics/Data Intelligence</t>
  </si>
  <si>
    <t>Comprehensive Medical Imaging</t>
  </si>
  <si>
    <t>Electrical Engineering</t>
  </si>
  <si>
    <t xml:space="preserve"> Finance</t>
  </si>
  <si>
    <t>Health Sciences</t>
  </si>
  <si>
    <t>Brookings Public Policy</t>
  </si>
  <si>
    <t>Buisness/Technical &amp; Creative Writing</t>
  </si>
  <si>
    <t>Social Science Studies</t>
  </si>
  <si>
    <t>College/School</t>
  </si>
  <si>
    <t>Lee Business School</t>
  </si>
  <si>
    <t>College of Liberal Arts</t>
  </si>
  <si>
    <t>College of Fine Arts</t>
  </si>
  <si>
    <t>School of Integrated Health Sciences</t>
  </si>
  <si>
    <t>College of Sciences</t>
  </si>
  <si>
    <t>Greenspun College of Urban Affairs</t>
  </si>
  <si>
    <t>Hughes College of Engineering</t>
  </si>
  <si>
    <t>Communication Studies</t>
  </si>
  <si>
    <t>College of Education</t>
  </si>
  <si>
    <t>Academic Success Center</t>
  </si>
  <si>
    <t>Asian &amp; Asian American Studies</t>
  </si>
  <si>
    <t>Applied Health Sciences</t>
  </si>
  <si>
    <t>School of Public Health</t>
  </si>
  <si>
    <t>Harrah College of Hospitality</t>
  </si>
  <si>
    <t>Mathematical Sciences</t>
  </si>
  <si>
    <t>School of Nursing</t>
  </si>
  <si>
    <t>Nutrition Sciences</t>
  </si>
  <si>
    <t>Theatre</t>
  </si>
  <si>
    <t>Count</t>
  </si>
  <si>
    <t>Sample (Fall 2023)</t>
  </si>
  <si>
    <t>Ethnicity</t>
  </si>
  <si>
    <t>%</t>
  </si>
  <si>
    <t>White/Caucasian</t>
  </si>
  <si>
    <t>Unknown Race/Ethnicity</t>
  </si>
  <si>
    <t>Total</t>
  </si>
  <si>
    <t>Asian/Pacific Islander, East Asian - Indian</t>
  </si>
  <si>
    <t>5th year+</t>
  </si>
  <si>
    <t>Likert Scale</t>
  </si>
  <si>
    <t xml:space="preserve">1 (Strongly Disagree) </t>
  </si>
  <si>
    <t>2</t>
  </si>
  <si>
    <t>5 (Strongly Agree)</t>
  </si>
  <si>
    <t xml:space="preserve">1 (Very Uninformed) </t>
  </si>
  <si>
    <t>5 (Very Well Informed)</t>
  </si>
  <si>
    <t>Frequency</t>
  </si>
  <si>
    <t>Minor Frequency</t>
  </si>
  <si>
    <t>Double Major Frequency</t>
  </si>
  <si>
    <t>Please indicate the extent to which you agree with the following statement:
"During my time at college, I have faced difficulties in finding employment to support my college expenses because of class commitments and/or the lack of jobs that offer visas</t>
  </si>
  <si>
    <t>Name</t>
  </si>
  <si>
    <t>Form Responses (Raw Data)</t>
  </si>
  <si>
    <t>School &amp; Major Demographics</t>
  </si>
  <si>
    <t>Minor &amp; Double Major %</t>
  </si>
  <si>
    <t>Ethnicity Demographics</t>
  </si>
  <si>
    <t>School Year Demographics</t>
  </si>
  <si>
    <t>Difficulty Finding Employment</t>
  </si>
  <si>
    <t>Knowledge of Scholarships</t>
  </si>
  <si>
    <t>Scholarship COM Satisfaction</t>
  </si>
  <si>
    <t>Scholarship App Opinion</t>
  </si>
  <si>
    <t xml:space="preserve">Name </t>
  </si>
  <si>
    <t>Table of Contents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</si>
  <si>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</si>
  <si>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</si>
  <si>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</si>
  <si>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</si>
  <si>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</si>
  <si>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</si>
  <si>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</si>
  <si>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</si>
  <si>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</si>
  <si>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Go Back To Contents Sheet</t>
  </si>
  <si>
    <t xml:space="preserve">1 (Very Unsatisfied) </t>
  </si>
  <si>
    <t>5 (Very Satisfied)</t>
  </si>
  <si>
    <t>Mechanical engineering</t>
  </si>
  <si>
    <t>Hospotality Management</t>
  </si>
  <si>
    <t>College</t>
  </si>
  <si>
    <t>Population (Fall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</si>
</sst>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00B0F0"/>
      <name val="Arial"/>
      <family val="2"/>
      <scheme val="minor"/>
    </font>
    <font>
      <sz val="12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b/>
      <sz val="20"/>
      <color rgb="FF315869"/>
      <name val="Arial"/>
      <family val="2"/>
      <scheme val="minor"/>
    </font>
    <font>
      <b/>
      <sz val="16"/>
      <color theme="1" tint="0.249977111117893"/>
      <name val="Arial"/>
      <family val="2"/>
      <scheme val="minor"/>
    </font>
    <font>
      <b/>
      <sz val="16"/>
      <color rgb="FF75909F"/>
      <name val="Arial"/>
      <family val="2"/>
      <scheme val="minor"/>
    </font>
    <font>
      <b/>
      <sz val="14"/>
      <color rgb="FF75909F"/>
      <name val="Arial"/>
      <family val="2"/>
      <scheme val="minor"/>
    </font>
    <font>
      <sz val="10"/>
      <color rgb="FF404040"/>
      <name val="Arial"/>
      <family val="2"/>
      <scheme val="minor"/>
    </font>
    <font>
      <sz val="12"/>
      <color theme="1" tint="0.499984740745262"/>
      <name val="Arial"/>
      <family val="2"/>
      <scheme val="minor"/>
    </font>
    <font>
      <b/>
      <sz val="12"/>
      <color theme="1" tint="0.249977111117893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b/>
      <sz val="16"/>
      <color rgb="FF637F8F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B0F0"/>
      <name val="Arial"/>
      <family val="2"/>
      <scheme val="minor"/>
    </font>
    <font>
      <sz val="12"/>
      <color rgb="FF7030A0"/>
      <name val="Arial"/>
      <family val="2"/>
      <scheme val="minor"/>
    </font>
    <font>
      <b/>
      <sz val="15"/>
      <color rgb="FF00B0F0"/>
      <name val="Arial"/>
      <family val="2"/>
      <scheme val="minor"/>
    </font>
    <font>
      <b/>
      <sz val="15"/>
      <color rgb="FF7030A0"/>
      <name val="Arial"/>
      <family val="2"/>
      <scheme val="minor"/>
    </font>
    <font>
      <b/>
      <sz val="15"/>
      <color rgb="FF315869"/>
      <name val="Arial"/>
      <family val="2"/>
      <scheme val="minor"/>
    </font>
    <font>
      <b/>
      <sz val="12"/>
      <color rgb="FF315869"/>
      <name val="Arial"/>
      <family val="2"/>
      <scheme val="minor"/>
    </font>
    <font>
      <sz val="15"/>
      <color rgb="FF0000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rgb="FF315869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u/>
      <sz val="12"/>
      <color theme="10"/>
      <name val="Arial"/>
      <family val="2"/>
      <scheme val="minor"/>
    </font>
    <font>
      <u/>
      <sz val="20"/>
      <color theme="10"/>
      <name val="Arial"/>
      <family val="2"/>
      <scheme val="minor"/>
    </font>
    <font>
      <b/>
      <sz val="16"/>
      <color rgb="FF315869"/>
      <name val="Arial"/>
      <family val="2"/>
      <scheme val="minor"/>
    </font>
    <font>
      <sz val="15"/>
      <color rgb="FF315869"/>
      <name val="Arial"/>
      <family val="2"/>
      <scheme val="minor"/>
    </font>
    <font>
      <sz val="14"/>
      <color rgb="FF000000"/>
      <name val="Arial"/>
      <family val="2"/>
      <scheme val="minor"/>
    </font>
    <font>
      <u/>
      <sz val="1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0C3D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658EAF"/>
      </bottom>
      <diagonal/>
    </border>
    <border>
      <left/>
      <right/>
      <top/>
      <bottom style="thick">
        <color rgb="FF8AB5C8"/>
      </bottom>
      <diagonal/>
    </border>
    <border>
      <left/>
      <right/>
      <top style="thick">
        <color rgb="FF658EAF"/>
      </top>
      <bottom style="thin">
        <color rgb="FF658EAF"/>
      </bottom>
      <diagonal/>
    </border>
    <border>
      <left/>
      <right/>
      <top style="thick">
        <color rgb="FF8AB5C8"/>
      </top>
      <bottom style="thin">
        <color rgb="FF8AB5C8"/>
      </bottom>
      <diagonal/>
    </border>
    <border>
      <left/>
      <right style="thick">
        <color theme="0"/>
      </right>
      <top style="thin">
        <color rgb="FF658EAF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rgb="FF658EAF"/>
      </top>
      <bottom style="thick">
        <color theme="0"/>
      </bottom>
      <diagonal/>
    </border>
    <border>
      <left style="thick">
        <color theme="0"/>
      </left>
      <right/>
      <top style="thin">
        <color rgb="FF658EAF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n">
        <color rgb="FF8AB5C8"/>
      </top>
      <bottom style="thick">
        <color rgb="FF8AB5C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315869"/>
      </bottom>
      <diagonal/>
    </border>
    <border>
      <left/>
      <right/>
      <top style="thin">
        <color rgb="FF315869"/>
      </top>
      <bottom style="medium">
        <color rgb="FF315869"/>
      </bottom>
      <diagonal/>
    </border>
    <border>
      <left style="medium">
        <color rgb="FF315869"/>
      </left>
      <right style="medium">
        <color rgb="FF315869"/>
      </right>
      <top style="medium">
        <color rgb="FF315869"/>
      </top>
      <bottom style="medium">
        <color rgb="FF315869"/>
      </bottom>
      <diagonal/>
    </border>
    <border>
      <left/>
      <right/>
      <top/>
      <bottom style="thick">
        <color theme="4" tint="-0.2499465926084170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9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1" fillId="3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0" fontId="3" fillId="0" borderId="0" xfId="0" applyFont="1"/>
    <xf numFmtId="0" fontId="3" fillId="4" borderId="0" xfId="0" applyFont="1" applyFill="1"/>
    <xf numFmtId="0" fontId="0" fillId="4" borderId="0" xfId="0" applyFill="1"/>
    <xf numFmtId="0" fontId="5" fillId="0" borderId="1" xfId="2"/>
    <xf numFmtId="164" fontId="2" fillId="4" borderId="0" xfId="0" applyNumberFormat="1" applyFont="1" applyFill="1"/>
    <xf numFmtId="0" fontId="2" fillId="4" borderId="0" xfId="0" applyFont="1" applyFill="1"/>
    <xf numFmtId="0" fontId="10" fillId="0" borderId="0" xfId="0" applyFont="1"/>
    <xf numFmtId="0" fontId="9" fillId="0" borderId="0" xfId="0" applyFont="1"/>
    <xf numFmtId="0" fontId="9" fillId="4" borderId="6" xfId="0" applyFont="1" applyFill="1" applyBorder="1"/>
    <xf numFmtId="0" fontId="9" fillId="4" borderId="8" xfId="0" applyFont="1" applyFill="1" applyBorder="1"/>
    <xf numFmtId="0" fontId="9" fillId="5" borderId="6" xfId="0" applyFont="1" applyFill="1" applyBorder="1"/>
    <xf numFmtId="0" fontId="9" fillId="5" borderId="8" xfId="0" applyFont="1" applyFill="1" applyBorder="1"/>
    <xf numFmtId="0" fontId="9" fillId="5" borderId="10" xfId="0" applyFont="1" applyFill="1" applyBorder="1"/>
    <xf numFmtId="0" fontId="11" fillId="0" borderId="0" xfId="0" applyFont="1"/>
    <xf numFmtId="0" fontId="13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6" fillId="6" borderId="15" xfId="0" applyFont="1" applyFill="1" applyBorder="1" applyAlignment="1">
      <alignment horizontal="center" vertical="center"/>
    </xf>
    <xf numFmtId="0" fontId="17" fillId="0" borderId="16" xfId="0" applyFont="1" applyBorder="1" applyAlignment="1">
      <alignment vertical="center"/>
    </xf>
    <xf numFmtId="9" fontId="18" fillId="0" borderId="17" xfId="1" applyFont="1" applyBorder="1" applyAlignment="1">
      <alignment vertical="center"/>
    </xf>
    <xf numFmtId="0" fontId="19" fillId="6" borderId="18" xfId="0" applyFont="1" applyFill="1" applyBorder="1" applyAlignment="1">
      <alignment horizontal="center" vertical="center"/>
    </xf>
    <xf numFmtId="3" fontId="17" fillId="0" borderId="19" xfId="0" applyNumberFormat="1" applyFont="1" applyBorder="1" applyAlignment="1">
      <alignment vertical="center"/>
    </xf>
    <xf numFmtId="0" fontId="16" fillId="6" borderId="21" xfId="0" applyFont="1" applyFill="1" applyBorder="1" applyAlignment="1">
      <alignment horizontal="center" vertical="center"/>
    </xf>
    <xf numFmtId="0" fontId="17" fillId="0" borderId="22" xfId="0" applyFont="1" applyBorder="1" applyAlignment="1">
      <alignment vertical="center"/>
    </xf>
    <xf numFmtId="9" fontId="18" fillId="0" borderId="23" xfId="1" applyFont="1" applyBorder="1" applyAlignment="1">
      <alignment vertical="center"/>
    </xf>
    <xf numFmtId="0" fontId="19" fillId="6" borderId="21" xfId="0" applyFont="1" applyFill="1" applyBorder="1" applyAlignment="1">
      <alignment horizontal="center" vertical="center"/>
    </xf>
    <xf numFmtId="3" fontId="17" fillId="0" borderId="22" xfId="0" applyNumberFormat="1" applyFont="1" applyBorder="1" applyAlignment="1">
      <alignment vertical="center"/>
    </xf>
    <xf numFmtId="0" fontId="17" fillId="0" borderId="22" xfId="0" applyFont="1" applyBorder="1" applyAlignment="1">
      <alignment horizontal="right" vertical="center"/>
    </xf>
    <xf numFmtId="9" fontId="17" fillId="0" borderId="23" xfId="1" applyFont="1" applyBorder="1" applyAlignment="1">
      <alignment horizontal="right" vertical="center"/>
    </xf>
    <xf numFmtId="0" fontId="16" fillId="6" borderId="24" xfId="0" applyFont="1" applyFill="1" applyBorder="1" applyAlignment="1">
      <alignment horizontal="center" vertical="center"/>
    </xf>
    <xf numFmtId="9" fontId="18" fillId="0" borderId="26" xfId="1" applyFont="1" applyBorder="1" applyAlignment="1">
      <alignment vertical="center"/>
    </xf>
    <xf numFmtId="0" fontId="19" fillId="6" borderId="24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right" vertical="center"/>
    </xf>
    <xf numFmtId="9" fontId="17" fillId="0" borderId="26" xfId="1" applyFont="1" applyBorder="1" applyAlignment="1">
      <alignment horizontal="right" vertical="center"/>
    </xf>
    <xf numFmtId="0" fontId="20" fillId="0" borderId="27" xfId="0" applyFont="1" applyBorder="1" applyAlignment="1">
      <alignment horizontal="center" vertical="center"/>
    </xf>
    <xf numFmtId="0" fontId="7" fillId="0" borderId="3" xfId="4"/>
    <xf numFmtId="0" fontId="7" fillId="0" borderId="3" xfId="4" applyAlignment="1">
      <alignment wrapText="1"/>
    </xf>
    <xf numFmtId="0" fontId="21" fillId="0" borderId="0" xfId="7"/>
    <xf numFmtId="0" fontId="23" fillId="4" borderId="7" xfId="0" applyFont="1" applyFill="1" applyBorder="1"/>
    <xf numFmtId="0" fontId="25" fillId="4" borderId="5" xfId="0" applyFont="1" applyFill="1" applyBorder="1" applyAlignment="1">
      <alignment horizontal="center" vertical="center"/>
    </xf>
    <xf numFmtId="0" fontId="25" fillId="4" borderId="6" xfId="2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2" applyFont="1" applyFill="1" applyBorder="1" applyAlignment="1">
      <alignment horizontal="center" vertical="center"/>
    </xf>
    <xf numFmtId="0" fontId="24" fillId="5" borderId="7" xfId="0" applyFont="1" applyFill="1" applyBorder="1"/>
    <xf numFmtId="10" fontId="10" fillId="5" borderId="8" xfId="0" applyNumberFormat="1" applyFont="1" applyFill="1" applyBorder="1"/>
    <xf numFmtId="10" fontId="10" fillId="4" borderId="8" xfId="0" applyNumberFormat="1" applyFont="1" applyFill="1" applyBorder="1" applyAlignment="1">
      <alignment horizontal="right"/>
    </xf>
    <xf numFmtId="9" fontId="28" fillId="0" borderId="20" xfId="1" applyFont="1" applyBorder="1" applyAlignment="1">
      <alignment vertical="center"/>
    </xf>
    <xf numFmtId="0" fontId="0" fillId="0" borderId="0" xfId="0" applyAlignment="1">
      <alignment horizontal="center"/>
    </xf>
    <xf numFmtId="0" fontId="29" fillId="0" borderId="0" xfId="0" applyFont="1" applyAlignment="1">
      <alignment horizontal="center" vertical="center"/>
    </xf>
    <xf numFmtId="0" fontId="24" fillId="0" borderId="0" xfId="0" applyFont="1"/>
    <xf numFmtId="0" fontId="22" fillId="0" borderId="0" xfId="0" applyFont="1"/>
    <xf numFmtId="0" fontId="11" fillId="0" borderId="0" xfId="0" applyFont="1" applyAlignment="1">
      <alignment horizontal="center" vertical="center"/>
    </xf>
    <xf numFmtId="0" fontId="30" fillId="0" borderId="3" xfId="4" applyFont="1" applyAlignment="1">
      <alignment wrapText="1"/>
    </xf>
    <xf numFmtId="0" fontId="31" fillId="0" borderId="0" xfId="0" applyFont="1"/>
    <xf numFmtId="0" fontId="31" fillId="0" borderId="0" xfId="0" applyFont="1" applyAlignment="1">
      <alignment vertical="center"/>
    </xf>
    <xf numFmtId="0" fontId="32" fillId="6" borderId="0" xfId="0" applyFont="1" applyFill="1" applyAlignment="1">
      <alignment vertical="center"/>
    </xf>
    <xf numFmtId="49" fontId="32" fillId="6" borderId="0" xfId="0" applyNumberFormat="1" applyFont="1" applyFill="1" applyAlignment="1">
      <alignment vertical="center"/>
    </xf>
    <xf numFmtId="0" fontId="32" fillId="6" borderId="0" xfId="0" applyFont="1" applyFill="1" applyAlignment="1">
      <alignment horizontal="center"/>
    </xf>
    <xf numFmtId="49" fontId="27" fillId="0" borderId="31" xfId="0" applyNumberFormat="1" applyFont="1" applyBorder="1" applyAlignment="1">
      <alignment vertical="center"/>
    </xf>
    <xf numFmtId="0" fontId="27" fillId="0" borderId="31" xfId="0" applyFont="1" applyBorder="1" applyAlignment="1">
      <alignment vertical="center"/>
    </xf>
    <xf numFmtId="0" fontId="27" fillId="0" borderId="30" xfId="2" applyFont="1" applyBorder="1" applyAlignment="1">
      <alignment horizontal="center"/>
    </xf>
    <xf numFmtId="0" fontId="27" fillId="0" borderId="31" xfId="5" applyFont="1" applyBorder="1" applyAlignment="1">
      <alignment horizontal="center" vertical="center"/>
    </xf>
    <xf numFmtId="0" fontId="27" fillId="0" borderId="31" xfId="5" applyFont="1" applyBorder="1" applyAlignment="1">
      <alignment vertical="center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32" fillId="6" borderId="0" xfId="0" applyFont="1" applyFill="1"/>
    <xf numFmtId="49" fontId="32" fillId="6" borderId="0" xfId="0" applyNumberFormat="1" applyFont="1" applyFill="1"/>
    <xf numFmtId="49" fontId="27" fillId="0" borderId="31" xfId="0" applyNumberFormat="1" applyFont="1" applyBorder="1"/>
    <xf numFmtId="0" fontId="27" fillId="0" borderId="31" xfId="0" applyFont="1" applyBorder="1"/>
    <xf numFmtId="0" fontId="33" fillId="0" borderId="0" xfId="7" applyNumberFormat="1" applyFont="1"/>
    <xf numFmtId="0" fontId="31" fillId="0" borderId="0" xfId="0" quotePrefix="1" applyFont="1" applyAlignment="1">
      <alignment horizontal="right"/>
    </xf>
    <xf numFmtId="0" fontId="34" fillId="7" borderId="32" xfId="7" applyFont="1" applyFill="1" applyBorder="1" applyAlignment="1">
      <alignment horizontal="center" vertical="center" wrapText="1"/>
    </xf>
    <xf numFmtId="0" fontId="5" fillId="8" borderId="28" xfId="2" applyFill="1" applyBorder="1"/>
    <xf numFmtId="0" fontId="5" fillId="8" borderId="29" xfId="2" applyFill="1" applyBorder="1"/>
    <xf numFmtId="164" fontId="22" fillId="8" borderId="9" xfId="0" applyNumberFormat="1" applyFont="1" applyFill="1" applyBorder="1"/>
    <xf numFmtId="0" fontId="10" fillId="8" borderId="10" xfId="0" applyFont="1" applyFill="1" applyBorder="1"/>
    <xf numFmtId="164" fontId="22" fillId="8" borderId="5" xfId="0" applyNumberFormat="1" applyFont="1" applyFill="1" applyBorder="1"/>
    <xf numFmtId="0" fontId="10" fillId="8" borderId="6" xfId="0" applyFont="1" applyFill="1" applyBorder="1"/>
    <xf numFmtId="164" fontId="23" fillId="8" borderId="7" xfId="0" applyNumberFormat="1" applyFont="1" applyFill="1" applyBorder="1"/>
    <xf numFmtId="0" fontId="23" fillId="8" borderId="8" xfId="0" applyFont="1" applyFill="1" applyBorder="1"/>
    <xf numFmtId="164" fontId="24" fillId="8" borderId="7" xfId="0" applyNumberFormat="1" applyFont="1" applyFill="1" applyBorder="1"/>
    <xf numFmtId="0" fontId="24" fillId="8" borderId="8" xfId="0" applyFont="1" applyFill="1" applyBorder="1"/>
    <xf numFmtId="164" fontId="24" fillId="8" borderId="9" xfId="0" applyNumberFormat="1" applyFont="1" applyFill="1" applyBorder="1"/>
    <xf numFmtId="0" fontId="24" fillId="8" borderId="10" xfId="0" applyFont="1" applyFill="1" applyBorder="1"/>
    <xf numFmtId="0" fontId="10" fillId="8" borderId="8" xfId="0" applyFont="1" applyFill="1" applyBorder="1"/>
    <xf numFmtId="0" fontId="23" fillId="8" borderId="7" xfId="0" applyFont="1" applyFill="1" applyBorder="1"/>
    <xf numFmtId="0" fontId="0" fillId="8" borderId="9" xfId="0" applyFill="1" applyBorder="1"/>
    <xf numFmtId="0" fontId="0" fillId="8" borderId="0" xfId="0" applyFill="1"/>
    <xf numFmtId="0" fontId="34" fillId="8" borderId="32" xfId="7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6" fillId="7" borderId="5" xfId="6" applyFont="1" applyFill="1" applyBorder="1"/>
    <xf numFmtId="0" fontId="36" fillId="7" borderId="6" xfId="6" applyFont="1" applyFill="1" applyBorder="1"/>
    <xf numFmtId="0" fontId="36" fillId="7" borderId="7" xfId="6" applyFont="1" applyFill="1" applyBorder="1"/>
    <xf numFmtId="0" fontId="36" fillId="7" borderId="8" xfId="6" applyFont="1" applyFill="1" applyBorder="1"/>
    <xf numFmtId="0" fontId="29" fillId="0" borderId="0" xfId="0" applyFont="1" applyAlignment="1">
      <alignment horizontal="center" wrapText="1"/>
    </xf>
    <xf numFmtId="0" fontId="35" fillId="0" borderId="33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2" fillId="9" borderId="0" xfId="0" applyFont="1" applyFill="1"/>
    <xf numFmtId="0" fontId="2" fillId="10" borderId="0" xfId="0" applyFont="1" applyFill="1"/>
    <xf numFmtId="0" fontId="3" fillId="0" borderId="0" xfId="0" applyFont="1" applyAlignment="1">
      <alignment wrapText="1"/>
    </xf>
    <xf numFmtId="0" fontId="0" fillId="0" borderId="34" xfId="0" applyBorder="1"/>
    <xf numFmtId="0" fontId="3" fillId="0" borderId="0" xfId="0" applyFont="1" applyAlignment="1">
      <alignment horizontal="right" wrapText="1"/>
    </xf>
    <xf numFmtId="164" fontId="23" fillId="8" borderId="9" xfId="0" applyNumberFormat="1" applyFont="1" applyFill="1" applyBorder="1"/>
    <xf numFmtId="0" fontId="23" fillId="8" borderId="10" xfId="0" applyFont="1" applyFill="1" applyBorder="1"/>
    <xf numFmtId="164" fontId="22" fillId="0" borderId="9" xfId="0" applyNumberFormat="1" applyFont="1" applyBorder="1"/>
    <xf numFmtId="0" fontId="10" fillId="0" borderId="10" xfId="0" applyFont="1" applyBorder="1" applyAlignment="1">
      <alignment wrapText="1"/>
    </xf>
    <xf numFmtId="164" fontId="22" fillId="0" borderId="7" xfId="0" applyNumberFormat="1" applyFont="1" applyBorder="1"/>
    <xf numFmtId="0" fontId="10" fillId="0" borderId="8" xfId="0" applyFont="1" applyBorder="1" applyAlignment="1">
      <alignment wrapText="1"/>
    </xf>
    <xf numFmtId="49" fontId="32" fillId="6" borderId="0" xfId="0" applyNumberFormat="1" applyFont="1" applyFill="1" applyAlignment="1">
      <alignment vertical="center" wrapText="1"/>
    </xf>
    <xf numFmtId="0" fontId="32" fillId="6" borderId="0" xfId="0" applyFont="1" applyFill="1" applyAlignment="1">
      <alignment vertical="center" wrapText="1"/>
    </xf>
    <xf numFmtId="9" fontId="0" fillId="0" borderId="0" xfId="1" applyFont="1"/>
    <xf numFmtId="0" fontId="27" fillId="0" borderId="30" xfId="3" applyFont="1" applyBorder="1" applyAlignment="1">
      <alignment horizontal="center"/>
    </xf>
    <xf numFmtId="0" fontId="20" fillId="0" borderId="27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</cellXfs>
  <cellStyles count="8">
    <cellStyle name="60% - Accent1" xfId="6" builtinId="32"/>
    <cellStyle name="Heading 1" xfId="2" builtinId="16"/>
    <cellStyle name="Heading 2" xfId="3" builtinId="17"/>
    <cellStyle name="Heading 3" xfId="4" builtinId="18"/>
    <cellStyle name="Hyperlink" xfId="7" builtinId="8"/>
    <cellStyle name="Normal" xfId="0" builtinId="0"/>
    <cellStyle name="Percent" xfId="1" builtinId="5"/>
    <cellStyle name="Total" xfId="5" builtinId="25"/>
  </cellStyles>
  <dxfs count="24"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rgb="FF000000"/>
        <name val="Arial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5"/>
        <color rgb="FF000000"/>
        <name val="Arial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border outline="0">
        <bottom style="medium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rial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rgb="FF000000"/>
        <name val="Arial"/>
        <family val="2"/>
        <scheme val="minor"/>
      </font>
    </dxf>
  </dxfs>
  <tableStyles count="0" defaultTableStyle="TableStyleMedium2" defaultPivotStyle="PivotStyleLight16"/>
  <colors>
    <mruColors>
      <color rgb="FF315869"/>
      <color rgb="FFA0C3D2"/>
      <color rgb="FF637F8F"/>
      <color rgb="FF59B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315869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315869"/>
                </a:solidFill>
              </a:rPr>
              <a:t>Proportion</a:t>
            </a:r>
            <a:r>
              <a:rPr lang="en-US" sz="2000" baseline="0">
                <a:solidFill>
                  <a:srgbClr val="315869"/>
                </a:solidFill>
              </a:rPr>
              <a:t> of Responses by School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31586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07-4B0C-BAB3-D68DE89347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07-4B0C-BAB3-D68DE89347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07-4B0C-BAB3-D68DE89347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07-4B0C-BAB3-D68DE89347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07-4B0C-BAB3-D68DE89347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407-4B0C-BAB3-D68DE89347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407-4B0C-BAB3-D68DE893479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6003702-DD24-41C1-A65F-32E60007F756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524FFA9-41A5-4CF4-B142-42980AF88EBC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407-4B0C-BAB3-D68DE893479F}"/>
                </c:ext>
              </c:extLst>
            </c:dLbl>
            <c:dLbl>
              <c:idx val="1"/>
              <c:layout>
                <c:manualLayout>
                  <c:x val="-4.5315932986045131E-3"/>
                  <c:y val="-0.12704826609252146"/>
                </c:manualLayout>
              </c:layout>
              <c:tx>
                <c:rich>
                  <a:bodyPr/>
                  <a:lstStyle/>
                  <a:p>
                    <a:fld id="{83012813-F131-461E-A470-5EC6F13F9991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F7F9D86B-1EA0-4FCF-8311-9BD65F8AECEE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22807336944155"/>
                      <c:h val="9.903733140578509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407-4B0C-BAB3-D68DE893479F}"/>
                </c:ext>
              </c:extLst>
            </c:dLbl>
            <c:dLbl>
              <c:idx val="2"/>
              <c:layout>
                <c:manualLayout>
                  <c:x val="9.897495802652774E-2"/>
                  <c:y val="-2.3656509252024924E-2"/>
                </c:manualLayout>
              </c:layout>
              <c:tx>
                <c:rich>
                  <a:bodyPr/>
                  <a:lstStyle/>
                  <a:p>
                    <a:fld id="{E7491EC8-7F1D-4C1F-B6E5-09AE910362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C0D7353-46E7-4CDD-94BA-0D25EA0D83AD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407-4B0C-BAB3-D68DE89347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D6D100-CBB1-471A-86F4-9D22F2E0CF93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0F7D1FA2-96B8-4C13-94CD-18438D749F2A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407-4B0C-BAB3-D68DE893479F}"/>
                </c:ext>
              </c:extLst>
            </c:dLbl>
            <c:dLbl>
              <c:idx val="4"/>
              <c:layout>
                <c:manualLayout>
                  <c:x val="-2.3039777151284076E-2"/>
                  <c:y val="4.9048917517255097E-2"/>
                </c:manualLayout>
              </c:layout>
              <c:tx>
                <c:rich>
                  <a:bodyPr/>
                  <a:lstStyle/>
                  <a:p>
                    <a:fld id="{AAE62C95-371C-4E90-86FD-6F424D1FB99A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DEE30AC-5F79-4CEC-BF2B-3623E20FEA09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407-4B0C-BAB3-D68DE893479F}"/>
                </c:ext>
              </c:extLst>
            </c:dLbl>
            <c:dLbl>
              <c:idx val="5"/>
              <c:layout>
                <c:manualLayout>
                  <c:x val="-9.4562637695539374E-3"/>
                  <c:y val="7.8163153581672293E-3"/>
                </c:manualLayout>
              </c:layout>
              <c:tx>
                <c:rich>
                  <a:bodyPr/>
                  <a:lstStyle/>
                  <a:p>
                    <a:fld id="{D0B654C1-7DCD-4ACD-AB79-545BFB49BFB4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E3EBCE34-24BC-4F40-9924-D31E3DA2411E}" type="PERCENTAGE">
                      <a:rPr lang="en-US" b="1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407-4B0C-BAB3-D68DE893479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75A0521-03DA-4C2F-BC99-E9C6C798F44E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46AC8B2C-54F7-4569-8FF5-EC844C21F43C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407-4B0C-BAB3-D68DE893479F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'School Year Demographics'!$C$3:$C$9</c:f>
              <c:strCache>
                <c:ptCount val="7"/>
                <c:pt idx="0">
                  <c:v>Freshman (1st Year)</c:v>
                </c:pt>
                <c:pt idx="1">
                  <c:v>Sophomore (2nd Year)</c:v>
                </c:pt>
                <c:pt idx="2">
                  <c:v>Junior (3rd Year)</c:v>
                </c:pt>
                <c:pt idx="3">
                  <c:v>Senior (4th Year)</c:v>
                </c:pt>
                <c:pt idx="4">
                  <c:v>5th year+</c:v>
                </c:pt>
                <c:pt idx="5">
                  <c:v>Transfer Student</c:v>
                </c:pt>
                <c:pt idx="6">
                  <c:v>Graduate Student</c:v>
                </c:pt>
              </c:strCache>
            </c:strRef>
          </c:cat>
          <c:val>
            <c:numRef>
              <c:f>'School Year Demographics'!$D$3:$D$9</c:f>
              <c:numCache>
                <c:formatCode>General</c:formatCode>
                <c:ptCount val="7"/>
                <c:pt idx="0">
                  <c:v>42</c:v>
                </c:pt>
                <c:pt idx="1">
                  <c:v>38</c:v>
                </c:pt>
                <c:pt idx="2">
                  <c:v>71</c:v>
                </c:pt>
                <c:pt idx="3">
                  <c:v>48</c:v>
                </c:pt>
                <c:pt idx="4">
                  <c:v>11</c:v>
                </c:pt>
                <c:pt idx="5">
                  <c:v>6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7-4B0C-BAB3-D68DE8934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rgbClr val="315869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315869"/>
                </a:solidFill>
              </a:rPr>
              <a:t>Difficulties</a:t>
            </a:r>
            <a:r>
              <a:rPr lang="en-US" sz="2000" baseline="0">
                <a:solidFill>
                  <a:srgbClr val="315869"/>
                </a:solidFill>
              </a:rPr>
              <a:t> of Finding Employment During College</a:t>
            </a:r>
            <a:endParaRPr lang="en-US" sz="2000">
              <a:solidFill>
                <a:srgbClr val="315869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rgbClr val="31586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37F8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'Difficulty Finding Employment'!$C$3:$C$7</c:f>
              <c:strCache>
                <c:ptCount val="5"/>
                <c:pt idx="0">
                  <c:v>1 (Strongly Disagree) 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(Strongly Agree)</c:v>
                </c:pt>
              </c:strCache>
            </c:strRef>
          </c:cat>
          <c:val>
            <c:numRef>
              <c:f>'Difficulty Finding Employment'!$D$3:$D$7</c:f>
              <c:numCache>
                <c:formatCode>General</c:formatCode>
                <c:ptCount val="5"/>
                <c:pt idx="0">
                  <c:v>54</c:v>
                </c:pt>
                <c:pt idx="1">
                  <c:v>33</c:v>
                </c:pt>
                <c:pt idx="2">
                  <c:v>61</c:v>
                </c:pt>
                <c:pt idx="3">
                  <c:v>43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7-478E-8F99-E9A8977D66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995231"/>
        <c:axId val="522725263"/>
      </c:barChart>
      <c:catAx>
        <c:axId val="6829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Likert</a:t>
                </a:r>
                <a:r>
                  <a:rPr lang="en-US" sz="1400" baseline="0">
                    <a:solidFill>
                      <a:srgbClr val="315869"/>
                    </a:solidFill>
                  </a:rPr>
                  <a:t> Scale</a:t>
                </a:r>
                <a:endParaRPr lang="en-US" sz="1400">
                  <a:solidFill>
                    <a:srgbClr val="315869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806995352525099"/>
              <c:y val="0.94365680572600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5263"/>
        <c:crosses val="autoZero"/>
        <c:auto val="1"/>
        <c:lblAlgn val="ctr"/>
        <c:lblOffset val="100"/>
        <c:noMultiLvlLbl val="0"/>
      </c:catAx>
      <c:valAx>
        <c:axId val="522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 Frequency</a:t>
                </a:r>
              </a:p>
            </c:rich>
          </c:tx>
          <c:layout>
            <c:manualLayout>
              <c:xMode val="edge"/>
              <c:yMode val="edge"/>
              <c:x val="9.05037677961598E-3"/>
              <c:y val="0.40896516344547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9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315869"/>
                </a:solidFill>
              </a:rPr>
              <a:t>Respondents'</a:t>
            </a:r>
            <a:r>
              <a:rPr lang="en-US" sz="2000" baseline="0">
                <a:solidFill>
                  <a:srgbClr val="315869"/>
                </a:solidFill>
              </a:rPr>
              <a:t> Knowlege of Scholarships on Campus</a:t>
            </a:r>
            <a:endParaRPr lang="en-US" sz="2000">
              <a:solidFill>
                <a:srgbClr val="315869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58522824833815E-2"/>
          <c:y val="7.0224753459215666E-2"/>
          <c:w val="0.89676515318762728"/>
          <c:h val="0.773180032107637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37F8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'Knowledge of Scholarships'!$C$3:$C$7</c:f>
              <c:strCache>
                <c:ptCount val="5"/>
                <c:pt idx="0">
                  <c:v>1 (Very Uninformed) 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(Very Well Informed)</c:v>
                </c:pt>
              </c:strCache>
            </c:strRef>
          </c:cat>
          <c:val>
            <c:numRef>
              <c:f>'Knowledge of Scholarships'!$D$3:$D$7</c:f>
              <c:numCache>
                <c:formatCode>General</c:formatCode>
                <c:ptCount val="5"/>
                <c:pt idx="0">
                  <c:v>52</c:v>
                </c:pt>
                <c:pt idx="1">
                  <c:v>81</c:v>
                </c:pt>
                <c:pt idx="2">
                  <c:v>81</c:v>
                </c:pt>
                <c:pt idx="3">
                  <c:v>25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A-4E94-9C35-67A7E472CD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995231"/>
        <c:axId val="522725263"/>
      </c:barChart>
      <c:catAx>
        <c:axId val="6829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Likert</a:t>
                </a:r>
                <a:r>
                  <a:rPr lang="en-US" sz="1400" baseline="0">
                    <a:solidFill>
                      <a:srgbClr val="315869"/>
                    </a:solidFill>
                  </a:rPr>
                  <a:t> Scale</a:t>
                </a:r>
                <a:endParaRPr lang="en-US" sz="1400">
                  <a:solidFill>
                    <a:srgbClr val="315869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806989860697118"/>
              <c:y val="0.91848739495798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5263"/>
        <c:crosses val="autoZero"/>
        <c:auto val="1"/>
        <c:lblAlgn val="ctr"/>
        <c:lblOffset val="100"/>
        <c:noMultiLvlLbl val="0"/>
      </c:catAx>
      <c:valAx>
        <c:axId val="522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 Frequency</a:t>
                </a:r>
              </a:p>
            </c:rich>
          </c:tx>
          <c:layout>
            <c:manualLayout>
              <c:xMode val="edge"/>
              <c:yMode val="edge"/>
              <c:x val="9.05037677961598E-3"/>
              <c:y val="0.40896516344547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9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1" u="none" strike="noStrike" baseline="0">
                <a:effectLst/>
              </a:rPr>
              <a:t>Satisfaction Level with Current Forms of Scholarship Communication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37F8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'Scholarship COM Satisfaction'!$C$3:$C$7</c:f>
              <c:strCache>
                <c:ptCount val="5"/>
                <c:pt idx="0">
                  <c:v>1 (Very Unsatisfied) 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(Very Satisfied)</c:v>
                </c:pt>
              </c:strCache>
            </c:strRef>
          </c:cat>
          <c:val>
            <c:numRef>
              <c:f>'Scholarship COM Satisfaction'!$D$3:$D$7</c:f>
              <c:numCache>
                <c:formatCode>General</c:formatCode>
                <c:ptCount val="5"/>
                <c:pt idx="0">
                  <c:v>34</c:v>
                </c:pt>
                <c:pt idx="1">
                  <c:v>68</c:v>
                </c:pt>
                <c:pt idx="2">
                  <c:v>91</c:v>
                </c:pt>
                <c:pt idx="3">
                  <c:v>36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3-4467-918C-86A3411887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995231"/>
        <c:axId val="522725263"/>
      </c:barChart>
      <c:catAx>
        <c:axId val="6829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Likert</a:t>
                </a:r>
                <a:r>
                  <a:rPr lang="en-US" sz="1400" baseline="0">
                    <a:solidFill>
                      <a:srgbClr val="315869"/>
                    </a:solidFill>
                  </a:rPr>
                  <a:t> Scale</a:t>
                </a:r>
                <a:endParaRPr lang="en-US" sz="1400">
                  <a:solidFill>
                    <a:srgbClr val="315869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806986336010326"/>
              <c:y val="0.94714076213252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5263"/>
        <c:crosses val="autoZero"/>
        <c:auto val="1"/>
        <c:lblAlgn val="ctr"/>
        <c:lblOffset val="100"/>
        <c:noMultiLvlLbl val="0"/>
      </c:catAx>
      <c:valAx>
        <c:axId val="522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 Frequency</a:t>
                </a:r>
              </a:p>
            </c:rich>
          </c:tx>
          <c:layout>
            <c:manualLayout>
              <c:xMode val="edge"/>
              <c:yMode val="edge"/>
              <c:x val="9.05037677961598E-3"/>
              <c:y val="0.40896516344547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9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Answer</a:t>
            </a:r>
          </a:p>
        </c:rich>
      </c:tx>
      <c:layout>
        <c:manualLayout>
          <c:xMode val="edge"/>
          <c:yMode val="edge"/>
          <c:x val="0.4430981901514533"/>
          <c:y val="8.70322019147084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BE-44C4-AAE6-9541638F2F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BE-44C4-AAE6-9541638F2FA3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'Scholarship App Opinion'!$C$3:$C$4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'Scholarship App Opinion'!$D$3:$D$4</c:f>
              <c:numCache>
                <c:formatCode>General</c:formatCode>
                <c:ptCount val="2"/>
                <c:pt idx="0">
                  <c:v>237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E-4E3D-A6CC-5A47A0293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obles752/Scholarship-App-Survey-Data" TargetMode="External"/><Relationship Id="rId1" Type="http://schemas.openxmlformats.org/officeDocument/2006/relationships/hyperlink" Target="https://docs.google.com/forms/d/e/1FAIpQLSf23vFtGx_mQ1cACW1boJiFRIcIVRtAxPj4Wz2sPSOPnVkb_A/viewform?usp=sharing" TargetMode="Externa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obles752/Scholarship-App-Survey-Data" TargetMode="External"/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lv.edu/academics/degrees" TargetMode="External"/><Relationship Id="rId2" Type="http://schemas.openxmlformats.org/officeDocument/2006/relationships/hyperlink" Target="https://www.unlv.edu/academics/colleges-schools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nlv.edu/academics/degrees" TargetMode="External"/><Relationship Id="rId1" Type="http://schemas.openxmlformats.org/officeDocument/2006/relationships/hyperlink" Target="https://www.unlv.edu/academics/colleges-schools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lv.edu/about/facts-stats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</xdr:colOff>
      <xdr:row>11</xdr:row>
      <xdr:rowOff>6350</xdr:rowOff>
    </xdr:from>
    <xdr:ext cx="5264518" cy="558043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833E0E-C5E7-43E2-8427-35EAD1A0519D}"/>
            </a:ext>
          </a:extLst>
        </xdr:cNvPr>
        <xdr:cNvSpPr txBox="1"/>
      </xdr:nvSpPr>
      <xdr:spPr>
        <a:xfrm>
          <a:off x="6350" y="3079750"/>
          <a:ext cx="5264518" cy="558043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Note</a:t>
          </a:r>
          <a:r>
            <a:rPr lang="en-US" sz="1200" b="1" baseline="0"/>
            <a:t>* </a:t>
          </a:r>
          <a:r>
            <a:rPr lang="en-US" sz="1200" b="0" baseline="0"/>
            <a:t>Click the name of each sheet to visit it</a:t>
          </a:r>
        </a:p>
        <a:p>
          <a:endParaRPr lang="en-US" sz="1200" b="0" baseline="0"/>
        </a:p>
        <a:p>
          <a:r>
            <a:rPr lang="en-US" sz="1200" b="1" baseline="0"/>
            <a:t>The following data was collected from a survey of 243 UNLV students</a:t>
          </a:r>
        </a:p>
        <a:p>
          <a:r>
            <a:rPr lang="en-US" sz="1200" b="1" baseline="0"/>
            <a:t>about scholarships and their financial struggles in college. Below is </a:t>
          </a:r>
        </a:p>
        <a:p>
          <a:r>
            <a:rPr lang="en-US" sz="1200" b="1" baseline="0"/>
            <a:t>a brief description of each sheet.</a:t>
          </a:r>
        </a:p>
        <a:p>
          <a:endParaRPr lang="en-US" sz="1200" b="0" baseline="0"/>
        </a:p>
        <a:p>
          <a:r>
            <a:rPr lang="en-US" sz="1200" b="0" baseline="0"/>
            <a:t>1. View the unclean data.</a:t>
          </a:r>
        </a:p>
        <a:p>
          <a:endParaRPr lang="en-US" sz="1200" b="0" baseline="0"/>
        </a:p>
        <a:p>
          <a:r>
            <a:rPr lang="en-US" sz="1200" b="0" baseline="0"/>
            <a:t>2. View proportion of students based on their major and what department</a:t>
          </a:r>
        </a:p>
        <a:p>
          <a:r>
            <a:rPr lang="en-US" sz="1200" b="0" baseline="0"/>
            <a:t>    their major falls under.</a:t>
          </a:r>
        </a:p>
        <a:p>
          <a:endParaRPr lang="en-US" sz="1200" b="0" baseline="0"/>
        </a:p>
        <a:p>
          <a:r>
            <a:rPr lang="en-US" sz="1200" b="0" baseline="0"/>
            <a:t>3. View the proportion of students who have a minor and/or double major</a:t>
          </a:r>
        </a:p>
        <a:p>
          <a:endParaRPr lang="en-US" sz="1200" b="0" baseline="0"/>
        </a:p>
        <a:p>
          <a:r>
            <a:rPr lang="en-US" sz="1200" b="0" baseline="0"/>
            <a:t>4. View the proportion of students based on ethnicity compared to UNLV</a:t>
          </a:r>
        </a:p>
        <a:p>
          <a:r>
            <a:rPr lang="en-US" sz="1200" b="0" baseline="0"/>
            <a:t>    Fall 2022 demographic data.</a:t>
          </a:r>
        </a:p>
        <a:p>
          <a:endParaRPr lang="en-US" sz="1200" b="0" baseline="0"/>
        </a:p>
        <a:p>
          <a:r>
            <a:rPr lang="en-US" sz="1200" b="0" baseline="0"/>
            <a:t>5. View the proportion of students based on school year.</a:t>
          </a:r>
        </a:p>
        <a:p>
          <a:endParaRPr lang="en-US" sz="1200" b="0" baseline="0"/>
        </a:p>
        <a:p>
          <a:r>
            <a:rPr lang="en-US" sz="1200" b="0" baseline="0"/>
            <a:t>6. View data on how students perceive their difficulty in finding jobs</a:t>
          </a:r>
        </a:p>
        <a:p>
          <a:r>
            <a:rPr lang="en-US" sz="1200" b="0" baseline="0"/>
            <a:t>    while being in college.</a:t>
          </a:r>
        </a:p>
        <a:p>
          <a:endParaRPr lang="en-US" sz="1200" b="0" baseline="0"/>
        </a:p>
        <a:p>
          <a:r>
            <a:rPr lang="en-US" sz="1200" b="0" baseline="0"/>
            <a:t>7.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View data on how students feel how knowledgeable they are on</a:t>
          </a: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scholarship opportunities on campus.</a:t>
          </a:r>
        </a:p>
        <a:p>
          <a:endParaRPr lang="en-US" sz="12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 View students' satsifaction levels on current forms of communication</a:t>
          </a: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used to inform students about scholarships on campus.</a:t>
          </a:r>
        </a:p>
        <a:p>
          <a:endParaRPr lang="en-US" sz="12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 View students' opinions on a scholarship app for UNLV and non UNLV</a:t>
          </a: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scholarships.</a:t>
          </a:r>
        </a:p>
        <a:p>
          <a:endParaRPr lang="en-US" sz="12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</xdr:col>
      <xdr:colOff>25400</xdr:colOff>
      <xdr:row>32</xdr:row>
      <xdr:rowOff>63500</xdr:rowOff>
    </xdr:from>
    <xdr:to>
      <xdr:col>4</xdr:col>
      <xdr:colOff>311150</xdr:colOff>
      <xdr:row>35</xdr:row>
      <xdr:rowOff>69850</xdr:rowOff>
    </xdr:to>
    <xdr:sp macro="" textlink="">
      <xdr:nvSpPr>
        <xdr:cNvPr id="5" name="TextBox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73BAE6-57F1-15A1-8646-385EE1CBE4F8}"/>
            </a:ext>
          </a:extLst>
        </xdr:cNvPr>
        <xdr:cNvSpPr txBox="1"/>
      </xdr:nvSpPr>
      <xdr:spPr>
        <a:xfrm>
          <a:off x="25400" y="9004300"/>
          <a:ext cx="5226050" cy="844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Click</a:t>
          </a:r>
          <a:r>
            <a:rPr lang="en-US" sz="1200" b="1" baseline="0"/>
            <a:t> here to visit the survey to view the format and the questions asked: </a:t>
          </a:r>
        </a:p>
        <a:p>
          <a:r>
            <a:rPr lang="en-US" sz="1200" b="0" u="sng" baseline="0">
              <a:solidFill>
                <a:schemeClr val="accent1">
                  <a:lumMod val="75000"/>
                </a:schemeClr>
              </a:solidFill>
            </a:rPr>
            <a:t>https://docs.google.com/forms/d/e/1FAIpQLSf23vFtGx_mQ1cACW1boJiFRIcIVRtAxPj4Wz2sPSOPnVkb_A/viewform?usp=sharing                           </a:t>
          </a:r>
        </a:p>
      </xdr:txBody>
    </xdr:sp>
    <xdr:clientData/>
  </xdr:twoCellAnchor>
  <xdr:twoCellAnchor>
    <xdr:from>
      <xdr:col>1</xdr:col>
      <xdr:colOff>19050</xdr:colOff>
      <xdr:row>35</xdr:row>
      <xdr:rowOff>228600</xdr:rowOff>
    </xdr:from>
    <xdr:to>
      <xdr:col>4</xdr:col>
      <xdr:colOff>317500</xdr:colOff>
      <xdr:row>38</xdr:row>
      <xdr:rowOff>152400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BEF637-D1B2-2486-8E11-FD33186EFF82}"/>
            </a:ext>
          </a:extLst>
        </xdr:cNvPr>
        <xdr:cNvSpPr/>
      </xdr:nvSpPr>
      <xdr:spPr>
        <a:xfrm>
          <a:off x="19050" y="10007600"/>
          <a:ext cx="5238750" cy="762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tx1"/>
              </a:solidFill>
            </a:rPr>
            <a:t>Click here to read an in-depth article of the data Presented</a:t>
          </a:r>
          <a:r>
            <a:rPr lang="en-US" sz="1200" b="1" baseline="0">
              <a:solidFill>
                <a:schemeClr val="tx1"/>
              </a:solidFill>
            </a:rPr>
            <a:t> Here</a:t>
          </a:r>
          <a:r>
            <a:rPr lang="en-US" sz="1200">
              <a:solidFill>
                <a:schemeClr val="tx1"/>
              </a:solidFill>
            </a:rPr>
            <a:t>: </a:t>
          </a:r>
          <a:r>
            <a:rPr lang="en-US" sz="1200" b="0" i="0" u="sng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https://github.com/Robles752/Scholarship-App-Survey-Data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15874</xdr:colOff>
      <xdr:row>5</xdr:row>
      <xdr:rowOff>152400</xdr:rowOff>
    </xdr:from>
    <xdr:to>
      <xdr:col>16</xdr:col>
      <xdr:colOff>184150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F4670-B000-58B2-1326-D5D555412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596900</xdr:colOff>
      <xdr:row>31</xdr:row>
      <xdr:rowOff>90729</xdr:rowOff>
    </xdr:from>
    <xdr:to>
      <xdr:col>16</xdr:col>
      <xdr:colOff>190500</xdr:colOff>
      <xdr:row>55</xdr:row>
      <xdr:rowOff>215901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871802-EC1B-6F7E-5C91-7CFE5AAF5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0800" y="8231429"/>
          <a:ext cx="9575800" cy="5611572"/>
        </a:xfrm>
        <a:prstGeom prst="rect">
          <a:avLst/>
        </a:prstGeom>
      </xdr:spPr>
    </xdr:pic>
    <xdr:clientData/>
  </xdr:twoCellAnchor>
  <xdr:oneCellAnchor>
    <xdr:from>
      <xdr:col>3</xdr:col>
      <xdr:colOff>254000</xdr:colOff>
      <xdr:row>0</xdr:row>
      <xdr:rowOff>0</xdr:rowOff>
    </xdr:from>
    <xdr:ext cx="2946400" cy="12890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7992BBB-5144-4FC1-8984-67DD03315BBB}"/>
            </a:ext>
          </a:extLst>
        </xdr:cNvPr>
        <xdr:cNvSpPr txBox="1"/>
      </xdr:nvSpPr>
      <xdr:spPr>
        <a:xfrm>
          <a:off x="5575300" y="0"/>
          <a:ext cx="2946400" cy="12890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9. Scholarship app opinon.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the proportion of students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who would find a scholarship app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useful to them.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a prototype of the app.</a:t>
          </a:r>
        </a:p>
      </xdr:txBody>
    </xdr:sp>
    <xdr:clientData/>
  </xdr:oneCellAnchor>
  <xdr:oneCellAnchor>
    <xdr:from>
      <xdr:col>1</xdr:col>
      <xdr:colOff>584200</xdr:colOff>
      <xdr:row>56</xdr:row>
      <xdr:rowOff>184150</xdr:rowOff>
    </xdr:from>
    <xdr:ext cx="9467850" cy="1099039"/>
    <xdr:sp macro="" textlink="">
      <xdr:nvSpPr>
        <xdr:cNvPr id="6" name="TextBox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BC3BF8-260E-40C8-B969-0CAF7146AB82}"/>
            </a:ext>
          </a:extLst>
        </xdr:cNvPr>
        <xdr:cNvSpPr txBox="1"/>
      </xdr:nvSpPr>
      <xdr:spPr>
        <a:xfrm>
          <a:off x="3848100" y="14039850"/>
          <a:ext cx="9467850" cy="10990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/>
            <a:t>Note</a:t>
          </a:r>
          <a:r>
            <a:rPr lang="en-US" sz="1600" b="1" baseline="0"/>
            <a:t>* </a:t>
          </a:r>
          <a:r>
            <a:rPr lang="en-US" sz="1600" b="0" baseline="0"/>
            <a:t>To view an in-depth analysis of the data, The apps main functions, how the app could be funded, click here:</a:t>
          </a:r>
          <a:r>
            <a:rPr lang="en-US" sz="1400" b="0" baseline="0"/>
            <a:t> </a:t>
          </a:r>
          <a:r>
            <a:rPr lang="en-US" sz="14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https://github.com/Robles752/Scholarship-App-Survey-Data</a:t>
          </a:r>
          <a:endParaRPr lang="en-US" sz="1400" b="0" i="0" u="sng" strike="noStrike">
            <a:solidFill>
              <a:schemeClr val="accent1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69850</xdr:colOff>
      <xdr:row>246</xdr:row>
      <xdr:rowOff>184150</xdr:rowOff>
    </xdr:from>
    <xdr:ext cx="5499100" cy="1397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A3900-88C2-4B01-A2D4-8BF5E6CE3898}"/>
            </a:ext>
          </a:extLst>
        </xdr:cNvPr>
        <xdr:cNvSpPr txBox="1"/>
      </xdr:nvSpPr>
      <xdr:spPr>
        <a:xfrm>
          <a:off x="4502150" y="43110150"/>
          <a:ext cx="5499100" cy="1397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1" baseline="0"/>
            <a:t>1. Form Responses (Raw Data) </a:t>
          </a:r>
        </a:p>
        <a:p>
          <a:r>
            <a:rPr lang="en-US" sz="1400" b="0" baseline="0"/>
            <a:t>- Column A represents the time of each recorded response</a:t>
          </a:r>
        </a:p>
        <a:p>
          <a:r>
            <a:rPr lang="en-US" sz="1400" b="0" baseline="0"/>
            <a:t>  for each row.</a:t>
          </a:r>
        </a:p>
        <a:p>
          <a:r>
            <a:rPr lang="en-US" sz="1400" b="0" baseline="0"/>
            <a:t>- Columns B-G represent questions asked about demographics.</a:t>
          </a:r>
        </a:p>
        <a:p>
          <a:r>
            <a:rPr lang="en-US" sz="1400" b="0" baseline="0"/>
            <a:t>- Columns H-M represent yes or no and likert scale questions </a:t>
          </a:r>
        </a:p>
        <a:p>
          <a:r>
            <a:rPr lang="en-US" sz="1400" b="0" baseline="0"/>
            <a:t>  related to finances and scholarships.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6078908" cy="44640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490F617-9CC6-45DF-AC35-98B07D074D6A}"/>
            </a:ext>
          </a:extLst>
        </xdr:cNvPr>
        <xdr:cNvSpPr txBox="1"/>
      </xdr:nvSpPr>
      <xdr:spPr>
        <a:xfrm>
          <a:off x="7099300" y="254000"/>
          <a:ext cx="6078908" cy="44640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Note</a:t>
          </a:r>
          <a:r>
            <a:rPr lang="en-US" sz="1200" b="1" baseline="0"/>
            <a:t>* </a:t>
          </a:r>
          <a:r>
            <a:rPr lang="en-US" sz="1200" b="0" baseline="0"/>
            <a:t>The programming language R was used to create a stacked bar chart to see the</a:t>
          </a:r>
        </a:p>
        <a:p>
          <a:r>
            <a:rPr lang="en-US" sz="1200" b="0" baseline="0"/>
            <a:t>proportion of majors within each college/school</a:t>
          </a:r>
        </a:p>
      </xdr:txBody>
    </xdr:sp>
    <xdr:clientData/>
  </xdr:oneCellAnchor>
  <xdr:twoCellAnchor editAs="oneCell">
    <xdr:from>
      <xdr:col>9</xdr:col>
      <xdr:colOff>31749</xdr:colOff>
      <xdr:row>3</xdr:row>
      <xdr:rowOff>50800</xdr:rowOff>
    </xdr:from>
    <xdr:to>
      <xdr:col>25</xdr:col>
      <xdr:colOff>565150</xdr:colOff>
      <xdr:row>32</xdr:row>
      <xdr:rowOff>184150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81D67D0-3E6D-4397-BA52-72709F685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9799" y="762000"/>
          <a:ext cx="10833101" cy="6762750"/>
        </a:xfrm>
        <a:prstGeom prst="rect">
          <a:avLst/>
        </a:prstGeom>
      </xdr:spPr>
    </xdr:pic>
    <xdr:clientData/>
  </xdr:twoCellAnchor>
  <xdr:oneCellAnchor>
    <xdr:from>
      <xdr:col>8</xdr:col>
      <xdr:colOff>603250</xdr:colOff>
      <xdr:row>32</xdr:row>
      <xdr:rowOff>323850</xdr:rowOff>
    </xdr:from>
    <xdr:ext cx="4318000" cy="11747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E95D47-BFFC-46EA-A336-2437D47EFFF1}"/>
            </a:ext>
          </a:extLst>
        </xdr:cNvPr>
        <xdr:cNvSpPr txBox="1"/>
      </xdr:nvSpPr>
      <xdr:spPr>
        <a:xfrm>
          <a:off x="7251700" y="7664450"/>
          <a:ext cx="4318000" cy="11747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1" baseline="0"/>
            <a:t>2. School &amp; Major Demographics</a:t>
          </a:r>
        </a:p>
        <a:p>
          <a:r>
            <a:rPr lang="en-US" sz="1400" b="0" baseline="0"/>
            <a:t>- UNLV has 16 colleges and schools.</a:t>
          </a:r>
        </a:p>
        <a:p>
          <a:r>
            <a:rPr lang="en-US" sz="1400" b="0" baseline="0"/>
            <a:t>- There are more than 60 recorded majors/minors </a:t>
          </a:r>
        </a:p>
        <a:p>
          <a:r>
            <a:rPr lang="en-US" sz="1400" b="0" baseline="0"/>
            <a:t>   from 12 out of 16 colleges in this dataset.</a:t>
          </a:r>
        </a:p>
      </xdr:txBody>
    </xdr:sp>
    <xdr:clientData/>
  </xdr:oneCellAnchor>
  <xdr:oneCellAnchor>
    <xdr:from>
      <xdr:col>19</xdr:col>
      <xdr:colOff>82550</xdr:colOff>
      <xdr:row>32</xdr:row>
      <xdr:rowOff>330200</xdr:rowOff>
    </xdr:from>
    <xdr:ext cx="4318000" cy="520700"/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3E26A9-E02E-4E57-B9E9-B964A23F3CF3}"/>
            </a:ext>
          </a:extLst>
        </xdr:cNvPr>
        <xdr:cNvSpPr txBox="1"/>
      </xdr:nvSpPr>
      <xdr:spPr>
        <a:xfrm>
          <a:off x="13766800" y="7670800"/>
          <a:ext cx="4318000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just"/>
          <a:r>
            <a:rPr lang="en-US" sz="1400" b="0" baseline="0"/>
            <a:t>Learn about UNLV's Schools: </a:t>
          </a:r>
        </a:p>
        <a:p>
          <a:pPr algn="just"/>
          <a:r>
            <a:rPr lang="en-US" sz="12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https://www.unlv.edu/academics/colleges-schools</a:t>
          </a:r>
          <a:endParaRPr lang="en-US" sz="16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en-US" sz="1600" b="0" baseline="0"/>
        </a:p>
      </xdr:txBody>
    </xdr:sp>
    <xdr:clientData/>
  </xdr:oneCellAnchor>
  <xdr:oneCellAnchor>
    <xdr:from>
      <xdr:col>19</xdr:col>
      <xdr:colOff>82550</xdr:colOff>
      <xdr:row>33</xdr:row>
      <xdr:rowOff>660400</xdr:rowOff>
    </xdr:from>
    <xdr:ext cx="4318000" cy="520700"/>
    <xdr:sp macro="" textlink="">
      <xdr:nvSpPr>
        <xdr:cNvPr id="6" name="TextBox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818958-A5E6-8BBA-04D3-6FFB75ABB96E}"/>
            </a:ext>
          </a:extLst>
        </xdr:cNvPr>
        <xdr:cNvSpPr txBox="1"/>
      </xdr:nvSpPr>
      <xdr:spPr>
        <a:xfrm>
          <a:off x="13766800" y="8337550"/>
          <a:ext cx="4318000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just"/>
          <a:r>
            <a:rPr lang="en-US" sz="1400" b="0" baseline="0"/>
            <a:t>Learn about UNLV's Majors &amp; Minors:</a:t>
          </a:r>
        </a:p>
        <a:p>
          <a:pPr algn="just"/>
          <a:r>
            <a:rPr lang="en-US" sz="1200" b="0" u="sng" baseline="0">
              <a:solidFill>
                <a:schemeClr val="accent1">
                  <a:lumMod val="75000"/>
                </a:schemeClr>
              </a:solidFill>
            </a:rPr>
            <a:t>https://www.unlv.edu/academics/degrees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190500</xdr:rowOff>
    </xdr:from>
    <xdr:ext cx="3028950" cy="11684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701506-C31F-4B69-BE44-547CA99D6372}"/>
            </a:ext>
          </a:extLst>
        </xdr:cNvPr>
        <xdr:cNvSpPr txBox="1"/>
      </xdr:nvSpPr>
      <xdr:spPr>
        <a:xfrm>
          <a:off x="4806950" y="838200"/>
          <a:ext cx="3028950" cy="1168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1" baseline="0"/>
            <a:t>3. Minor &amp; Double Major %</a:t>
          </a:r>
          <a:endParaRPr lang="en-US" sz="1400" b="0" baseline="0"/>
        </a:p>
        <a:p>
          <a:pPr algn="l"/>
          <a:r>
            <a:rPr lang="en-US" sz="1400" b="0" baseline="0"/>
            <a:t>- View each student response that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/>
            <a:t>  </a:t>
          </a: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contained a minor and/or double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major. </a:t>
          </a:r>
          <a:endParaRPr lang="en-US" sz="14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/>
            <a:t>   </a:t>
          </a:r>
        </a:p>
      </xdr:txBody>
    </xdr:sp>
    <xdr:clientData/>
  </xdr:oneCellAnchor>
  <xdr:oneCellAnchor>
    <xdr:from>
      <xdr:col>8</xdr:col>
      <xdr:colOff>254000</xdr:colOff>
      <xdr:row>3</xdr:row>
      <xdr:rowOff>196850</xdr:rowOff>
    </xdr:from>
    <xdr:ext cx="4318000" cy="520700"/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EC87D2-FE03-457E-AA6A-F63FFE7DE275}"/>
            </a:ext>
          </a:extLst>
        </xdr:cNvPr>
        <xdr:cNvSpPr txBox="1"/>
      </xdr:nvSpPr>
      <xdr:spPr>
        <a:xfrm>
          <a:off x="10687050" y="844550"/>
          <a:ext cx="4318000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just"/>
          <a:r>
            <a:rPr lang="en-US" sz="1400" b="0" baseline="0"/>
            <a:t>Learn about UNLV's Schools: </a:t>
          </a:r>
        </a:p>
        <a:p>
          <a:pPr algn="just"/>
          <a:r>
            <a:rPr lang="en-US" sz="12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https://www.unlv.edu/academics/colleges-schools</a:t>
          </a:r>
          <a:endParaRPr lang="en-US" sz="16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en-US" sz="1600" b="0" baseline="0"/>
        </a:p>
      </xdr:txBody>
    </xdr:sp>
    <xdr:clientData/>
  </xdr:oneCellAnchor>
  <xdr:oneCellAnchor>
    <xdr:from>
      <xdr:col>8</xdr:col>
      <xdr:colOff>254000</xdr:colOff>
      <xdr:row>4</xdr:row>
      <xdr:rowOff>635000</xdr:rowOff>
    </xdr:from>
    <xdr:ext cx="4318000" cy="520700"/>
    <xdr:sp macro="" textlink="">
      <xdr:nvSpPr>
        <xdr:cNvPr id="7" name="TextBox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62D9FC-FAAF-4D73-80EB-864EAEFEE53B}"/>
            </a:ext>
          </a:extLst>
        </xdr:cNvPr>
        <xdr:cNvSpPr txBox="1"/>
      </xdr:nvSpPr>
      <xdr:spPr>
        <a:xfrm>
          <a:off x="10687050" y="1485900"/>
          <a:ext cx="4318000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just"/>
          <a:r>
            <a:rPr lang="en-US" sz="1400" b="0" baseline="0"/>
            <a:t>Learn about UNLV's Majors &amp; Minors:</a:t>
          </a:r>
        </a:p>
        <a:p>
          <a:pPr algn="just"/>
          <a:r>
            <a:rPr lang="en-US" sz="1200" b="0" u="sng" baseline="0">
              <a:solidFill>
                <a:schemeClr val="accent1">
                  <a:lumMod val="75000"/>
                </a:schemeClr>
              </a:solidFill>
            </a:rPr>
            <a:t>https://www.unlv.edu/academics/degrees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</xdr:row>
      <xdr:rowOff>109903</xdr:rowOff>
    </xdr:from>
    <xdr:ext cx="6718299" cy="1099039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C96B72-7635-4E86-9F06-5FB681414F06}"/>
            </a:ext>
          </a:extLst>
        </xdr:cNvPr>
        <xdr:cNvSpPr txBox="1"/>
      </xdr:nvSpPr>
      <xdr:spPr>
        <a:xfrm>
          <a:off x="6569808" y="4390047"/>
          <a:ext cx="6718299" cy="10990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n-US" sz="1200" b="1"/>
            <a:t>Note</a:t>
          </a:r>
          <a:r>
            <a:rPr lang="en-US" sz="1200" b="1" baseline="0"/>
            <a:t>* </a:t>
          </a:r>
          <a:r>
            <a:rPr lang="en-US" sz="1200" b="0" baseline="0"/>
            <a:t>Cells highlighted in </a:t>
          </a:r>
          <a:r>
            <a:rPr lang="en-US" sz="1200" b="0" baseline="0">
              <a:solidFill>
                <a:srgbClr val="7030A0"/>
              </a:solidFill>
            </a:rPr>
            <a:t>purple </a:t>
          </a:r>
          <a:r>
            <a:rPr lang="en-US" sz="1200" b="0" baseline="0">
              <a:solidFill>
                <a:schemeClr val="tx1"/>
              </a:solidFill>
            </a:rPr>
            <a:t>reflect ethnicities that will be added to the biracial/multiracial category.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4. Ethnicity Demographics</a:t>
          </a:r>
        </a:p>
        <a:p>
          <a:r>
            <a:rPr lang="en-US" sz="1200" b="0" baseline="0">
              <a:solidFill>
                <a:schemeClr val="tx1"/>
              </a:solidFill>
            </a:rPr>
            <a:t>The table above compares UNLV's population demographics vs our sample based on ethnicity.</a:t>
          </a:r>
          <a:endParaRPr lang="en-US" sz="1200" b="0" baseline="0">
            <a:solidFill>
              <a:srgbClr val="7030A0"/>
            </a:solidFill>
          </a:endParaRPr>
        </a:p>
        <a:p>
          <a:r>
            <a:rPr lang="en-US" sz="1200" b="0" baseline="0">
              <a:solidFill>
                <a:srgbClr val="7030A0"/>
              </a:solidFill>
            </a:rPr>
            <a:t>- </a:t>
          </a:r>
          <a:r>
            <a:rPr lang="en-US" sz="1200" b="0" baseline="0">
              <a:solidFill>
                <a:sysClr val="windowText" lastClr="000000"/>
              </a:solidFill>
            </a:rPr>
            <a:t>Link to population Data: </a:t>
          </a:r>
          <a:r>
            <a:rPr lang="en-US" sz="1100" b="0" i="0" u="sng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https://www.unlv.edu/about/facts-stats</a:t>
          </a:r>
          <a:endParaRPr lang="en-US" sz="1200" b="0" i="0" u="sng" strike="noStrike">
            <a:solidFill>
              <a:schemeClr val="accent1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12</xdr:row>
      <xdr:rowOff>85724</xdr:rowOff>
    </xdr:from>
    <xdr:to>
      <xdr:col>14</xdr:col>
      <xdr:colOff>412750</xdr:colOff>
      <xdr:row>49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DFA47-0377-29DD-E5A9-86C3E77AE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3</xdr:row>
      <xdr:rowOff>0</xdr:rowOff>
    </xdr:from>
    <xdr:ext cx="2895600" cy="9398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CA83B1-258F-4E9F-BBCB-AD2333C5AE64}"/>
            </a:ext>
          </a:extLst>
        </xdr:cNvPr>
        <xdr:cNvSpPr txBox="1"/>
      </xdr:nvSpPr>
      <xdr:spPr>
        <a:xfrm>
          <a:off x="5168900" y="1130300"/>
          <a:ext cx="2895600" cy="9398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5. School Year Demographics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/>
            <a:t>- See the proportion of students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/>
            <a:t>  by which school year they are.</a:t>
          </a:r>
          <a:endParaRPr lang="en-US" sz="1400" b="1" baseline="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606424</xdr:colOff>
      <xdr:row>9</xdr:row>
      <xdr:rowOff>88900</xdr:rowOff>
    </xdr:from>
    <xdr:to>
      <xdr:col>15</xdr:col>
      <xdr:colOff>252094</xdr:colOff>
      <xdr:row>38</xdr:row>
      <xdr:rowOff>107188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A2823-46B6-28BC-8CAE-E25B6FF3B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2</xdr:row>
      <xdr:rowOff>158750</xdr:rowOff>
    </xdr:from>
    <xdr:ext cx="3009900" cy="14287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821B57-CE01-458F-9075-A4CD03BD80CF}"/>
            </a:ext>
          </a:extLst>
        </xdr:cNvPr>
        <xdr:cNvSpPr txBox="1"/>
      </xdr:nvSpPr>
      <xdr:spPr>
        <a:xfrm>
          <a:off x="6254750" y="2774950"/>
          <a:ext cx="3009900" cy="14287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6. Difficulty Finding Employment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how students find it easy or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difficult to find employment while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in college on a scale of 1-5 with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how they agree with the statement 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in cell A1.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15</xdr:col>
      <xdr:colOff>255270</xdr:colOff>
      <xdr:row>42</xdr:row>
      <xdr:rowOff>151638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1CBF4-FAC6-482C-8AFC-E24074123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6350</xdr:colOff>
      <xdr:row>2</xdr:row>
      <xdr:rowOff>50800</xdr:rowOff>
    </xdr:from>
    <xdr:ext cx="2895600" cy="12255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3DE82F-6313-4721-83FE-51BC8D553044}"/>
            </a:ext>
          </a:extLst>
        </xdr:cNvPr>
        <xdr:cNvSpPr txBox="1"/>
      </xdr:nvSpPr>
      <xdr:spPr>
        <a:xfrm>
          <a:off x="6502400" y="1422400"/>
          <a:ext cx="2895600" cy="1225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7. Knowledge of Scholarships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how students feel informed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on UNLV scholarships on a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scale of 1-5.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15</xdr:col>
      <xdr:colOff>254000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A411B-2DA7-4F52-A5A4-C7FDAADF5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241300</xdr:colOff>
      <xdr:row>2</xdr:row>
      <xdr:rowOff>88900</xdr:rowOff>
    </xdr:from>
    <xdr:ext cx="3403600" cy="12255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20EFDC-DA94-4E9C-AC63-7827DA10DB9A}"/>
            </a:ext>
          </a:extLst>
        </xdr:cNvPr>
        <xdr:cNvSpPr txBox="1"/>
      </xdr:nvSpPr>
      <xdr:spPr>
        <a:xfrm>
          <a:off x="6343650" y="1993900"/>
          <a:ext cx="3403600" cy="1225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8. Scholarship COM Satisfaction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the extent to which student's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feel satisfied on current forms of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communication that share scholarship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information on a scale of 1-5.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k\Desktop\Fall%202023\BUS%20321\Group%20Project\Scholarship%20App%20Survey%20(version%202).xlsx" TargetMode="External"/><Relationship Id="rId1" Type="http://schemas.openxmlformats.org/officeDocument/2006/relationships/externalLinkPath" Target="/Users/Mark/Desktop/Fall%202023/BUS%20321/Group%20Project/Scholarship%20App%20Survey%20(version%2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 Responses (Raw)"/>
      <sheetName val="Sheet1"/>
      <sheetName val="College Demographics"/>
      <sheetName val="School Year Demographics"/>
      <sheetName val="Ethnicity Demographics"/>
      <sheetName val="Sheet2"/>
      <sheetName val="Diffiiculty in Finding Jobs"/>
      <sheetName val="Communication Satisfaction"/>
      <sheetName val="Knowledge of Scholarships"/>
      <sheetName val="Scholarshipp App Opinion"/>
    </sheetNames>
    <sheetDataSet>
      <sheetData sheetId="0"/>
      <sheetData sheetId="1"/>
      <sheetData sheetId="2"/>
      <sheetData sheetId="3"/>
      <sheetData sheetId="4">
        <row r="74">
          <cell r="F74">
            <v>242</v>
          </cell>
          <cell r="J74">
            <v>29850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B127E9-9502-47C9-887F-A0569C176C7A}" name="Table4" displayName="Table4" ref="A1:C1048576" totalsRowShown="0" headerRowCellStyle="Normal" dataCellStyle="Normal">
  <autoFilter ref="A1:C1048576" xr:uid="{A9B127E9-9502-47C9-887F-A0569C176C7A}"/>
  <sortState xmlns:xlrd2="http://schemas.microsoft.com/office/spreadsheetml/2017/richdata2" ref="A2:C286">
    <sortCondition descending="1" ref="B1:B1048576"/>
  </sortState>
  <tableColumns count="3">
    <tableColumn id="1" xr3:uid="{F2A1723B-5F2C-4820-8931-33D217203105}" name="Major" dataCellStyle="Normal"/>
    <tableColumn id="2" xr3:uid="{CEC05EA5-63AF-4037-97EA-4191ACDFE98D}" name="College/School" dataCellStyle="Normal"/>
    <tableColumn id="3" xr3:uid="{9FB8212E-2845-4F31-9AFC-C7DDADE58CD2}" name="Count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2A3B58-41C6-4DCD-8BE6-BA6F8065F8EB}" name="Table46" displayName="Table46" ref="F1:H61" totalsRowShown="0" headerRowDxfId="23" dataDxfId="22" headerRowCellStyle="Normal" dataCellStyle="Normal">
  <autoFilter ref="F1:H61" xr:uid="{D52A3B58-41C6-4DCD-8BE6-BA6F8065F8EB}"/>
  <sortState xmlns:xlrd2="http://schemas.microsoft.com/office/spreadsheetml/2017/richdata2" ref="F2:H61">
    <sortCondition descending="1" ref="H1:H61"/>
  </sortState>
  <tableColumns count="3">
    <tableColumn id="1" xr3:uid="{77AF3A21-B3E4-46DC-BB36-671FFCE74910}" name="Major" dataDxfId="21" dataCellStyle="Normal"/>
    <tableColumn id="2" xr3:uid="{30371B1E-910D-4C3C-8039-CEEA998BCF2E}" name="College/School" dataDxfId="20" dataCellStyle="Normal"/>
    <tableColumn id="4" xr3:uid="{F5747920-49F6-49FE-9C6F-DB7950D84C3E}" name="Frequency" dataDxfId="19" dataCellStyle="Normal">
      <calculatedColumnFormula>COUNTIF(Table4[[#All],[Major]], Table46[[#This Row],[Major]])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F0A09-1BA6-4EA8-B045-34B8E1F009C4}" name="Table1" displayName="Table1" ref="A1:A247" totalsRowShown="0" headerRowDxfId="18" dataDxfId="17">
  <autoFilter ref="A1:A247" xr:uid="{BBDF0A09-1BA6-4EA8-B045-34B8E1F009C4}"/>
  <sortState xmlns:xlrd2="http://schemas.microsoft.com/office/spreadsheetml/2017/richdata2" ref="A2:A247">
    <sortCondition ref="A1:A247"/>
  </sortState>
  <tableColumns count="1">
    <tableColumn id="1" xr3:uid="{D0A5DA9F-25F9-4311-824C-A6898516352E}" name="Ethnicity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96365E-0167-4A9B-8EA4-7F8DFA3F8E14}" name="Table2" displayName="Table2" ref="A1:A246" totalsRowShown="0" headerRowDxfId="15" dataDxfId="14">
  <autoFilter ref="A1:A246" xr:uid="{0A96365E-0167-4A9B-8EA4-7F8DFA3F8E14}"/>
  <tableColumns count="1">
    <tableColumn id="1" xr3:uid="{0E4CC2BC-6FE2-425C-BD25-7917A8FFA220}" name="School Year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2EC296-CBB6-40D2-897F-53263AD6AE01}" name="Table9" displayName="Table9" ref="A1:A246" totalsRowShown="0" headerRowDxfId="12" dataDxfId="10" headerRowBorderDxfId="11" headerRowCellStyle="Heading 3">
  <autoFilter ref="A1:A246" xr:uid="{722EC296-CBB6-40D2-897F-53263AD6AE01}"/>
  <sortState xmlns:xlrd2="http://schemas.microsoft.com/office/spreadsheetml/2017/richdata2" ref="A2:A246">
    <sortCondition ref="A1:A246"/>
  </sortState>
  <tableColumns count="1">
    <tableColumn id="1" xr3:uid="{8B1FAB05-9BDA-42A9-A483-7D146C341A55}" name="Please indicate the extent to which you agree with the following statement:_x000a__x000a_&quot;During my time at college, I have faced difficulties in finding employment to support my college expenses because of class commitments and/or the lack of jobs that offer visas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1A2305-CCCC-4425-A84E-B0B8168C2243}" name="Table6" displayName="Table6" ref="A1:A246" totalsRowShown="0" headerRowDxfId="8" dataDxfId="7">
  <autoFilter ref="A1:A246" xr:uid="{A61A2305-CCCC-4425-A84E-B0B8168C2243}"/>
  <sortState xmlns:xlrd2="http://schemas.microsoft.com/office/spreadsheetml/2017/richdata2" ref="A2:A246">
    <sortCondition ref="A1:A246"/>
  </sortState>
  <tableColumns count="1">
    <tableColumn id="1" xr3:uid="{FB6CDD20-13BD-465C-A38C-34AFEF486169}" name="To what extent do you feel informed about scholarship opportunities available on campus?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822E9D-2658-4C65-A114-F0F1E7F90676}" name="Table7" displayName="Table7" ref="A1:A246" totalsRowShown="0" headerRowDxfId="5" dataDxfId="4">
  <autoFilter ref="A1:A246" xr:uid="{52822E9D-2658-4C65-A114-F0F1E7F90676}"/>
  <sortState xmlns:xlrd2="http://schemas.microsoft.com/office/spreadsheetml/2017/richdata2" ref="A2:A246">
    <sortCondition ref="A1:A246"/>
  </sortState>
  <tableColumns count="1">
    <tableColumn id="1" xr3:uid="{7CB7716E-27AD-46C6-8FD3-6AF1D49FFB7D}" name="How satisfied are you with the current methods UNLV uses (Emails, websites, other channels) to communicate information about scholarship opportunities?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E8DD3C-6EF6-4075-A053-282244F5754E}" name="Table8" displayName="Table8" ref="A1:A245" totalsRowShown="0" headerRowDxfId="2" dataDxfId="1">
  <autoFilter ref="A1:A245" xr:uid="{E2E8DD3C-6EF6-4075-A053-282244F5754E}"/>
  <sortState xmlns:xlrd2="http://schemas.microsoft.com/office/spreadsheetml/2017/richdata2" ref="A2:A243">
    <sortCondition descending="1" ref="A1:A243"/>
  </sortState>
  <tableColumns count="1">
    <tableColumn id="1" xr3:uid="{DDA60073-786D-4414-A338-BA3F1B15B627}" name="In your opinion, would an app for UNLV and non-campus related scholarships be easier and more convenient to find scholarship opportunities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0.xml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6085-8D37-45ED-BFA6-F68E18CE3A4F}">
  <dimension ref="A1:I31"/>
  <sheetViews>
    <sheetView tabSelected="1" topLeftCell="B1" workbookViewId="0">
      <selection activeCell="B1" sqref="B1"/>
    </sheetView>
  </sheetViews>
  <sheetFormatPr defaultRowHeight="22" customHeight="1" x14ac:dyDescent="0.25"/>
  <cols>
    <col min="1" max="1" width="2.26953125" hidden="1" customWidth="1"/>
    <col min="2" max="2" width="31" bestFit="1" customWidth="1"/>
    <col min="3" max="3" width="31" customWidth="1"/>
  </cols>
  <sheetData>
    <row r="1" spans="1:3" ht="22" customHeight="1" thickBot="1" x14ac:dyDescent="0.3">
      <c r="A1" t="s">
        <v>297</v>
      </c>
      <c r="B1" s="102" t="s">
        <v>308</v>
      </c>
      <c r="C1" s="103" t="s">
        <v>307</v>
      </c>
    </row>
    <row r="2" spans="1:3" ht="22" customHeight="1" thickTop="1" x14ac:dyDescent="0.35">
      <c r="A2" t="s">
        <v>298</v>
      </c>
      <c r="B2" s="77" t="s">
        <v>309</v>
      </c>
      <c r="C2" s="76" t="str">
        <f>HYPERLINK("#'"&amp;Contents!$A2&amp;"'!A1",Contents!$A2)</f>
        <v>Form Responses (Raw Data)</v>
      </c>
    </row>
    <row r="3" spans="1:3" ht="22" customHeight="1" x14ac:dyDescent="0.35">
      <c r="A3" t="s">
        <v>299</v>
      </c>
      <c r="B3" s="77" t="s">
        <v>310</v>
      </c>
      <c r="C3" s="76" t="str">
        <f>HYPERLINK("#'"&amp;Contents!$A3&amp;"'!A1",Contents!$A3)</f>
        <v>School &amp; Major Demographics</v>
      </c>
    </row>
    <row r="4" spans="1:3" ht="22" customHeight="1" x14ac:dyDescent="0.35">
      <c r="A4" t="s">
        <v>300</v>
      </c>
      <c r="B4" s="77" t="s">
        <v>311</v>
      </c>
      <c r="C4" s="76" t="str">
        <f>HYPERLINK("#'"&amp;Contents!$A4&amp;"'!A1",Contents!$A4)</f>
        <v>Minor &amp; Double Major %</v>
      </c>
    </row>
    <row r="5" spans="1:3" ht="22" customHeight="1" x14ac:dyDescent="0.35">
      <c r="A5" t="s">
        <v>301</v>
      </c>
      <c r="B5" s="77" t="s">
        <v>312</v>
      </c>
      <c r="C5" s="76" t="str">
        <f>HYPERLINK("#'"&amp;Contents!$A5&amp;"'!A1",Contents!$A5)</f>
        <v>Ethnicity Demographics</v>
      </c>
    </row>
    <row r="6" spans="1:3" ht="22" customHeight="1" x14ac:dyDescent="0.35">
      <c r="A6" t="s">
        <v>302</v>
      </c>
      <c r="B6" s="77" t="s">
        <v>313</v>
      </c>
      <c r="C6" s="76" t="str">
        <f>HYPERLINK("#'"&amp;Contents!$A6&amp;"'!A1",Contents!$A6)</f>
        <v>School Year Demographics</v>
      </c>
    </row>
    <row r="7" spans="1:3" ht="22" customHeight="1" x14ac:dyDescent="0.35">
      <c r="A7" t="s">
        <v>303</v>
      </c>
      <c r="B7" s="77" t="s">
        <v>314</v>
      </c>
      <c r="C7" s="76" t="str">
        <f>HYPERLINK("#'"&amp;Contents!$A7&amp;"'!A1",Contents!$A7)</f>
        <v>Difficulty Finding Employment</v>
      </c>
    </row>
    <row r="8" spans="1:3" ht="22" customHeight="1" x14ac:dyDescent="0.35">
      <c r="A8" t="s">
        <v>304</v>
      </c>
      <c r="B8" s="77" t="s">
        <v>315</v>
      </c>
      <c r="C8" s="76" t="str">
        <f>HYPERLINK("#'"&amp;Contents!$A8&amp;"'!A1",Contents!$A8)</f>
        <v>Knowledge of Scholarships</v>
      </c>
    </row>
    <row r="9" spans="1:3" ht="22" customHeight="1" x14ac:dyDescent="0.35">
      <c r="A9" t="s">
        <v>305</v>
      </c>
      <c r="B9" s="77" t="s">
        <v>316</v>
      </c>
      <c r="C9" s="76" t="str">
        <f>HYPERLINK("#'"&amp;Contents!$A9&amp;"'!A1",Contents!$A9)</f>
        <v>Scholarship COM Satisfaction</v>
      </c>
    </row>
    <row r="10" spans="1:3" ht="22" customHeight="1" x14ac:dyDescent="0.35">
      <c r="A10" t="s">
        <v>306</v>
      </c>
      <c r="B10" s="77" t="s">
        <v>317</v>
      </c>
      <c r="C10" s="76" t="str">
        <f>HYPERLINK("#'"&amp;Contents!$A10&amp;"'!A1",Contents!$A10)</f>
        <v>Scholarship App Opinion</v>
      </c>
    </row>
    <row r="30" spans="8:9" ht="22" customHeight="1" x14ac:dyDescent="0.25">
      <c r="H30" s="43"/>
    </row>
    <row r="31" spans="8:9" ht="22" customHeight="1" x14ac:dyDescent="0.25">
      <c r="I31" s="4"/>
    </row>
  </sheetData>
  <pageMargins left="0.7" right="0.7" top="0.75" bottom="0.75" header="0.3" footer="0.3"/>
  <ignoredErrors>
    <ignoredError sqref="B2:B10" numberStoredAsText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D3A5-D924-47DC-801E-F2236060F7E5}">
  <dimension ref="A1:F248"/>
  <sheetViews>
    <sheetView showGridLines="0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46.7265625" style="69" customWidth="1"/>
    <col min="3" max="3" width="23.1796875" bestFit="1" customWidth="1"/>
    <col min="5" max="5" width="5.453125" customWidth="1"/>
    <col min="6" max="6" width="44.6328125" customWidth="1"/>
  </cols>
  <sheetData>
    <row r="1" spans="1:6" ht="99.5" customHeight="1" thickBot="1" x14ac:dyDescent="0.3">
      <c r="A1" s="96" t="s">
        <v>11</v>
      </c>
    </row>
    <row r="2" spans="1:6" ht="50.5" customHeight="1" thickBot="1" x14ac:dyDescent="0.45">
      <c r="A2" s="70">
        <v>1</v>
      </c>
      <c r="C2" s="120" t="s">
        <v>287</v>
      </c>
      <c r="D2" s="120"/>
      <c r="F2" s="78" t="s">
        <v>318</v>
      </c>
    </row>
    <row r="3" spans="1:6" ht="15.5" x14ac:dyDescent="0.35">
      <c r="A3" s="70">
        <v>1</v>
      </c>
      <c r="C3" s="61" t="s">
        <v>319</v>
      </c>
      <c r="D3" s="71">
        <f>COUNTIF(A:A,"1")</f>
        <v>34</v>
      </c>
    </row>
    <row r="4" spans="1:6" ht="15.5" x14ac:dyDescent="0.35">
      <c r="A4" s="70">
        <v>1</v>
      </c>
      <c r="C4" s="62" t="s">
        <v>289</v>
      </c>
      <c r="D4" s="71">
        <f>COUNTIF(A:A,"2")</f>
        <v>68</v>
      </c>
    </row>
    <row r="5" spans="1:6" ht="15.5" x14ac:dyDescent="0.35">
      <c r="A5" s="70">
        <v>1</v>
      </c>
      <c r="C5" s="62">
        <v>3</v>
      </c>
      <c r="D5" s="71">
        <f>COUNTIF(A:A,"3")</f>
        <v>91</v>
      </c>
    </row>
    <row r="6" spans="1:6" ht="15.5" x14ac:dyDescent="0.35">
      <c r="A6" s="70">
        <v>1</v>
      </c>
      <c r="C6" s="62">
        <v>4</v>
      </c>
      <c r="D6" s="71">
        <f>COUNTIF(A:A,"4")</f>
        <v>36</v>
      </c>
    </row>
    <row r="7" spans="1:6" ht="15.5" x14ac:dyDescent="0.35">
      <c r="A7" s="70">
        <v>1</v>
      </c>
      <c r="C7" s="61" t="s">
        <v>320</v>
      </c>
      <c r="D7" s="71">
        <f>COUNTIF(A:A,"5")</f>
        <v>16</v>
      </c>
    </row>
    <row r="8" spans="1:6" ht="25" customHeight="1" thickBot="1" x14ac:dyDescent="0.4">
      <c r="A8" s="70">
        <v>1</v>
      </c>
      <c r="C8" s="64" t="s">
        <v>284</v>
      </c>
      <c r="D8" s="65">
        <f>SUM(D3:D7)</f>
        <v>245</v>
      </c>
    </row>
    <row r="9" spans="1:6" ht="15.5" x14ac:dyDescent="0.35">
      <c r="A9" s="70">
        <v>1</v>
      </c>
    </row>
    <row r="10" spans="1:6" ht="15.5" x14ac:dyDescent="0.35">
      <c r="A10" s="70">
        <v>1</v>
      </c>
    </row>
    <row r="11" spans="1:6" ht="15.5" x14ac:dyDescent="0.35">
      <c r="A11" s="70">
        <v>1</v>
      </c>
    </row>
    <row r="12" spans="1:6" ht="15.5" x14ac:dyDescent="0.35">
      <c r="A12" s="70">
        <v>1</v>
      </c>
    </row>
    <row r="13" spans="1:6" ht="15.5" x14ac:dyDescent="0.35">
      <c r="A13" s="70">
        <v>1</v>
      </c>
    </row>
    <row r="14" spans="1:6" ht="15.5" x14ac:dyDescent="0.35">
      <c r="A14" s="70">
        <v>1</v>
      </c>
    </row>
    <row r="15" spans="1:6" ht="15.5" x14ac:dyDescent="0.35">
      <c r="A15" s="70">
        <v>1</v>
      </c>
    </row>
    <row r="16" spans="1:6" ht="15.5" x14ac:dyDescent="0.35">
      <c r="A16" s="70">
        <v>1</v>
      </c>
    </row>
    <row r="17" spans="1:1" ht="15.5" x14ac:dyDescent="0.35">
      <c r="A17" s="70">
        <v>1</v>
      </c>
    </row>
    <row r="18" spans="1:1" ht="15.5" x14ac:dyDescent="0.35">
      <c r="A18" s="70">
        <v>1</v>
      </c>
    </row>
    <row r="19" spans="1:1" ht="15.5" x14ac:dyDescent="0.35">
      <c r="A19" s="70">
        <v>1</v>
      </c>
    </row>
    <row r="20" spans="1:1" ht="15.5" x14ac:dyDescent="0.35">
      <c r="A20" s="70">
        <v>1</v>
      </c>
    </row>
    <row r="21" spans="1:1" ht="15.5" x14ac:dyDescent="0.35">
      <c r="A21" s="70">
        <v>1</v>
      </c>
    </row>
    <row r="22" spans="1:1" ht="15.5" x14ac:dyDescent="0.35">
      <c r="A22" s="70">
        <v>1</v>
      </c>
    </row>
    <row r="23" spans="1:1" ht="15.5" x14ac:dyDescent="0.35">
      <c r="A23" s="70">
        <v>1</v>
      </c>
    </row>
    <row r="24" spans="1:1" ht="15.5" x14ac:dyDescent="0.35">
      <c r="A24" s="70">
        <v>1</v>
      </c>
    </row>
    <row r="25" spans="1:1" ht="15.5" x14ac:dyDescent="0.35">
      <c r="A25" s="70">
        <v>1</v>
      </c>
    </row>
    <row r="26" spans="1:1" ht="15.5" x14ac:dyDescent="0.35">
      <c r="A26" s="70">
        <v>1</v>
      </c>
    </row>
    <row r="27" spans="1:1" ht="15.5" x14ac:dyDescent="0.35">
      <c r="A27" s="70">
        <v>1</v>
      </c>
    </row>
    <row r="28" spans="1:1" ht="15.5" x14ac:dyDescent="0.35">
      <c r="A28" s="70">
        <v>1</v>
      </c>
    </row>
    <row r="29" spans="1:1" ht="15.5" x14ac:dyDescent="0.35">
      <c r="A29" s="70">
        <v>1</v>
      </c>
    </row>
    <row r="30" spans="1:1" ht="15.5" x14ac:dyDescent="0.35">
      <c r="A30" s="70">
        <v>1</v>
      </c>
    </row>
    <row r="31" spans="1:1" ht="15.5" x14ac:dyDescent="0.35">
      <c r="A31" s="70">
        <v>1</v>
      </c>
    </row>
    <row r="32" spans="1:1" ht="15.5" x14ac:dyDescent="0.35">
      <c r="A32" s="70">
        <v>1</v>
      </c>
    </row>
    <row r="33" spans="1:1" ht="15.5" x14ac:dyDescent="0.35">
      <c r="A33" s="70">
        <v>1</v>
      </c>
    </row>
    <row r="34" spans="1:1" ht="15.5" x14ac:dyDescent="0.35">
      <c r="A34" s="70">
        <v>1</v>
      </c>
    </row>
    <row r="35" spans="1:1" ht="15.5" x14ac:dyDescent="0.35">
      <c r="A35" s="70">
        <v>1</v>
      </c>
    </row>
    <row r="36" spans="1:1" ht="15.5" x14ac:dyDescent="0.35">
      <c r="A36" s="70">
        <v>2</v>
      </c>
    </row>
    <row r="37" spans="1:1" ht="15.5" x14ac:dyDescent="0.35">
      <c r="A37" s="70">
        <v>2</v>
      </c>
    </row>
    <row r="38" spans="1:1" ht="15.5" x14ac:dyDescent="0.35">
      <c r="A38" s="70">
        <v>2</v>
      </c>
    </row>
    <row r="39" spans="1:1" ht="15.5" x14ac:dyDescent="0.35">
      <c r="A39" s="70">
        <v>2</v>
      </c>
    </row>
    <row r="40" spans="1:1" ht="15.5" x14ac:dyDescent="0.35">
      <c r="A40" s="70">
        <v>2</v>
      </c>
    </row>
    <row r="41" spans="1:1" ht="15.5" x14ac:dyDescent="0.35">
      <c r="A41" s="70">
        <v>2</v>
      </c>
    </row>
    <row r="42" spans="1:1" ht="15.5" x14ac:dyDescent="0.35">
      <c r="A42" s="70">
        <v>2</v>
      </c>
    </row>
    <row r="43" spans="1:1" ht="15.5" x14ac:dyDescent="0.35">
      <c r="A43" s="70">
        <v>2</v>
      </c>
    </row>
    <row r="44" spans="1:1" ht="15.5" x14ac:dyDescent="0.35">
      <c r="A44" s="70">
        <v>2</v>
      </c>
    </row>
    <row r="45" spans="1:1" ht="15.5" x14ac:dyDescent="0.35">
      <c r="A45" s="70">
        <v>2</v>
      </c>
    </row>
    <row r="46" spans="1:1" ht="15.5" x14ac:dyDescent="0.35">
      <c r="A46" s="70">
        <v>2</v>
      </c>
    </row>
    <row r="47" spans="1:1" ht="15.5" x14ac:dyDescent="0.35">
      <c r="A47" s="70">
        <v>2</v>
      </c>
    </row>
    <row r="48" spans="1:1" ht="15.5" x14ac:dyDescent="0.35">
      <c r="A48" s="70">
        <v>2</v>
      </c>
    </row>
    <row r="49" spans="1:1" ht="15.5" x14ac:dyDescent="0.35">
      <c r="A49" s="70">
        <v>2</v>
      </c>
    </row>
    <row r="50" spans="1:1" ht="15.5" x14ac:dyDescent="0.35">
      <c r="A50" s="70">
        <v>2</v>
      </c>
    </row>
    <row r="51" spans="1:1" ht="15.5" x14ac:dyDescent="0.35">
      <c r="A51" s="70">
        <v>2</v>
      </c>
    </row>
    <row r="52" spans="1:1" ht="15.5" x14ac:dyDescent="0.35">
      <c r="A52" s="70">
        <v>2</v>
      </c>
    </row>
    <row r="53" spans="1:1" ht="15.5" x14ac:dyDescent="0.35">
      <c r="A53" s="70">
        <v>2</v>
      </c>
    </row>
    <row r="54" spans="1:1" ht="15.5" x14ac:dyDescent="0.35">
      <c r="A54" s="70">
        <v>2</v>
      </c>
    </row>
    <row r="55" spans="1:1" ht="15.5" x14ac:dyDescent="0.35">
      <c r="A55" s="70">
        <v>2</v>
      </c>
    </row>
    <row r="56" spans="1:1" ht="15.5" x14ac:dyDescent="0.35">
      <c r="A56" s="70">
        <v>2</v>
      </c>
    </row>
    <row r="57" spans="1:1" ht="15.5" x14ac:dyDescent="0.35">
      <c r="A57" s="70">
        <v>2</v>
      </c>
    </row>
    <row r="58" spans="1:1" ht="15.5" x14ac:dyDescent="0.35">
      <c r="A58" s="70">
        <v>2</v>
      </c>
    </row>
    <row r="59" spans="1:1" ht="15.5" x14ac:dyDescent="0.35">
      <c r="A59" s="70">
        <v>2</v>
      </c>
    </row>
    <row r="60" spans="1:1" ht="15.5" x14ac:dyDescent="0.35">
      <c r="A60" s="70">
        <v>2</v>
      </c>
    </row>
    <row r="61" spans="1:1" ht="15.5" x14ac:dyDescent="0.35">
      <c r="A61" s="70">
        <v>2</v>
      </c>
    </row>
    <row r="62" spans="1:1" ht="15.5" x14ac:dyDescent="0.35">
      <c r="A62" s="70">
        <v>2</v>
      </c>
    </row>
    <row r="63" spans="1:1" ht="15.5" x14ac:dyDescent="0.35">
      <c r="A63" s="70">
        <v>2</v>
      </c>
    </row>
    <row r="64" spans="1:1" ht="15.5" x14ac:dyDescent="0.35">
      <c r="A64" s="70">
        <v>2</v>
      </c>
    </row>
    <row r="65" spans="1:1" ht="15.5" x14ac:dyDescent="0.35">
      <c r="A65" s="70">
        <v>2</v>
      </c>
    </row>
    <row r="66" spans="1:1" ht="15.5" x14ac:dyDescent="0.35">
      <c r="A66" s="70">
        <v>2</v>
      </c>
    </row>
    <row r="67" spans="1:1" ht="15.5" x14ac:dyDescent="0.35">
      <c r="A67" s="70">
        <v>2</v>
      </c>
    </row>
    <row r="68" spans="1:1" ht="15.5" x14ac:dyDescent="0.35">
      <c r="A68" s="70">
        <v>2</v>
      </c>
    </row>
    <row r="69" spans="1:1" ht="15.5" x14ac:dyDescent="0.35">
      <c r="A69" s="70">
        <v>2</v>
      </c>
    </row>
    <row r="70" spans="1:1" ht="15.5" x14ac:dyDescent="0.35">
      <c r="A70" s="70">
        <v>2</v>
      </c>
    </row>
    <row r="71" spans="1:1" ht="15.5" x14ac:dyDescent="0.35">
      <c r="A71" s="70">
        <v>2</v>
      </c>
    </row>
    <row r="72" spans="1:1" ht="15.5" x14ac:dyDescent="0.35">
      <c r="A72" s="70">
        <v>2</v>
      </c>
    </row>
    <row r="73" spans="1:1" ht="15.5" x14ac:dyDescent="0.35">
      <c r="A73" s="70">
        <v>2</v>
      </c>
    </row>
    <row r="74" spans="1:1" ht="15.5" x14ac:dyDescent="0.35">
      <c r="A74" s="70">
        <v>2</v>
      </c>
    </row>
    <row r="75" spans="1:1" ht="15.5" x14ac:dyDescent="0.35">
      <c r="A75" s="70">
        <v>2</v>
      </c>
    </row>
    <row r="76" spans="1:1" ht="15.5" x14ac:dyDescent="0.35">
      <c r="A76" s="70">
        <v>2</v>
      </c>
    </row>
    <row r="77" spans="1:1" ht="15.5" x14ac:dyDescent="0.35">
      <c r="A77" s="70">
        <v>2</v>
      </c>
    </row>
    <row r="78" spans="1:1" ht="15.5" x14ac:dyDescent="0.35">
      <c r="A78" s="70">
        <v>2</v>
      </c>
    </row>
    <row r="79" spans="1:1" ht="15.5" x14ac:dyDescent="0.35">
      <c r="A79" s="70">
        <v>2</v>
      </c>
    </row>
    <row r="80" spans="1:1" ht="15.5" x14ac:dyDescent="0.35">
      <c r="A80" s="70">
        <v>2</v>
      </c>
    </row>
    <row r="81" spans="1:1" ht="15.5" x14ac:dyDescent="0.35">
      <c r="A81" s="70">
        <v>2</v>
      </c>
    </row>
    <row r="82" spans="1:1" ht="15.5" x14ac:dyDescent="0.35">
      <c r="A82" s="70">
        <v>2</v>
      </c>
    </row>
    <row r="83" spans="1:1" ht="15.5" x14ac:dyDescent="0.35">
      <c r="A83" s="70">
        <v>2</v>
      </c>
    </row>
    <row r="84" spans="1:1" ht="15.5" x14ac:dyDescent="0.35">
      <c r="A84" s="70">
        <v>2</v>
      </c>
    </row>
    <row r="85" spans="1:1" ht="15.5" x14ac:dyDescent="0.35">
      <c r="A85" s="70">
        <v>2</v>
      </c>
    </row>
    <row r="86" spans="1:1" ht="15.5" x14ac:dyDescent="0.35">
      <c r="A86" s="70">
        <v>2</v>
      </c>
    </row>
    <row r="87" spans="1:1" ht="15.5" x14ac:dyDescent="0.35">
      <c r="A87" s="70">
        <v>2</v>
      </c>
    </row>
    <row r="88" spans="1:1" ht="15.5" x14ac:dyDescent="0.35">
      <c r="A88" s="70">
        <v>2</v>
      </c>
    </row>
    <row r="89" spans="1:1" ht="15.5" x14ac:dyDescent="0.35">
      <c r="A89" s="70">
        <v>2</v>
      </c>
    </row>
    <row r="90" spans="1:1" ht="15.5" x14ac:dyDescent="0.35">
      <c r="A90" s="70">
        <v>2</v>
      </c>
    </row>
    <row r="91" spans="1:1" ht="15.5" x14ac:dyDescent="0.35">
      <c r="A91" s="70">
        <v>2</v>
      </c>
    </row>
    <row r="92" spans="1:1" ht="15.5" x14ac:dyDescent="0.35">
      <c r="A92" s="70">
        <v>2</v>
      </c>
    </row>
    <row r="93" spans="1:1" ht="15.5" x14ac:dyDescent="0.35">
      <c r="A93" s="70">
        <v>2</v>
      </c>
    </row>
    <row r="94" spans="1:1" ht="15.5" x14ac:dyDescent="0.35">
      <c r="A94" s="70">
        <v>2</v>
      </c>
    </row>
    <row r="95" spans="1:1" ht="15.5" x14ac:dyDescent="0.35">
      <c r="A95" s="70">
        <v>2</v>
      </c>
    </row>
    <row r="96" spans="1:1" ht="15.5" x14ac:dyDescent="0.35">
      <c r="A96" s="70">
        <v>2</v>
      </c>
    </row>
    <row r="97" spans="1:1" ht="15.5" x14ac:dyDescent="0.35">
      <c r="A97" s="70">
        <v>2</v>
      </c>
    </row>
    <row r="98" spans="1:1" ht="15.5" x14ac:dyDescent="0.35">
      <c r="A98" s="70">
        <v>2</v>
      </c>
    </row>
    <row r="99" spans="1:1" ht="15.5" x14ac:dyDescent="0.35">
      <c r="A99" s="70">
        <v>2</v>
      </c>
    </row>
    <row r="100" spans="1:1" ht="15.5" x14ac:dyDescent="0.35">
      <c r="A100" s="70">
        <v>2</v>
      </c>
    </row>
    <row r="101" spans="1:1" ht="15.5" x14ac:dyDescent="0.35">
      <c r="A101" s="70">
        <v>2</v>
      </c>
    </row>
    <row r="102" spans="1:1" ht="15.5" x14ac:dyDescent="0.35">
      <c r="A102" s="70">
        <v>2</v>
      </c>
    </row>
    <row r="103" spans="1:1" ht="15.5" x14ac:dyDescent="0.35">
      <c r="A103" s="70">
        <v>2</v>
      </c>
    </row>
    <row r="104" spans="1:1" ht="15.5" x14ac:dyDescent="0.35">
      <c r="A104" s="70">
        <v>3</v>
      </c>
    </row>
    <row r="105" spans="1:1" ht="15.5" x14ac:dyDescent="0.35">
      <c r="A105" s="70">
        <v>3</v>
      </c>
    </row>
    <row r="106" spans="1:1" ht="15.5" x14ac:dyDescent="0.35">
      <c r="A106" s="70">
        <v>3</v>
      </c>
    </row>
    <row r="107" spans="1:1" ht="15.5" x14ac:dyDescent="0.35">
      <c r="A107" s="70">
        <v>3</v>
      </c>
    </row>
    <row r="108" spans="1:1" ht="15.5" x14ac:dyDescent="0.35">
      <c r="A108" s="70">
        <v>3</v>
      </c>
    </row>
    <row r="109" spans="1:1" ht="15.5" x14ac:dyDescent="0.35">
      <c r="A109" s="70">
        <v>3</v>
      </c>
    </row>
    <row r="110" spans="1:1" ht="15.5" x14ac:dyDescent="0.35">
      <c r="A110" s="70">
        <v>3</v>
      </c>
    </row>
    <row r="111" spans="1:1" ht="15.5" x14ac:dyDescent="0.35">
      <c r="A111" s="70">
        <v>3</v>
      </c>
    </row>
    <row r="112" spans="1:1" ht="15.5" x14ac:dyDescent="0.35">
      <c r="A112" s="70">
        <v>3</v>
      </c>
    </row>
    <row r="113" spans="1:1" ht="15.5" x14ac:dyDescent="0.35">
      <c r="A113" s="70">
        <v>3</v>
      </c>
    </row>
    <row r="114" spans="1:1" ht="15.5" x14ac:dyDescent="0.35">
      <c r="A114" s="70">
        <v>3</v>
      </c>
    </row>
    <row r="115" spans="1:1" ht="15.5" x14ac:dyDescent="0.35">
      <c r="A115" s="70">
        <v>3</v>
      </c>
    </row>
    <row r="116" spans="1:1" ht="15.5" x14ac:dyDescent="0.35">
      <c r="A116" s="70">
        <v>3</v>
      </c>
    </row>
    <row r="117" spans="1:1" ht="15.5" x14ac:dyDescent="0.35">
      <c r="A117" s="70">
        <v>3</v>
      </c>
    </row>
    <row r="118" spans="1:1" ht="15.5" x14ac:dyDescent="0.35">
      <c r="A118" s="70">
        <v>3</v>
      </c>
    </row>
    <row r="119" spans="1:1" ht="15.5" x14ac:dyDescent="0.35">
      <c r="A119" s="70">
        <v>3</v>
      </c>
    </row>
    <row r="120" spans="1:1" ht="15.5" x14ac:dyDescent="0.35">
      <c r="A120" s="70">
        <v>3</v>
      </c>
    </row>
    <row r="121" spans="1:1" ht="15.5" x14ac:dyDescent="0.35">
      <c r="A121" s="70">
        <v>3</v>
      </c>
    </row>
    <row r="122" spans="1:1" ht="15.5" x14ac:dyDescent="0.35">
      <c r="A122" s="70">
        <v>3</v>
      </c>
    </row>
    <row r="123" spans="1:1" ht="15.5" x14ac:dyDescent="0.35">
      <c r="A123" s="70">
        <v>3</v>
      </c>
    </row>
    <row r="124" spans="1:1" ht="15.5" x14ac:dyDescent="0.35">
      <c r="A124" s="70">
        <v>3</v>
      </c>
    </row>
    <row r="125" spans="1:1" ht="15.5" x14ac:dyDescent="0.35">
      <c r="A125" s="70">
        <v>3</v>
      </c>
    </row>
    <row r="126" spans="1:1" ht="15.5" x14ac:dyDescent="0.35">
      <c r="A126" s="70">
        <v>3</v>
      </c>
    </row>
    <row r="127" spans="1:1" ht="15.5" x14ac:dyDescent="0.35">
      <c r="A127" s="70">
        <v>3</v>
      </c>
    </row>
    <row r="128" spans="1:1" ht="15.5" x14ac:dyDescent="0.35">
      <c r="A128" s="70">
        <v>3</v>
      </c>
    </row>
    <row r="129" spans="1:1" ht="15.5" x14ac:dyDescent="0.35">
      <c r="A129" s="70">
        <v>3</v>
      </c>
    </row>
    <row r="130" spans="1:1" ht="15.5" x14ac:dyDescent="0.35">
      <c r="A130" s="70">
        <v>3</v>
      </c>
    </row>
    <row r="131" spans="1:1" ht="15.5" x14ac:dyDescent="0.35">
      <c r="A131" s="70">
        <v>3</v>
      </c>
    </row>
    <row r="132" spans="1:1" ht="15.5" x14ac:dyDescent="0.35">
      <c r="A132" s="70">
        <v>3</v>
      </c>
    </row>
    <row r="133" spans="1:1" ht="15.5" x14ac:dyDescent="0.35">
      <c r="A133" s="70">
        <v>3</v>
      </c>
    </row>
    <row r="134" spans="1:1" ht="15.5" x14ac:dyDescent="0.35">
      <c r="A134" s="70">
        <v>3</v>
      </c>
    </row>
    <row r="135" spans="1:1" ht="15.5" x14ac:dyDescent="0.35">
      <c r="A135" s="70">
        <v>3</v>
      </c>
    </row>
    <row r="136" spans="1:1" ht="15.5" x14ac:dyDescent="0.35">
      <c r="A136" s="70">
        <v>3</v>
      </c>
    </row>
    <row r="137" spans="1:1" ht="15.5" x14ac:dyDescent="0.35">
      <c r="A137" s="70">
        <v>3</v>
      </c>
    </row>
    <row r="138" spans="1:1" ht="15.5" x14ac:dyDescent="0.35">
      <c r="A138" s="70">
        <v>3</v>
      </c>
    </row>
    <row r="139" spans="1:1" ht="15.5" x14ac:dyDescent="0.35">
      <c r="A139" s="70">
        <v>3</v>
      </c>
    </row>
    <row r="140" spans="1:1" ht="15.5" x14ac:dyDescent="0.35">
      <c r="A140" s="70">
        <v>3</v>
      </c>
    </row>
    <row r="141" spans="1:1" ht="15.5" x14ac:dyDescent="0.35">
      <c r="A141" s="70">
        <v>3</v>
      </c>
    </row>
    <row r="142" spans="1:1" ht="15.5" x14ac:dyDescent="0.35">
      <c r="A142" s="70">
        <v>3</v>
      </c>
    </row>
    <row r="143" spans="1:1" ht="15.5" x14ac:dyDescent="0.35">
      <c r="A143" s="70">
        <v>3</v>
      </c>
    </row>
    <row r="144" spans="1:1" ht="15.5" x14ac:dyDescent="0.35">
      <c r="A144" s="70">
        <v>3</v>
      </c>
    </row>
    <row r="145" spans="1:1" ht="15.5" x14ac:dyDescent="0.35">
      <c r="A145" s="70">
        <v>3</v>
      </c>
    </row>
    <row r="146" spans="1:1" ht="15.5" x14ac:dyDescent="0.35">
      <c r="A146" s="70">
        <v>3</v>
      </c>
    </row>
    <row r="147" spans="1:1" ht="15.5" x14ac:dyDescent="0.35">
      <c r="A147" s="70">
        <v>3</v>
      </c>
    </row>
    <row r="148" spans="1:1" ht="15.5" x14ac:dyDescent="0.35">
      <c r="A148" s="70">
        <v>3</v>
      </c>
    </row>
    <row r="149" spans="1:1" ht="15.5" x14ac:dyDescent="0.35">
      <c r="A149" s="70">
        <v>3</v>
      </c>
    </row>
    <row r="150" spans="1:1" ht="15.5" x14ac:dyDescent="0.35">
      <c r="A150" s="70">
        <v>3</v>
      </c>
    </row>
    <row r="151" spans="1:1" ht="15.5" x14ac:dyDescent="0.35">
      <c r="A151" s="70">
        <v>3</v>
      </c>
    </row>
    <row r="152" spans="1:1" ht="15.5" x14ac:dyDescent="0.35">
      <c r="A152" s="70">
        <v>3</v>
      </c>
    </row>
    <row r="153" spans="1:1" ht="15.5" x14ac:dyDescent="0.35">
      <c r="A153" s="70">
        <v>3</v>
      </c>
    </row>
    <row r="154" spans="1:1" ht="15.5" x14ac:dyDescent="0.35">
      <c r="A154" s="70">
        <v>3</v>
      </c>
    </row>
    <row r="155" spans="1:1" ht="15.5" x14ac:dyDescent="0.35">
      <c r="A155" s="70">
        <v>3</v>
      </c>
    </row>
    <row r="156" spans="1:1" ht="15.5" x14ac:dyDescent="0.35">
      <c r="A156" s="70">
        <v>3</v>
      </c>
    </row>
    <row r="157" spans="1:1" ht="15.5" x14ac:dyDescent="0.35">
      <c r="A157" s="70">
        <v>3</v>
      </c>
    </row>
    <row r="158" spans="1:1" ht="15.5" x14ac:dyDescent="0.35">
      <c r="A158" s="70">
        <v>3</v>
      </c>
    </row>
    <row r="159" spans="1:1" ht="15.5" x14ac:dyDescent="0.35">
      <c r="A159" s="70">
        <v>3</v>
      </c>
    </row>
    <row r="160" spans="1:1" ht="15.5" x14ac:dyDescent="0.35">
      <c r="A160" s="70">
        <v>3</v>
      </c>
    </row>
    <row r="161" spans="1:1" ht="15.5" x14ac:dyDescent="0.35">
      <c r="A161" s="70">
        <v>3</v>
      </c>
    </row>
    <row r="162" spans="1:1" ht="15.5" x14ac:dyDescent="0.35">
      <c r="A162" s="70">
        <v>3</v>
      </c>
    </row>
    <row r="163" spans="1:1" ht="15.5" x14ac:dyDescent="0.35">
      <c r="A163" s="70">
        <v>3</v>
      </c>
    </row>
    <row r="164" spans="1:1" ht="15.5" x14ac:dyDescent="0.35">
      <c r="A164" s="70">
        <v>3</v>
      </c>
    </row>
    <row r="165" spans="1:1" ht="15.5" x14ac:dyDescent="0.35">
      <c r="A165" s="70">
        <v>3</v>
      </c>
    </row>
    <row r="166" spans="1:1" ht="15.5" x14ac:dyDescent="0.35">
      <c r="A166" s="70">
        <v>3</v>
      </c>
    </row>
    <row r="167" spans="1:1" ht="15.5" x14ac:dyDescent="0.35">
      <c r="A167" s="70">
        <v>3</v>
      </c>
    </row>
    <row r="168" spans="1:1" ht="15.5" x14ac:dyDescent="0.35">
      <c r="A168" s="70">
        <v>3</v>
      </c>
    </row>
    <row r="169" spans="1:1" ht="15.5" x14ac:dyDescent="0.35">
      <c r="A169" s="70">
        <v>3</v>
      </c>
    </row>
    <row r="170" spans="1:1" ht="15.5" x14ac:dyDescent="0.35">
      <c r="A170" s="70">
        <v>3</v>
      </c>
    </row>
    <row r="171" spans="1:1" ht="15.5" x14ac:dyDescent="0.35">
      <c r="A171" s="70">
        <v>3</v>
      </c>
    </row>
    <row r="172" spans="1:1" ht="15.5" x14ac:dyDescent="0.35">
      <c r="A172" s="70">
        <v>3</v>
      </c>
    </row>
    <row r="173" spans="1:1" ht="15.5" x14ac:dyDescent="0.35">
      <c r="A173" s="70">
        <v>3</v>
      </c>
    </row>
    <row r="174" spans="1:1" ht="15.5" x14ac:dyDescent="0.35">
      <c r="A174" s="70">
        <v>3</v>
      </c>
    </row>
    <row r="175" spans="1:1" ht="15.5" x14ac:dyDescent="0.35">
      <c r="A175" s="70">
        <v>3</v>
      </c>
    </row>
    <row r="176" spans="1:1" ht="15.5" x14ac:dyDescent="0.35">
      <c r="A176" s="70">
        <v>3</v>
      </c>
    </row>
    <row r="177" spans="1:1" ht="15.5" x14ac:dyDescent="0.35">
      <c r="A177" s="70">
        <v>3</v>
      </c>
    </row>
    <row r="178" spans="1:1" ht="15.5" x14ac:dyDescent="0.35">
      <c r="A178" s="70">
        <v>3</v>
      </c>
    </row>
    <row r="179" spans="1:1" ht="15.5" x14ac:dyDescent="0.35">
      <c r="A179" s="70">
        <v>3</v>
      </c>
    </row>
    <row r="180" spans="1:1" ht="15.5" x14ac:dyDescent="0.35">
      <c r="A180" s="70">
        <v>3</v>
      </c>
    </row>
    <row r="181" spans="1:1" ht="15.5" x14ac:dyDescent="0.35">
      <c r="A181" s="70">
        <v>3</v>
      </c>
    </row>
    <row r="182" spans="1:1" ht="15.5" x14ac:dyDescent="0.35">
      <c r="A182" s="70">
        <v>3</v>
      </c>
    </row>
    <row r="183" spans="1:1" ht="15.5" x14ac:dyDescent="0.35">
      <c r="A183" s="70">
        <v>3</v>
      </c>
    </row>
    <row r="184" spans="1:1" ht="15.5" x14ac:dyDescent="0.35">
      <c r="A184" s="70">
        <v>3</v>
      </c>
    </row>
    <row r="185" spans="1:1" ht="15.5" x14ac:dyDescent="0.35">
      <c r="A185" s="70">
        <v>3</v>
      </c>
    </row>
    <row r="186" spans="1:1" ht="15.5" x14ac:dyDescent="0.35">
      <c r="A186" s="70">
        <v>3</v>
      </c>
    </row>
    <row r="187" spans="1:1" ht="15.5" x14ac:dyDescent="0.35">
      <c r="A187" s="70">
        <v>3</v>
      </c>
    </row>
    <row r="188" spans="1:1" ht="15.5" x14ac:dyDescent="0.35">
      <c r="A188" s="70">
        <v>3</v>
      </c>
    </row>
    <row r="189" spans="1:1" ht="15.5" x14ac:dyDescent="0.35">
      <c r="A189" s="70">
        <v>3</v>
      </c>
    </row>
    <row r="190" spans="1:1" ht="15.5" x14ac:dyDescent="0.35">
      <c r="A190" s="70">
        <v>3</v>
      </c>
    </row>
    <row r="191" spans="1:1" ht="15.5" x14ac:dyDescent="0.35">
      <c r="A191" s="70">
        <v>3</v>
      </c>
    </row>
    <row r="192" spans="1:1" ht="15.5" x14ac:dyDescent="0.35">
      <c r="A192" s="70">
        <v>3</v>
      </c>
    </row>
    <row r="193" spans="1:1" ht="15.5" x14ac:dyDescent="0.35">
      <c r="A193" s="70">
        <v>3</v>
      </c>
    </row>
    <row r="194" spans="1:1" ht="15.5" x14ac:dyDescent="0.35">
      <c r="A194" s="70">
        <v>3</v>
      </c>
    </row>
    <row r="195" spans="1:1" ht="15.5" x14ac:dyDescent="0.35">
      <c r="A195" s="70">
        <v>4</v>
      </c>
    </row>
    <row r="196" spans="1:1" ht="15.5" x14ac:dyDescent="0.35">
      <c r="A196" s="70">
        <v>4</v>
      </c>
    </row>
    <row r="197" spans="1:1" ht="15.5" x14ac:dyDescent="0.35">
      <c r="A197" s="70">
        <v>4</v>
      </c>
    </row>
    <row r="198" spans="1:1" ht="15.5" x14ac:dyDescent="0.35">
      <c r="A198" s="70">
        <v>4</v>
      </c>
    </row>
    <row r="199" spans="1:1" ht="15.5" x14ac:dyDescent="0.35">
      <c r="A199" s="70">
        <v>4</v>
      </c>
    </row>
    <row r="200" spans="1:1" ht="15.5" x14ac:dyDescent="0.35">
      <c r="A200" s="70">
        <v>4</v>
      </c>
    </row>
    <row r="201" spans="1:1" ht="15.5" x14ac:dyDescent="0.35">
      <c r="A201" s="70">
        <v>4</v>
      </c>
    </row>
    <row r="202" spans="1:1" ht="15.5" x14ac:dyDescent="0.35">
      <c r="A202" s="70">
        <v>4</v>
      </c>
    </row>
    <row r="203" spans="1:1" ht="15.5" x14ac:dyDescent="0.35">
      <c r="A203" s="70">
        <v>4</v>
      </c>
    </row>
    <row r="204" spans="1:1" ht="15.5" x14ac:dyDescent="0.35">
      <c r="A204" s="70">
        <v>4</v>
      </c>
    </row>
    <row r="205" spans="1:1" ht="15.5" x14ac:dyDescent="0.35">
      <c r="A205" s="70">
        <v>4</v>
      </c>
    </row>
    <row r="206" spans="1:1" ht="15.5" x14ac:dyDescent="0.35">
      <c r="A206" s="70">
        <v>4</v>
      </c>
    </row>
    <row r="207" spans="1:1" ht="15.5" x14ac:dyDescent="0.35">
      <c r="A207" s="70">
        <v>4</v>
      </c>
    </row>
    <row r="208" spans="1:1" ht="15.5" x14ac:dyDescent="0.35">
      <c r="A208" s="70">
        <v>4</v>
      </c>
    </row>
    <row r="209" spans="1:1" ht="15.5" x14ac:dyDescent="0.35">
      <c r="A209" s="70">
        <v>4</v>
      </c>
    </row>
    <row r="210" spans="1:1" ht="15.5" x14ac:dyDescent="0.35">
      <c r="A210" s="70">
        <v>4</v>
      </c>
    </row>
    <row r="211" spans="1:1" ht="15.5" x14ac:dyDescent="0.35">
      <c r="A211" s="70">
        <v>4</v>
      </c>
    </row>
    <row r="212" spans="1:1" ht="15.5" x14ac:dyDescent="0.35">
      <c r="A212" s="70">
        <v>4</v>
      </c>
    </row>
    <row r="213" spans="1:1" ht="15.5" x14ac:dyDescent="0.35">
      <c r="A213" s="70">
        <v>4</v>
      </c>
    </row>
    <row r="214" spans="1:1" ht="15.5" x14ac:dyDescent="0.35">
      <c r="A214" s="70">
        <v>4</v>
      </c>
    </row>
    <row r="215" spans="1:1" ht="15.5" x14ac:dyDescent="0.35">
      <c r="A215" s="70">
        <v>4</v>
      </c>
    </row>
    <row r="216" spans="1:1" ht="15.5" x14ac:dyDescent="0.35">
      <c r="A216" s="70">
        <v>4</v>
      </c>
    </row>
    <row r="217" spans="1:1" ht="15.5" x14ac:dyDescent="0.35">
      <c r="A217" s="70">
        <v>4</v>
      </c>
    </row>
    <row r="218" spans="1:1" ht="15.5" x14ac:dyDescent="0.35">
      <c r="A218" s="70">
        <v>4</v>
      </c>
    </row>
    <row r="219" spans="1:1" ht="15.5" x14ac:dyDescent="0.35">
      <c r="A219" s="70">
        <v>4</v>
      </c>
    </row>
    <row r="220" spans="1:1" ht="15.5" x14ac:dyDescent="0.35">
      <c r="A220" s="70">
        <v>4</v>
      </c>
    </row>
    <row r="221" spans="1:1" ht="15.5" x14ac:dyDescent="0.35">
      <c r="A221" s="70">
        <v>4</v>
      </c>
    </row>
    <row r="222" spans="1:1" ht="15.5" x14ac:dyDescent="0.35">
      <c r="A222" s="70">
        <v>4</v>
      </c>
    </row>
    <row r="223" spans="1:1" ht="15.5" x14ac:dyDescent="0.35">
      <c r="A223" s="70">
        <v>4</v>
      </c>
    </row>
    <row r="224" spans="1:1" ht="15.5" x14ac:dyDescent="0.35">
      <c r="A224" s="70">
        <v>4</v>
      </c>
    </row>
    <row r="225" spans="1:1" ht="15.5" x14ac:dyDescent="0.35">
      <c r="A225" s="70">
        <v>4</v>
      </c>
    </row>
    <row r="226" spans="1:1" ht="15.5" x14ac:dyDescent="0.35">
      <c r="A226" s="70">
        <v>4</v>
      </c>
    </row>
    <row r="227" spans="1:1" ht="15.5" x14ac:dyDescent="0.35">
      <c r="A227" s="70">
        <v>4</v>
      </c>
    </row>
    <row r="228" spans="1:1" ht="15.5" x14ac:dyDescent="0.35">
      <c r="A228" s="70">
        <v>4</v>
      </c>
    </row>
    <row r="229" spans="1:1" ht="15.5" x14ac:dyDescent="0.35">
      <c r="A229" s="70">
        <v>4</v>
      </c>
    </row>
    <row r="230" spans="1:1" ht="15.5" x14ac:dyDescent="0.35">
      <c r="A230" s="70">
        <v>4</v>
      </c>
    </row>
    <row r="231" spans="1:1" ht="15.5" x14ac:dyDescent="0.35">
      <c r="A231" s="70">
        <v>5</v>
      </c>
    </row>
    <row r="232" spans="1:1" ht="15.5" x14ac:dyDescent="0.35">
      <c r="A232" s="70">
        <v>5</v>
      </c>
    </row>
    <row r="233" spans="1:1" ht="15.5" x14ac:dyDescent="0.35">
      <c r="A233" s="70">
        <v>5</v>
      </c>
    </row>
    <row r="234" spans="1:1" ht="15.5" x14ac:dyDescent="0.35">
      <c r="A234" s="70">
        <v>5</v>
      </c>
    </row>
    <row r="235" spans="1:1" ht="15.5" x14ac:dyDescent="0.35">
      <c r="A235" s="70">
        <v>5</v>
      </c>
    </row>
    <row r="236" spans="1:1" ht="15.5" x14ac:dyDescent="0.35">
      <c r="A236" s="70">
        <v>5</v>
      </c>
    </row>
    <row r="237" spans="1:1" ht="15.5" x14ac:dyDescent="0.35">
      <c r="A237" s="70">
        <v>5</v>
      </c>
    </row>
    <row r="238" spans="1:1" ht="15.5" x14ac:dyDescent="0.35">
      <c r="A238" s="70">
        <v>5</v>
      </c>
    </row>
    <row r="239" spans="1:1" ht="15.5" x14ac:dyDescent="0.35">
      <c r="A239" s="70">
        <v>5</v>
      </c>
    </row>
    <row r="240" spans="1:1" ht="15.5" x14ac:dyDescent="0.35">
      <c r="A240" s="70">
        <v>5</v>
      </c>
    </row>
    <row r="241" spans="1:1" ht="15.5" x14ac:dyDescent="0.35">
      <c r="A241" s="70">
        <v>5</v>
      </c>
    </row>
    <row r="242" spans="1:1" ht="15.5" x14ac:dyDescent="0.35">
      <c r="A242" s="70">
        <v>5</v>
      </c>
    </row>
    <row r="243" spans="1:1" ht="15.5" x14ac:dyDescent="0.35">
      <c r="A243" s="70">
        <v>5</v>
      </c>
    </row>
    <row r="244" spans="1:1" ht="15.5" x14ac:dyDescent="0.35">
      <c r="A244" s="70">
        <v>5</v>
      </c>
    </row>
    <row r="245" spans="1:1" ht="15.5" x14ac:dyDescent="0.35">
      <c r="A245" s="70">
        <v>5</v>
      </c>
    </row>
    <row r="246" spans="1:1" ht="15.5" x14ac:dyDescent="0.35">
      <c r="A246" s="70">
        <v>5</v>
      </c>
    </row>
    <row r="247" spans="1:1" ht="13" thickBot="1" x14ac:dyDescent="0.3"/>
    <row r="248" spans="1:1" ht="50.5" thickBot="1" x14ac:dyDescent="0.3">
      <c r="A248" s="78" t="s">
        <v>318</v>
      </c>
    </row>
  </sheetData>
  <mergeCells count="1">
    <mergeCell ref="C2:D2"/>
  </mergeCells>
  <hyperlinks>
    <hyperlink ref="F2" location="Contents!A1" display="Go Back To Contents Sheet" xr:uid="{AED9F3FC-7031-4750-80B6-5694329AC19C}"/>
    <hyperlink ref="A248" location="Contents!A1" display="Go Back To Contents Sheet" xr:uid="{C788836F-FC6D-4E58-84BF-F07967560B4F}"/>
  </hyperlinks>
  <pageMargins left="0.7" right="0.7" top="0.75" bottom="0.75" header="0.3" footer="0.3"/>
  <ignoredErrors>
    <ignoredError sqref="C4" numberStoredAsText="1"/>
  </ignoredErrors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7F75-1212-4604-9A61-A2FE09F4BE02}">
  <dimension ref="A1:D247"/>
  <sheetViews>
    <sheetView showGridLines="0" workbookViewId="0">
      <selection activeCell="C1" sqref="C1"/>
    </sheetView>
  </sheetViews>
  <sheetFormatPr defaultRowHeight="12.5" x14ac:dyDescent="0.25"/>
  <cols>
    <col min="1" max="1" width="46.7265625" customWidth="1"/>
    <col min="3" max="3" width="20.7265625" customWidth="1"/>
  </cols>
  <sheetData>
    <row r="1" spans="1:4" ht="101" customHeight="1" thickBot="1" x14ac:dyDescent="0.45">
      <c r="A1" s="101" t="s">
        <v>12</v>
      </c>
      <c r="C1" s="78" t="s">
        <v>318</v>
      </c>
    </row>
    <row r="2" spans="1:4" ht="18" customHeight="1" thickBot="1" x14ac:dyDescent="0.4">
      <c r="A2" s="10" t="s">
        <v>16</v>
      </c>
    </row>
    <row r="3" spans="1:4" ht="18" customHeight="1" x14ac:dyDescent="0.4">
      <c r="A3" s="10" t="s">
        <v>16</v>
      </c>
      <c r="C3" s="97" t="s">
        <v>16</v>
      </c>
      <c r="D3" s="98">
        <f>COUNTIF('Scholarship App Opinion'!$A:$A, C3)</f>
        <v>237</v>
      </c>
    </row>
    <row r="4" spans="1:4" ht="18" customHeight="1" thickBot="1" x14ac:dyDescent="0.45">
      <c r="A4" s="10" t="s">
        <v>16</v>
      </c>
      <c r="C4" s="99" t="s">
        <v>18</v>
      </c>
      <c r="D4" s="100">
        <f>COUNTIF('Scholarship App Opinion'!$A:$A, C4)</f>
        <v>7</v>
      </c>
    </row>
    <row r="5" spans="1:4" ht="18" customHeight="1" x14ac:dyDescent="0.35">
      <c r="A5" s="10" t="s">
        <v>16</v>
      </c>
    </row>
    <row r="6" spans="1:4" ht="18" customHeight="1" x14ac:dyDescent="0.35">
      <c r="A6" s="10" t="s">
        <v>16</v>
      </c>
    </row>
    <row r="7" spans="1:4" ht="18" customHeight="1" x14ac:dyDescent="0.35">
      <c r="A7" s="10" t="s">
        <v>16</v>
      </c>
    </row>
    <row r="8" spans="1:4" ht="18" customHeight="1" x14ac:dyDescent="0.35">
      <c r="A8" s="10" t="s">
        <v>16</v>
      </c>
    </row>
    <row r="9" spans="1:4" ht="18" customHeight="1" x14ac:dyDescent="0.35">
      <c r="A9" s="10" t="s">
        <v>16</v>
      </c>
    </row>
    <row r="10" spans="1:4" ht="18" customHeight="1" x14ac:dyDescent="0.35">
      <c r="A10" s="10" t="s">
        <v>16</v>
      </c>
    </row>
    <row r="11" spans="1:4" ht="18" customHeight="1" x14ac:dyDescent="0.35">
      <c r="A11" s="10" t="s">
        <v>16</v>
      </c>
    </row>
    <row r="12" spans="1:4" ht="18" customHeight="1" x14ac:dyDescent="0.35">
      <c r="A12" s="10" t="s">
        <v>16</v>
      </c>
    </row>
    <row r="13" spans="1:4" ht="18" customHeight="1" x14ac:dyDescent="0.35">
      <c r="A13" s="10" t="s">
        <v>16</v>
      </c>
    </row>
    <row r="14" spans="1:4" ht="18" customHeight="1" x14ac:dyDescent="0.35">
      <c r="A14" s="10" t="s">
        <v>16</v>
      </c>
    </row>
    <row r="15" spans="1:4" ht="18" customHeight="1" x14ac:dyDescent="0.35">
      <c r="A15" s="10" t="s">
        <v>16</v>
      </c>
    </row>
    <row r="16" spans="1:4" ht="18" customHeight="1" x14ac:dyDescent="0.35">
      <c r="A16" s="10" t="s">
        <v>16</v>
      </c>
    </row>
    <row r="17" spans="1:1" ht="18" customHeight="1" x14ac:dyDescent="0.35">
      <c r="A17" s="10" t="s">
        <v>16</v>
      </c>
    </row>
    <row r="18" spans="1:1" ht="18" customHeight="1" x14ac:dyDescent="0.35">
      <c r="A18" s="10" t="s">
        <v>16</v>
      </c>
    </row>
    <row r="19" spans="1:1" ht="18" customHeight="1" x14ac:dyDescent="0.35">
      <c r="A19" s="10" t="s">
        <v>16</v>
      </c>
    </row>
    <row r="20" spans="1:1" ht="18" customHeight="1" x14ac:dyDescent="0.35">
      <c r="A20" s="10" t="s">
        <v>16</v>
      </c>
    </row>
    <row r="21" spans="1:1" ht="18" customHeight="1" x14ac:dyDescent="0.35">
      <c r="A21" s="10" t="s">
        <v>16</v>
      </c>
    </row>
    <row r="22" spans="1:1" ht="18" customHeight="1" x14ac:dyDescent="0.35">
      <c r="A22" s="10" t="s">
        <v>16</v>
      </c>
    </row>
    <row r="23" spans="1:1" ht="18" customHeight="1" x14ac:dyDescent="0.35">
      <c r="A23" s="10" t="s">
        <v>16</v>
      </c>
    </row>
    <row r="24" spans="1:1" ht="18" customHeight="1" x14ac:dyDescent="0.35">
      <c r="A24" s="10" t="s">
        <v>16</v>
      </c>
    </row>
    <row r="25" spans="1:1" ht="18" customHeight="1" x14ac:dyDescent="0.35">
      <c r="A25" s="10" t="s">
        <v>16</v>
      </c>
    </row>
    <row r="26" spans="1:1" ht="18" customHeight="1" x14ac:dyDescent="0.35">
      <c r="A26" s="10" t="s">
        <v>16</v>
      </c>
    </row>
    <row r="27" spans="1:1" ht="18" customHeight="1" x14ac:dyDescent="0.35">
      <c r="A27" s="10" t="s">
        <v>16</v>
      </c>
    </row>
    <row r="28" spans="1:1" ht="18" customHeight="1" x14ac:dyDescent="0.35">
      <c r="A28" s="10" t="s">
        <v>16</v>
      </c>
    </row>
    <row r="29" spans="1:1" ht="18" customHeight="1" x14ac:dyDescent="0.35">
      <c r="A29" s="10" t="s">
        <v>16</v>
      </c>
    </row>
    <row r="30" spans="1:1" ht="18" customHeight="1" x14ac:dyDescent="0.35">
      <c r="A30" s="10" t="s">
        <v>16</v>
      </c>
    </row>
    <row r="31" spans="1:1" ht="18" customHeight="1" x14ac:dyDescent="0.35">
      <c r="A31" s="10" t="s">
        <v>16</v>
      </c>
    </row>
    <row r="32" spans="1:1" ht="18" customHeight="1" x14ac:dyDescent="0.35">
      <c r="A32" s="10" t="s">
        <v>16</v>
      </c>
    </row>
    <row r="33" spans="1:1" ht="18" customHeight="1" x14ac:dyDescent="0.35">
      <c r="A33" s="10" t="s">
        <v>16</v>
      </c>
    </row>
    <row r="34" spans="1:1" ht="18" customHeight="1" x14ac:dyDescent="0.35">
      <c r="A34" s="10" t="s">
        <v>16</v>
      </c>
    </row>
    <row r="35" spans="1:1" ht="18" customHeight="1" x14ac:dyDescent="0.35">
      <c r="A35" s="10" t="s">
        <v>16</v>
      </c>
    </row>
    <row r="36" spans="1:1" ht="18" customHeight="1" x14ac:dyDescent="0.35">
      <c r="A36" s="10" t="s">
        <v>16</v>
      </c>
    </row>
    <row r="37" spans="1:1" ht="18" customHeight="1" x14ac:dyDescent="0.35">
      <c r="A37" s="10" t="s">
        <v>16</v>
      </c>
    </row>
    <row r="38" spans="1:1" ht="18" customHeight="1" x14ac:dyDescent="0.35">
      <c r="A38" s="10" t="s">
        <v>16</v>
      </c>
    </row>
    <row r="39" spans="1:1" ht="18" customHeight="1" x14ac:dyDescent="0.35">
      <c r="A39" s="10" t="s">
        <v>16</v>
      </c>
    </row>
    <row r="40" spans="1:1" ht="18" customHeight="1" x14ac:dyDescent="0.35">
      <c r="A40" s="10" t="s">
        <v>16</v>
      </c>
    </row>
    <row r="41" spans="1:1" ht="18" customHeight="1" x14ac:dyDescent="0.35">
      <c r="A41" s="10" t="s">
        <v>16</v>
      </c>
    </row>
    <row r="42" spans="1:1" ht="18" customHeight="1" x14ac:dyDescent="0.35">
      <c r="A42" s="10" t="s">
        <v>16</v>
      </c>
    </row>
    <row r="43" spans="1:1" ht="18" customHeight="1" x14ac:dyDescent="0.35">
      <c r="A43" s="10" t="s">
        <v>16</v>
      </c>
    </row>
    <row r="44" spans="1:1" ht="18" customHeight="1" x14ac:dyDescent="0.35">
      <c r="A44" s="10" t="s">
        <v>16</v>
      </c>
    </row>
    <row r="45" spans="1:1" ht="18" customHeight="1" x14ac:dyDescent="0.35">
      <c r="A45" s="10" t="s">
        <v>16</v>
      </c>
    </row>
    <row r="46" spans="1:1" ht="18" customHeight="1" x14ac:dyDescent="0.35">
      <c r="A46" s="10" t="s">
        <v>16</v>
      </c>
    </row>
    <row r="47" spans="1:1" ht="18" customHeight="1" x14ac:dyDescent="0.35">
      <c r="A47" s="10" t="s">
        <v>16</v>
      </c>
    </row>
    <row r="48" spans="1:1" ht="18" customHeight="1" x14ac:dyDescent="0.35">
      <c r="A48" s="10" t="s">
        <v>16</v>
      </c>
    </row>
    <row r="49" spans="1:1" ht="18" customHeight="1" x14ac:dyDescent="0.35">
      <c r="A49" s="10" t="s">
        <v>16</v>
      </c>
    </row>
    <row r="50" spans="1:1" ht="18" customHeight="1" x14ac:dyDescent="0.35">
      <c r="A50" s="10" t="s">
        <v>16</v>
      </c>
    </row>
    <row r="51" spans="1:1" ht="18" customHeight="1" x14ac:dyDescent="0.35">
      <c r="A51" s="10" t="s">
        <v>16</v>
      </c>
    </row>
    <row r="52" spans="1:1" ht="18" customHeight="1" x14ac:dyDescent="0.35">
      <c r="A52" s="10" t="s">
        <v>16</v>
      </c>
    </row>
    <row r="53" spans="1:1" ht="18" customHeight="1" x14ac:dyDescent="0.35">
      <c r="A53" s="10" t="s">
        <v>16</v>
      </c>
    </row>
    <row r="54" spans="1:1" ht="18" customHeight="1" x14ac:dyDescent="0.35">
      <c r="A54" s="10" t="s">
        <v>16</v>
      </c>
    </row>
    <row r="55" spans="1:1" ht="18" customHeight="1" x14ac:dyDescent="0.35">
      <c r="A55" s="10" t="s">
        <v>16</v>
      </c>
    </row>
    <row r="56" spans="1:1" ht="18" customHeight="1" x14ac:dyDescent="0.35">
      <c r="A56" s="10" t="s">
        <v>16</v>
      </c>
    </row>
    <row r="57" spans="1:1" ht="18" customHeight="1" x14ac:dyDescent="0.35">
      <c r="A57" s="10" t="s">
        <v>16</v>
      </c>
    </row>
    <row r="58" spans="1:1" ht="18" customHeight="1" x14ac:dyDescent="0.35">
      <c r="A58" s="10" t="s">
        <v>16</v>
      </c>
    </row>
    <row r="59" spans="1:1" ht="18" customHeight="1" x14ac:dyDescent="0.35">
      <c r="A59" s="10" t="s">
        <v>16</v>
      </c>
    </row>
    <row r="60" spans="1:1" ht="18" customHeight="1" x14ac:dyDescent="0.35">
      <c r="A60" s="10" t="s">
        <v>16</v>
      </c>
    </row>
    <row r="61" spans="1:1" ht="18" customHeight="1" x14ac:dyDescent="0.35">
      <c r="A61" s="10" t="s">
        <v>16</v>
      </c>
    </row>
    <row r="62" spans="1:1" ht="18" customHeight="1" x14ac:dyDescent="0.35">
      <c r="A62" s="10" t="s">
        <v>16</v>
      </c>
    </row>
    <row r="63" spans="1:1" ht="18" customHeight="1" x14ac:dyDescent="0.35">
      <c r="A63" s="10" t="s">
        <v>16</v>
      </c>
    </row>
    <row r="64" spans="1:1" ht="18" customHeight="1" x14ac:dyDescent="0.35">
      <c r="A64" s="10" t="s">
        <v>16</v>
      </c>
    </row>
    <row r="65" spans="1:1" ht="18" customHeight="1" x14ac:dyDescent="0.35">
      <c r="A65" s="10" t="s">
        <v>16</v>
      </c>
    </row>
    <row r="66" spans="1:1" ht="18" customHeight="1" x14ac:dyDescent="0.35">
      <c r="A66" s="10" t="s">
        <v>16</v>
      </c>
    </row>
    <row r="67" spans="1:1" ht="18" customHeight="1" x14ac:dyDescent="0.35">
      <c r="A67" s="10" t="s">
        <v>16</v>
      </c>
    </row>
    <row r="68" spans="1:1" ht="18" customHeight="1" x14ac:dyDescent="0.35">
      <c r="A68" s="10" t="s">
        <v>16</v>
      </c>
    </row>
    <row r="69" spans="1:1" ht="18" customHeight="1" x14ac:dyDescent="0.35">
      <c r="A69" s="10" t="s">
        <v>16</v>
      </c>
    </row>
    <row r="70" spans="1:1" ht="18" customHeight="1" x14ac:dyDescent="0.35">
      <c r="A70" s="10" t="s">
        <v>16</v>
      </c>
    </row>
    <row r="71" spans="1:1" ht="18" customHeight="1" x14ac:dyDescent="0.35">
      <c r="A71" s="10" t="s">
        <v>16</v>
      </c>
    </row>
    <row r="72" spans="1:1" ht="18" customHeight="1" x14ac:dyDescent="0.35">
      <c r="A72" s="10" t="s">
        <v>16</v>
      </c>
    </row>
    <row r="73" spans="1:1" ht="18" customHeight="1" x14ac:dyDescent="0.35">
      <c r="A73" s="10" t="s">
        <v>16</v>
      </c>
    </row>
    <row r="74" spans="1:1" ht="18" customHeight="1" x14ac:dyDescent="0.35">
      <c r="A74" s="10" t="s">
        <v>16</v>
      </c>
    </row>
    <row r="75" spans="1:1" ht="18" customHeight="1" x14ac:dyDescent="0.35">
      <c r="A75" s="10" t="s">
        <v>16</v>
      </c>
    </row>
    <row r="76" spans="1:1" ht="18" customHeight="1" x14ac:dyDescent="0.35">
      <c r="A76" s="10" t="s">
        <v>16</v>
      </c>
    </row>
    <row r="77" spans="1:1" ht="18" customHeight="1" x14ac:dyDescent="0.35">
      <c r="A77" s="10" t="s">
        <v>16</v>
      </c>
    </row>
    <row r="78" spans="1:1" ht="18" customHeight="1" x14ac:dyDescent="0.35">
      <c r="A78" s="10" t="s">
        <v>16</v>
      </c>
    </row>
    <row r="79" spans="1:1" ht="18" customHeight="1" x14ac:dyDescent="0.35">
      <c r="A79" s="10" t="s">
        <v>16</v>
      </c>
    </row>
    <row r="80" spans="1:1" ht="18" customHeight="1" x14ac:dyDescent="0.35">
      <c r="A80" s="10" t="s">
        <v>16</v>
      </c>
    </row>
    <row r="81" spans="1:1" ht="18" customHeight="1" x14ac:dyDescent="0.35">
      <c r="A81" s="10" t="s">
        <v>16</v>
      </c>
    </row>
    <row r="82" spans="1:1" ht="18" customHeight="1" x14ac:dyDescent="0.35">
      <c r="A82" s="10" t="s">
        <v>16</v>
      </c>
    </row>
    <row r="83" spans="1:1" ht="18" customHeight="1" x14ac:dyDescent="0.35">
      <c r="A83" s="10" t="s">
        <v>16</v>
      </c>
    </row>
    <row r="84" spans="1:1" ht="18" customHeight="1" x14ac:dyDescent="0.35">
      <c r="A84" s="10" t="s">
        <v>16</v>
      </c>
    </row>
    <row r="85" spans="1:1" ht="18" customHeight="1" x14ac:dyDescent="0.35">
      <c r="A85" s="10" t="s">
        <v>16</v>
      </c>
    </row>
    <row r="86" spans="1:1" ht="18" customHeight="1" x14ac:dyDescent="0.35">
      <c r="A86" s="10" t="s">
        <v>16</v>
      </c>
    </row>
    <row r="87" spans="1:1" ht="18" customHeight="1" x14ac:dyDescent="0.35">
      <c r="A87" s="10" t="s">
        <v>16</v>
      </c>
    </row>
    <row r="88" spans="1:1" ht="18" customHeight="1" x14ac:dyDescent="0.35">
      <c r="A88" s="10" t="s">
        <v>16</v>
      </c>
    </row>
    <row r="89" spans="1:1" ht="18" customHeight="1" x14ac:dyDescent="0.35">
      <c r="A89" s="10" t="s">
        <v>16</v>
      </c>
    </row>
    <row r="90" spans="1:1" ht="18" customHeight="1" x14ac:dyDescent="0.35">
      <c r="A90" s="10" t="s">
        <v>16</v>
      </c>
    </row>
    <row r="91" spans="1:1" ht="18" customHeight="1" x14ac:dyDescent="0.35">
      <c r="A91" s="10" t="s">
        <v>16</v>
      </c>
    </row>
    <row r="92" spans="1:1" ht="18" customHeight="1" x14ac:dyDescent="0.35">
      <c r="A92" s="10" t="s">
        <v>16</v>
      </c>
    </row>
    <row r="93" spans="1:1" ht="18" customHeight="1" x14ac:dyDescent="0.35">
      <c r="A93" s="10" t="s">
        <v>16</v>
      </c>
    </row>
    <row r="94" spans="1:1" ht="18" customHeight="1" x14ac:dyDescent="0.35">
      <c r="A94" s="10" t="s">
        <v>16</v>
      </c>
    </row>
    <row r="95" spans="1:1" ht="18" customHeight="1" x14ac:dyDescent="0.35">
      <c r="A95" s="10" t="s">
        <v>16</v>
      </c>
    </row>
    <row r="96" spans="1:1" ht="18" customHeight="1" x14ac:dyDescent="0.35">
      <c r="A96" s="10" t="s">
        <v>16</v>
      </c>
    </row>
    <row r="97" spans="1:1" ht="18" customHeight="1" x14ac:dyDescent="0.35">
      <c r="A97" s="10" t="s">
        <v>16</v>
      </c>
    </row>
    <row r="98" spans="1:1" ht="18" customHeight="1" x14ac:dyDescent="0.35">
      <c r="A98" s="10" t="s">
        <v>16</v>
      </c>
    </row>
    <row r="99" spans="1:1" ht="18" customHeight="1" x14ac:dyDescent="0.35">
      <c r="A99" s="10" t="s">
        <v>16</v>
      </c>
    </row>
    <row r="100" spans="1:1" ht="18" customHeight="1" x14ac:dyDescent="0.35">
      <c r="A100" s="10" t="s">
        <v>16</v>
      </c>
    </row>
    <row r="101" spans="1:1" ht="18" customHeight="1" x14ac:dyDescent="0.35">
      <c r="A101" s="10" t="s">
        <v>16</v>
      </c>
    </row>
    <row r="102" spans="1:1" ht="18" customHeight="1" x14ac:dyDescent="0.35">
      <c r="A102" s="10" t="s">
        <v>16</v>
      </c>
    </row>
    <row r="103" spans="1:1" ht="18" customHeight="1" x14ac:dyDescent="0.35">
      <c r="A103" s="10" t="s">
        <v>16</v>
      </c>
    </row>
    <row r="104" spans="1:1" ht="18" customHeight="1" x14ac:dyDescent="0.35">
      <c r="A104" s="10" t="s">
        <v>16</v>
      </c>
    </row>
    <row r="105" spans="1:1" ht="18" customHeight="1" x14ac:dyDescent="0.35">
      <c r="A105" s="10" t="s">
        <v>16</v>
      </c>
    </row>
    <row r="106" spans="1:1" ht="18" customHeight="1" x14ac:dyDescent="0.35">
      <c r="A106" s="10" t="s">
        <v>16</v>
      </c>
    </row>
    <row r="107" spans="1:1" ht="18" customHeight="1" x14ac:dyDescent="0.35">
      <c r="A107" s="10" t="s">
        <v>16</v>
      </c>
    </row>
    <row r="108" spans="1:1" ht="18" customHeight="1" x14ac:dyDescent="0.35">
      <c r="A108" s="10" t="s">
        <v>16</v>
      </c>
    </row>
    <row r="109" spans="1:1" ht="18" customHeight="1" x14ac:dyDescent="0.35">
      <c r="A109" s="10" t="s">
        <v>16</v>
      </c>
    </row>
    <row r="110" spans="1:1" ht="18" customHeight="1" x14ac:dyDescent="0.35">
      <c r="A110" s="10" t="s">
        <v>16</v>
      </c>
    </row>
    <row r="111" spans="1:1" ht="18" customHeight="1" x14ac:dyDescent="0.35">
      <c r="A111" s="10" t="s">
        <v>16</v>
      </c>
    </row>
    <row r="112" spans="1:1" ht="18" customHeight="1" x14ac:dyDescent="0.35">
      <c r="A112" s="10" t="s">
        <v>16</v>
      </c>
    </row>
    <row r="113" spans="1:1" ht="18" customHeight="1" x14ac:dyDescent="0.35">
      <c r="A113" s="10" t="s">
        <v>16</v>
      </c>
    </row>
    <row r="114" spans="1:1" ht="18" customHeight="1" x14ac:dyDescent="0.35">
      <c r="A114" s="10" t="s">
        <v>16</v>
      </c>
    </row>
    <row r="115" spans="1:1" ht="18" customHeight="1" x14ac:dyDescent="0.35">
      <c r="A115" s="10" t="s">
        <v>16</v>
      </c>
    </row>
    <row r="116" spans="1:1" ht="18" customHeight="1" x14ac:dyDescent="0.35">
      <c r="A116" s="10" t="s">
        <v>16</v>
      </c>
    </row>
    <row r="117" spans="1:1" ht="18" customHeight="1" x14ac:dyDescent="0.35">
      <c r="A117" s="10" t="s">
        <v>16</v>
      </c>
    </row>
    <row r="118" spans="1:1" ht="18" customHeight="1" x14ac:dyDescent="0.35">
      <c r="A118" s="10" t="s">
        <v>16</v>
      </c>
    </row>
    <row r="119" spans="1:1" ht="18" customHeight="1" x14ac:dyDescent="0.35">
      <c r="A119" s="10" t="s">
        <v>16</v>
      </c>
    </row>
    <row r="120" spans="1:1" ht="18" customHeight="1" x14ac:dyDescent="0.35">
      <c r="A120" s="10" t="s">
        <v>16</v>
      </c>
    </row>
    <row r="121" spans="1:1" ht="18" customHeight="1" x14ac:dyDescent="0.35">
      <c r="A121" s="10" t="s">
        <v>16</v>
      </c>
    </row>
    <row r="122" spans="1:1" ht="18" customHeight="1" x14ac:dyDescent="0.35">
      <c r="A122" s="10" t="s">
        <v>16</v>
      </c>
    </row>
    <row r="123" spans="1:1" ht="18" customHeight="1" x14ac:dyDescent="0.35">
      <c r="A123" s="10" t="s">
        <v>16</v>
      </c>
    </row>
    <row r="124" spans="1:1" ht="18" customHeight="1" x14ac:dyDescent="0.35">
      <c r="A124" s="10" t="s">
        <v>16</v>
      </c>
    </row>
    <row r="125" spans="1:1" ht="18" customHeight="1" x14ac:dyDescent="0.35">
      <c r="A125" s="10" t="s">
        <v>16</v>
      </c>
    </row>
    <row r="126" spans="1:1" ht="18" customHeight="1" x14ac:dyDescent="0.35">
      <c r="A126" s="10" t="s">
        <v>16</v>
      </c>
    </row>
    <row r="127" spans="1:1" ht="18" customHeight="1" x14ac:dyDescent="0.35">
      <c r="A127" s="10" t="s">
        <v>16</v>
      </c>
    </row>
    <row r="128" spans="1:1" ht="18" customHeight="1" x14ac:dyDescent="0.35">
      <c r="A128" s="10" t="s">
        <v>16</v>
      </c>
    </row>
    <row r="129" spans="1:1" ht="18" customHeight="1" x14ac:dyDescent="0.35">
      <c r="A129" s="10" t="s">
        <v>16</v>
      </c>
    </row>
    <row r="130" spans="1:1" ht="18" customHeight="1" x14ac:dyDescent="0.35">
      <c r="A130" s="10" t="s">
        <v>16</v>
      </c>
    </row>
    <row r="131" spans="1:1" ht="18" customHeight="1" x14ac:dyDescent="0.35">
      <c r="A131" s="10" t="s">
        <v>16</v>
      </c>
    </row>
    <row r="132" spans="1:1" ht="18" customHeight="1" x14ac:dyDescent="0.35">
      <c r="A132" s="10" t="s">
        <v>16</v>
      </c>
    </row>
    <row r="133" spans="1:1" ht="18" customHeight="1" x14ac:dyDescent="0.35">
      <c r="A133" s="10" t="s">
        <v>16</v>
      </c>
    </row>
    <row r="134" spans="1:1" ht="18" customHeight="1" x14ac:dyDescent="0.35">
      <c r="A134" s="10" t="s">
        <v>16</v>
      </c>
    </row>
    <row r="135" spans="1:1" ht="18" customHeight="1" x14ac:dyDescent="0.35">
      <c r="A135" s="10" t="s">
        <v>16</v>
      </c>
    </row>
    <row r="136" spans="1:1" ht="18" customHeight="1" x14ac:dyDescent="0.35">
      <c r="A136" s="10" t="s">
        <v>16</v>
      </c>
    </row>
    <row r="137" spans="1:1" ht="18" customHeight="1" x14ac:dyDescent="0.35">
      <c r="A137" s="10" t="s">
        <v>16</v>
      </c>
    </row>
    <row r="138" spans="1:1" ht="18" customHeight="1" x14ac:dyDescent="0.35">
      <c r="A138" s="10" t="s">
        <v>16</v>
      </c>
    </row>
    <row r="139" spans="1:1" ht="18" customHeight="1" x14ac:dyDescent="0.35">
      <c r="A139" s="10" t="s">
        <v>16</v>
      </c>
    </row>
    <row r="140" spans="1:1" ht="18" customHeight="1" x14ac:dyDescent="0.35">
      <c r="A140" s="10" t="s">
        <v>16</v>
      </c>
    </row>
    <row r="141" spans="1:1" ht="18" customHeight="1" x14ac:dyDescent="0.35">
      <c r="A141" s="10" t="s">
        <v>16</v>
      </c>
    </row>
    <row r="142" spans="1:1" ht="18" customHeight="1" x14ac:dyDescent="0.35">
      <c r="A142" s="10" t="s">
        <v>16</v>
      </c>
    </row>
    <row r="143" spans="1:1" ht="18" customHeight="1" x14ac:dyDescent="0.35">
      <c r="A143" s="10" t="s">
        <v>16</v>
      </c>
    </row>
    <row r="144" spans="1:1" ht="18" customHeight="1" x14ac:dyDescent="0.35">
      <c r="A144" s="10" t="s">
        <v>16</v>
      </c>
    </row>
    <row r="145" spans="1:1" ht="18" customHeight="1" x14ac:dyDescent="0.35">
      <c r="A145" s="10" t="s">
        <v>16</v>
      </c>
    </row>
    <row r="146" spans="1:1" ht="18" customHeight="1" x14ac:dyDescent="0.35">
      <c r="A146" s="10" t="s">
        <v>16</v>
      </c>
    </row>
    <row r="147" spans="1:1" ht="18" customHeight="1" x14ac:dyDescent="0.35">
      <c r="A147" s="10" t="s">
        <v>16</v>
      </c>
    </row>
    <row r="148" spans="1:1" ht="18" customHeight="1" x14ac:dyDescent="0.35">
      <c r="A148" s="10" t="s">
        <v>16</v>
      </c>
    </row>
    <row r="149" spans="1:1" ht="18" customHeight="1" x14ac:dyDescent="0.35">
      <c r="A149" s="10" t="s">
        <v>16</v>
      </c>
    </row>
    <row r="150" spans="1:1" ht="18" customHeight="1" x14ac:dyDescent="0.35">
      <c r="A150" s="10" t="s">
        <v>16</v>
      </c>
    </row>
    <row r="151" spans="1:1" ht="18" customHeight="1" x14ac:dyDescent="0.35">
      <c r="A151" s="10" t="s">
        <v>16</v>
      </c>
    </row>
    <row r="152" spans="1:1" ht="18" customHeight="1" x14ac:dyDescent="0.35">
      <c r="A152" s="10" t="s">
        <v>16</v>
      </c>
    </row>
    <row r="153" spans="1:1" ht="18" customHeight="1" x14ac:dyDescent="0.35">
      <c r="A153" s="10" t="s">
        <v>16</v>
      </c>
    </row>
    <row r="154" spans="1:1" ht="18" customHeight="1" x14ac:dyDescent="0.35">
      <c r="A154" s="10" t="s">
        <v>16</v>
      </c>
    </row>
    <row r="155" spans="1:1" ht="18" customHeight="1" x14ac:dyDescent="0.35">
      <c r="A155" s="10" t="s">
        <v>16</v>
      </c>
    </row>
    <row r="156" spans="1:1" ht="18" customHeight="1" x14ac:dyDescent="0.35">
      <c r="A156" s="10" t="s">
        <v>16</v>
      </c>
    </row>
    <row r="157" spans="1:1" ht="18" customHeight="1" x14ac:dyDescent="0.35">
      <c r="A157" s="10" t="s">
        <v>16</v>
      </c>
    </row>
    <row r="158" spans="1:1" ht="18" customHeight="1" x14ac:dyDescent="0.35">
      <c r="A158" s="10" t="s">
        <v>16</v>
      </c>
    </row>
    <row r="159" spans="1:1" ht="18" customHeight="1" x14ac:dyDescent="0.35">
      <c r="A159" s="10" t="s">
        <v>16</v>
      </c>
    </row>
    <row r="160" spans="1:1" ht="18" customHeight="1" x14ac:dyDescent="0.35">
      <c r="A160" s="10" t="s">
        <v>16</v>
      </c>
    </row>
    <row r="161" spans="1:1" ht="18" customHeight="1" x14ac:dyDescent="0.35">
      <c r="A161" s="10" t="s">
        <v>16</v>
      </c>
    </row>
    <row r="162" spans="1:1" ht="18" customHeight="1" x14ac:dyDescent="0.35">
      <c r="A162" s="10" t="s">
        <v>16</v>
      </c>
    </row>
    <row r="163" spans="1:1" ht="18" customHeight="1" x14ac:dyDescent="0.35">
      <c r="A163" s="10" t="s">
        <v>16</v>
      </c>
    </row>
    <row r="164" spans="1:1" ht="18" customHeight="1" x14ac:dyDescent="0.35">
      <c r="A164" s="10" t="s">
        <v>16</v>
      </c>
    </row>
    <row r="165" spans="1:1" ht="18" customHeight="1" x14ac:dyDescent="0.35">
      <c r="A165" s="10" t="s">
        <v>16</v>
      </c>
    </row>
    <row r="166" spans="1:1" ht="18" customHeight="1" x14ac:dyDescent="0.35">
      <c r="A166" s="10" t="s">
        <v>16</v>
      </c>
    </row>
    <row r="167" spans="1:1" ht="18" customHeight="1" x14ac:dyDescent="0.35">
      <c r="A167" s="10" t="s">
        <v>16</v>
      </c>
    </row>
    <row r="168" spans="1:1" ht="18" customHeight="1" x14ac:dyDescent="0.35">
      <c r="A168" s="10" t="s">
        <v>16</v>
      </c>
    </row>
    <row r="169" spans="1:1" ht="18" customHeight="1" x14ac:dyDescent="0.35">
      <c r="A169" s="10" t="s">
        <v>16</v>
      </c>
    </row>
    <row r="170" spans="1:1" ht="18" customHeight="1" x14ac:dyDescent="0.35">
      <c r="A170" s="10" t="s">
        <v>16</v>
      </c>
    </row>
    <row r="171" spans="1:1" ht="18" customHeight="1" x14ac:dyDescent="0.35">
      <c r="A171" s="10" t="s">
        <v>16</v>
      </c>
    </row>
    <row r="172" spans="1:1" ht="18" customHeight="1" x14ac:dyDescent="0.35">
      <c r="A172" s="10" t="s">
        <v>16</v>
      </c>
    </row>
    <row r="173" spans="1:1" ht="18" customHeight="1" x14ac:dyDescent="0.35">
      <c r="A173" s="10" t="s">
        <v>16</v>
      </c>
    </row>
    <row r="174" spans="1:1" ht="18" customHeight="1" x14ac:dyDescent="0.35">
      <c r="A174" s="10" t="s">
        <v>16</v>
      </c>
    </row>
    <row r="175" spans="1:1" ht="18" customHeight="1" x14ac:dyDescent="0.35">
      <c r="A175" s="10" t="s">
        <v>16</v>
      </c>
    </row>
    <row r="176" spans="1:1" ht="18" customHeight="1" x14ac:dyDescent="0.35">
      <c r="A176" s="10" t="s">
        <v>16</v>
      </c>
    </row>
    <row r="177" spans="1:1" ht="18" customHeight="1" x14ac:dyDescent="0.35">
      <c r="A177" s="10" t="s">
        <v>16</v>
      </c>
    </row>
    <row r="178" spans="1:1" ht="18" customHeight="1" x14ac:dyDescent="0.35">
      <c r="A178" s="10" t="s">
        <v>16</v>
      </c>
    </row>
    <row r="179" spans="1:1" ht="18" customHeight="1" x14ac:dyDescent="0.35">
      <c r="A179" s="10" t="s">
        <v>16</v>
      </c>
    </row>
    <row r="180" spans="1:1" ht="18" customHeight="1" x14ac:dyDescent="0.35">
      <c r="A180" s="10" t="s">
        <v>16</v>
      </c>
    </row>
    <row r="181" spans="1:1" ht="18" customHeight="1" x14ac:dyDescent="0.35">
      <c r="A181" s="10" t="s">
        <v>16</v>
      </c>
    </row>
    <row r="182" spans="1:1" ht="18" customHeight="1" x14ac:dyDescent="0.35">
      <c r="A182" s="10" t="s">
        <v>16</v>
      </c>
    </row>
    <row r="183" spans="1:1" ht="18" customHeight="1" x14ac:dyDescent="0.35">
      <c r="A183" s="10" t="s">
        <v>16</v>
      </c>
    </row>
    <row r="184" spans="1:1" ht="18" customHeight="1" x14ac:dyDescent="0.35">
      <c r="A184" s="10" t="s">
        <v>16</v>
      </c>
    </row>
    <row r="185" spans="1:1" ht="18" customHeight="1" x14ac:dyDescent="0.35">
      <c r="A185" s="10" t="s">
        <v>16</v>
      </c>
    </row>
    <row r="186" spans="1:1" ht="18" customHeight="1" x14ac:dyDescent="0.35">
      <c r="A186" s="10" t="s">
        <v>16</v>
      </c>
    </row>
    <row r="187" spans="1:1" ht="18" customHeight="1" x14ac:dyDescent="0.35">
      <c r="A187" s="10" t="s">
        <v>16</v>
      </c>
    </row>
    <row r="188" spans="1:1" ht="18" customHeight="1" x14ac:dyDescent="0.35">
      <c r="A188" s="10" t="s">
        <v>16</v>
      </c>
    </row>
    <row r="189" spans="1:1" ht="18" customHeight="1" x14ac:dyDescent="0.35">
      <c r="A189" s="10" t="s">
        <v>16</v>
      </c>
    </row>
    <row r="190" spans="1:1" ht="18" customHeight="1" x14ac:dyDescent="0.35">
      <c r="A190" s="10" t="s">
        <v>16</v>
      </c>
    </row>
    <row r="191" spans="1:1" ht="18" customHeight="1" x14ac:dyDescent="0.35">
      <c r="A191" s="10" t="s">
        <v>16</v>
      </c>
    </row>
    <row r="192" spans="1:1" ht="18" customHeight="1" x14ac:dyDescent="0.35">
      <c r="A192" s="10" t="s">
        <v>16</v>
      </c>
    </row>
    <row r="193" spans="1:1" ht="18" customHeight="1" x14ac:dyDescent="0.35">
      <c r="A193" s="10" t="s">
        <v>16</v>
      </c>
    </row>
    <row r="194" spans="1:1" ht="18" customHeight="1" x14ac:dyDescent="0.35">
      <c r="A194" s="10" t="s">
        <v>16</v>
      </c>
    </row>
    <row r="195" spans="1:1" ht="18" customHeight="1" x14ac:dyDescent="0.35">
      <c r="A195" s="10" t="s">
        <v>16</v>
      </c>
    </row>
    <row r="196" spans="1:1" ht="18" customHeight="1" x14ac:dyDescent="0.35">
      <c r="A196" s="10" t="s">
        <v>16</v>
      </c>
    </row>
    <row r="197" spans="1:1" ht="18" customHeight="1" x14ac:dyDescent="0.35">
      <c r="A197" s="10" t="s">
        <v>16</v>
      </c>
    </row>
    <row r="198" spans="1:1" ht="18" customHeight="1" x14ac:dyDescent="0.35">
      <c r="A198" s="10" t="s">
        <v>16</v>
      </c>
    </row>
    <row r="199" spans="1:1" ht="18" customHeight="1" x14ac:dyDescent="0.35">
      <c r="A199" s="10" t="s">
        <v>16</v>
      </c>
    </row>
    <row r="200" spans="1:1" ht="18" customHeight="1" x14ac:dyDescent="0.35">
      <c r="A200" s="10" t="s">
        <v>16</v>
      </c>
    </row>
    <row r="201" spans="1:1" ht="18" customHeight="1" x14ac:dyDescent="0.35">
      <c r="A201" s="10" t="s">
        <v>16</v>
      </c>
    </row>
    <row r="202" spans="1:1" ht="18" customHeight="1" x14ac:dyDescent="0.35">
      <c r="A202" s="10" t="s">
        <v>16</v>
      </c>
    </row>
    <row r="203" spans="1:1" ht="18" customHeight="1" x14ac:dyDescent="0.35">
      <c r="A203" s="10" t="s">
        <v>16</v>
      </c>
    </row>
    <row r="204" spans="1:1" ht="18" customHeight="1" x14ac:dyDescent="0.35">
      <c r="A204" s="10" t="s">
        <v>16</v>
      </c>
    </row>
    <row r="205" spans="1:1" ht="18" customHeight="1" x14ac:dyDescent="0.35">
      <c r="A205" s="10" t="s">
        <v>16</v>
      </c>
    </row>
    <row r="206" spans="1:1" ht="18" customHeight="1" x14ac:dyDescent="0.35">
      <c r="A206" s="10" t="s">
        <v>16</v>
      </c>
    </row>
    <row r="207" spans="1:1" ht="18" customHeight="1" x14ac:dyDescent="0.35">
      <c r="A207" s="10" t="s">
        <v>16</v>
      </c>
    </row>
    <row r="208" spans="1:1" ht="18" customHeight="1" x14ac:dyDescent="0.35">
      <c r="A208" s="10" t="s">
        <v>16</v>
      </c>
    </row>
    <row r="209" spans="1:1" ht="18" customHeight="1" x14ac:dyDescent="0.35">
      <c r="A209" s="10" t="s">
        <v>16</v>
      </c>
    </row>
    <row r="210" spans="1:1" ht="18" customHeight="1" x14ac:dyDescent="0.35">
      <c r="A210" s="10" t="s">
        <v>16</v>
      </c>
    </row>
    <row r="211" spans="1:1" ht="18" customHeight="1" x14ac:dyDescent="0.35">
      <c r="A211" s="10" t="s">
        <v>16</v>
      </c>
    </row>
    <row r="212" spans="1:1" ht="18" customHeight="1" x14ac:dyDescent="0.35">
      <c r="A212" s="10" t="s">
        <v>16</v>
      </c>
    </row>
    <row r="213" spans="1:1" ht="18" customHeight="1" x14ac:dyDescent="0.35">
      <c r="A213" s="10" t="s">
        <v>16</v>
      </c>
    </row>
    <row r="214" spans="1:1" ht="18" customHeight="1" x14ac:dyDescent="0.35">
      <c r="A214" s="10" t="s">
        <v>16</v>
      </c>
    </row>
    <row r="215" spans="1:1" ht="18" customHeight="1" x14ac:dyDescent="0.35">
      <c r="A215" s="10" t="s">
        <v>16</v>
      </c>
    </row>
    <row r="216" spans="1:1" ht="18" customHeight="1" x14ac:dyDescent="0.35">
      <c r="A216" s="10" t="s">
        <v>16</v>
      </c>
    </row>
    <row r="217" spans="1:1" ht="18" customHeight="1" x14ac:dyDescent="0.35">
      <c r="A217" s="10" t="s">
        <v>16</v>
      </c>
    </row>
    <row r="218" spans="1:1" ht="18" customHeight="1" x14ac:dyDescent="0.35">
      <c r="A218" s="10" t="s">
        <v>16</v>
      </c>
    </row>
    <row r="219" spans="1:1" ht="18" customHeight="1" x14ac:dyDescent="0.35">
      <c r="A219" s="10" t="s">
        <v>16</v>
      </c>
    </row>
    <row r="220" spans="1:1" ht="18" customHeight="1" x14ac:dyDescent="0.35">
      <c r="A220" s="10" t="s">
        <v>16</v>
      </c>
    </row>
    <row r="221" spans="1:1" ht="18" customHeight="1" x14ac:dyDescent="0.35">
      <c r="A221" s="10" t="s">
        <v>16</v>
      </c>
    </row>
    <row r="222" spans="1:1" ht="18" customHeight="1" x14ac:dyDescent="0.35">
      <c r="A222" s="10" t="s">
        <v>16</v>
      </c>
    </row>
    <row r="223" spans="1:1" ht="18" customHeight="1" x14ac:dyDescent="0.35">
      <c r="A223" s="10" t="s">
        <v>16</v>
      </c>
    </row>
    <row r="224" spans="1:1" ht="18" customHeight="1" x14ac:dyDescent="0.35">
      <c r="A224" s="10" t="s">
        <v>16</v>
      </c>
    </row>
    <row r="225" spans="1:1" ht="18" customHeight="1" x14ac:dyDescent="0.35">
      <c r="A225" s="10" t="s">
        <v>16</v>
      </c>
    </row>
    <row r="226" spans="1:1" ht="18" customHeight="1" x14ac:dyDescent="0.35">
      <c r="A226" s="10" t="s">
        <v>16</v>
      </c>
    </row>
    <row r="227" spans="1:1" ht="18" customHeight="1" x14ac:dyDescent="0.35">
      <c r="A227" s="10" t="s">
        <v>16</v>
      </c>
    </row>
    <row r="228" spans="1:1" ht="18" customHeight="1" x14ac:dyDescent="0.35">
      <c r="A228" s="10" t="s">
        <v>16</v>
      </c>
    </row>
    <row r="229" spans="1:1" ht="18" customHeight="1" x14ac:dyDescent="0.35">
      <c r="A229" s="10" t="s">
        <v>16</v>
      </c>
    </row>
    <row r="230" spans="1:1" ht="18" customHeight="1" x14ac:dyDescent="0.35">
      <c r="A230" s="10" t="s">
        <v>16</v>
      </c>
    </row>
    <row r="231" spans="1:1" ht="18" customHeight="1" x14ac:dyDescent="0.35">
      <c r="A231" s="10" t="s">
        <v>16</v>
      </c>
    </row>
    <row r="232" spans="1:1" ht="18" customHeight="1" x14ac:dyDescent="0.35">
      <c r="A232" s="10" t="s">
        <v>16</v>
      </c>
    </row>
    <row r="233" spans="1:1" ht="18" customHeight="1" x14ac:dyDescent="0.35">
      <c r="A233" s="10" t="s">
        <v>16</v>
      </c>
    </row>
    <row r="234" spans="1:1" ht="18" customHeight="1" x14ac:dyDescent="0.35">
      <c r="A234" s="10" t="s">
        <v>16</v>
      </c>
    </row>
    <row r="235" spans="1:1" ht="18" customHeight="1" x14ac:dyDescent="0.35">
      <c r="A235" s="10" t="s">
        <v>16</v>
      </c>
    </row>
    <row r="236" spans="1:1" ht="18" customHeight="1" x14ac:dyDescent="0.35">
      <c r="A236" s="10" t="s">
        <v>16</v>
      </c>
    </row>
    <row r="237" spans="1:1" ht="18" customHeight="1" x14ac:dyDescent="0.35">
      <c r="A237" s="10" t="s">
        <v>18</v>
      </c>
    </row>
    <row r="238" spans="1:1" ht="18" customHeight="1" x14ac:dyDescent="0.35">
      <c r="A238" s="10" t="s">
        <v>18</v>
      </c>
    </row>
    <row r="239" spans="1:1" ht="18" customHeight="1" x14ac:dyDescent="0.35">
      <c r="A239" s="10" t="s">
        <v>18</v>
      </c>
    </row>
    <row r="240" spans="1:1" ht="18" customHeight="1" x14ac:dyDescent="0.35">
      <c r="A240" s="10" t="s">
        <v>18</v>
      </c>
    </row>
    <row r="241" spans="1:1" ht="18" customHeight="1" x14ac:dyDescent="0.35">
      <c r="A241" s="10" t="s">
        <v>18</v>
      </c>
    </row>
    <row r="242" spans="1:1" ht="18" customHeight="1" x14ac:dyDescent="0.35">
      <c r="A242" s="10" t="s">
        <v>18</v>
      </c>
    </row>
    <row r="243" spans="1:1" ht="18" customHeight="1" x14ac:dyDescent="0.35">
      <c r="A243" s="10" t="s">
        <v>18</v>
      </c>
    </row>
    <row r="244" spans="1:1" ht="15.5" x14ac:dyDescent="0.35">
      <c r="A244" s="10" t="s">
        <v>16</v>
      </c>
    </row>
    <row r="245" spans="1:1" ht="15.5" x14ac:dyDescent="0.35">
      <c r="A245" s="10" t="s">
        <v>16</v>
      </c>
    </row>
    <row r="246" spans="1:1" ht="13" thickBot="1" x14ac:dyDescent="0.3"/>
    <row r="247" spans="1:1" ht="50.5" thickBot="1" x14ac:dyDescent="0.3">
      <c r="A247" s="78" t="s">
        <v>318</v>
      </c>
    </row>
  </sheetData>
  <hyperlinks>
    <hyperlink ref="C1" location="Contents!A1" display="Go Back To Contents Sheet" xr:uid="{886F4C27-BF45-4AA9-8044-DD7D2A75CF20}"/>
    <hyperlink ref="A247" location="Contents!A1" display="Go Back To Contents Sheet" xr:uid="{5D7E9A97-EE2B-4772-BA42-06B630CEA3D9}"/>
  </hyperlink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48"/>
  <sheetViews>
    <sheetView workbookViewId="0">
      <pane ySplit="1" topLeftCell="A2" activePane="bottomLeft" state="frozen"/>
      <selection pane="bottomLeft"/>
    </sheetView>
  </sheetViews>
  <sheetFormatPr defaultColWidth="12.6328125" defaultRowHeight="15.75" customHeight="1" x14ac:dyDescent="0.25"/>
  <cols>
    <col min="1" max="1" width="17.7265625" bestFit="1" customWidth="1"/>
    <col min="2" max="2" width="40.81640625" bestFit="1" customWidth="1"/>
    <col min="3" max="3" width="18.90625" customWidth="1"/>
    <col min="4" max="4" width="19.36328125" bestFit="1" customWidth="1"/>
    <col min="5" max="6" width="18.90625" customWidth="1"/>
    <col min="7" max="7" width="61.6328125" customWidth="1"/>
    <col min="8" max="9" width="18.90625" customWidth="1"/>
    <col min="10" max="10" width="37.6328125" customWidth="1"/>
    <col min="11" max="11" width="20.6328125" bestFit="1" customWidth="1"/>
    <col min="12" max="12" width="26.6328125" customWidth="1"/>
    <col min="13" max="13" width="25.6328125" customWidth="1"/>
    <col min="14" max="14" width="29.08984375" customWidth="1"/>
    <col min="15" max="19" width="18.90625" customWidth="1"/>
  </cols>
  <sheetData>
    <row r="1" spans="1:14" ht="128" customHeight="1" thickBot="1" x14ac:dyDescent="0.35">
      <c r="A1" s="41" t="s">
        <v>0</v>
      </c>
      <c r="B1" s="41" t="s">
        <v>1</v>
      </c>
      <c r="C1" s="41" t="s">
        <v>2</v>
      </c>
      <c r="D1" s="41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</row>
    <row r="2" spans="1:14" ht="49" customHeight="1" thickBot="1" x14ac:dyDescent="0.3">
      <c r="A2" s="2">
        <v>45246.867537025464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16</v>
      </c>
      <c r="G2" s="1" t="s">
        <v>17</v>
      </c>
      <c r="H2" s="1" t="s">
        <v>18</v>
      </c>
      <c r="I2" s="1" t="s">
        <v>18</v>
      </c>
      <c r="J2" s="1">
        <v>1</v>
      </c>
      <c r="K2" s="1">
        <v>3</v>
      </c>
      <c r="L2" s="1">
        <v>2</v>
      </c>
      <c r="M2" s="1" t="s">
        <v>16</v>
      </c>
      <c r="N2" s="78" t="s">
        <v>318</v>
      </c>
    </row>
    <row r="3" spans="1:14" ht="15.75" customHeight="1" x14ac:dyDescent="0.25">
      <c r="A3" s="2">
        <v>45246.868485520834</v>
      </c>
      <c r="B3" s="1" t="s">
        <v>19</v>
      </c>
      <c r="C3" s="1" t="s">
        <v>14</v>
      </c>
      <c r="D3" s="1" t="s">
        <v>20</v>
      </c>
      <c r="E3" s="1" t="s">
        <v>16</v>
      </c>
      <c r="F3" s="1" t="s">
        <v>18</v>
      </c>
      <c r="G3" s="1" t="s">
        <v>21</v>
      </c>
      <c r="H3" s="1" t="s">
        <v>16</v>
      </c>
      <c r="I3" s="1" t="s">
        <v>16</v>
      </c>
      <c r="J3" s="1">
        <v>4</v>
      </c>
      <c r="K3" s="1">
        <v>2</v>
      </c>
      <c r="L3" s="1">
        <v>3</v>
      </c>
      <c r="M3" s="1" t="s">
        <v>16</v>
      </c>
    </row>
    <row r="4" spans="1:14" ht="15.75" customHeight="1" x14ac:dyDescent="0.25">
      <c r="A4" s="2">
        <v>45246.868746631946</v>
      </c>
      <c r="B4" s="1" t="s">
        <v>22</v>
      </c>
      <c r="C4" s="1" t="s">
        <v>14</v>
      </c>
      <c r="D4" s="1" t="s">
        <v>15</v>
      </c>
      <c r="E4" s="1" t="s">
        <v>16</v>
      </c>
      <c r="F4" s="1" t="s">
        <v>18</v>
      </c>
      <c r="G4" s="1" t="s">
        <v>17</v>
      </c>
      <c r="H4" s="1" t="s">
        <v>18</v>
      </c>
      <c r="I4" s="1" t="s">
        <v>18</v>
      </c>
      <c r="J4" s="1">
        <v>4</v>
      </c>
      <c r="K4" s="1">
        <v>2</v>
      </c>
      <c r="L4" s="1">
        <v>2</v>
      </c>
      <c r="M4" s="1" t="s">
        <v>16</v>
      </c>
    </row>
    <row r="5" spans="1:14" ht="15.75" customHeight="1" x14ac:dyDescent="0.25">
      <c r="A5" s="2">
        <v>45246.888024027779</v>
      </c>
      <c r="B5" s="1" t="s">
        <v>19</v>
      </c>
      <c r="C5" s="1" t="s">
        <v>23</v>
      </c>
      <c r="D5" s="1" t="s">
        <v>20</v>
      </c>
      <c r="E5" s="1" t="s">
        <v>16</v>
      </c>
      <c r="F5" s="1" t="s">
        <v>18</v>
      </c>
      <c r="G5" s="1" t="s">
        <v>24</v>
      </c>
      <c r="H5" s="1" t="s">
        <v>18</v>
      </c>
      <c r="I5" s="1" t="s">
        <v>16</v>
      </c>
      <c r="J5" s="1">
        <v>1</v>
      </c>
      <c r="K5" s="1">
        <v>3</v>
      </c>
      <c r="L5" s="1">
        <v>2</v>
      </c>
      <c r="M5" s="1" t="s">
        <v>16</v>
      </c>
    </row>
    <row r="6" spans="1:14" ht="15.75" customHeight="1" x14ac:dyDescent="0.25">
      <c r="A6" s="2">
        <v>45246.905153958331</v>
      </c>
      <c r="B6" s="1" t="s">
        <v>25</v>
      </c>
      <c r="C6" s="1" t="s">
        <v>26</v>
      </c>
      <c r="D6" s="1" t="s">
        <v>27</v>
      </c>
      <c r="E6" s="1" t="s">
        <v>16</v>
      </c>
      <c r="F6" s="1" t="s">
        <v>18</v>
      </c>
      <c r="G6" s="1" t="s">
        <v>28</v>
      </c>
      <c r="H6" s="1" t="s">
        <v>18</v>
      </c>
      <c r="I6" s="1" t="s">
        <v>16</v>
      </c>
      <c r="J6" s="1">
        <v>5</v>
      </c>
      <c r="K6" s="1">
        <v>3</v>
      </c>
      <c r="L6" s="1">
        <v>2</v>
      </c>
      <c r="M6" s="1" t="s">
        <v>16</v>
      </c>
    </row>
    <row r="7" spans="1:14" ht="15.75" customHeight="1" x14ac:dyDescent="0.25">
      <c r="A7" s="2">
        <v>45246.917750300927</v>
      </c>
      <c r="B7" s="1" t="s">
        <v>22</v>
      </c>
      <c r="C7" s="1" t="s">
        <v>14</v>
      </c>
      <c r="D7" s="1" t="s">
        <v>29</v>
      </c>
      <c r="E7" s="1" t="s">
        <v>18</v>
      </c>
      <c r="F7" s="1" t="s">
        <v>16</v>
      </c>
      <c r="G7" s="1" t="s">
        <v>28</v>
      </c>
      <c r="H7" s="1" t="s">
        <v>18</v>
      </c>
      <c r="I7" s="1" t="s">
        <v>18</v>
      </c>
      <c r="J7" s="1">
        <v>5</v>
      </c>
      <c r="K7" s="1">
        <v>2</v>
      </c>
      <c r="L7" s="1">
        <v>2</v>
      </c>
      <c r="M7" s="1" t="s">
        <v>16</v>
      </c>
    </row>
    <row r="8" spans="1:14" ht="15.75" customHeight="1" x14ac:dyDescent="0.25">
      <c r="A8" s="2">
        <v>45246.951861782407</v>
      </c>
      <c r="B8" s="1" t="s">
        <v>30</v>
      </c>
      <c r="C8" s="1" t="s">
        <v>14</v>
      </c>
      <c r="D8" s="1" t="s">
        <v>15</v>
      </c>
      <c r="E8" s="1" t="s">
        <v>18</v>
      </c>
      <c r="F8" s="1" t="s">
        <v>18</v>
      </c>
      <c r="G8" s="1" t="s">
        <v>31</v>
      </c>
      <c r="H8" s="1" t="s">
        <v>18</v>
      </c>
      <c r="I8" s="1" t="s">
        <v>16</v>
      </c>
      <c r="J8" s="1">
        <v>3</v>
      </c>
      <c r="K8" s="1">
        <v>2</v>
      </c>
      <c r="L8" s="1">
        <v>2</v>
      </c>
      <c r="M8" s="1" t="s">
        <v>16</v>
      </c>
    </row>
    <row r="9" spans="1:14" ht="15.75" customHeight="1" x14ac:dyDescent="0.25">
      <c r="A9" s="2">
        <v>45247.048141574072</v>
      </c>
      <c r="B9" s="1" t="s">
        <v>32</v>
      </c>
      <c r="C9" s="1" t="s">
        <v>14</v>
      </c>
      <c r="D9" s="1" t="s">
        <v>27</v>
      </c>
      <c r="E9" s="1" t="s">
        <v>16</v>
      </c>
      <c r="F9" s="1" t="s">
        <v>18</v>
      </c>
      <c r="G9" s="1" t="s">
        <v>24</v>
      </c>
      <c r="H9" s="1" t="s">
        <v>18</v>
      </c>
      <c r="I9" s="1" t="s">
        <v>18</v>
      </c>
      <c r="J9" s="1">
        <v>2</v>
      </c>
      <c r="K9" s="1">
        <v>4</v>
      </c>
      <c r="L9" s="1">
        <v>3</v>
      </c>
      <c r="M9" s="1" t="s">
        <v>16</v>
      </c>
    </row>
    <row r="10" spans="1:14" ht="15.75" customHeight="1" x14ac:dyDescent="0.25">
      <c r="A10" s="2">
        <v>45247.652081701388</v>
      </c>
      <c r="B10" s="1" t="s">
        <v>13</v>
      </c>
      <c r="D10" s="1" t="s">
        <v>15</v>
      </c>
      <c r="E10" s="1" t="s">
        <v>16</v>
      </c>
      <c r="F10" s="1" t="s">
        <v>18</v>
      </c>
      <c r="G10" s="1" t="s">
        <v>28</v>
      </c>
      <c r="H10" s="1" t="s">
        <v>18</v>
      </c>
      <c r="I10" s="1" t="s">
        <v>18</v>
      </c>
      <c r="J10" s="1">
        <v>3</v>
      </c>
      <c r="K10" s="1">
        <v>2</v>
      </c>
      <c r="L10" s="1">
        <v>1</v>
      </c>
      <c r="M10" s="1" t="s">
        <v>16</v>
      </c>
    </row>
    <row r="11" spans="1:14" ht="15.75" customHeight="1" x14ac:dyDescent="0.25">
      <c r="A11" s="2">
        <v>45247.688462812497</v>
      </c>
      <c r="D11" s="1" t="s">
        <v>20</v>
      </c>
      <c r="E11" s="1" t="s">
        <v>16</v>
      </c>
      <c r="F11" s="1" t="s">
        <v>18</v>
      </c>
      <c r="G11" s="1" t="s">
        <v>17</v>
      </c>
      <c r="H11" s="1" t="s">
        <v>18</v>
      </c>
      <c r="I11" s="1" t="s">
        <v>18</v>
      </c>
      <c r="J11" s="1">
        <v>3</v>
      </c>
      <c r="K11" s="1">
        <v>3</v>
      </c>
      <c r="L11" s="1">
        <v>4</v>
      </c>
    </row>
    <row r="12" spans="1:14" ht="15.75" customHeight="1" x14ac:dyDescent="0.25">
      <c r="A12" s="2">
        <v>45247.69093232639</v>
      </c>
      <c r="B12" s="1" t="s">
        <v>33</v>
      </c>
      <c r="D12" s="1" t="s">
        <v>27</v>
      </c>
      <c r="E12" s="1" t="s">
        <v>16</v>
      </c>
      <c r="F12" s="1" t="s">
        <v>18</v>
      </c>
      <c r="G12" s="1" t="s">
        <v>34</v>
      </c>
      <c r="H12" s="1" t="s">
        <v>18</v>
      </c>
      <c r="I12" s="1" t="s">
        <v>18</v>
      </c>
      <c r="J12" s="1">
        <v>4</v>
      </c>
      <c r="K12" s="1">
        <v>2</v>
      </c>
      <c r="L12" s="1">
        <v>3</v>
      </c>
      <c r="M12" s="1" t="s">
        <v>16</v>
      </c>
    </row>
    <row r="13" spans="1:14" ht="15.75" customHeight="1" x14ac:dyDescent="0.25">
      <c r="A13" s="2">
        <v>45247.691742685187</v>
      </c>
      <c r="B13" s="1" t="s">
        <v>35</v>
      </c>
      <c r="D13" s="1" t="s">
        <v>15</v>
      </c>
      <c r="E13" s="1" t="s">
        <v>16</v>
      </c>
      <c r="F13" s="1" t="s">
        <v>18</v>
      </c>
      <c r="G13" s="1" t="s">
        <v>17</v>
      </c>
      <c r="H13" s="1" t="s">
        <v>16</v>
      </c>
      <c r="I13" s="1" t="s">
        <v>18</v>
      </c>
      <c r="J13" s="1">
        <v>5</v>
      </c>
      <c r="K13" s="1">
        <v>1</v>
      </c>
      <c r="L13" s="1">
        <v>1</v>
      </c>
      <c r="M13" s="1" t="s">
        <v>16</v>
      </c>
    </row>
    <row r="14" spans="1:14" ht="15.75" customHeight="1" x14ac:dyDescent="0.25">
      <c r="A14" s="2">
        <v>45247.77682190972</v>
      </c>
      <c r="B14" s="1" t="s">
        <v>36</v>
      </c>
      <c r="C14" s="1" t="s">
        <v>13</v>
      </c>
      <c r="D14" s="1" t="s">
        <v>20</v>
      </c>
      <c r="E14" s="1" t="s">
        <v>16</v>
      </c>
      <c r="F14" s="1" t="s">
        <v>18</v>
      </c>
      <c r="G14" s="1" t="s">
        <v>28</v>
      </c>
      <c r="H14" s="1" t="s">
        <v>18</v>
      </c>
      <c r="I14" s="1" t="s">
        <v>18</v>
      </c>
      <c r="J14" s="1">
        <v>3</v>
      </c>
      <c r="K14" s="1">
        <v>1</v>
      </c>
      <c r="L14" s="1">
        <v>1</v>
      </c>
      <c r="M14" s="1" t="s">
        <v>16</v>
      </c>
    </row>
    <row r="15" spans="1:14" ht="15.75" customHeight="1" x14ac:dyDescent="0.25">
      <c r="A15" s="2">
        <v>45247.781009039347</v>
      </c>
      <c r="B15" s="106" t="s">
        <v>37</v>
      </c>
      <c r="D15" s="1" t="s">
        <v>29</v>
      </c>
      <c r="E15" s="1" t="s">
        <v>16</v>
      </c>
      <c r="F15" s="1" t="s">
        <v>18</v>
      </c>
      <c r="G15" s="1" t="s">
        <v>17</v>
      </c>
      <c r="H15" s="1" t="s">
        <v>16</v>
      </c>
      <c r="I15" s="1" t="s">
        <v>18</v>
      </c>
      <c r="J15" s="1">
        <v>1</v>
      </c>
      <c r="K15" s="1">
        <v>3</v>
      </c>
      <c r="L15" s="1">
        <v>1</v>
      </c>
      <c r="M15" s="1" t="s">
        <v>16</v>
      </c>
    </row>
    <row r="16" spans="1:14" ht="15.75" customHeight="1" x14ac:dyDescent="0.25">
      <c r="A16" s="2">
        <v>45247.794099432867</v>
      </c>
      <c r="B16" s="1" t="s">
        <v>38</v>
      </c>
      <c r="D16" s="1" t="s">
        <v>29</v>
      </c>
      <c r="E16" s="1" t="s">
        <v>16</v>
      </c>
      <c r="F16" s="1" t="s">
        <v>18</v>
      </c>
      <c r="G16" s="1" t="s">
        <v>17</v>
      </c>
      <c r="H16" s="1" t="s">
        <v>18</v>
      </c>
      <c r="I16" s="1" t="s">
        <v>18</v>
      </c>
      <c r="J16" s="1">
        <v>1</v>
      </c>
      <c r="K16" s="1">
        <v>4</v>
      </c>
      <c r="L16" s="1">
        <v>5</v>
      </c>
      <c r="M16" s="1" t="s">
        <v>16</v>
      </c>
    </row>
    <row r="17" spans="1:13" ht="15.75" customHeight="1" x14ac:dyDescent="0.25">
      <c r="A17" s="2">
        <v>45247.797811400465</v>
      </c>
      <c r="B17" s="1" t="s">
        <v>13</v>
      </c>
      <c r="C17" s="1" t="s">
        <v>39</v>
      </c>
      <c r="D17" s="1" t="s">
        <v>29</v>
      </c>
      <c r="E17" s="1" t="s">
        <v>18</v>
      </c>
      <c r="F17" s="1" t="s">
        <v>18</v>
      </c>
      <c r="G17" s="1" t="s">
        <v>28</v>
      </c>
      <c r="H17" s="1" t="s">
        <v>18</v>
      </c>
      <c r="I17" s="1" t="s">
        <v>18</v>
      </c>
      <c r="J17" s="1">
        <v>5</v>
      </c>
      <c r="K17" s="1">
        <v>5</v>
      </c>
      <c r="L17" s="1">
        <v>5</v>
      </c>
      <c r="M17" s="1" t="s">
        <v>16</v>
      </c>
    </row>
    <row r="18" spans="1:13" ht="15.75" customHeight="1" x14ac:dyDescent="0.25">
      <c r="A18" s="2">
        <v>45247.799403993056</v>
      </c>
      <c r="B18" s="1" t="s">
        <v>40</v>
      </c>
      <c r="C18" s="1" t="s">
        <v>14</v>
      </c>
      <c r="D18" s="1" t="s">
        <v>29</v>
      </c>
      <c r="E18" s="1" t="s">
        <v>16</v>
      </c>
      <c r="F18" s="1" t="s">
        <v>16</v>
      </c>
      <c r="G18" s="1" t="s">
        <v>28</v>
      </c>
      <c r="H18" s="1" t="s">
        <v>18</v>
      </c>
      <c r="I18" s="1" t="s">
        <v>18</v>
      </c>
      <c r="J18" s="1">
        <v>1</v>
      </c>
      <c r="K18" s="1">
        <v>3</v>
      </c>
      <c r="L18" s="1">
        <v>4</v>
      </c>
      <c r="M18" s="1" t="s">
        <v>16</v>
      </c>
    </row>
    <row r="19" spans="1:13" ht="15.75" customHeight="1" x14ac:dyDescent="0.25">
      <c r="A19" s="2">
        <v>45247.803582453707</v>
      </c>
      <c r="B19" s="1" t="s">
        <v>41</v>
      </c>
      <c r="D19" s="1" t="s">
        <v>29</v>
      </c>
      <c r="E19" s="1" t="s">
        <v>18</v>
      </c>
      <c r="F19" s="1" t="s">
        <v>18</v>
      </c>
      <c r="G19" s="1" t="s">
        <v>42</v>
      </c>
      <c r="H19" s="1" t="s">
        <v>18</v>
      </c>
      <c r="I19" s="1" t="s">
        <v>18</v>
      </c>
      <c r="J19" s="1">
        <v>5</v>
      </c>
      <c r="K19" s="1">
        <v>1</v>
      </c>
      <c r="L19" s="1">
        <v>1</v>
      </c>
      <c r="M19" s="1" t="s">
        <v>18</v>
      </c>
    </row>
    <row r="20" spans="1:13" ht="15.75" customHeight="1" x14ac:dyDescent="0.25">
      <c r="A20" s="2">
        <v>45247.806694675921</v>
      </c>
      <c r="B20" s="1" t="s">
        <v>25</v>
      </c>
      <c r="D20" s="1" t="s">
        <v>29</v>
      </c>
      <c r="E20" s="1" t="s">
        <v>16</v>
      </c>
      <c r="F20" s="1" t="s">
        <v>16</v>
      </c>
      <c r="G20" s="1" t="s">
        <v>28</v>
      </c>
      <c r="H20" s="1" t="s">
        <v>18</v>
      </c>
      <c r="I20" s="1" t="s">
        <v>18</v>
      </c>
      <c r="J20" s="1">
        <v>3</v>
      </c>
      <c r="K20" s="1">
        <v>3</v>
      </c>
      <c r="L20" s="1">
        <v>3</v>
      </c>
      <c r="M20" s="1" t="s">
        <v>16</v>
      </c>
    </row>
    <row r="21" spans="1:13" ht="15.75" customHeight="1" x14ac:dyDescent="0.25">
      <c r="A21" s="2">
        <v>45247.807812476851</v>
      </c>
      <c r="B21" s="1" t="s">
        <v>43</v>
      </c>
      <c r="D21" s="1" t="s">
        <v>29</v>
      </c>
      <c r="E21" s="1" t="s">
        <v>18</v>
      </c>
      <c r="F21" s="1" t="s">
        <v>18</v>
      </c>
      <c r="G21" s="1" t="s">
        <v>24</v>
      </c>
      <c r="H21" s="1" t="s">
        <v>18</v>
      </c>
      <c r="I21" s="1" t="s">
        <v>16</v>
      </c>
      <c r="J21" s="1">
        <v>3</v>
      </c>
      <c r="K21" s="1">
        <v>2</v>
      </c>
      <c r="L21" s="1">
        <v>3</v>
      </c>
      <c r="M21" s="1" t="s">
        <v>16</v>
      </c>
    </row>
    <row r="22" spans="1:13" ht="15.75" customHeight="1" x14ac:dyDescent="0.25">
      <c r="A22" s="2">
        <v>45247.813258148148</v>
      </c>
      <c r="B22" s="1" t="s">
        <v>44</v>
      </c>
      <c r="D22" s="1" t="s">
        <v>20</v>
      </c>
      <c r="E22" s="1" t="s">
        <v>16</v>
      </c>
      <c r="F22" s="1" t="s">
        <v>18</v>
      </c>
      <c r="G22" s="1" t="s">
        <v>28</v>
      </c>
      <c r="H22" s="1" t="s">
        <v>16</v>
      </c>
      <c r="I22" s="1" t="s">
        <v>45</v>
      </c>
      <c r="J22" s="1">
        <v>4</v>
      </c>
      <c r="K22" s="1">
        <v>2</v>
      </c>
      <c r="L22" s="1">
        <v>2</v>
      </c>
      <c r="M22" s="1" t="s">
        <v>16</v>
      </c>
    </row>
    <row r="23" spans="1:13" ht="15.75" customHeight="1" x14ac:dyDescent="0.25">
      <c r="A23" s="2">
        <v>45247.817105173614</v>
      </c>
      <c r="B23" s="1" t="s">
        <v>46</v>
      </c>
      <c r="D23" s="1" t="s">
        <v>20</v>
      </c>
      <c r="E23" s="1" t="s">
        <v>16</v>
      </c>
      <c r="F23" s="1" t="s">
        <v>18</v>
      </c>
      <c r="G23" s="1" t="s">
        <v>17</v>
      </c>
      <c r="H23" s="1" t="s">
        <v>16</v>
      </c>
      <c r="I23" s="1" t="s">
        <v>18</v>
      </c>
      <c r="J23" s="1">
        <v>5</v>
      </c>
      <c r="K23" s="1">
        <v>1</v>
      </c>
      <c r="L23" s="1">
        <v>2</v>
      </c>
      <c r="M23" s="1" t="s">
        <v>16</v>
      </c>
    </row>
    <row r="24" spans="1:13" ht="15.75" customHeight="1" x14ac:dyDescent="0.25">
      <c r="A24" s="2">
        <v>45247.818275011574</v>
      </c>
      <c r="B24" s="1" t="s">
        <v>46</v>
      </c>
      <c r="D24" s="1" t="s">
        <v>20</v>
      </c>
      <c r="E24" s="1" t="s">
        <v>16</v>
      </c>
      <c r="F24" s="1" t="s">
        <v>18</v>
      </c>
      <c r="G24" s="1" t="s">
        <v>17</v>
      </c>
      <c r="H24" s="1" t="s">
        <v>16</v>
      </c>
      <c r="I24" s="1" t="s">
        <v>18</v>
      </c>
      <c r="J24" s="1">
        <v>5</v>
      </c>
      <c r="K24" s="1">
        <v>1</v>
      </c>
      <c r="L24" s="1">
        <v>2</v>
      </c>
      <c r="M24" s="1" t="s">
        <v>16</v>
      </c>
    </row>
    <row r="25" spans="1:13" ht="15.75" customHeight="1" x14ac:dyDescent="0.25">
      <c r="A25" s="2">
        <v>45247.818830567128</v>
      </c>
      <c r="B25" s="1" t="s">
        <v>47</v>
      </c>
      <c r="D25" s="1" t="s">
        <v>15</v>
      </c>
      <c r="E25" s="1" t="s">
        <v>16</v>
      </c>
      <c r="F25" s="1" t="s">
        <v>18</v>
      </c>
      <c r="G25" s="1" t="s">
        <v>28</v>
      </c>
      <c r="H25" s="1" t="s">
        <v>18</v>
      </c>
      <c r="I25" s="1" t="s">
        <v>18</v>
      </c>
      <c r="J25" s="1">
        <v>5</v>
      </c>
      <c r="K25" s="1">
        <v>2</v>
      </c>
      <c r="L25" s="1">
        <v>3</v>
      </c>
      <c r="M25" s="1" t="s">
        <v>16</v>
      </c>
    </row>
    <row r="26" spans="1:13" ht="15.75" customHeight="1" x14ac:dyDescent="0.25">
      <c r="A26" s="2">
        <v>45247.819230601854</v>
      </c>
      <c r="B26" s="1" t="s">
        <v>13</v>
      </c>
      <c r="C26" s="1" t="s">
        <v>19</v>
      </c>
      <c r="D26" s="1" t="s">
        <v>27</v>
      </c>
      <c r="E26" s="1" t="s">
        <v>16</v>
      </c>
      <c r="F26" s="1" t="s">
        <v>18</v>
      </c>
      <c r="G26" s="1" t="s">
        <v>17</v>
      </c>
      <c r="H26" s="1" t="s">
        <v>18</v>
      </c>
      <c r="I26" s="1" t="s">
        <v>18</v>
      </c>
      <c r="J26" s="1">
        <v>2</v>
      </c>
      <c r="K26" s="1">
        <v>3</v>
      </c>
      <c r="L26" s="1">
        <v>3</v>
      </c>
      <c r="M26" s="1" t="s">
        <v>16</v>
      </c>
    </row>
    <row r="27" spans="1:13" ht="15.75" customHeight="1" x14ac:dyDescent="0.25">
      <c r="A27" s="2">
        <v>45247.824169166663</v>
      </c>
      <c r="B27" s="1" t="s">
        <v>48</v>
      </c>
      <c r="D27" s="1" t="s">
        <v>49</v>
      </c>
      <c r="E27" s="1" t="s">
        <v>16</v>
      </c>
      <c r="F27" s="1" t="s">
        <v>18</v>
      </c>
      <c r="G27" s="1" t="s">
        <v>28</v>
      </c>
      <c r="H27" s="1" t="s">
        <v>18</v>
      </c>
      <c r="I27" s="1" t="s">
        <v>18</v>
      </c>
      <c r="J27" s="1">
        <v>3</v>
      </c>
      <c r="K27" s="1">
        <v>2</v>
      </c>
      <c r="L27" s="1">
        <v>2</v>
      </c>
      <c r="M27" s="1" t="s">
        <v>16</v>
      </c>
    </row>
    <row r="28" spans="1:13" ht="15.75" customHeight="1" x14ac:dyDescent="0.25">
      <c r="A28" s="2">
        <v>45247.826874918981</v>
      </c>
      <c r="B28" s="1" t="s">
        <v>50</v>
      </c>
      <c r="D28" s="1" t="s">
        <v>15</v>
      </c>
      <c r="E28" s="1" t="s">
        <v>16</v>
      </c>
      <c r="F28" s="1" t="s">
        <v>18</v>
      </c>
      <c r="G28" s="1" t="s">
        <v>17</v>
      </c>
      <c r="H28" s="1" t="s">
        <v>18</v>
      </c>
      <c r="I28" s="1" t="s">
        <v>18</v>
      </c>
      <c r="J28" s="1">
        <v>1</v>
      </c>
      <c r="K28" s="1">
        <v>3</v>
      </c>
      <c r="L28" s="1">
        <v>4</v>
      </c>
      <c r="M28" s="1" t="s">
        <v>16</v>
      </c>
    </row>
    <row r="29" spans="1:13" ht="15.75" customHeight="1" x14ac:dyDescent="0.25">
      <c r="A29" s="2">
        <v>45247.82989543982</v>
      </c>
      <c r="B29" s="1" t="s">
        <v>51</v>
      </c>
      <c r="D29" s="1" t="s">
        <v>20</v>
      </c>
      <c r="E29" s="1" t="s">
        <v>16</v>
      </c>
      <c r="F29" s="1" t="s">
        <v>18</v>
      </c>
      <c r="G29" s="1" t="s">
        <v>52</v>
      </c>
      <c r="H29" s="1" t="s">
        <v>18</v>
      </c>
      <c r="I29" s="1" t="s">
        <v>18</v>
      </c>
      <c r="J29" s="1">
        <v>4</v>
      </c>
      <c r="K29" s="1">
        <v>1</v>
      </c>
      <c r="L29" s="1">
        <v>1</v>
      </c>
      <c r="M29" s="1" t="s">
        <v>16</v>
      </c>
    </row>
    <row r="30" spans="1:13" ht="15.75" customHeight="1" x14ac:dyDescent="0.25">
      <c r="A30" s="2">
        <v>45247.831831516203</v>
      </c>
      <c r="B30" s="1" t="s">
        <v>30</v>
      </c>
      <c r="D30" s="1" t="s">
        <v>27</v>
      </c>
      <c r="E30" s="1" t="s">
        <v>16</v>
      </c>
      <c r="F30" s="1" t="s">
        <v>18</v>
      </c>
      <c r="G30" s="1" t="s">
        <v>24</v>
      </c>
      <c r="H30" s="1" t="s">
        <v>18</v>
      </c>
      <c r="I30" s="1" t="s">
        <v>18</v>
      </c>
      <c r="J30" s="1">
        <v>3</v>
      </c>
      <c r="K30" s="1">
        <v>3</v>
      </c>
      <c r="L30" s="1">
        <v>2</v>
      </c>
      <c r="M30" s="1" t="s">
        <v>16</v>
      </c>
    </row>
    <row r="31" spans="1:13" ht="15.75" customHeight="1" x14ac:dyDescent="0.25">
      <c r="A31" s="2">
        <v>45247.831905902778</v>
      </c>
      <c r="B31" s="1" t="s">
        <v>13</v>
      </c>
      <c r="D31" s="1" t="s">
        <v>15</v>
      </c>
      <c r="E31" s="1" t="s">
        <v>16</v>
      </c>
      <c r="F31" s="1" t="s">
        <v>18</v>
      </c>
      <c r="G31" s="1" t="s">
        <v>53</v>
      </c>
      <c r="H31" s="1" t="s">
        <v>16</v>
      </c>
      <c r="I31" s="1" t="s">
        <v>18</v>
      </c>
      <c r="J31" s="1">
        <v>2</v>
      </c>
      <c r="K31" s="1">
        <v>1</v>
      </c>
      <c r="L31" s="1">
        <v>1</v>
      </c>
      <c r="M31" s="1" t="s">
        <v>16</v>
      </c>
    </row>
    <row r="32" spans="1:13" ht="15.75" customHeight="1" x14ac:dyDescent="0.25">
      <c r="A32" s="2">
        <v>45247.832514537033</v>
      </c>
      <c r="B32" s="1" t="s">
        <v>40</v>
      </c>
      <c r="C32" s="1" t="s">
        <v>54</v>
      </c>
      <c r="D32" s="1" t="s">
        <v>15</v>
      </c>
      <c r="E32" s="1" t="s">
        <v>18</v>
      </c>
      <c r="F32" s="1" t="s">
        <v>16</v>
      </c>
      <c r="G32" s="1" t="s">
        <v>28</v>
      </c>
      <c r="H32" s="1" t="s">
        <v>18</v>
      </c>
      <c r="I32" s="1" t="s">
        <v>18</v>
      </c>
      <c r="J32" s="1">
        <v>4</v>
      </c>
      <c r="K32" s="1">
        <v>1</v>
      </c>
      <c r="L32" s="1">
        <v>1</v>
      </c>
      <c r="M32" s="1" t="s">
        <v>16</v>
      </c>
    </row>
    <row r="33" spans="1:13" ht="15.75" customHeight="1" x14ac:dyDescent="0.25">
      <c r="A33" s="2">
        <v>45247.833031435184</v>
      </c>
      <c r="B33" s="1" t="s">
        <v>55</v>
      </c>
      <c r="C33" s="1" t="s">
        <v>56</v>
      </c>
      <c r="D33" s="1" t="s">
        <v>27</v>
      </c>
      <c r="E33" s="1" t="s">
        <v>16</v>
      </c>
      <c r="F33" s="1" t="s">
        <v>18</v>
      </c>
      <c r="G33" s="1" t="s">
        <v>57</v>
      </c>
      <c r="H33" s="1" t="s">
        <v>18</v>
      </c>
      <c r="I33" s="1" t="s">
        <v>18</v>
      </c>
      <c r="J33" s="1">
        <v>2</v>
      </c>
      <c r="K33" s="1">
        <v>3</v>
      </c>
      <c r="L33" s="1">
        <v>3</v>
      </c>
      <c r="M33" s="1" t="s">
        <v>16</v>
      </c>
    </row>
    <row r="34" spans="1:13" ht="15.75" customHeight="1" x14ac:dyDescent="0.25">
      <c r="A34" s="2">
        <v>45247.835984155092</v>
      </c>
      <c r="B34" s="1" t="s">
        <v>58</v>
      </c>
      <c r="D34" s="1" t="s">
        <v>15</v>
      </c>
      <c r="E34" s="1" t="s">
        <v>18</v>
      </c>
      <c r="F34" s="1" t="s">
        <v>18</v>
      </c>
      <c r="G34" s="1" t="s">
        <v>53</v>
      </c>
      <c r="H34" s="1" t="s">
        <v>18</v>
      </c>
      <c r="I34" s="1" t="s">
        <v>18</v>
      </c>
      <c r="J34" s="1">
        <v>5</v>
      </c>
      <c r="K34" s="1">
        <v>4</v>
      </c>
      <c r="L34" s="1">
        <v>3</v>
      </c>
      <c r="M34" s="1" t="s">
        <v>18</v>
      </c>
    </row>
    <row r="35" spans="1:13" ht="15.75" customHeight="1" x14ac:dyDescent="0.25">
      <c r="A35" s="2">
        <v>45247.835997407412</v>
      </c>
      <c r="B35" s="1" t="s">
        <v>59</v>
      </c>
      <c r="D35" s="1" t="s">
        <v>15</v>
      </c>
      <c r="E35" s="1" t="s">
        <v>16</v>
      </c>
      <c r="F35" s="1" t="s">
        <v>18</v>
      </c>
      <c r="G35" s="1" t="s">
        <v>17</v>
      </c>
      <c r="H35" s="1" t="s">
        <v>18</v>
      </c>
      <c r="I35" s="1" t="s">
        <v>16</v>
      </c>
      <c r="J35" s="1">
        <v>2</v>
      </c>
      <c r="K35" s="1">
        <v>3</v>
      </c>
      <c r="L35" s="1">
        <v>4</v>
      </c>
      <c r="M35" s="1" t="s">
        <v>16</v>
      </c>
    </row>
    <row r="36" spans="1:13" ht="15.75" customHeight="1" x14ac:dyDescent="0.25">
      <c r="A36" s="2">
        <v>45247.837092569447</v>
      </c>
      <c r="B36" s="1" t="s">
        <v>60</v>
      </c>
      <c r="C36" s="1" t="s">
        <v>61</v>
      </c>
      <c r="D36" s="1" t="s">
        <v>27</v>
      </c>
      <c r="E36" s="1" t="s">
        <v>16</v>
      </c>
      <c r="F36" s="1" t="s">
        <v>18</v>
      </c>
      <c r="G36" s="1" t="s">
        <v>17</v>
      </c>
      <c r="H36" s="1" t="s">
        <v>18</v>
      </c>
      <c r="I36" s="1" t="s">
        <v>18</v>
      </c>
      <c r="J36" s="1">
        <v>3</v>
      </c>
      <c r="K36" s="1">
        <v>3</v>
      </c>
      <c r="L36" s="1">
        <v>4</v>
      </c>
      <c r="M36" s="1" t="s">
        <v>16</v>
      </c>
    </row>
    <row r="37" spans="1:13" ht="15.75" customHeight="1" x14ac:dyDescent="0.25">
      <c r="A37" s="2">
        <v>45247.837205393516</v>
      </c>
      <c r="B37" s="1" t="s">
        <v>30</v>
      </c>
      <c r="D37" s="1" t="s">
        <v>27</v>
      </c>
      <c r="E37" s="1" t="s">
        <v>18</v>
      </c>
      <c r="F37" s="1" t="s">
        <v>18</v>
      </c>
      <c r="G37" s="1" t="s">
        <v>62</v>
      </c>
      <c r="H37" s="1" t="s">
        <v>16</v>
      </c>
      <c r="I37" s="1" t="s">
        <v>18</v>
      </c>
      <c r="J37" s="1">
        <v>3</v>
      </c>
      <c r="K37" s="1">
        <v>3</v>
      </c>
      <c r="L37" s="1">
        <v>2</v>
      </c>
      <c r="M37" s="1" t="s">
        <v>16</v>
      </c>
    </row>
    <row r="38" spans="1:13" ht="15.75" customHeight="1" x14ac:dyDescent="0.25">
      <c r="A38" s="2">
        <v>45247.838291863431</v>
      </c>
      <c r="B38" s="106" t="s">
        <v>63</v>
      </c>
      <c r="C38" s="1" t="s">
        <v>33</v>
      </c>
      <c r="D38" s="1" t="s">
        <v>64</v>
      </c>
      <c r="E38" s="1" t="s">
        <v>16</v>
      </c>
      <c r="F38" s="1" t="s">
        <v>18</v>
      </c>
      <c r="G38" s="1" t="s">
        <v>65</v>
      </c>
      <c r="H38" s="1" t="s">
        <v>18</v>
      </c>
      <c r="I38" s="1" t="s">
        <v>16</v>
      </c>
      <c r="J38" s="1">
        <v>5</v>
      </c>
      <c r="K38" s="1">
        <v>3</v>
      </c>
      <c r="L38" s="1">
        <v>2</v>
      </c>
      <c r="M38" s="1" t="s">
        <v>16</v>
      </c>
    </row>
    <row r="39" spans="1:13" ht="15.75" customHeight="1" x14ac:dyDescent="0.25">
      <c r="A39" s="2">
        <v>45247.839657025463</v>
      </c>
      <c r="B39" s="1" t="s">
        <v>13</v>
      </c>
      <c r="D39" s="1" t="s">
        <v>15</v>
      </c>
      <c r="E39" s="1" t="s">
        <v>18</v>
      </c>
      <c r="F39" s="1" t="s">
        <v>18</v>
      </c>
      <c r="G39" s="1" t="s">
        <v>53</v>
      </c>
      <c r="H39" s="1" t="s">
        <v>18</v>
      </c>
      <c r="I39" s="1" t="s">
        <v>16</v>
      </c>
      <c r="J39" s="1">
        <v>1</v>
      </c>
      <c r="K39" s="1">
        <v>1</v>
      </c>
      <c r="L39" s="1">
        <v>1</v>
      </c>
      <c r="M39" s="1" t="s">
        <v>16</v>
      </c>
    </row>
    <row r="40" spans="1:13" ht="15.75" customHeight="1" x14ac:dyDescent="0.25">
      <c r="A40" s="2">
        <v>45247.840030833337</v>
      </c>
      <c r="B40" s="1" t="s">
        <v>66</v>
      </c>
      <c r="C40" s="1" t="s">
        <v>67</v>
      </c>
      <c r="D40" s="1" t="s">
        <v>15</v>
      </c>
      <c r="E40" s="1" t="s">
        <v>16</v>
      </c>
      <c r="F40" s="1" t="s">
        <v>18</v>
      </c>
      <c r="G40" s="1" t="s">
        <v>17</v>
      </c>
      <c r="H40" s="1" t="s">
        <v>18</v>
      </c>
      <c r="I40" s="1" t="s">
        <v>18</v>
      </c>
      <c r="J40" s="1">
        <v>3</v>
      </c>
      <c r="K40" s="1">
        <v>1</v>
      </c>
      <c r="L40" s="1">
        <v>2</v>
      </c>
      <c r="M40" s="1" t="s">
        <v>16</v>
      </c>
    </row>
    <row r="41" spans="1:13" ht="15.75" customHeight="1" x14ac:dyDescent="0.25">
      <c r="A41" s="2">
        <v>45247.844585381943</v>
      </c>
      <c r="B41" s="1" t="s">
        <v>68</v>
      </c>
      <c r="D41" s="1" t="s">
        <v>29</v>
      </c>
      <c r="E41" s="1" t="s">
        <v>16</v>
      </c>
      <c r="F41" s="1" t="s">
        <v>18</v>
      </c>
      <c r="G41" s="1" t="s">
        <v>28</v>
      </c>
      <c r="H41" s="1" t="s">
        <v>18</v>
      </c>
      <c r="I41" s="1" t="s">
        <v>16</v>
      </c>
      <c r="J41" s="1">
        <v>2</v>
      </c>
      <c r="K41" s="1">
        <v>2</v>
      </c>
      <c r="L41" s="1">
        <v>3</v>
      </c>
      <c r="M41" s="1" t="s">
        <v>16</v>
      </c>
    </row>
    <row r="42" spans="1:13" ht="15.75" customHeight="1" x14ac:dyDescent="0.25">
      <c r="A42" s="2">
        <v>45247.84544907407</v>
      </c>
      <c r="B42" s="1" t="s">
        <v>69</v>
      </c>
      <c r="D42" s="1" t="s">
        <v>20</v>
      </c>
      <c r="E42" s="1" t="s">
        <v>16</v>
      </c>
      <c r="F42" s="1" t="s">
        <v>18</v>
      </c>
      <c r="G42" s="1" t="s">
        <v>17</v>
      </c>
      <c r="H42" s="1" t="s">
        <v>16</v>
      </c>
      <c r="I42" s="1" t="s">
        <v>16</v>
      </c>
      <c r="J42" s="1">
        <v>5</v>
      </c>
      <c r="K42" s="1">
        <v>1</v>
      </c>
      <c r="L42" s="1">
        <v>2</v>
      </c>
      <c r="M42" s="1" t="s">
        <v>16</v>
      </c>
    </row>
    <row r="43" spans="1:13" ht="15.75" customHeight="1" x14ac:dyDescent="0.25">
      <c r="A43" s="2">
        <v>45247.845522638891</v>
      </c>
      <c r="B43" s="1" t="s">
        <v>13</v>
      </c>
      <c r="D43" s="1" t="s">
        <v>29</v>
      </c>
      <c r="E43" s="1" t="s">
        <v>16</v>
      </c>
      <c r="F43" s="1" t="s">
        <v>16</v>
      </c>
      <c r="G43" s="1" t="s">
        <v>28</v>
      </c>
      <c r="H43" s="1" t="s">
        <v>18</v>
      </c>
      <c r="I43" s="1" t="s">
        <v>18</v>
      </c>
      <c r="J43" s="1">
        <v>5</v>
      </c>
      <c r="K43" s="1">
        <v>2</v>
      </c>
      <c r="L43" s="1">
        <v>3</v>
      </c>
      <c r="M43" s="1" t="s">
        <v>16</v>
      </c>
    </row>
    <row r="44" spans="1:13" ht="15.75" customHeight="1" x14ac:dyDescent="0.25">
      <c r="A44" s="2">
        <v>45247.845562083334</v>
      </c>
      <c r="B44" s="1" t="s">
        <v>70</v>
      </c>
      <c r="C44" s="1" t="s">
        <v>14</v>
      </c>
      <c r="D44" s="1" t="s">
        <v>27</v>
      </c>
      <c r="E44" s="1" t="s">
        <v>16</v>
      </c>
      <c r="F44" s="1" t="s">
        <v>18</v>
      </c>
      <c r="G44" s="1" t="s">
        <v>28</v>
      </c>
      <c r="H44" s="1" t="s">
        <v>18</v>
      </c>
      <c r="I44" s="1" t="s">
        <v>16</v>
      </c>
      <c r="J44" s="1">
        <v>5</v>
      </c>
      <c r="K44" s="1">
        <v>4</v>
      </c>
      <c r="L44" s="1">
        <v>2</v>
      </c>
      <c r="M44" s="1" t="s">
        <v>16</v>
      </c>
    </row>
    <row r="45" spans="1:13" ht="15.75" customHeight="1" x14ac:dyDescent="0.25">
      <c r="A45" s="2">
        <v>45247.845631018514</v>
      </c>
      <c r="B45" s="1" t="s">
        <v>25</v>
      </c>
      <c r="D45" s="1" t="s">
        <v>71</v>
      </c>
      <c r="E45" s="1" t="s">
        <v>18</v>
      </c>
      <c r="F45" s="1" t="s">
        <v>18</v>
      </c>
      <c r="G45" s="1" t="s">
        <v>28</v>
      </c>
      <c r="H45" s="1" t="s">
        <v>18</v>
      </c>
      <c r="I45" s="1" t="s">
        <v>18</v>
      </c>
      <c r="J45" s="1">
        <v>1</v>
      </c>
      <c r="K45" s="1">
        <v>1</v>
      </c>
      <c r="L45" s="1">
        <v>2</v>
      </c>
      <c r="M45" s="1" t="s">
        <v>16</v>
      </c>
    </row>
    <row r="46" spans="1:13" ht="15.75" customHeight="1" x14ac:dyDescent="0.25">
      <c r="A46" s="2">
        <v>45247.845779733798</v>
      </c>
      <c r="B46" s="1" t="s">
        <v>72</v>
      </c>
      <c r="D46" s="1" t="s">
        <v>71</v>
      </c>
      <c r="E46" s="1" t="s">
        <v>18</v>
      </c>
      <c r="F46" s="1" t="s">
        <v>18</v>
      </c>
      <c r="G46" s="1" t="s">
        <v>28</v>
      </c>
      <c r="H46" s="1" t="s">
        <v>16</v>
      </c>
      <c r="I46" s="1" t="s">
        <v>16</v>
      </c>
      <c r="J46" s="1">
        <v>4</v>
      </c>
      <c r="K46" s="1">
        <v>3</v>
      </c>
      <c r="L46" s="1">
        <v>5</v>
      </c>
      <c r="M46" s="1" t="s">
        <v>16</v>
      </c>
    </row>
    <row r="47" spans="1:13" ht="15.75" customHeight="1" x14ac:dyDescent="0.25">
      <c r="A47" s="2">
        <v>45247.845842129631</v>
      </c>
      <c r="B47" s="1" t="s">
        <v>73</v>
      </c>
      <c r="C47" s="1" t="s">
        <v>74</v>
      </c>
      <c r="D47" s="1" t="s">
        <v>20</v>
      </c>
      <c r="E47" s="1" t="s">
        <v>16</v>
      </c>
      <c r="F47" s="1" t="s">
        <v>18</v>
      </c>
      <c r="G47" s="1" t="s">
        <v>17</v>
      </c>
      <c r="H47" s="1" t="s">
        <v>18</v>
      </c>
      <c r="I47" s="1" t="s">
        <v>16</v>
      </c>
      <c r="J47" s="1">
        <v>5</v>
      </c>
      <c r="K47" s="1">
        <v>3</v>
      </c>
      <c r="L47" s="1">
        <v>1</v>
      </c>
      <c r="M47" s="1" t="s">
        <v>16</v>
      </c>
    </row>
    <row r="48" spans="1:13" ht="15.75" customHeight="1" x14ac:dyDescent="0.25">
      <c r="A48" s="2">
        <v>45247.846092557869</v>
      </c>
      <c r="B48" s="1" t="s">
        <v>72</v>
      </c>
      <c r="C48" s="1" t="s">
        <v>75</v>
      </c>
      <c r="D48" s="1" t="s">
        <v>71</v>
      </c>
      <c r="E48" s="1" t="s">
        <v>16</v>
      </c>
      <c r="F48" s="1" t="s">
        <v>18</v>
      </c>
      <c r="G48" s="1" t="s">
        <v>17</v>
      </c>
      <c r="H48" s="1" t="s">
        <v>18</v>
      </c>
      <c r="I48" s="1" t="s">
        <v>16</v>
      </c>
      <c r="J48" s="1">
        <v>2</v>
      </c>
      <c r="K48" s="1">
        <v>3</v>
      </c>
      <c r="L48" s="1">
        <v>3</v>
      </c>
      <c r="M48" s="1" t="s">
        <v>16</v>
      </c>
    </row>
    <row r="49" spans="1:13" ht="15.75" customHeight="1" x14ac:dyDescent="0.25">
      <c r="A49" s="2">
        <v>45247.846139305555</v>
      </c>
      <c r="B49" s="1" t="s">
        <v>76</v>
      </c>
      <c r="D49" s="1" t="s">
        <v>64</v>
      </c>
      <c r="E49" s="1" t="s">
        <v>16</v>
      </c>
      <c r="F49" s="1" t="s">
        <v>18</v>
      </c>
      <c r="G49" s="1" t="s">
        <v>17</v>
      </c>
      <c r="H49" s="1" t="s">
        <v>16</v>
      </c>
      <c r="I49" s="1" t="s">
        <v>18</v>
      </c>
      <c r="J49" s="1">
        <v>2</v>
      </c>
      <c r="K49" s="1">
        <v>1</v>
      </c>
      <c r="L49" s="1">
        <v>2</v>
      </c>
      <c r="M49" s="1" t="s">
        <v>16</v>
      </c>
    </row>
    <row r="50" spans="1:13" ht="15.75" customHeight="1" x14ac:dyDescent="0.25">
      <c r="A50" s="2">
        <v>45247.84615331018</v>
      </c>
      <c r="B50" s="1" t="s">
        <v>77</v>
      </c>
      <c r="C50" s="1" t="s">
        <v>30</v>
      </c>
      <c r="D50" s="1" t="s">
        <v>27</v>
      </c>
      <c r="E50" s="1" t="s">
        <v>16</v>
      </c>
      <c r="F50" s="1" t="s">
        <v>18</v>
      </c>
      <c r="G50" s="1" t="s">
        <v>28</v>
      </c>
      <c r="H50" s="1" t="s">
        <v>18</v>
      </c>
      <c r="I50" s="1" t="s">
        <v>18</v>
      </c>
      <c r="J50" s="1">
        <v>3</v>
      </c>
      <c r="K50" s="1">
        <v>2</v>
      </c>
      <c r="L50" s="1">
        <v>2</v>
      </c>
      <c r="M50" s="1" t="s">
        <v>16</v>
      </c>
    </row>
    <row r="51" spans="1:13" ht="15.75" customHeight="1" x14ac:dyDescent="0.25">
      <c r="A51" s="2">
        <v>45247.846168425924</v>
      </c>
      <c r="B51" s="1" t="s">
        <v>78</v>
      </c>
      <c r="D51" s="1" t="s">
        <v>49</v>
      </c>
      <c r="E51" s="1" t="s">
        <v>16</v>
      </c>
      <c r="F51" s="1" t="s">
        <v>18</v>
      </c>
      <c r="G51" s="1" t="s">
        <v>28</v>
      </c>
      <c r="H51" s="1" t="s">
        <v>16</v>
      </c>
      <c r="I51" s="1" t="s">
        <v>16</v>
      </c>
      <c r="J51" s="1">
        <v>3</v>
      </c>
      <c r="K51" s="1">
        <v>2</v>
      </c>
      <c r="L51" s="1">
        <v>2</v>
      </c>
      <c r="M51" s="1" t="s">
        <v>16</v>
      </c>
    </row>
    <row r="52" spans="1:13" ht="12.5" x14ac:dyDescent="0.25">
      <c r="A52" s="2">
        <v>45247.846351458335</v>
      </c>
      <c r="B52" s="1" t="s">
        <v>59</v>
      </c>
      <c r="C52" s="1" t="s">
        <v>14</v>
      </c>
      <c r="D52" s="1" t="s">
        <v>27</v>
      </c>
      <c r="E52" s="1" t="s">
        <v>16</v>
      </c>
      <c r="F52" s="1" t="s">
        <v>18</v>
      </c>
      <c r="G52" s="1" t="s">
        <v>24</v>
      </c>
      <c r="H52" s="1" t="s">
        <v>18</v>
      </c>
      <c r="I52" s="1" t="s">
        <v>16</v>
      </c>
      <c r="J52" s="1">
        <v>2</v>
      </c>
      <c r="K52" s="1">
        <v>3</v>
      </c>
      <c r="L52" s="1">
        <v>2</v>
      </c>
      <c r="M52" s="1" t="s">
        <v>16</v>
      </c>
    </row>
    <row r="53" spans="1:13" ht="12.5" x14ac:dyDescent="0.25">
      <c r="A53" s="2">
        <v>45247.846434537038</v>
      </c>
      <c r="B53" s="1" t="s">
        <v>40</v>
      </c>
      <c r="D53" s="1" t="s">
        <v>15</v>
      </c>
      <c r="E53" s="1" t="s">
        <v>16</v>
      </c>
      <c r="F53" s="1" t="s">
        <v>18</v>
      </c>
      <c r="G53" s="1" t="s">
        <v>17</v>
      </c>
      <c r="H53" s="1" t="s">
        <v>18</v>
      </c>
      <c r="I53" s="1" t="s">
        <v>18</v>
      </c>
      <c r="J53" s="1">
        <v>1</v>
      </c>
      <c r="K53" s="1">
        <v>2</v>
      </c>
      <c r="L53" s="1">
        <v>3</v>
      </c>
      <c r="M53" s="1" t="s">
        <v>16</v>
      </c>
    </row>
    <row r="54" spans="1:13" ht="12.5" x14ac:dyDescent="0.25">
      <c r="A54" s="2">
        <v>45247.846652418986</v>
      </c>
      <c r="B54" s="1" t="s">
        <v>56</v>
      </c>
      <c r="C54" s="1" t="s">
        <v>55</v>
      </c>
      <c r="D54" s="1" t="s">
        <v>27</v>
      </c>
      <c r="E54" s="1" t="s">
        <v>16</v>
      </c>
      <c r="F54" s="1" t="s">
        <v>18</v>
      </c>
      <c r="G54" s="1" t="s">
        <v>28</v>
      </c>
      <c r="H54" s="1" t="s">
        <v>18</v>
      </c>
      <c r="I54" s="1" t="s">
        <v>18</v>
      </c>
      <c r="J54" s="1">
        <v>1</v>
      </c>
      <c r="K54" s="1">
        <v>2</v>
      </c>
      <c r="L54" s="1">
        <v>3</v>
      </c>
      <c r="M54" s="1" t="s">
        <v>16</v>
      </c>
    </row>
    <row r="55" spans="1:13" ht="12.5" x14ac:dyDescent="0.25">
      <c r="A55" s="2">
        <v>45247.846671018517</v>
      </c>
      <c r="B55" s="1" t="s">
        <v>69</v>
      </c>
      <c r="D55" s="1" t="s">
        <v>71</v>
      </c>
      <c r="E55" s="1" t="s">
        <v>16</v>
      </c>
      <c r="F55" s="1" t="s">
        <v>18</v>
      </c>
      <c r="G55" s="1" t="s">
        <v>17</v>
      </c>
      <c r="H55" s="1" t="s">
        <v>18</v>
      </c>
      <c r="I55" s="1" t="s">
        <v>18</v>
      </c>
      <c r="J55" s="1">
        <v>1</v>
      </c>
      <c r="K55" s="1">
        <v>3</v>
      </c>
      <c r="L55" s="1">
        <v>4</v>
      </c>
      <c r="M55" s="1" t="s">
        <v>16</v>
      </c>
    </row>
    <row r="56" spans="1:13" ht="12.5" x14ac:dyDescent="0.25">
      <c r="A56" s="2">
        <v>45247.846955520828</v>
      </c>
      <c r="B56" s="1" t="s">
        <v>79</v>
      </c>
      <c r="D56" s="1" t="s">
        <v>15</v>
      </c>
      <c r="E56" s="1" t="s">
        <v>16</v>
      </c>
      <c r="F56" s="1" t="s">
        <v>18</v>
      </c>
      <c r="G56" s="1" t="s">
        <v>17</v>
      </c>
      <c r="H56" s="1" t="s">
        <v>18</v>
      </c>
      <c r="I56" s="1" t="s">
        <v>18</v>
      </c>
      <c r="J56" s="1">
        <v>1</v>
      </c>
      <c r="K56" s="1">
        <v>2</v>
      </c>
      <c r="L56" s="1">
        <v>3</v>
      </c>
      <c r="M56" s="1" t="s">
        <v>16</v>
      </c>
    </row>
    <row r="57" spans="1:13" ht="12.5" x14ac:dyDescent="0.25">
      <c r="A57" s="2">
        <v>45247.846990347221</v>
      </c>
      <c r="B57" s="1" t="s">
        <v>39</v>
      </c>
      <c r="D57" s="1" t="s">
        <v>15</v>
      </c>
      <c r="E57" s="1" t="s">
        <v>18</v>
      </c>
      <c r="F57" s="1" t="s">
        <v>18</v>
      </c>
      <c r="G57" s="1" t="s">
        <v>28</v>
      </c>
      <c r="H57" s="1" t="s">
        <v>18</v>
      </c>
      <c r="I57" s="1" t="s">
        <v>18</v>
      </c>
      <c r="J57" s="1">
        <v>1</v>
      </c>
      <c r="K57" s="1">
        <v>4</v>
      </c>
      <c r="L57" s="1">
        <v>4</v>
      </c>
      <c r="M57" s="1" t="s">
        <v>16</v>
      </c>
    </row>
    <row r="58" spans="1:13" ht="12.5" x14ac:dyDescent="0.25">
      <c r="A58" s="2">
        <v>45247.847019618057</v>
      </c>
      <c r="B58" s="1" t="s">
        <v>55</v>
      </c>
      <c r="D58" s="1" t="s">
        <v>27</v>
      </c>
      <c r="E58" s="1" t="s">
        <v>16</v>
      </c>
      <c r="F58" s="1" t="s">
        <v>18</v>
      </c>
      <c r="G58" s="1" t="s">
        <v>17</v>
      </c>
      <c r="H58" s="1" t="s">
        <v>16</v>
      </c>
      <c r="I58" s="1" t="s">
        <v>18</v>
      </c>
      <c r="J58" s="1">
        <v>5</v>
      </c>
      <c r="K58" s="1">
        <v>1</v>
      </c>
      <c r="L58" s="1">
        <v>1</v>
      </c>
      <c r="M58" s="1" t="s">
        <v>16</v>
      </c>
    </row>
    <row r="59" spans="1:13" ht="12.5" x14ac:dyDescent="0.25">
      <c r="A59" s="2">
        <v>45247.847220567128</v>
      </c>
      <c r="B59" s="1" t="s">
        <v>80</v>
      </c>
      <c r="C59" s="1" t="s">
        <v>81</v>
      </c>
      <c r="D59" s="1" t="s">
        <v>15</v>
      </c>
      <c r="E59" s="1" t="s">
        <v>18</v>
      </c>
      <c r="F59" s="1" t="s">
        <v>18</v>
      </c>
      <c r="G59" s="1" t="s">
        <v>24</v>
      </c>
      <c r="H59" s="1" t="s">
        <v>16</v>
      </c>
      <c r="I59" s="1" t="s">
        <v>18</v>
      </c>
      <c r="J59" s="1">
        <v>5</v>
      </c>
      <c r="K59" s="1">
        <v>2</v>
      </c>
      <c r="L59" s="1">
        <v>3</v>
      </c>
      <c r="M59" s="1" t="s">
        <v>16</v>
      </c>
    </row>
    <row r="60" spans="1:13" ht="12.5" x14ac:dyDescent="0.25">
      <c r="A60" s="2">
        <v>45247.847302800925</v>
      </c>
      <c r="B60" s="1" t="s">
        <v>82</v>
      </c>
      <c r="D60" s="1" t="s">
        <v>15</v>
      </c>
      <c r="E60" s="1" t="s">
        <v>16</v>
      </c>
      <c r="F60" s="1" t="s">
        <v>18</v>
      </c>
      <c r="G60" s="1" t="s">
        <v>24</v>
      </c>
      <c r="H60" s="1" t="s">
        <v>18</v>
      </c>
      <c r="I60" s="1" t="s">
        <v>18</v>
      </c>
      <c r="J60" s="1">
        <v>3</v>
      </c>
      <c r="K60" s="1">
        <v>4</v>
      </c>
      <c r="L60" s="1">
        <v>3</v>
      </c>
      <c r="M60" s="1" t="s">
        <v>16</v>
      </c>
    </row>
    <row r="61" spans="1:13" ht="12.5" x14ac:dyDescent="0.25">
      <c r="A61" s="2">
        <v>45247.847577175926</v>
      </c>
      <c r="B61" s="1" t="s">
        <v>83</v>
      </c>
      <c r="D61" s="1" t="s">
        <v>71</v>
      </c>
      <c r="E61" s="1" t="s">
        <v>16</v>
      </c>
      <c r="F61" s="1" t="s">
        <v>18</v>
      </c>
      <c r="G61" s="1" t="s">
        <v>17</v>
      </c>
      <c r="H61" s="1" t="s">
        <v>18</v>
      </c>
      <c r="I61" s="1" t="s">
        <v>18</v>
      </c>
      <c r="J61" s="1">
        <v>3</v>
      </c>
      <c r="K61" s="1">
        <v>1</v>
      </c>
      <c r="L61" s="1">
        <v>3</v>
      </c>
      <c r="M61" s="1" t="s">
        <v>16</v>
      </c>
    </row>
    <row r="62" spans="1:13" ht="12.5" x14ac:dyDescent="0.25">
      <c r="A62" s="2">
        <v>45247.84763178241</v>
      </c>
      <c r="B62" s="1" t="s">
        <v>84</v>
      </c>
      <c r="D62" s="1" t="s">
        <v>71</v>
      </c>
      <c r="E62" s="1" t="s">
        <v>16</v>
      </c>
      <c r="F62" s="1" t="s">
        <v>18</v>
      </c>
      <c r="G62" s="1" t="s">
        <v>28</v>
      </c>
      <c r="H62" s="1" t="s">
        <v>18</v>
      </c>
      <c r="I62" s="1" t="s">
        <v>18</v>
      </c>
      <c r="J62" s="1">
        <v>5</v>
      </c>
      <c r="K62" s="1">
        <v>3</v>
      </c>
      <c r="L62" s="1">
        <v>5</v>
      </c>
      <c r="M62" s="1" t="s">
        <v>16</v>
      </c>
    </row>
    <row r="63" spans="1:13" ht="12.5" x14ac:dyDescent="0.25">
      <c r="A63" s="2">
        <v>45247.848289907408</v>
      </c>
      <c r="B63" s="1" t="s">
        <v>85</v>
      </c>
      <c r="C63" s="1" t="s">
        <v>86</v>
      </c>
      <c r="D63" s="1" t="s">
        <v>15</v>
      </c>
      <c r="E63" s="1" t="s">
        <v>16</v>
      </c>
      <c r="F63" s="1" t="s">
        <v>18</v>
      </c>
      <c r="G63" s="1" t="s">
        <v>28</v>
      </c>
      <c r="H63" s="1" t="s">
        <v>18</v>
      </c>
      <c r="I63" s="1" t="s">
        <v>18</v>
      </c>
      <c r="J63" s="1">
        <v>1</v>
      </c>
      <c r="K63" s="1">
        <v>3</v>
      </c>
      <c r="L63" s="1">
        <v>4</v>
      </c>
      <c r="M63" s="1" t="s">
        <v>16</v>
      </c>
    </row>
    <row r="64" spans="1:13" ht="12.5" x14ac:dyDescent="0.25">
      <c r="A64" s="2">
        <v>45247.848778981483</v>
      </c>
      <c r="B64" s="1" t="s">
        <v>87</v>
      </c>
      <c r="D64" s="1" t="s">
        <v>71</v>
      </c>
      <c r="E64" s="1" t="s">
        <v>16</v>
      </c>
      <c r="F64" s="1" t="s">
        <v>18</v>
      </c>
      <c r="G64" s="1" t="s">
        <v>17</v>
      </c>
      <c r="H64" s="1" t="s">
        <v>18</v>
      </c>
      <c r="I64" s="1" t="s">
        <v>18</v>
      </c>
      <c r="J64" s="1">
        <v>3</v>
      </c>
      <c r="K64" s="1">
        <v>3</v>
      </c>
      <c r="L64" s="1">
        <v>3</v>
      </c>
      <c r="M64" s="1" t="s">
        <v>16</v>
      </c>
    </row>
    <row r="65" spans="1:13" ht="12.5" x14ac:dyDescent="0.25">
      <c r="A65" s="2">
        <v>45247.848973067128</v>
      </c>
      <c r="B65" s="1" t="s">
        <v>55</v>
      </c>
      <c r="D65" s="1" t="s">
        <v>71</v>
      </c>
      <c r="E65" s="1" t="s">
        <v>16</v>
      </c>
      <c r="F65" s="1" t="s">
        <v>18</v>
      </c>
      <c r="G65" s="1" t="s">
        <v>28</v>
      </c>
      <c r="H65" s="1" t="s">
        <v>18</v>
      </c>
      <c r="I65" s="1" t="s">
        <v>18</v>
      </c>
      <c r="J65" s="1">
        <v>3</v>
      </c>
      <c r="K65" s="1">
        <v>4</v>
      </c>
      <c r="L65" s="1">
        <v>4</v>
      </c>
      <c r="M65" s="1" t="s">
        <v>16</v>
      </c>
    </row>
    <row r="66" spans="1:13" ht="12.5" x14ac:dyDescent="0.25">
      <c r="A66" s="2">
        <v>45247.849542615746</v>
      </c>
      <c r="B66" s="1" t="s">
        <v>55</v>
      </c>
      <c r="C66" s="1" t="s">
        <v>43</v>
      </c>
      <c r="D66" s="1" t="s">
        <v>27</v>
      </c>
      <c r="E66" s="1" t="s">
        <v>16</v>
      </c>
      <c r="F66" s="1" t="s">
        <v>18</v>
      </c>
      <c r="G66" s="1" t="s">
        <v>88</v>
      </c>
      <c r="H66" s="1" t="s">
        <v>18</v>
      </c>
      <c r="I66" s="1" t="s">
        <v>16</v>
      </c>
      <c r="J66" s="1">
        <v>5</v>
      </c>
      <c r="K66" s="1">
        <v>3</v>
      </c>
      <c r="L66" s="1">
        <v>4</v>
      </c>
      <c r="M66" s="1" t="s">
        <v>16</v>
      </c>
    </row>
    <row r="67" spans="1:13" ht="12.5" x14ac:dyDescent="0.25">
      <c r="A67" s="2">
        <v>45247.85037388889</v>
      </c>
      <c r="B67" s="1" t="s">
        <v>89</v>
      </c>
      <c r="D67" s="1" t="s">
        <v>71</v>
      </c>
      <c r="E67" s="1" t="s">
        <v>16</v>
      </c>
      <c r="F67" s="1" t="s">
        <v>18</v>
      </c>
      <c r="G67" s="1" t="s">
        <v>17</v>
      </c>
      <c r="H67" s="1" t="s">
        <v>18</v>
      </c>
      <c r="I67" s="1" t="s">
        <v>18</v>
      </c>
      <c r="J67" s="1">
        <v>2</v>
      </c>
      <c r="K67" s="1">
        <v>3</v>
      </c>
      <c r="L67" s="1">
        <v>4</v>
      </c>
      <c r="M67" s="1" t="s">
        <v>16</v>
      </c>
    </row>
    <row r="68" spans="1:13" ht="12.5" x14ac:dyDescent="0.25">
      <c r="A68" s="2">
        <v>45247.850522615743</v>
      </c>
      <c r="B68" s="1" t="s">
        <v>90</v>
      </c>
      <c r="D68" s="1" t="s">
        <v>71</v>
      </c>
      <c r="E68" s="1" t="s">
        <v>16</v>
      </c>
      <c r="F68" s="1" t="s">
        <v>18</v>
      </c>
      <c r="G68" s="1" t="s">
        <v>17</v>
      </c>
      <c r="H68" s="1" t="s">
        <v>45</v>
      </c>
      <c r="I68" s="1" t="s">
        <v>16</v>
      </c>
      <c r="J68" s="1">
        <v>4</v>
      </c>
      <c r="K68" s="1">
        <v>3</v>
      </c>
      <c r="L68" s="1">
        <v>2</v>
      </c>
      <c r="M68" s="1" t="s">
        <v>16</v>
      </c>
    </row>
    <row r="69" spans="1:13" ht="12.5" x14ac:dyDescent="0.25">
      <c r="A69" s="2">
        <v>45247.851600046299</v>
      </c>
      <c r="B69" s="1" t="s">
        <v>69</v>
      </c>
      <c r="D69" s="1" t="s">
        <v>20</v>
      </c>
      <c r="E69" s="1" t="s">
        <v>16</v>
      </c>
      <c r="F69" s="1" t="s">
        <v>18</v>
      </c>
      <c r="G69" s="1" t="s">
        <v>17</v>
      </c>
      <c r="H69" s="1" t="s">
        <v>16</v>
      </c>
      <c r="I69" s="1" t="s">
        <v>16</v>
      </c>
      <c r="J69" s="1">
        <v>5</v>
      </c>
      <c r="K69" s="1">
        <v>3</v>
      </c>
      <c r="L69" s="1">
        <v>3</v>
      </c>
      <c r="M69" s="1" t="s">
        <v>16</v>
      </c>
    </row>
    <row r="70" spans="1:13" ht="12.5" x14ac:dyDescent="0.25">
      <c r="A70" s="2">
        <v>45247.85389726852</v>
      </c>
      <c r="B70" s="1" t="s">
        <v>91</v>
      </c>
      <c r="C70" s="1" t="s">
        <v>14</v>
      </c>
      <c r="D70" s="1" t="s">
        <v>71</v>
      </c>
      <c r="E70" s="1" t="s">
        <v>16</v>
      </c>
      <c r="F70" s="1" t="s">
        <v>18</v>
      </c>
      <c r="G70" s="1" t="s">
        <v>92</v>
      </c>
      <c r="H70" s="1" t="s">
        <v>16</v>
      </c>
      <c r="I70" s="1" t="s">
        <v>18</v>
      </c>
      <c r="J70" s="1">
        <v>1</v>
      </c>
      <c r="K70" s="1">
        <v>5</v>
      </c>
      <c r="L70" s="1">
        <v>3</v>
      </c>
      <c r="M70" s="1" t="s">
        <v>16</v>
      </c>
    </row>
    <row r="71" spans="1:13" ht="12.5" x14ac:dyDescent="0.25">
      <c r="A71" s="2">
        <v>45247.854300763887</v>
      </c>
      <c r="B71" s="1" t="s">
        <v>93</v>
      </c>
      <c r="D71" s="1" t="s">
        <v>15</v>
      </c>
      <c r="E71" s="1" t="s">
        <v>18</v>
      </c>
      <c r="F71" s="1" t="s">
        <v>18</v>
      </c>
      <c r="G71" s="1" t="s">
        <v>94</v>
      </c>
      <c r="H71" s="1" t="s">
        <v>18</v>
      </c>
      <c r="I71" s="1" t="s">
        <v>16</v>
      </c>
      <c r="J71" s="1">
        <v>3</v>
      </c>
      <c r="K71" s="1">
        <v>2</v>
      </c>
      <c r="L71" s="1">
        <v>4</v>
      </c>
      <c r="M71" s="1" t="s">
        <v>16</v>
      </c>
    </row>
    <row r="72" spans="1:13" ht="12.5" x14ac:dyDescent="0.25">
      <c r="A72" s="2">
        <v>45247.854597569443</v>
      </c>
      <c r="B72" s="1" t="s">
        <v>95</v>
      </c>
      <c r="C72" s="1" t="s">
        <v>19</v>
      </c>
      <c r="D72" s="1" t="s">
        <v>15</v>
      </c>
      <c r="E72" s="1" t="s">
        <v>16</v>
      </c>
      <c r="F72" s="1" t="s">
        <v>18</v>
      </c>
      <c r="G72" s="1" t="s">
        <v>96</v>
      </c>
      <c r="H72" s="1" t="s">
        <v>18</v>
      </c>
      <c r="I72" s="1" t="s">
        <v>18</v>
      </c>
      <c r="J72" s="1">
        <v>3</v>
      </c>
      <c r="K72" s="1">
        <v>1</v>
      </c>
      <c r="L72" s="1">
        <v>2</v>
      </c>
      <c r="M72" s="1" t="s">
        <v>16</v>
      </c>
    </row>
    <row r="73" spans="1:13" ht="12.5" x14ac:dyDescent="0.25">
      <c r="A73" s="2">
        <v>45247.854682337958</v>
      </c>
      <c r="B73" s="1" t="s">
        <v>97</v>
      </c>
      <c r="D73" s="1" t="s">
        <v>20</v>
      </c>
      <c r="E73" s="1" t="s">
        <v>16</v>
      </c>
      <c r="F73" s="1" t="s">
        <v>18</v>
      </c>
      <c r="G73" s="1" t="s">
        <v>17</v>
      </c>
      <c r="H73" s="1" t="s">
        <v>16</v>
      </c>
      <c r="I73" s="1" t="s">
        <v>16</v>
      </c>
      <c r="J73" s="1">
        <v>1</v>
      </c>
      <c r="K73" s="1">
        <v>2</v>
      </c>
      <c r="L73" s="1">
        <v>3</v>
      </c>
      <c r="M73" s="1" t="s">
        <v>16</v>
      </c>
    </row>
    <row r="74" spans="1:13" ht="12.5" x14ac:dyDescent="0.25">
      <c r="A74" s="2">
        <v>45247.855271909721</v>
      </c>
      <c r="B74" s="1" t="s">
        <v>98</v>
      </c>
      <c r="D74" s="1" t="s">
        <v>20</v>
      </c>
      <c r="E74" s="1" t="s">
        <v>16</v>
      </c>
      <c r="F74" s="1" t="s">
        <v>18</v>
      </c>
      <c r="G74" s="1" t="s">
        <v>17</v>
      </c>
      <c r="H74" s="1" t="s">
        <v>18</v>
      </c>
      <c r="I74" s="1" t="s">
        <v>18</v>
      </c>
      <c r="J74" s="1">
        <v>4</v>
      </c>
      <c r="K74" s="1">
        <v>3</v>
      </c>
      <c r="L74" s="1">
        <v>3</v>
      </c>
      <c r="M74" s="1" t="s">
        <v>16</v>
      </c>
    </row>
    <row r="75" spans="1:13" ht="12.5" x14ac:dyDescent="0.25">
      <c r="A75" s="2">
        <v>45247.855813946764</v>
      </c>
      <c r="B75" s="1" t="s">
        <v>84</v>
      </c>
      <c r="C75" s="1" t="s">
        <v>14</v>
      </c>
      <c r="D75" s="1" t="s">
        <v>15</v>
      </c>
      <c r="E75" s="1" t="s">
        <v>16</v>
      </c>
      <c r="F75" s="1" t="s">
        <v>18</v>
      </c>
      <c r="G75" s="1" t="s">
        <v>17</v>
      </c>
      <c r="H75" s="1" t="s">
        <v>18</v>
      </c>
      <c r="I75" s="1" t="s">
        <v>16</v>
      </c>
      <c r="J75" s="1">
        <v>1</v>
      </c>
      <c r="K75" s="1">
        <v>2</v>
      </c>
      <c r="L75" s="1">
        <v>1</v>
      </c>
      <c r="M75" s="1" t="s">
        <v>16</v>
      </c>
    </row>
    <row r="76" spans="1:13" ht="12.5" x14ac:dyDescent="0.25">
      <c r="A76" s="2">
        <v>45247.855794143514</v>
      </c>
      <c r="B76" s="1" t="s">
        <v>58</v>
      </c>
      <c r="D76" s="1" t="s">
        <v>15</v>
      </c>
      <c r="E76" s="1" t="s">
        <v>16</v>
      </c>
      <c r="F76" s="1" t="s">
        <v>18</v>
      </c>
      <c r="G76" s="1" t="s">
        <v>24</v>
      </c>
      <c r="H76" s="1" t="s">
        <v>16</v>
      </c>
      <c r="I76" s="1" t="s">
        <v>18</v>
      </c>
      <c r="J76" s="1">
        <v>3</v>
      </c>
      <c r="K76" s="1">
        <v>1</v>
      </c>
      <c r="L76" s="1">
        <v>2</v>
      </c>
      <c r="M76" s="1" t="s">
        <v>16</v>
      </c>
    </row>
    <row r="77" spans="1:13" ht="12.5" x14ac:dyDescent="0.25">
      <c r="A77" s="2">
        <v>45247.85659012731</v>
      </c>
      <c r="B77" s="1" t="s">
        <v>99</v>
      </c>
      <c r="D77" s="1" t="s">
        <v>71</v>
      </c>
      <c r="E77" s="1" t="s">
        <v>16</v>
      </c>
      <c r="F77" s="1" t="s">
        <v>18</v>
      </c>
      <c r="G77" s="1" t="s">
        <v>17</v>
      </c>
      <c r="H77" s="1" t="s">
        <v>18</v>
      </c>
      <c r="I77" s="1" t="s">
        <v>45</v>
      </c>
      <c r="J77" s="1">
        <v>3</v>
      </c>
      <c r="K77" s="1">
        <v>2</v>
      </c>
      <c r="L77" s="1">
        <v>3</v>
      </c>
      <c r="M77" s="1" t="s">
        <v>16</v>
      </c>
    </row>
    <row r="78" spans="1:13" ht="12.5" x14ac:dyDescent="0.25">
      <c r="A78" s="2">
        <v>45247.859975914354</v>
      </c>
      <c r="B78" s="1" t="s">
        <v>55</v>
      </c>
      <c r="D78" s="1" t="s">
        <v>20</v>
      </c>
      <c r="E78" s="1" t="s">
        <v>16</v>
      </c>
      <c r="F78" s="1" t="s">
        <v>18</v>
      </c>
      <c r="G78" s="1" t="s">
        <v>28</v>
      </c>
      <c r="H78" s="1" t="s">
        <v>16</v>
      </c>
      <c r="I78" s="1" t="s">
        <v>16</v>
      </c>
      <c r="J78" s="1">
        <v>3</v>
      </c>
      <c r="K78" s="1">
        <v>1</v>
      </c>
      <c r="L78" s="1">
        <v>2</v>
      </c>
      <c r="M78" s="1" t="s">
        <v>16</v>
      </c>
    </row>
    <row r="79" spans="1:13" ht="12.5" x14ac:dyDescent="0.25">
      <c r="A79" s="2">
        <v>45247.860828425924</v>
      </c>
      <c r="B79" s="1" t="s">
        <v>19</v>
      </c>
      <c r="C79" s="1" t="s">
        <v>100</v>
      </c>
      <c r="D79" s="1" t="s">
        <v>27</v>
      </c>
      <c r="E79" s="1" t="s">
        <v>16</v>
      </c>
      <c r="F79" s="1" t="s">
        <v>18</v>
      </c>
      <c r="G79" s="1" t="s">
        <v>17</v>
      </c>
      <c r="H79" s="1" t="s">
        <v>16</v>
      </c>
      <c r="I79" s="1" t="s">
        <v>18</v>
      </c>
      <c r="J79" s="1">
        <v>5</v>
      </c>
      <c r="K79" s="1">
        <v>4</v>
      </c>
      <c r="L79" s="1">
        <v>4</v>
      </c>
      <c r="M79" s="1" t="s">
        <v>16</v>
      </c>
    </row>
    <row r="80" spans="1:13" ht="12.5" x14ac:dyDescent="0.25">
      <c r="A80" s="2">
        <v>45247.860871643519</v>
      </c>
      <c r="B80" s="1" t="s">
        <v>101</v>
      </c>
      <c r="D80" s="1" t="s">
        <v>15</v>
      </c>
      <c r="E80" s="1" t="s">
        <v>18</v>
      </c>
      <c r="F80" s="1" t="s">
        <v>18</v>
      </c>
      <c r="G80" s="1" t="s">
        <v>24</v>
      </c>
      <c r="H80" s="1" t="s">
        <v>18</v>
      </c>
      <c r="I80" s="1" t="s">
        <v>16</v>
      </c>
      <c r="J80" s="1">
        <v>5</v>
      </c>
      <c r="K80" s="1">
        <v>2</v>
      </c>
      <c r="L80" s="1">
        <v>3</v>
      </c>
      <c r="M80" s="1" t="s">
        <v>16</v>
      </c>
    </row>
    <row r="81" spans="1:13" ht="12.5" x14ac:dyDescent="0.25">
      <c r="A81" s="2">
        <v>45247.862478541661</v>
      </c>
      <c r="B81" s="1" t="s">
        <v>95</v>
      </c>
      <c r="D81" s="1" t="s">
        <v>71</v>
      </c>
      <c r="E81" s="1" t="s">
        <v>16</v>
      </c>
      <c r="F81" s="1" t="s">
        <v>18</v>
      </c>
      <c r="G81" s="1" t="s">
        <v>24</v>
      </c>
      <c r="H81" s="1" t="s">
        <v>18</v>
      </c>
      <c r="I81" s="1" t="s">
        <v>18</v>
      </c>
      <c r="J81" s="1">
        <v>5</v>
      </c>
      <c r="K81" s="1">
        <v>2</v>
      </c>
      <c r="L81" s="1">
        <v>2</v>
      </c>
      <c r="M81" s="1" t="s">
        <v>16</v>
      </c>
    </row>
    <row r="82" spans="1:13" ht="12.5" x14ac:dyDescent="0.25">
      <c r="A82" s="2">
        <v>45247.863163136572</v>
      </c>
      <c r="B82" s="1" t="s">
        <v>102</v>
      </c>
      <c r="D82" s="1" t="s">
        <v>15</v>
      </c>
      <c r="E82" s="1" t="s">
        <v>18</v>
      </c>
      <c r="F82" s="1" t="s">
        <v>18</v>
      </c>
      <c r="G82" s="1" t="s">
        <v>53</v>
      </c>
      <c r="H82" s="1" t="s">
        <v>18</v>
      </c>
      <c r="I82" s="1" t="s">
        <v>18</v>
      </c>
      <c r="J82" s="1">
        <v>4</v>
      </c>
      <c r="K82" s="1">
        <v>1</v>
      </c>
      <c r="L82" s="1">
        <v>2</v>
      </c>
      <c r="M82" s="1" t="s">
        <v>16</v>
      </c>
    </row>
    <row r="83" spans="1:13" ht="12.5" x14ac:dyDescent="0.25">
      <c r="A83" s="2">
        <v>45247.865894386574</v>
      </c>
      <c r="B83" s="1" t="s">
        <v>36</v>
      </c>
      <c r="D83" s="1" t="s">
        <v>27</v>
      </c>
      <c r="E83" s="1" t="s">
        <v>18</v>
      </c>
      <c r="F83" s="1" t="s">
        <v>18</v>
      </c>
      <c r="G83" s="1" t="s">
        <v>28</v>
      </c>
      <c r="H83" s="1" t="s">
        <v>18</v>
      </c>
      <c r="I83" s="1" t="s">
        <v>18</v>
      </c>
      <c r="J83" s="1">
        <v>3</v>
      </c>
      <c r="K83" s="1">
        <v>4</v>
      </c>
      <c r="L83" s="1">
        <v>4</v>
      </c>
      <c r="M83" s="1" t="s">
        <v>16</v>
      </c>
    </row>
    <row r="84" spans="1:13" ht="12.5" x14ac:dyDescent="0.25">
      <c r="A84" s="2">
        <v>45247.866806504629</v>
      </c>
      <c r="B84" s="1" t="s">
        <v>103</v>
      </c>
      <c r="D84" s="1" t="s">
        <v>49</v>
      </c>
      <c r="E84" s="1" t="s">
        <v>16</v>
      </c>
      <c r="F84" s="1" t="s">
        <v>18</v>
      </c>
      <c r="G84" s="1" t="s">
        <v>104</v>
      </c>
      <c r="H84" s="1" t="s">
        <v>16</v>
      </c>
      <c r="I84" s="1" t="s">
        <v>16</v>
      </c>
      <c r="J84" s="1">
        <v>1</v>
      </c>
      <c r="K84" s="1">
        <v>1</v>
      </c>
      <c r="L84" s="1">
        <v>1</v>
      </c>
      <c r="M84" s="1" t="s">
        <v>16</v>
      </c>
    </row>
    <row r="85" spans="1:13" ht="12.5" x14ac:dyDescent="0.25">
      <c r="A85" s="2">
        <v>45247.867789421296</v>
      </c>
      <c r="B85" s="1" t="s">
        <v>105</v>
      </c>
      <c r="D85" s="1" t="s">
        <v>29</v>
      </c>
      <c r="E85" s="1" t="s">
        <v>16</v>
      </c>
      <c r="F85" s="1" t="s">
        <v>16</v>
      </c>
      <c r="G85" s="1" t="s">
        <v>17</v>
      </c>
      <c r="H85" s="1" t="s">
        <v>18</v>
      </c>
      <c r="I85" s="1" t="s">
        <v>16</v>
      </c>
      <c r="J85" s="1">
        <v>5</v>
      </c>
      <c r="K85" s="1">
        <v>4</v>
      </c>
      <c r="L85" s="1">
        <v>3</v>
      </c>
      <c r="M85" s="1" t="s">
        <v>16</v>
      </c>
    </row>
    <row r="86" spans="1:13" ht="12.5" x14ac:dyDescent="0.25">
      <c r="A86" s="2">
        <v>45247.868340277782</v>
      </c>
      <c r="B86" s="1" t="s">
        <v>106</v>
      </c>
      <c r="D86" s="1" t="s">
        <v>27</v>
      </c>
      <c r="E86" s="1" t="s">
        <v>16</v>
      </c>
      <c r="F86" s="1" t="s">
        <v>18</v>
      </c>
      <c r="G86" s="1" t="s">
        <v>24</v>
      </c>
      <c r="H86" s="1" t="s">
        <v>18</v>
      </c>
      <c r="I86" s="1" t="s">
        <v>18</v>
      </c>
      <c r="J86" s="1">
        <v>2</v>
      </c>
      <c r="K86" s="1">
        <v>2</v>
      </c>
      <c r="L86" s="1">
        <v>3</v>
      </c>
      <c r="M86" s="1" t="s">
        <v>16</v>
      </c>
    </row>
    <row r="87" spans="1:13" ht="12.5" x14ac:dyDescent="0.25">
      <c r="A87" s="2">
        <v>45247.868808009254</v>
      </c>
      <c r="B87" s="1" t="s">
        <v>58</v>
      </c>
      <c r="D87" s="1" t="s">
        <v>27</v>
      </c>
      <c r="E87" s="1" t="s">
        <v>16</v>
      </c>
      <c r="F87" s="1" t="s">
        <v>18</v>
      </c>
      <c r="G87" s="1" t="s">
        <v>21</v>
      </c>
      <c r="H87" s="1" t="s">
        <v>18</v>
      </c>
      <c r="I87" s="1" t="s">
        <v>16</v>
      </c>
      <c r="J87" s="1">
        <v>1</v>
      </c>
      <c r="K87" s="1">
        <v>2</v>
      </c>
      <c r="L87" s="1">
        <v>2</v>
      </c>
      <c r="M87" s="1" t="s">
        <v>16</v>
      </c>
    </row>
    <row r="88" spans="1:13" ht="12.5" x14ac:dyDescent="0.25">
      <c r="A88" s="2">
        <v>45247.872035798609</v>
      </c>
      <c r="B88" s="1" t="s">
        <v>107</v>
      </c>
      <c r="D88" s="1" t="s">
        <v>71</v>
      </c>
      <c r="E88" s="1" t="s">
        <v>16</v>
      </c>
      <c r="F88" s="1" t="s">
        <v>18</v>
      </c>
      <c r="G88" s="1" t="s">
        <v>17</v>
      </c>
      <c r="H88" s="1" t="s">
        <v>18</v>
      </c>
      <c r="I88" s="1" t="s">
        <v>18</v>
      </c>
      <c r="J88" s="1">
        <v>1</v>
      </c>
      <c r="K88" s="1">
        <v>3</v>
      </c>
      <c r="L88" s="1">
        <v>5</v>
      </c>
      <c r="M88" s="1" t="s">
        <v>16</v>
      </c>
    </row>
    <row r="89" spans="1:13" ht="12.5" x14ac:dyDescent="0.25">
      <c r="A89" s="2">
        <v>45247.881037777777</v>
      </c>
      <c r="B89" s="1" t="s">
        <v>108</v>
      </c>
      <c r="D89" s="1" t="s">
        <v>20</v>
      </c>
      <c r="E89" s="1" t="s">
        <v>16</v>
      </c>
      <c r="F89" s="1" t="s">
        <v>18</v>
      </c>
      <c r="G89" s="1" t="s">
        <v>53</v>
      </c>
      <c r="H89" s="1" t="s">
        <v>18</v>
      </c>
      <c r="I89" s="1" t="s">
        <v>16</v>
      </c>
      <c r="J89" s="1">
        <v>3</v>
      </c>
      <c r="K89" s="1">
        <v>1</v>
      </c>
      <c r="L89" s="1">
        <v>3</v>
      </c>
      <c r="M89" s="1" t="s">
        <v>16</v>
      </c>
    </row>
    <row r="90" spans="1:13" ht="12.5" x14ac:dyDescent="0.25">
      <c r="A90" s="2">
        <v>45247.881709027773</v>
      </c>
      <c r="B90" s="1" t="s">
        <v>109</v>
      </c>
      <c r="D90" s="1" t="s">
        <v>49</v>
      </c>
      <c r="E90" s="1" t="s">
        <v>16</v>
      </c>
      <c r="F90" s="1" t="s">
        <v>18</v>
      </c>
      <c r="G90" s="1" t="s">
        <v>53</v>
      </c>
      <c r="H90" s="1" t="s">
        <v>18</v>
      </c>
      <c r="I90" s="1" t="s">
        <v>16</v>
      </c>
      <c r="J90" s="1">
        <v>4</v>
      </c>
      <c r="K90" s="1">
        <v>3</v>
      </c>
      <c r="L90" s="1">
        <v>2</v>
      </c>
      <c r="M90" s="1" t="s">
        <v>16</v>
      </c>
    </row>
    <row r="91" spans="1:13" ht="12.5" x14ac:dyDescent="0.25">
      <c r="A91" s="2">
        <v>45247.882133576393</v>
      </c>
      <c r="B91" s="1" t="s">
        <v>110</v>
      </c>
      <c r="C91" s="1" t="s">
        <v>111</v>
      </c>
      <c r="D91" s="1" t="s">
        <v>29</v>
      </c>
      <c r="E91" s="1" t="s">
        <v>18</v>
      </c>
      <c r="F91" s="1" t="s">
        <v>18</v>
      </c>
      <c r="G91" s="1" t="s">
        <v>53</v>
      </c>
      <c r="H91" s="1" t="s">
        <v>18</v>
      </c>
      <c r="I91" s="1" t="s">
        <v>16</v>
      </c>
      <c r="J91" s="1">
        <v>5</v>
      </c>
      <c r="K91" s="1">
        <v>1</v>
      </c>
      <c r="L91" s="1">
        <v>2</v>
      </c>
      <c r="M91" s="1" t="s">
        <v>16</v>
      </c>
    </row>
    <row r="92" spans="1:13" ht="12.5" x14ac:dyDescent="0.25">
      <c r="A92" s="2">
        <v>45247.883477581017</v>
      </c>
      <c r="B92" s="1" t="s">
        <v>69</v>
      </c>
      <c r="D92" s="1" t="s">
        <v>27</v>
      </c>
      <c r="E92" s="1" t="s">
        <v>16</v>
      </c>
      <c r="F92" s="1" t="s">
        <v>18</v>
      </c>
      <c r="G92" s="1" t="s">
        <v>17</v>
      </c>
      <c r="H92" s="1" t="s">
        <v>18</v>
      </c>
      <c r="I92" s="1" t="s">
        <v>18</v>
      </c>
      <c r="J92" s="1">
        <v>3</v>
      </c>
      <c r="K92" s="1">
        <v>3</v>
      </c>
      <c r="L92" s="1">
        <v>3</v>
      </c>
      <c r="M92" s="1" t="s">
        <v>16</v>
      </c>
    </row>
    <row r="93" spans="1:13" ht="12.5" x14ac:dyDescent="0.25">
      <c r="A93" s="2">
        <v>45247.88509664352</v>
      </c>
      <c r="B93" s="1" t="s">
        <v>112</v>
      </c>
      <c r="D93" s="1" t="s">
        <v>71</v>
      </c>
      <c r="E93" s="1" t="s">
        <v>16</v>
      </c>
      <c r="F93" s="1" t="s">
        <v>18</v>
      </c>
      <c r="G93" s="1" t="s">
        <v>17</v>
      </c>
      <c r="H93" s="1" t="s">
        <v>18</v>
      </c>
      <c r="I93" s="1" t="s">
        <v>18</v>
      </c>
      <c r="J93" s="1">
        <v>4</v>
      </c>
      <c r="K93" s="1">
        <v>1</v>
      </c>
      <c r="L93" s="1">
        <v>3</v>
      </c>
      <c r="M93" s="1" t="s">
        <v>16</v>
      </c>
    </row>
    <row r="94" spans="1:13" ht="12.5" x14ac:dyDescent="0.25">
      <c r="A94" s="2">
        <v>45247.885594699073</v>
      </c>
      <c r="B94" s="1" t="s">
        <v>76</v>
      </c>
      <c r="D94" s="1" t="s">
        <v>15</v>
      </c>
      <c r="E94" s="1" t="s">
        <v>16</v>
      </c>
      <c r="F94" s="1" t="s">
        <v>18</v>
      </c>
      <c r="G94" s="1" t="s">
        <v>17</v>
      </c>
      <c r="H94" s="1" t="s">
        <v>18</v>
      </c>
      <c r="I94" s="1" t="s">
        <v>18</v>
      </c>
      <c r="J94" s="1">
        <v>4</v>
      </c>
      <c r="K94" s="1">
        <v>2</v>
      </c>
      <c r="L94" s="1">
        <v>3</v>
      </c>
      <c r="M94" s="1" t="s">
        <v>16</v>
      </c>
    </row>
    <row r="95" spans="1:13" ht="12.5" x14ac:dyDescent="0.25">
      <c r="A95" s="2">
        <v>45247.885669479168</v>
      </c>
      <c r="B95" s="1" t="s">
        <v>113</v>
      </c>
      <c r="D95" s="1" t="s">
        <v>29</v>
      </c>
      <c r="E95" s="1" t="s">
        <v>16</v>
      </c>
      <c r="F95" s="1" t="s">
        <v>18</v>
      </c>
      <c r="G95" s="1" t="s">
        <v>17</v>
      </c>
      <c r="H95" s="1" t="s">
        <v>18</v>
      </c>
      <c r="I95" s="1" t="s">
        <v>16</v>
      </c>
      <c r="J95" s="1">
        <v>4</v>
      </c>
      <c r="K95" s="1">
        <v>3</v>
      </c>
      <c r="L95" s="1">
        <v>3</v>
      </c>
      <c r="M95" s="1" t="s">
        <v>16</v>
      </c>
    </row>
    <row r="96" spans="1:13" ht="12.5" x14ac:dyDescent="0.25">
      <c r="A96" s="2">
        <v>45247.885842268515</v>
      </c>
      <c r="B96" s="1" t="s">
        <v>72</v>
      </c>
      <c r="C96" s="1" t="s">
        <v>114</v>
      </c>
      <c r="D96" s="1" t="s">
        <v>20</v>
      </c>
      <c r="E96" s="1" t="s">
        <v>16</v>
      </c>
      <c r="F96" s="1" t="s">
        <v>18</v>
      </c>
      <c r="G96" s="1" t="s">
        <v>28</v>
      </c>
      <c r="H96" s="1" t="s">
        <v>18</v>
      </c>
      <c r="I96" s="1" t="s">
        <v>18</v>
      </c>
      <c r="J96" s="1">
        <v>4</v>
      </c>
      <c r="K96" s="1">
        <v>3</v>
      </c>
      <c r="L96" s="1">
        <v>4</v>
      </c>
      <c r="M96" s="1" t="s">
        <v>16</v>
      </c>
    </row>
    <row r="97" spans="1:13" ht="12.5" x14ac:dyDescent="0.25">
      <c r="A97" s="2">
        <v>45247.889803784725</v>
      </c>
      <c r="B97" s="1" t="s">
        <v>115</v>
      </c>
      <c r="D97" s="1" t="s">
        <v>29</v>
      </c>
      <c r="E97" s="1" t="s">
        <v>18</v>
      </c>
      <c r="F97" s="1" t="s">
        <v>18</v>
      </c>
      <c r="G97" s="1" t="s">
        <v>28</v>
      </c>
      <c r="H97" s="1" t="s">
        <v>18</v>
      </c>
      <c r="I97" s="1" t="s">
        <v>18</v>
      </c>
      <c r="J97" s="1">
        <v>1</v>
      </c>
      <c r="K97" s="1">
        <v>3</v>
      </c>
      <c r="L97" s="1">
        <v>4</v>
      </c>
      <c r="M97" s="1" t="s">
        <v>16</v>
      </c>
    </row>
    <row r="98" spans="1:13" ht="12.5" x14ac:dyDescent="0.25">
      <c r="A98" s="2">
        <v>45247.897255902775</v>
      </c>
      <c r="B98" s="1" t="s">
        <v>116</v>
      </c>
      <c r="D98" s="1" t="s">
        <v>27</v>
      </c>
      <c r="E98" s="1" t="s">
        <v>16</v>
      </c>
      <c r="F98" s="1" t="s">
        <v>18</v>
      </c>
      <c r="G98" s="1" t="s">
        <v>24</v>
      </c>
      <c r="H98" s="1" t="s">
        <v>18</v>
      </c>
      <c r="I98" s="1" t="s">
        <v>18</v>
      </c>
      <c r="J98" s="1">
        <v>4</v>
      </c>
      <c r="K98" s="1">
        <v>1</v>
      </c>
      <c r="L98" s="1">
        <v>3</v>
      </c>
      <c r="M98" s="1" t="s">
        <v>16</v>
      </c>
    </row>
    <row r="99" spans="1:13" ht="12.5" x14ac:dyDescent="0.25">
      <c r="A99" s="2">
        <v>45247.901145787037</v>
      </c>
      <c r="B99" s="1" t="s">
        <v>117</v>
      </c>
      <c r="C99" s="1" t="s">
        <v>14</v>
      </c>
      <c r="D99" s="1" t="s">
        <v>20</v>
      </c>
      <c r="E99" s="1" t="s">
        <v>16</v>
      </c>
      <c r="F99" s="1" t="s">
        <v>18</v>
      </c>
      <c r="G99" s="1" t="s">
        <v>21</v>
      </c>
      <c r="H99" s="1" t="s">
        <v>18</v>
      </c>
      <c r="I99" s="1" t="s">
        <v>45</v>
      </c>
      <c r="J99" s="1">
        <v>4</v>
      </c>
      <c r="K99" s="1">
        <v>3</v>
      </c>
      <c r="L99" s="1">
        <v>5</v>
      </c>
      <c r="M99" s="1" t="s">
        <v>16</v>
      </c>
    </row>
    <row r="100" spans="1:13" ht="12.5" x14ac:dyDescent="0.25">
      <c r="A100" s="2">
        <v>45247.905795937499</v>
      </c>
      <c r="B100" s="107" t="s">
        <v>118</v>
      </c>
      <c r="C100" s="1" t="s">
        <v>14</v>
      </c>
      <c r="D100" s="1" t="s">
        <v>20</v>
      </c>
      <c r="E100" s="1" t="s">
        <v>18</v>
      </c>
      <c r="F100" s="1" t="s">
        <v>18</v>
      </c>
      <c r="G100" s="1" t="s">
        <v>24</v>
      </c>
      <c r="H100" s="1" t="s">
        <v>18</v>
      </c>
      <c r="I100" s="1" t="s">
        <v>18</v>
      </c>
      <c r="J100" s="1">
        <v>4</v>
      </c>
      <c r="K100" s="1">
        <v>3</v>
      </c>
      <c r="L100" s="1">
        <v>3</v>
      </c>
      <c r="M100" s="1" t="s">
        <v>16</v>
      </c>
    </row>
    <row r="101" spans="1:13" ht="12.5" x14ac:dyDescent="0.25">
      <c r="A101" s="2">
        <v>45247.906391099532</v>
      </c>
      <c r="B101" s="1" t="s">
        <v>97</v>
      </c>
      <c r="D101" s="1" t="s">
        <v>27</v>
      </c>
      <c r="E101" s="1" t="s">
        <v>18</v>
      </c>
      <c r="F101" s="1" t="s">
        <v>18</v>
      </c>
      <c r="G101" s="1" t="s">
        <v>53</v>
      </c>
      <c r="H101" s="1" t="s">
        <v>16</v>
      </c>
      <c r="I101" s="1" t="s">
        <v>16</v>
      </c>
      <c r="J101" s="1">
        <v>4</v>
      </c>
      <c r="K101" s="1">
        <v>1</v>
      </c>
      <c r="L101" s="1">
        <v>1</v>
      </c>
      <c r="M101" s="1" t="s">
        <v>16</v>
      </c>
    </row>
    <row r="102" spans="1:13" ht="12.5" x14ac:dyDescent="0.25">
      <c r="A102" s="2">
        <v>45247.908050833328</v>
      </c>
      <c r="B102" s="1" t="s">
        <v>69</v>
      </c>
      <c r="D102" s="1" t="s">
        <v>20</v>
      </c>
      <c r="E102" s="1" t="s">
        <v>16</v>
      </c>
      <c r="F102" s="1" t="s">
        <v>18</v>
      </c>
      <c r="G102" s="1" t="s">
        <v>17</v>
      </c>
      <c r="H102" s="1" t="s">
        <v>18</v>
      </c>
      <c r="I102" s="1" t="s">
        <v>18</v>
      </c>
      <c r="J102" s="1">
        <v>4</v>
      </c>
      <c r="K102" s="1">
        <v>3</v>
      </c>
      <c r="L102" s="1">
        <v>3</v>
      </c>
      <c r="M102" s="1" t="s">
        <v>16</v>
      </c>
    </row>
    <row r="103" spans="1:13" ht="12.5" x14ac:dyDescent="0.25">
      <c r="A103" s="2">
        <v>45247.909551516204</v>
      </c>
      <c r="B103" s="1" t="s">
        <v>39</v>
      </c>
      <c r="C103" s="1" t="s">
        <v>111</v>
      </c>
      <c r="D103" s="1" t="s">
        <v>15</v>
      </c>
      <c r="E103" s="1" t="s">
        <v>18</v>
      </c>
      <c r="F103" s="1" t="s">
        <v>18</v>
      </c>
      <c r="G103" s="1" t="s">
        <v>119</v>
      </c>
      <c r="H103" s="1" t="s">
        <v>18</v>
      </c>
      <c r="I103" s="1" t="s">
        <v>16</v>
      </c>
      <c r="J103" s="1">
        <v>1</v>
      </c>
      <c r="K103" s="1">
        <v>1</v>
      </c>
      <c r="L103" s="1">
        <v>2</v>
      </c>
      <c r="M103" s="1" t="s">
        <v>16</v>
      </c>
    </row>
    <row r="104" spans="1:13" ht="12.5" x14ac:dyDescent="0.25">
      <c r="A104" s="2">
        <v>45247.912513645831</v>
      </c>
      <c r="B104" s="1" t="s">
        <v>33</v>
      </c>
      <c r="D104" s="1" t="s">
        <v>20</v>
      </c>
      <c r="E104" s="1" t="s">
        <v>18</v>
      </c>
      <c r="F104" s="1" t="s">
        <v>18</v>
      </c>
      <c r="G104" s="1" t="s">
        <v>28</v>
      </c>
      <c r="H104" s="1" t="s">
        <v>16</v>
      </c>
      <c r="I104" s="1" t="s">
        <v>16</v>
      </c>
      <c r="J104" s="1">
        <v>5</v>
      </c>
      <c r="K104" s="1">
        <v>2</v>
      </c>
      <c r="L104" s="1">
        <v>2</v>
      </c>
      <c r="M104" s="1" t="s">
        <v>16</v>
      </c>
    </row>
    <row r="105" spans="1:13" ht="12.5" x14ac:dyDescent="0.25">
      <c r="A105" s="2">
        <v>45247.915246944445</v>
      </c>
      <c r="B105" s="1" t="s">
        <v>120</v>
      </c>
      <c r="D105" s="1" t="s">
        <v>15</v>
      </c>
      <c r="E105" s="1" t="s">
        <v>18</v>
      </c>
      <c r="F105" s="1" t="s">
        <v>18</v>
      </c>
      <c r="G105" s="1" t="s">
        <v>28</v>
      </c>
      <c r="H105" s="1" t="s">
        <v>18</v>
      </c>
      <c r="I105" s="1" t="s">
        <v>18</v>
      </c>
      <c r="J105" s="1">
        <v>3</v>
      </c>
      <c r="K105" s="1">
        <v>2</v>
      </c>
      <c r="L105" s="1">
        <v>5</v>
      </c>
      <c r="M105" s="1" t="s">
        <v>16</v>
      </c>
    </row>
    <row r="106" spans="1:13" ht="12.5" x14ac:dyDescent="0.25">
      <c r="A106" s="2">
        <v>45247.915598749998</v>
      </c>
      <c r="B106" s="1" t="s">
        <v>121</v>
      </c>
      <c r="D106" s="1" t="s">
        <v>29</v>
      </c>
      <c r="E106" s="1" t="s">
        <v>18</v>
      </c>
      <c r="F106" s="1" t="s">
        <v>16</v>
      </c>
      <c r="G106" s="1" t="s">
        <v>28</v>
      </c>
      <c r="H106" s="1" t="s">
        <v>18</v>
      </c>
      <c r="I106" s="1" t="s">
        <v>18</v>
      </c>
      <c r="J106" s="1">
        <v>1</v>
      </c>
      <c r="K106" s="1">
        <v>3</v>
      </c>
      <c r="L106" s="1">
        <v>3</v>
      </c>
      <c r="M106" s="1" t="s">
        <v>16</v>
      </c>
    </row>
    <row r="107" spans="1:13" ht="12.5" x14ac:dyDescent="0.25">
      <c r="A107" s="2">
        <v>45247.920471689817</v>
      </c>
      <c r="B107" s="1" t="s">
        <v>122</v>
      </c>
      <c r="D107" s="1" t="s">
        <v>29</v>
      </c>
      <c r="E107" s="1" t="s">
        <v>18</v>
      </c>
      <c r="F107" s="1" t="s">
        <v>18</v>
      </c>
      <c r="G107" s="1" t="s">
        <v>123</v>
      </c>
      <c r="H107" s="1" t="s">
        <v>16</v>
      </c>
      <c r="I107" s="1" t="s">
        <v>16</v>
      </c>
      <c r="J107" s="1">
        <v>5</v>
      </c>
      <c r="K107" s="1">
        <v>1</v>
      </c>
      <c r="L107" s="1">
        <v>1</v>
      </c>
      <c r="M107" s="1" t="s">
        <v>16</v>
      </c>
    </row>
    <row r="108" spans="1:13" ht="12.5" x14ac:dyDescent="0.25">
      <c r="A108" s="2">
        <v>45247.923382511573</v>
      </c>
      <c r="B108" s="1" t="s">
        <v>124</v>
      </c>
      <c r="D108" s="1" t="s">
        <v>71</v>
      </c>
      <c r="E108" s="1" t="s">
        <v>16</v>
      </c>
      <c r="F108" s="1" t="s">
        <v>18</v>
      </c>
      <c r="G108" s="1" t="s">
        <v>24</v>
      </c>
      <c r="H108" s="1" t="s">
        <v>18</v>
      </c>
      <c r="I108" s="1" t="s">
        <v>16</v>
      </c>
      <c r="J108" s="1">
        <v>1</v>
      </c>
      <c r="K108" s="1">
        <v>3</v>
      </c>
      <c r="L108" s="1">
        <v>2</v>
      </c>
      <c r="M108" s="1" t="s">
        <v>16</v>
      </c>
    </row>
    <row r="109" spans="1:13" ht="12.5" x14ac:dyDescent="0.25">
      <c r="A109" s="2">
        <v>45247.924921076388</v>
      </c>
      <c r="B109" s="1" t="s">
        <v>125</v>
      </c>
      <c r="D109" s="1" t="s">
        <v>15</v>
      </c>
      <c r="E109" s="1" t="s">
        <v>16</v>
      </c>
      <c r="F109" s="1" t="s">
        <v>18</v>
      </c>
      <c r="G109" s="1" t="s">
        <v>17</v>
      </c>
      <c r="H109" s="1" t="s">
        <v>18</v>
      </c>
      <c r="I109" s="1" t="s">
        <v>18</v>
      </c>
      <c r="J109" s="1">
        <v>2</v>
      </c>
      <c r="K109" s="1">
        <v>4</v>
      </c>
      <c r="L109" s="1">
        <v>5</v>
      </c>
      <c r="M109" s="1" t="s">
        <v>16</v>
      </c>
    </row>
    <row r="110" spans="1:13" ht="12.5" x14ac:dyDescent="0.25">
      <c r="A110" s="2">
        <v>45247.932836111111</v>
      </c>
      <c r="B110" s="1" t="s">
        <v>126</v>
      </c>
      <c r="D110" s="1" t="s">
        <v>20</v>
      </c>
      <c r="E110" s="1" t="s">
        <v>16</v>
      </c>
      <c r="F110" s="1" t="s">
        <v>18</v>
      </c>
      <c r="G110" s="1" t="s">
        <v>17</v>
      </c>
      <c r="H110" s="1" t="s">
        <v>16</v>
      </c>
      <c r="I110" s="1" t="s">
        <v>16</v>
      </c>
      <c r="J110" s="1">
        <v>5</v>
      </c>
      <c r="K110" s="1">
        <v>3</v>
      </c>
      <c r="L110" s="1">
        <v>3</v>
      </c>
      <c r="M110" s="1" t="s">
        <v>18</v>
      </c>
    </row>
    <row r="111" spans="1:13" ht="12.5" x14ac:dyDescent="0.25">
      <c r="A111" s="2">
        <v>45247.93778349537</v>
      </c>
      <c r="B111" s="1" t="s">
        <v>127</v>
      </c>
      <c r="D111" s="1" t="s">
        <v>71</v>
      </c>
      <c r="E111" s="1" t="s">
        <v>16</v>
      </c>
      <c r="F111" s="1" t="s">
        <v>18</v>
      </c>
      <c r="G111" s="1" t="s">
        <v>28</v>
      </c>
      <c r="H111" s="1" t="s">
        <v>18</v>
      </c>
      <c r="I111" s="1" t="s">
        <v>16</v>
      </c>
      <c r="J111" s="1">
        <v>4</v>
      </c>
      <c r="K111" s="1">
        <v>3</v>
      </c>
      <c r="L111" s="1">
        <v>4</v>
      </c>
      <c r="M111" s="1" t="s">
        <v>16</v>
      </c>
    </row>
    <row r="112" spans="1:13" ht="12.5" x14ac:dyDescent="0.25">
      <c r="A112" s="2">
        <v>45247.94509912037</v>
      </c>
      <c r="B112" s="1" t="s">
        <v>40</v>
      </c>
      <c r="D112" s="1" t="s">
        <v>15</v>
      </c>
      <c r="E112" s="1" t="s">
        <v>16</v>
      </c>
      <c r="F112" s="1" t="s">
        <v>18</v>
      </c>
      <c r="G112" s="1" t="s">
        <v>24</v>
      </c>
      <c r="H112" s="1" t="s">
        <v>18</v>
      </c>
      <c r="I112" s="1" t="s">
        <v>18</v>
      </c>
      <c r="J112" s="1">
        <v>3</v>
      </c>
      <c r="K112" s="1">
        <v>4</v>
      </c>
      <c r="L112" s="1">
        <v>3</v>
      </c>
      <c r="M112" s="1" t="s">
        <v>16</v>
      </c>
    </row>
    <row r="113" spans="1:13" ht="12.5" x14ac:dyDescent="0.25">
      <c r="A113" s="2">
        <v>45247.946888784718</v>
      </c>
      <c r="B113" s="1" t="s">
        <v>97</v>
      </c>
      <c r="D113" s="1" t="s">
        <v>27</v>
      </c>
      <c r="E113" s="1" t="s">
        <v>16</v>
      </c>
      <c r="F113" s="1" t="s">
        <v>18</v>
      </c>
      <c r="G113" s="1" t="s">
        <v>65</v>
      </c>
      <c r="H113" s="1" t="s">
        <v>16</v>
      </c>
      <c r="I113" s="1" t="s">
        <v>18</v>
      </c>
      <c r="J113" s="1">
        <v>4</v>
      </c>
      <c r="K113" s="1">
        <v>3</v>
      </c>
      <c r="L113" s="1">
        <v>2</v>
      </c>
      <c r="M113" s="1" t="s">
        <v>16</v>
      </c>
    </row>
    <row r="114" spans="1:13" ht="12.5" x14ac:dyDescent="0.25">
      <c r="A114" s="2">
        <v>45247.948896562499</v>
      </c>
      <c r="B114" s="1" t="s">
        <v>128</v>
      </c>
      <c r="C114" s="1" t="s">
        <v>129</v>
      </c>
      <c r="D114" s="1" t="s">
        <v>29</v>
      </c>
      <c r="E114" s="1" t="s">
        <v>16</v>
      </c>
      <c r="F114" s="1" t="s">
        <v>16</v>
      </c>
      <c r="G114" s="1" t="s">
        <v>28</v>
      </c>
      <c r="H114" s="1" t="s">
        <v>18</v>
      </c>
      <c r="I114" s="1" t="s">
        <v>18</v>
      </c>
      <c r="J114" s="1">
        <v>5</v>
      </c>
      <c r="K114" s="1">
        <v>3</v>
      </c>
      <c r="L114" s="1">
        <v>5</v>
      </c>
      <c r="M114" s="1" t="s">
        <v>18</v>
      </c>
    </row>
    <row r="115" spans="1:13" ht="12.5" x14ac:dyDescent="0.25">
      <c r="A115" s="2">
        <v>45247.958383541671</v>
      </c>
      <c r="B115" s="1" t="s">
        <v>30</v>
      </c>
      <c r="C115" s="1" t="s">
        <v>13</v>
      </c>
      <c r="D115" s="1" t="s">
        <v>15</v>
      </c>
      <c r="E115" s="1" t="s">
        <v>16</v>
      </c>
      <c r="F115" s="1" t="s">
        <v>18</v>
      </c>
      <c r="G115" s="1" t="s">
        <v>17</v>
      </c>
      <c r="H115" s="1" t="s">
        <v>18</v>
      </c>
      <c r="I115" s="1" t="s">
        <v>18</v>
      </c>
      <c r="J115" s="1">
        <v>1</v>
      </c>
      <c r="K115" s="1">
        <v>3</v>
      </c>
      <c r="L115" s="1">
        <v>3</v>
      </c>
      <c r="M115" s="1" t="s">
        <v>16</v>
      </c>
    </row>
    <row r="116" spans="1:13" ht="12.5" x14ac:dyDescent="0.25">
      <c r="A116" s="2">
        <v>45247.9590340625</v>
      </c>
      <c r="B116" s="1" t="s">
        <v>36</v>
      </c>
      <c r="C116" s="1" t="s">
        <v>130</v>
      </c>
      <c r="D116" s="1" t="s">
        <v>64</v>
      </c>
      <c r="E116" s="1" t="s">
        <v>18</v>
      </c>
      <c r="F116" s="1" t="s">
        <v>18</v>
      </c>
      <c r="G116" s="1" t="s">
        <v>65</v>
      </c>
      <c r="H116" s="1" t="s">
        <v>18</v>
      </c>
      <c r="I116" s="1" t="s">
        <v>18</v>
      </c>
      <c r="J116" s="1">
        <v>3</v>
      </c>
      <c r="K116" s="1">
        <v>3</v>
      </c>
      <c r="L116" s="1">
        <v>3</v>
      </c>
      <c r="M116" s="1" t="s">
        <v>16</v>
      </c>
    </row>
    <row r="117" spans="1:13" ht="12.5" x14ac:dyDescent="0.25">
      <c r="A117" s="2">
        <v>45247.961805497689</v>
      </c>
      <c r="B117" s="1" t="s">
        <v>131</v>
      </c>
      <c r="D117" s="1" t="s">
        <v>27</v>
      </c>
      <c r="E117" s="1" t="s">
        <v>16</v>
      </c>
      <c r="F117" s="1" t="s">
        <v>18</v>
      </c>
      <c r="G117" s="1" t="s">
        <v>28</v>
      </c>
      <c r="H117" s="1" t="s">
        <v>18</v>
      </c>
      <c r="I117" s="1" t="s">
        <v>18</v>
      </c>
      <c r="J117" s="1">
        <v>3</v>
      </c>
      <c r="K117" s="1">
        <v>1</v>
      </c>
      <c r="L117" s="1">
        <v>2</v>
      </c>
      <c r="M117" s="1" t="s">
        <v>16</v>
      </c>
    </row>
    <row r="118" spans="1:13" ht="12.5" x14ac:dyDescent="0.25">
      <c r="A118" s="2">
        <v>45247.962402013887</v>
      </c>
      <c r="B118" s="1" t="s">
        <v>132</v>
      </c>
      <c r="D118" s="1" t="s">
        <v>27</v>
      </c>
      <c r="E118" s="1" t="s">
        <v>18</v>
      </c>
      <c r="F118" s="1" t="s">
        <v>18</v>
      </c>
      <c r="G118" s="1" t="s">
        <v>28</v>
      </c>
      <c r="H118" s="1" t="s">
        <v>18</v>
      </c>
      <c r="I118" s="1" t="s">
        <v>18</v>
      </c>
      <c r="J118" s="1">
        <v>3</v>
      </c>
      <c r="K118" s="1">
        <v>3</v>
      </c>
      <c r="L118" s="1">
        <v>4</v>
      </c>
      <c r="M118" s="1" t="s">
        <v>16</v>
      </c>
    </row>
    <row r="119" spans="1:13" ht="12.5" x14ac:dyDescent="0.25">
      <c r="A119" s="2">
        <v>45247.964149374995</v>
      </c>
      <c r="B119" s="1" t="s">
        <v>95</v>
      </c>
      <c r="C119" s="1" t="s">
        <v>14</v>
      </c>
      <c r="D119" s="1" t="s">
        <v>15</v>
      </c>
      <c r="E119" s="1" t="s">
        <v>16</v>
      </c>
      <c r="F119" s="1" t="s">
        <v>18</v>
      </c>
      <c r="G119" s="1" t="s">
        <v>28</v>
      </c>
      <c r="H119" s="1" t="s">
        <v>18</v>
      </c>
      <c r="I119" s="1" t="s">
        <v>18</v>
      </c>
      <c r="J119" s="1">
        <v>4</v>
      </c>
      <c r="K119" s="1">
        <v>3</v>
      </c>
      <c r="L119" s="1">
        <v>3</v>
      </c>
      <c r="M119" s="1" t="s">
        <v>16</v>
      </c>
    </row>
    <row r="120" spans="1:13" ht="12.5" x14ac:dyDescent="0.25">
      <c r="A120" s="2">
        <v>45247.972404710643</v>
      </c>
      <c r="B120" s="106" t="s">
        <v>133</v>
      </c>
      <c r="C120" s="1" t="s">
        <v>14</v>
      </c>
      <c r="D120" s="1" t="s">
        <v>27</v>
      </c>
      <c r="E120" s="1" t="s">
        <v>18</v>
      </c>
      <c r="F120" s="1" t="s">
        <v>18</v>
      </c>
      <c r="G120" s="1" t="s">
        <v>28</v>
      </c>
      <c r="H120" s="1" t="s">
        <v>18</v>
      </c>
      <c r="I120" s="1" t="s">
        <v>16</v>
      </c>
      <c r="J120" s="1">
        <v>1</v>
      </c>
      <c r="K120" s="1">
        <v>2</v>
      </c>
      <c r="L120" s="1">
        <v>2</v>
      </c>
      <c r="M120" s="1" t="s">
        <v>16</v>
      </c>
    </row>
    <row r="121" spans="1:13" ht="12.5" x14ac:dyDescent="0.25">
      <c r="A121" s="2">
        <v>45247.975677893519</v>
      </c>
      <c r="B121" s="1" t="s">
        <v>134</v>
      </c>
      <c r="C121" s="1" t="s">
        <v>14</v>
      </c>
      <c r="D121" s="1" t="s">
        <v>29</v>
      </c>
      <c r="E121" s="1" t="s">
        <v>16</v>
      </c>
      <c r="F121" s="1" t="s">
        <v>18</v>
      </c>
      <c r="G121" s="1" t="s">
        <v>53</v>
      </c>
      <c r="H121" s="1" t="s">
        <v>18</v>
      </c>
      <c r="I121" s="1" t="s">
        <v>18</v>
      </c>
      <c r="J121" s="1">
        <v>1</v>
      </c>
      <c r="K121" s="1">
        <v>5</v>
      </c>
      <c r="L121" s="1">
        <v>5</v>
      </c>
      <c r="M121" s="1" t="s">
        <v>16</v>
      </c>
    </row>
    <row r="122" spans="1:13" ht="12.5" x14ac:dyDescent="0.25">
      <c r="A122" s="2">
        <v>45247.977331747687</v>
      </c>
      <c r="B122" s="1" t="s">
        <v>135</v>
      </c>
      <c r="D122" s="1" t="s">
        <v>71</v>
      </c>
      <c r="E122" s="1" t="s">
        <v>18</v>
      </c>
      <c r="F122" s="1" t="s">
        <v>18</v>
      </c>
      <c r="G122" s="1" t="s">
        <v>24</v>
      </c>
      <c r="H122" s="1" t="s">
        <v>18</v>
      </c>
      <c r="I122" s="1" t="s">
        <v>16</v>
      </c>
      <c r="J122" s="1">
        <v>5</v>
      </c>
      <c r="K122" s="1">
        <v>1</v>
      </c>
      <c r="L122" s="1">
        <v>1</v>
      </c>
      <c r="M122" s="1" t="s">
        <v>16</v>
      </c>
    </row>
    <row r="123" spans="1:13" ht="12.5" x14ac:dyDescent="0.25">
      <c r="A123" s="2">
        <v>45247.981491689818</v>
      </c>
      <c r="B123" s="1" t="s">
        <v>69</v>
      </c>
      <c r="D123" s="1" t="s">
        <v>20</v>
      </c>
      <c r="E123" s="1" t="s">
        <v>16</v>
      </c>
      <c r="F123" s="1" t="s">
        <v>18</v>
      </c>
      <c r="G123" s="1" t="s">
        <v>17</v>
      </c>
      <c r="H123" s="1" t="s">
        <v>18</v>
      </c>
      <c r="I123" s="1" t="s">
        <v>18</v>
      </c>
      <c r="J123" s="1">
        <v>3</v>
      </c>
      <c r="K123" s="1">
        <v>5</v>
      </c>
      <c r="L123" s="1">
        <v>3</v>
      </c>
      <c r="M123" s="1" t="s">
        <v>16</v>
      </c>
    </row>
    <row r="124" spans="1:13" ht="12.5" x14ac:dyDescent="0.25">
      <c r="A124" s="2">
        <v>45248.004241643517</v>
      </c>
      <c r="B124" s="106" t="s">
        <v>136</v>
      </c>
      <c r="D124" s="1" t="s">
        <v>15</v>
      </c>
      <c r="E124" s="1" t="s">
        <v>16</v>
      </c>
      <c r="F124" s="1" t="s">
        <v>18</v>
      </c>
      <c r="G124" s="1" t="s">
        <v>17</v>
      </c>
      <c r="H124" s="1" t="s">
        <v>18</v>
      </c>
      <c r="I124" s="1" t="s">
        <v>18</v>
      </c>
      <c r="J124" s="1">
        <v>1</v>
      </c>
      <c r="K124" s="1">
        <v>2</v>
      </c>
      <c r="L124" s="1">
        <v>2</v>
      </c>
      <c r="M124" s="1" t="s">
        <v>16</v>
      </c>
    </row>
    <row r="125" spans="1:13" ht="12.5" x14ac:dyDescent="0.25">
      <c r="A125" s="2">
        <v>45248.013610972223</v>
      </c>
      <c r="B125" s="1" t="s">
        <v>68</v>
      </c>
      <c r="D125" s="1" t="s">
        <v>27</v>
      </c>
      <c r="E125" s="1" t="s">
        <v>16</v>
      </c>
      <c r="F125" s="1" t="s">
        <v>18</v>
      </c>
      <c r="G125" s="1" t="s">
        <v>28</v>
      </c>
      <c r="H125" s="1" t="s">
        <v>16</v>
      </c>
      <c r="I125" s="1" t="s">
        <v>18</v>
      </c>
      <c r="J125" s="1">
        <v>2</v>
      </c>
      <c r="K125" s="1">
        <v>2</v>
      </c>
      <c r="L125" s="1">
        <v>3</v>
      </c>
      <c r="M125" s="1" t="s">
        <v>16</v>
      </c>
    </row>
    <row r="126" spans="1:13" ht="12.5" x14ac:dyDescent="0.25">
      <c r="A126" s="2">
        <v>45248.110445381943</v>
      </c>
      <c r="B126" s="1" t="s">
        <v>137</v>
      </c>
      <c r="D126" s="1" t="s">
        <v>27</v>
      </c>
      <c r="E126" s="1" t="s">
        <v>16</v>
      </c>
      <c r="F126" s="1" t="s">
        <v>18</v>
      </c>
      <c r="G126" s="1" t="s">
        <v>17</v>
      </c>
      <c r="H126" s="1" t="s">
        <v>45</v>
      </c>
      <c r="I126" s="1" t="s">
        <v>18</v>
      </c>
      <c r="J126" s="1">
        <v>1</v>
      </c>
      <c r="K126" s="1">
        <v>2</v>
      </c>
      <c r="L126" s="1">
        <v>3</v>
      </c>
      <c r="M126" s="1" t="s">
        <v>16</v>
      </c>
    </row>
    <row r="127" spans="1:13" ht="12.5" x14ac:dyDescent="0.25">
      <c r="A127" s="2">
        <v>45248.12285748843</v>
      </c>
      <c r="B127" s="1" t="s">
        <v>78</v>
      </c>
      <c r="C127" s="1" t="s">
        <v>55</v>
      </c>
      <c r="D127" s="1" t="s">
        <v>20</v>
      </c>
      <c r="E127" s="1" t="s">
        <v>16</v>
      </c>
      <c r="F127" s="1" t="s">
        <v>18</v>
      </c>
      <c r="G127" s="1" t="s">
        <v>24</v>
      </c>
      <c r="H127" s="1" t="s">
        <v>18</v>
      </c>
      <c r="I127" s="1" t="s">
        <v>16</v>
      </c>
      <c r="J127" s="1">
        <v>5</v>
      </c>
      <c r="K127" s="1">
        <v>1</v>
      </c>
      <c r="L127" s="1">
        <v>5</v>
      </c>
      <c r="M127" s="1" t="s">
        <v>16</v>
      </c>
    </row>
    <row r="128" spans="1:13" ht="12.5" x14ac:dyDescent="0.25">
      <c r="A128" s="2">
        <v>45248.15903524305</v>
      </c>
      <c r="B128" s="1" t="s">
        <v>138</v>
      </c>
      <c r="D128" s="1" t="s">
        <v>15</v>
      </c>
      <c r="E128" s="1" t="s">
        <v>16</v>
      </c>
      <c r="F128" s="1" t="s">
        <v>18</v>
      </c>
      <c r="G128" s="1" t="s">
        <v>17</v>
      </c>
      <c r="H128" s="1" t="s">
        <v>18</v>
      </c>
      <c r="I128" s="1" t="s">
        <v>18</v>
      </c>
      <c r="J128" s="1">
        <v>5</v>
      </c>
      <c r="K128" s="1">
        <v>1</v>
      </c>
      <c r="L128" s="1">
        <v>1</v>
      </c>
      <c r="M128" s="1" t="s">
        <v>18</v>
      </c>
    </row>
    <row r="129" spans="1:13" ht="12.5" x14ac:dyDescent="0.25">
      <c r="A129" s="2">
        <v>45248.230403344904</v>
      </c>
      <c r="B129" s="1" t="s">
        <v>139</v>
      </c>
      <c r="D129" s="1" t="s">
        <v>71</v>
      </c>
      <c r="E129" s="1" t="s">
        <v>16</v>
      </c>
      <c r="F129" s="1" t="s">
        <v>18</v>
      </c>
      <c r="G129" s="1" t="s">
        <v>17</v>
      </c>
      <c r="H129" s="1" t="s">
        <v>18</v>
      </c>
      <c r="I129" s="1" t="s">
        <v>18</v>
      </c>
      <c r="J129" s="1">
        <v>2</v>
      </c>
      <c r="K129" s="1">
        <v>3</v>
      </c>
      <c r="L129" s="1">
        <v>3</v>
      </c>
      <c r="M129" s="1" t="s">
        <v>16</v>
      </c>
    </row>
    <row r="130" spans="1:13" ht="12.5" x14ac:dyDescent="0.25">
      <c r="A130" s="2">
        <v>45248.266711388889</v>
      </c>
      <c r="B130" s="1" t="s">
        <v>118</v>
      </c>
      <c r="D130" s="1" t="s">
        <v>49</v>
      </c>
      <c r="E130" s="1" t="s">
        <v>16</v>
      </c>
      <c r="F130" s="1" t="s">
        <v>18</v>
      </c>
      <c r="G130" s="1" t="s">
        <v>65</v>
      </c>
      <c r="H130" s="1" t="s">
        <v>16</v>
      </c>
      <c r="I130" s="1" t="s">
        <v>16</v>
      </c>
      <c r="J130" s="1">
        <v>5</v>
      </c>
      <c r="K130" s="1">
        <v>3</v>
      </c>
      <c r="L130" s="1">
        <v>1</v>
      </c>
      <c r="M130" s="1" t="s">
        <v>16</v>
      </c>
    </row>
    <row r="131" spans="1:13" ht="12.5" x14ac:dyDescent="0.25">
      <c r="A131" s="2">
        <v>45248.308470231481</v>
      </c>
      <c r="B131" s="1" t="s">
        <v>140</v>
      </c>
      <c r="D131" s="1" t="s">
        <v>29</v>
      </c>
      <c r="E131" s="1" t="s">
        <v>18</v>
      </c>
      <c r="F131" s="1" t="s">
        <v>16</v>
      </c>
      <c r="G131" s="1" t="s">
        <v>123</v>
      </c>
      <c r="H131" s="1" t="s">
        <v>16</v>
      </c>
      <c r="I131" s="1" t="s">
        <v>16</v>
      </c>
      <c r="J131" s="1">
        <v>5</v>
      </c>
      <c r="K131" s="1">
        <v>3</v>
      </c>
      <c r="L131" s="1">
        <v>3</v>
      </c>
      <c r="M131" s="1" t="s">
        <v>16</v>
      </c>
    </row>
    <row r="132" spans="1:13" ht="12.5" x14ac:dyDescent="0.25">
      <c r="A132" s="2">
        <v>45248.32208189815</v>
      </c>
      <c r="B132" s="1" t="s">
        <v>116</v>
      </c>
      <c r="D132" s="1" t="s">
        <v>15</v>
      </c>
      <c r="E132" s="1" t="s">
        <v>16</v>
      </c>
      <c r="F132" s="1" t="s">
        <v>18</v>
      </c>
      <c r="G132" s="1" t="s">
        <v>17</v>
      </c>
      <c r="H132" s="1" t="s">
        <v>16</v>
      </c>
      <c r="I132" s="1" t="s">
        <v>18</v>
      </c>
      <c r="J132" s="1">
        <v>4</v>
      </c>
      <c r="K132" s="1">
        <v>3</v>
      </c>
      <c r="L132" s="1">
        <v>4</v>
      </c>
      <c r="M132" s="1" t="s">
        <v>16</v>
      </c>
    </row>
    <row r="133" spans="1:13" ht="12.5" x14ac:dyDescent="0.25">
      <c r="A133" s="2">
        <v>45248.338296180555</v>
      </c>
      <c r="B133" s="1" t="s">
        <v>141</v>
      </c>
      <c r="C133" s="1" t="s">
        <v>142</v>
      </c>
      <c r="D133" s="1" t="s">
        <v>64</v>
      </c>
      <c r="E133" s="1" t="s">
        <v>16</v>
      </c>
      <c r="F133" s="1" t="s">
        <v>18</v>
      </c>
      <c r="G133" s="1" t="s">
        <v>17</v>
      </c>
      <c r="H133" s="1" t="s">
        <v>16</v>
      </c>
      <c r="I133" s="1" t="s">
        <v>18</v>
      </c>
      <c r="J133" s="1">
        <v>4</v>
      </c>
      <c r="K133" s="1">
        <v>2</v>
      </c>
      <c r="L133" s="1">
        <v>2</v>
      </c>
      <c r="M133" s="1" t="s">
        <v>16</v>
      </c>
    </row>
    <row r="134" spans="1:13" ht="12.5" x14ac:dyDescent="0.25">
      <c r="A134" s="2">
        <v>45248.366893391205</v>
      </c>
      <c r="B134" s="1" t="s">
        <v>47</v>
      </c>
      <c r="D134" s="1" t="s">
        <v>71</v>
      </c>
      <c r="E134" s="1" t="s">
        <v>16</v>
      </c>
      <c r="F134" s="1" t="s">
        <v>18</v>
      </c>
      <c r="G134" s="1" t="s">
        <v>17</v>
      </c>
      <c r="H134" s="1" t="s">
        <v>18</v>
      </c>
      <c r="I134" s="1" t="s">
        <v>18</v>
      </c>
      <c r="J134" s="1">
        <v>1</v>
      </c>
      <c r="K134" s="1">
        <v>2</v>
      </c>
      <c r="L134" s="1">
        <v>4</v>
      </c>
      <c r="M134" s="1" t="s">
        <v>16</v>
      </c>
    </row>
    <row r="135" spans="1:13" ht="12.5" x14ac:dyDescent="0.25">
      <c r="A135" s="2">
        <v>45248.383116875004</v>
      </c>
      <c r="B135" s="1" t="s">
        <v>98</v>
      </c>
      <c r="C135" s="1" t="s">
        <v>14</v>
      </c>
      <c r="D135" s="1" t="s">
        <v>71</v>
      </c>
      <c r="E135" s="1" t="s">
        <v>16</v>
      </c>
      <c r="F135" s="1" t="s">
        <v>18</v>
      </c>
      <c r="G135" s="1" t="s">
        <v>17</v>
      </c>
      <c r="H135" s="1" t="s">
        <v>18</v>
      </c>
      <c r="I135" s="1" t="s">
        <v>18</v>
      </c>
      <c r="J135" s="1">
        <v>5</v>
      </c>
      <c r="K135" s="1">
        <v>3</v>
      </c>
      <c r="L135" s="1">
        <v>3</v>
      </c>
      <c r="M135" s="1" t="s">
        <v>16</v>
      </c>
    </row>
    <row r="136" spans="1:13" ht="12.5" x14ac:dyDescent="0.25">
      <c r="A136" s="2">
        <v>45248.384101585645</v>
      </c>
      <c r="B136" s="1" t="s">
        <v>143</v>
      </c>
      <c r="D136" s="1" t="s">
        <v>20</v>
      </c>
      <c r="E136" s="1" t="s">
        <v>16</v>
      </c>
      <c r="F136" s="1" t="s">
        <v>18</v>
      </c>
      <c r="G136" s="1" t="s">
        <v>17</v>
      </c>
      <c r="H136" s="1" t="s">
        <v>18</v>
      </c>
      <c r="I136" s="1" t="s">
        <v>18</v>
      </c>
      <c r="J136" s="1">
        <v>3</v>
      </c>
      <c r="K136" s="1">
        <v>2</v>
      </c>
      <c r="L136" s="1">
        <v>3</v>
      </c>
      <c r="M136" s="1" t="s">
        <v>16</v>
      </c>
    </row>
    <row r="137" spans="1:13" ht="12.5" x14ac:dyDescent="0.25">
      <c r="A137" s="2">
        <v>45248.385756342592</v>
      </c>
      <c r="B137" s="1" t="s">
        <v>144</v>
      </c>
      <c r="D137" s="1" t="s">
        <v>27</v>
      </c>
      <c r="E137" s="1" t="s">
        <v>16</v>
      </c>
      <c r="F137" s="1" t="s">
        <v>18</v>
      </c>
      <c r="G137" s="1" t="s">
        <v>65</v>
      </c>
      <c r="H137" s="1" t="s">
        <v>18</v>
      </c>
      <c r="I137" s="1" t="s">
        <v>18</v>
      </c>
      <c r="J137" s="1">
        <v>1</v>
      </c>
      <c r="K137" s="1">
        <v>2</v>
      </c>
      <c r="L137" s="1">
        <v>4</v>
      </c>
      <c r="M137" s="1" t="s">
        <v>16</v>
      </c>
    </row>
    <row r="138" spans="1:13" ht="12.5" x14ac:dyDescent="0.25">
      <c r="A138" s="2">
        <v>45248.395943078707</v>
      </c>
      <c r="B138" s="1" t="s">
        <v>13</v>
      </c>
      <c r="D138" s="1" t="s">
        <v>15</v>
      </c>
      <c r="E138" s="1" t="s">
        <v>16</v>
      </c>
      <c r="F138" s="1" t="s">
        <v>18</v>
      </c>
      <c r="G138" s="1" t="s">
        <v>145</v>
      </c>
      <c r="H138" s="1" t="s">
        <v>18</v>
      </c>
      <c r="I138" s="1" t="s">
        <v>16</v>
      </c>
      <c r="J138" s="1">
        <v>1</v>
      </c>
      <c r="K138" s="1">
        <v>2</v>
      </c>
      <c r="L138" s="1">
        <v>3</v>
      </c>
      <c r="M138" s="1" t="s">
        <v>16</v>
      </c>
    </row>
    <row r="139" spans="1:13" ht="12.5" x14ac:dyDescent="0.25">
      <c r="A139" s="2">
        <v>45248.404539629628</v>
      </c>
      <c r="B139" s="1" t="s">
        <v>146</v>
      </c>
      <c r="D139" s="1" t="s">
        <v>27</v>
      </c>
      <c r="E139" s="1" t="s">
        <v>18</v>
      </c>
      <c r="F139" s="1" t="s">
        <v>18</v>
      </c>
      <c r="G139" s="1" t="s">
        <v>147</v>
      </c>
      <c r="H139" s="1" t="s">
        <v>18</v>
      </c>
      <c r="I139" s="1" t="s">
        <v>18</v>
      </c>
      <c r="J139" s="1">
        <v>1</v>
      </c>
      <c r="K139" s="1">
        <v>1</v>
      </c>
      <c r="L139" s="1">
        <v>2</v>
      </c>
      <c r="M139" s="1" t="s">
        <v>16</v>
      </c>
    </row>
    <row r="140" spans="1:13" ht="12.5" x14ac:dyDescent="0.25">
      <c r="A140" s="2">
        <v>45248.407626319444</v>
      </c>
      <c r="B140" s="1" t="s">
        <v>25</v>
      </c>
      <c r="D140" s="1" t="s">
        <v>15</v>
      </c>
      <c r="E140" s="1" t="s">
        <v>16</v>
      </c>
      <c r="F140" s="1" t="s">
        <v>18</v>
      </c>
      <c r="G140" s="1" t="s">
        <v>17</v>
      </c>
      <c r="H140" s="1" t="s">
        <v>18</v>
      </c>
      <c r="I140" s="1" t="s">
        <v>18</v>
      </c>
      <c r="J140" s="1">
        <v>3</v>
      </c>
      <c r="K140" s="1">
        <v>1</v>
      </c>
      <c r="L140" s="1">
        <v>3</v>
      </c>
      <c r="M140" s="1" t="s">
        <v>16</v>
      </c>
    </row>
    <row r="141" spans="1:13" ht="12.5" x14ac:dyDescent="0.25">
      <c r="A141" s="2">
        <v>45248.41058163195</v>
      </c>
      <c r="B141" s="1" t="s">
        <v>148</v>
      </c>
      <c r="D141" s="1" t="s">
        <v>15</v>
      </c>
      <c r="E141" s="1" t="s">
        <v>16</v>
      </c>
      <c r="F141" s="1" t="s">
        <v>18</v>
      </c>
      <c r="G141" s="1" t="s">
        <v>24</v>
      </c>
      <c r="H141" s="1" t="s">
        <v>18</v>
      </c>
      <c r="I141" s="1" t="s">
        <v>18</v>
      </c>
      <c r="J141" s="1">
        <v>1</v>
      </c>
      <c r="K141" s="1">
        <v>4</v>
      </c>
      <c r="L141" s="1">
        <v>3</v>
      </c>
      <c r="M141" s="1" t="s">
        <v>16</v>
      </c>
    </row>
    <row r="142" spans="1:13" ht="12.5" x14ac:dyDescent="0.25">
      <c r="A142" s="2">
        <v>45248.435097893518</v>
      </c>
      <c r="B142" s="1" t="s">
        <v>72</v>
      </c>
      <c r="D142" s="1" t="s">
        <v>71</v>
      </c>
      <c r="E142" s="1" t="s">
        <v>16</v>
      </c>
      <c r="F142" s="1" t="s">
        <v>18</v>
      </c>
      <c r="G142" s="1" t="s">
        <v>28</v>
      </c>
      <c r="H142" s="1" t="s">
        <v>18</v>
      </c>
      <c r="I142" s="1" t="s">
        <v>18</v>
      </c>
      <c r="J142" s="1">
        <v>1</v>
      </c>
      <c r="K142" s="1">
        <v>2</v>
      </c>
      <c r="L142" s="1">
        <v>3</v>
      </c>
      <c r="M142" s="1" t="s">
        <v>16</v>
      </c>
    </row>
    <row r="143" spans="1:13" ht="12.5" x14ac:dyDescent="0.25">
      <c r="A143" s="2">
        <v>45248.439088611107</v>
      </c>
      <c r="B143" s="1" t="s">
        <v>149</v>
      </c>
      <c r="D143" s="1" t="s">
        <v>15</v>
      </c>
      <c r="E143" s="1" t="s">
        <v>16</v>
      </c>
      <c r="F143" s="1" t="s">
        <v>18</v>
      </c>
      <c r="G143" s="1" t="s">
        <v>17</v>
      </c>
      <c r="H143" s="1" t="s">
        <v>18</v>
      </c>
      <c r="I143" s="1" t="s">
        <v>18</v>
      </c>
      <c r="J143" s="1">
        <v>3</v>
      </c>
      <c r="K143" s="1">
        <v>3</v>
      </c>
      <c r="L143" s="1">
        <v>3</v>
      </c>
      <c r="M143" s="1" t="s">
        <v>16</v>
      </c>
    </row>
    <row r="144" spans="1:13" ht="12.5" x14ac:dyDescent="0.25">
      <c r="A144" s="2">
        <v>45248.442364363422</v>
      </c>
      <c r="B144" s="1" t="s">
        <v>150</v>
      </c>
      <c r="C144" s="1" t="s">
        <v>151</v>
      </c>
      <c r="D144" s="1" t="s">
        <v>15</v>
      </c>
      <c r="E144" s="1" t="s">
        <v>18</v>
      </c>
      <c r="F144" s="1" t="s">
        <v>18</v>
      </c>
      <c r="G144" s="1" t="s">
        <v>123</v>
      </c>
      <c r="H144" s="1" t="s">
        <v>18</v>
      </c>
      <c r="I144" s="1" t="s">
        <v>18</v>
      </c>
      <c r="J144" s="1">
        <v>3</v>
      </c>
      <c r="K144" s="1">
        <v>1</v>
      </c>
      <c r="L144" s="1">
        <v>3</v>
      </c>
      <c r="M144" s="1" t="s">
        <v>16</v>
      </c>
    </row>
    <row r="145" spans="1:13" ht="12.5" x14ac:dyDescent="0.25">
      <c r="A145" s="2">
        <v>45248.450262962964</v>
      </c>
      <c r="B145" s="1" t="s">
        <v>152</v>
      </c>
      <c r="C145" s="1" t="s">
        <v>33</v>
      </c>
      <c r="D145" s="1" t="s">
        <v>27</v>
      </c>
      <c r="E145" s="1" t="s">
        <v>16</v>
      </c>
      <c r="F145" s="1" t="s">
        <v>18</v>
      </c>
      <c r="G145" s="1" t="s">
        <v>24</v>
      </c>
      <c r="H145" s="1" t="s">
        <v>16</v>
      </c>
      <c r="I145" s="1" t="s">
        <v>16</v>
      </c>
      <c r="J145" s="1">
        <v>5</v>
      </c>
      <c r="K145" s="1">
        <v>1</v>
      </c>
      <c r="L145" s="1">
        <v>1</v>
      </c>
      <c r="M145" s="1" t="s">
        <v>16</v>
      </c>
    </row>
    <row r="146" spans="1:13" ht="12.5" x14ac:dyDescent="0.25">
      <c r="A146" s="2">
        <v>45248.471384942131</v>
      </c>
      <c r="B146" s="1" t="s">
        <v>153</v>
      </c>
      <c r="D146" s="1" t="s">
        <v>27</v>
      </c>
      <c r="E146" s="1" t="s">
        <v>18</v>
      </c>
      <c r="F146" s="1" t="s">
        <v>18</v>
      </c>
      <c r="G146" s="1" t="s">
        <v>154</v>
      </c>
      <c r="H146" s="1" t="s">
        <v>18</v>
      </c>
      <c r="I146" s="1" t="s">
        <v>16</v>
      </c>
      <c r="J146" s="1">
        <v>4</v>
      </c>
      <c r="K146" s="1">
        <v>1</v>
      </c>
      <c r="L146" s="1">
        <v>1</v>
      </c>
      <c r="M146" s="1" t="s">
        <v>16</v>
      </c>
    </row>
    <row r="147" spans="1:13" ht="12.5" x14ac:dyDescent="0.25">
      <c r="A147" s="2">
        <v>45248.473103124998</v>
      </c>
      <c r="D147" s="1" t="s">
        <v>29</v>
      </c>
      <c r="E147" s="1" t="s">
        <v>18</v>
      </c>
      <c r="F147" s="1" t="s">
        <v>18</v>
      </c>
      <c r="G147" s="1" t="s">
        <v>53</v>
      </c>
      <c r="H147" s="1" t="s">
        <v>18</v>
      </c>
      <c r="I147" s="1" t="s">
        <v>16</v>
      </c>
      <c r="J147" s="1">
        <v>3</v>
      </c>
      <c r="K147" s="1">
        <v>2</v>
      </c>
      <c r="L147" s="1">
        <v>3</v>
      </c>
      <c r="M147" s="1" t="s">
        <v>16</v>
      </c>
    </row>
    <row r="148" spans="1:13" ht="12.5" x14ac:dyDescent="0.25">
      <c r="A148" s="2">
        <v>45248.482196712968</v>
      </c>
      <c r="B148" s="1" t="s">
        <v>101</v>
      </c>
      <c r="D148" s="1" t="s">
        <v>15</v>
      </c>
      <c r="E148" s="1" t="s">
        <v>18</v>
      </c>
      <c r="F148" s="1" t="s">
        <v>18</v>
      </c>
      <c r="G148" s="1" t="s">
        <v>155</v>
      </c>
      <c r="H148" s="1" t="s">
        <v>18</v>
      </c>
      <c r="I148" s="1" t="s">
        <v>18</v>
      </c>
      <c r="J148" s="1">
        <v>3</v>
      </c>
      <c r="K148" s="1">
        <v>4</v>
      </c>
      <c r="L148" s="1">
        <v>4</v>
      </c>
      <c r="M148" s="1" t="s">
        <v>16</v>
      </c>
    </row>
    <row r="149" spans="1:13" ht="12.5" x14ac:dyDescent="0.25">
      <c r="A149" s="2">
        <v>45248.48381153935</v>
      </c>
      <c r="B149" s="1" t="s">
        <v>68</v>
      </c>
      <c r="D149" s="1" t="s">
        <v>29</v>
      </c>
      <c r="E149" s="1" t="s">
        <v>16</v>
      </c>
      <c r="F149" s="1" t="s">
        <v>18</v>
      </c>
      <c r="G149" s="1" t="s">
        <v>17</v>
      </c>
      <c r="H149" s="1" t="s">
        <v>18</v>
      </c>
      <c r="I149" s="1" t="s">
        <v>18</v>
      </c>
      <c r="J149" s="1">
        <v>4</v>
      </c>
      <c r="K149" s="1">
        <v>3</v>
      </c>
      <c r="L149" s="1">
        <v>2</v>
      </c>
      <c r="M149" s="1" t="s">
        <v>16</v>
      </c>
    </row>
    <row r="150" spans="1:13" ht="12.5" x14ac:dyDescent="0.25">
      <c r="A150" s="2">
        <v>45248.497836284718</v>
      </c>
      <c r="B150" s="1" t="s">
        <v>55</v>
      </c>
      <c r="D150" s="1" t="s">
        <v>71</v>
      </c>
      <c r="E150" s="1" t="s">
        <v>16</v>
      </c>
      <c r="F150" s="1" t="s">
        <v>18</v>
      </c>
      <c r="G150" s="1" t="s">
        <v>53</v>
      </c>
      <c r="H150" s="1" t="s">
        <v>18</v>
      </c>
      <c r="I150" s="1" t="s">
        <v>18</v>
      </c>
      <c r="J150" s="1">
        <v>3</v>
      </c>
      <c r="K150" s="1">
        <v>2</v>
      </c>
      <c r="L150" s="1">
        <v>2</v>
      </c>
      <c r="M150" s="1" t="s">
        <v>16</v>
      </c>
    </row>
    <row r="151" spans="1:13" ht="12.5" x14ac:dyDescent="0.25">
      <c r="A151" s="2">
        <v>45248.528202384259</v>
      </c>
      <c r="B151" s="1" t="s">
        <v>76</v>
      </c>
      <c r="D151" s="1" t="s">
        <v>71</v>
      </c>
      <c r="E151" s="1" t="s">
        <v>16</v>
      </c>
      <c r="F151" s="1" t="s">
        <v>18</v>
      </c>
      <c r="G151" s="1" t="s">
        <v>24</v>
      </c>
      <c r="H151" s="1" t="s">
        <v>45</v>
      </c>
      <c r="I151" s="1" t="s">
        <v>18</v>
      </c>
      <c r="J151" s="1">
        <v>3</v>
      </c>
      <c r="K151" s="1">
        <v>2</v>
      </c>
      <c r="L151" s="1">
        <v>3</v>
      </c>
      <c r="M151" s="1" t="s">
        <v>16</v>
      </c>
    </row>
    <row r="152" spans="1:13" ht="12.5" x14ac:dyDescent="0.25">
      <c r="A152" s="2">
        <v>45248.547263009255</v>
      </c>
      <c r="B152" s="1" t="s">
        <v>13</v>
      </c>
      <c r="D152" s="1" t="s">
        <v>15</v>
      </c>
      <c r="E152" s="1" t="s">
        <v>18</v>
      </c>
      <c r="F152" s="1" t="s">
        <v>18</v>
      </c>
      <c r="G152" s="1" t="s">
        <v>28</v>
      </c>
      <c r="H152" s="1" t="s">
        <v>18</v>
      </c>
      <c r="I152" s="1" t="s">
        <v>18</v>
      </c>
      <c r="J152" s="1">
        <v>1</v>
      </c>
      <c r="K152" s="1">
        <v>3</v>
      </c>
      <c r="L152" s="1">
        <v>4</v>
      </c>
      <c r="M152" s="1" t="s">
        <v>18</v>
      </c>
    </row>
    <row r="153" spans="1:13" ht="12.5" x14ac:dyDescent="0.25">
      <c r="A153" s="2">
        <v>45248.556638182868</v>
      </c>
      <c r="B153" s="1" t="s">
        <v>156</v>
      </c>
      <c r="D153" s="1" t="s">
        <v>27</v>
      </c>
      <c r="E153" s="1" t="s">
        <v>18</v>
      </c>
      <c r="F153" s="1" t="s">
        <v>18</v>
      </c>
      <c r="G153" s="1" t="s">
        <v>28</v>
      </c>
      <c r="H153" s="1" t="s">
        <v>18</v>
      </c>
      <c r="I153" s="1" t="s">
        <v>18</v>
      </c>
      <c r="J153" s="1">
        <v>4</v>
      </c>
      <c r="K153" s="1">
        <v>2</v>
      </c>
      <c r="L153" s="1">
        <v>2</v>
      </c>
      <c r="M153" s="1" t="s">
        <v>16</v>
      </c>
    </row>
    <row r="154" spans="1:13" ht="12.5" x14ac:dyDescent="0.25">
      <c r="A154" s="2">
        <v>45248.564115601854</v>
      </c>
      <c r="B154" s="1" t="s">
        <v>157</v>
      </c>
      <c r="C154" s="1" t="s">
        <v>158</v>
      </c>
      <c r="D154" s="1" t="s">
        <v>27</v>
      </c>
      <c r="E154" s="1" t="s">
        <v>16</v>
      </c>
      <c r="F154" s="1" t="s">
        <v>18</v>
      </c>
      <c r="G154" s="1" t="s">
        <v>28</v>
      </c>
      <c r="H154" s="1" t="s">
        <v>18</v>
      </c>
      <c r="I154" s="1" t="s">
        <v>16</v>
      </c>
      <c r="J154" s="1">
        <v>5</v>
      </c>
      <c r="K154" s="1">
        <v>3</v>
      </c>
      <c r="L154" s="1">
        <v>2</v>
      </c>
      <c r="M154" s="1" t="s">
        <v>16</v>
      </c>
    </row>
    <row r="155" spans="1:13" ht="12.5" x14ac:dyDescent="0.25">
      <c r="A155" s="2">
        <v>45248.584776296295</v>
      </c>
      <c r="B155" s="1" t="s">
        <v>60</v>
      </c>
      <c r="D155" s="1" t="s">
        <v>27</v>
      </c>
      <c r="E155" s="1" t="s">
        <v>18</v>
      </c>
      <c r="F155" s="1" t="s">
        <v>18</v>
      </c>
      <c r="G155" s="1" t="s">
        <v>53</v>
      </c>
      <c r="H155" s="1" t="s">
        <v>18</v>
      </c>
      <c r="I155" s="1" t="s">
        <v>16</v>
      </c>
      <c r="J155" s="1">
        <v>1</v>
      </c>
      <c r="K155" s="1">
        <v>1</v>
      </c>
      <c r="L155" s="1">
        <v>2</v>
      </c>
      <c r="M155" s="1" t="s">
        <v>16</v>
      </c>
    </row>
    <row r="156" spans="1:13" ht="12.5" x14ac:dyDescent="0.25">
      <c r="A156" s="2">
        <v>45248.586714259261</v>
      </c>
      <c r="B156" s="1" t="s">
        <v>159</v>
      </c>
      <c r="D156" s="1" t="s">
        <v>29</v>
      </c>
      <c r="E156" s="1" t="s">
        <v>18</v>
      </c>
      <c r="F156" s="1" t="s">
        <v>16</v>
      </c>
      <c r="G156" s="1" t="s">
        <v>28</v>
      </c>
      <c r="H156" s="1" t="s">
        <v>45</v>
      </c>
      <c r="I156" s="1" t="s">
        <v>16</v>
      </c>
      <c r="J156" s="1">
        <v>5</v>
      </c>
      <c r="K156" s="1">
        <v>2</v>
      </c>
      <c r="L156" s="1">
        <v>3</v>
      </c>
      <c r="M156" s="1" t="s">
        <v>16</v>
      </c>
    </row>
    <row r="157" spans="1:13" ht="12.5" x14ac:dyDescent="0.25">
      <c r="A157" s="2">
        <v>45248.600901863421</v>
      </c>
      <c r="B157" s="1" t="s">
        <v>160</v>
      </c>
      <c r="D157" s="1" t="s">
        <v>27</v>
      </c>
      <c r="E157" s="1" t="s">
        <v>16</v>
      </c>
      <c r="F157" s="1" t="s">
        <v>18</v>
      </c>
      <c r="G157" s="1" t="s">
        <v>17</v>
      </c>
      <c r="H157" s="1" t="s">
        <v>45</v>
      </c>
      <c r="I157" s="1" t="s">
        <v>18</v>
      </c>
      <c r="J157" s="1">
        <v>3</v>
      </c>
      <c r="K157" s="1">
        <v>2</v>
      </c>
      <c r="L157" s="1">
        <v>3</v>
      </c>
      <c r="M157" s="1" t="s">
        <v>16</v>
      </c>
    </row>
    <row r="158" spans="1:13" ht="12.5" x14ac:dyDescent="0.25">
      <c r="A158" s="2">
        <v>45248.605679675922</v>
      </c>
      <c r="B158" s="1" t="s">
        <v>13</v>
      </c>
      <c r="D158" s="1" t="s">
        <v>15</v>
      </c>
      <c r="E158" s="1" t="s">
        <v>18</v>
      </c>
      <c r="F158" s="1" t="s">
        <v>18</v>
      </c>
      <c r="G158" s="1" t="s">
        <v>65</v>
      </c>
      <c r="H158" s="1" t="s">
        <v>18</v>
      </c>
      <c r="I158" s="1" t="s">
        <v>18</v>
      </c>
      <c r="J158" s="1">
        <v>4</v>
      </c>
      <c r="K158" s="1">
        <v>2</v>
      </c>
      <c r="L158" s="1">
        <v>1</v>
      </c>
      <c r="M158" s="1" t="s">
        <v>16</v>
      </c>
    </row>
    <row r="159" spans="1:13" ht="12.5" x14ac:dyDescent="0.25">
      <c r="A159" s="2">
        <v>45248.623122187499</v>
      </c>
      <c r="B159" s="1" t="s">
        <v>161</v>
      </c>
      <c r="D159" s="1" t="s">
        <v>20</v>
      </c>
      <c r="E159" s="1" t="s">
        <v>16</v>
      </c>
      <c r="F159" s="1" t="s">
        <v>18</v>
      </c>
      <c r="G159" s="1" t="s">
        <v>17</v>
      </c>
      <c r="H159" s="1" t="s">
        <v>18</v>
      </c>
      <c r="I159" s="1" t="s">
        <v>18</v>
      </c>
      <c r="J159" s="1">
        <v>3</v>
      </c>
      <c r="K159" s="1">
        <v>2</v>
      </c>
      <c r="L159" s="1">
        <v>2</v>
      </c>
      <c r="M159" s="1" t="s">
        <v>16</v>
      </c>
    </row>
    <row r="160" spans="1:13" ht="12.5" x14ac:dyDescent="0.25">
      <c r="A160" s="2">
        <v>45248.65493300926</v>
      </c>
      <c r="B160" s="1" t="s">
        <v>162</v>
      </c>
      <c r="D160" s="1" t="s">
        <v>49</v>
      </c>
      <c r="E160" s="1" t="s">
        <v>18</v>
      </c>
      <c r="F160" s="1" t="s">
        <v>18</v>
      </c>
      <c r="G160" s="1" t="s">
        <v>28</v>
      </c>
      <c r="H160" s="1" t="s">
        <v>16</v>
      </c>
      <c r="I160" s="1" t="s">
        <v>18</v>
      </c>
      <c r="J160" s="1">
        <v>5</v>
      </c>
      <c r="K160" s="1">
        <v>1</v>
      </c>
      <c r="L160" s="1">
        <v>1</v>
      </c>
      <c r="M160" s="1" t="s">
        <v>16</v>
      </c>
    </row>
    <row r="161" spans="1:13" ht="12.5" x14ac:dyDescent="0.25">
      <c r="A161" s="2">
        <v>45248.702833680552</v>
      </c>
      <c r="B161" s="1" t="s">
        <v>60</v>
      </c>
      <c r="C161" s="1" t="s">
        <v>163</v>
      </c>
      <c r="D161" s="1" t="s">
        <v>15</v>
      </c>
      <c r="E161" s="1" t="s">
        <v>16</v>
      </c>
      <c r="F161" s="1" t="s">
        <v>18</v>
      </c>
      <c r="G161" s="1" t="s">
        <v>28</v>
      </c>
      <c r="H161" s="1" t="s">
        <v>18</v>
      </c>
      <c r="I161" s="1" t="s">
        <v>18</v>
      </c>
      <c r="J161" s="1">
        <v>3</v>
      </c>
      <c r="K161" s="1">
        <v>2</v>
      </c>
      <c r="L161" s="1">
        <v>3</v>
      </c>
      <c r="M161" s="1" t="s">
        <v>16</v>
      </c>
    </row>
    <row r="162" spans="1:13" ht="12.5" x14ac:dyDescent="0.25">
      <c r="A162" s="2">
        <v>45248.729274259254</v>
      </c>
      <c r="B162" s="1" t="s">
        <v>101</v>
      </c>
      <c r="D162" s="1" t="s">
        <v>49</v>
      </c>
      <c r="E162" s="1" t="s">
        <v>18</v>
      </c>
      <c r="F162" s="1" t="s">
        <v>18</v>
      </c>
      <c r="G162" s="1" t="s">
        <v>28</v>
      </c>
      <c r="H162" s="1" t="s">
        <v>18</v>
      </c>
      <c r="I162" s="1" t="s">
        <v>16</v>
      </c>
      <c r="J162" s="1">
        <v>5</v>
      </c>
      <c r="K162" s="1">
        <v>1</v>
      </c>
      <c r="L162" s="1">
        <v>1</v>
      </c>
      <c r="M162" s="1" t="s">
        <v>16</v>
      </c>
    </row>
    <row r="163" spans="1:13" ht="12.5" x14ac:dyDescent="0.25">
      <c r="A163" s="2">
        <v>45248.762238784722</v>
      </c>
      <c r="B163" s="1" t="s">
        <v>164</v>
      </c>
      <c r="D163" s="1" t="s">
        <v>20</v>
      </c>
      <c r="E163" s="1" t="s">
        <v>16</v>
      </c>
      <c r="F163" s="1" t="s">
        <v>18</v>
      </c>
      <c r="G163" s="1" t="s">
        <v>147</v>
      </c>
      <c r="H163" s="1" t="s">
        <v>18</v>
      </c>
      <c r="I163" s="1" t="s">
        <v>18</v>
      </c>
      <c r="J163" s="1">
        <v>1</v>
      </c>
      <c r="K163" s="1">
        <v>4</v>
      </c>
      <c r="L163" s="1">
        <v>3</v>
      </c>
      <c r="M163" s="1" t="s">
        <v>16</v>
      </c>
    </row>
    <row r="164" spans="1:13" ht="12.5" x14ac:dyDescent="0.25">
      <c r="A164" s="2">
        <v>45248.762805520833</v>
      </c>
      <c r="B164" s="1" t="s">
        <v>165</v>
      </c>
      <c r="D164" s="1" t="s">
        <v>20</v>
      </c>
      <c r="E164" s="1" t="s">
        <v>16</v>
      </c>
      <c r="F164" s="1" t="s">
        <v>18</v>
      </c>
      <c r="G164" s="1" t="s">
        <v>17</v>
      </c>
      <c r="H164" s="1" t="s">
        <v>18</v>
      </c>
      <c r="I164" s="1" t="s">
        <v>18</v>
      </c>
      <c r="J164" s="1">
        <v>1</v>
      </c>
      <c r="K164" s="1">
        <v>3</v>
      </c>
      <c r="L164" s="1">
        <v>3</v>
      </c>
      <c r="M164" s="1" t="s">
        <v>16</v>
      </c>
    </row>
    <row r="165" spans="1:13" ht="12.5" x14ac:dyDescent="0.25">
      <c r="A165" s="2">
        <v>45248.786229375</v>
      </c>
      <c r="B165" s="1" t="s">
        <v>13</v>
      </c>
      <c r="D165" s="1" t="s">
        <v>27</v>
      </c>
      <c r="E165" s="1" t="s">
        <v>18</v>
      </c>
      <c r="F165" s="1" t="s">
        <v>18</v>
      </c>
      <c r="G165" s="1" t="s">
        <v>17</v>
      </c>
      <c r="H165" s="1" t="s">
        <v>18</v>
      </c>
      <c r="I165" s="1" t="s">
        <v>18</v>
      </c>
      <c r="J165" s="1">
        <v>1</v>
      </c>
      <c r="K165" s="1">
        <v>2</v>
      </c>
      <c r="L165" s="1">
        <v>1</v>
      </c>
      <c r="M165" s="1" t="s">
        <v>16</v>
      </c>
    </row>
    <row r="166" spans="1:13" ht="12.5" x14ac:dyDescent="0.25">
      <c r="A166" s="2">
        <v>45248.833700034724</v>
      </c>
      <c r="B166" s="1" t="s">
        <v>13</v>
      </c>
      <c r="D166" s="1" t="s">
        <v>15</v>
      </c>
      <c r="E166" s="1" t="s">
        <v>18</v>
      </c>
      <c r="F166" s="1" t="s">
        <v>18</v>
      </c>
      <c r="G166" s="1" t="s">
        <v>65</v>
      </c>
      <c r="H166" s="1" t="s">
        <v>18</v>
      </c>
      <c r="I166" s="1" t="s">
        <v>16</v>
      </c>
      <c r="J166" s="1">
        <v>2</v>
      </c>
      <c r="K166" s="1">
        <v>3</v>
      </c>
      <c r="L166" s="1">
        <v>3</v>
      </c>
      <c r="M166" s="1" t="s">
        <v>16</v>
      </c>
    </row>
    <row r="167" spans="1:13" ht="12.5" x14ac:dyDescent="0.25">
      <c r="A167" s="2">
        <v>45248.873091643516</v>
      </c>
      <c r="B167" s="1" t="s">
        <v>39</v>
      </c>
      <c r="D167" s="1" t="s">
        <v>64</v>
      </c>
      <c r="E167" s="1" t="s">
        <v>16</v>
      </c>
      <c r="F167" s="1" t="s">
        <v>18</v>
      </c>
      <c r="G167" s="1" t="s">
        <v>24</v>
      </c>
      <c r="H167" s="1" t="s">
        <v>18</v>
      </c>
      <c r="I167" s="1" t="s">
        <v>16</v>
      </c>
      <c r="J167" s="1">
        <v>1</v>
      </c>
      <c r="K167" s="1">
        <v>2</v>
      </c>
      <c r="L167" s="1">
        <v>2</v>
      </c>
      <c r="M167" s="1" t="s">
        <v>16</v>
      </c>
    </row>
    <row r="168" spans="1:13" ht="12.5" x14ac:dyDescent="0.25">
      <c r="A168" s="2">
        <v>45248.920489155091</v>
      </c>
      <c r="B168" s="1" t="s">
        <v>101</v>
      </c>
      <c r="C168" s="1" t="s">
        <v>58</v>
      </c>
      <c r="D168" s="1" t="s">
        <v>27</v>
      </c>
      <c r="E168" s="1" t="s">
        <v>18</v>
      </c>
      <c r="F168" s="1" t="s">
        <v>18</v>
      </c>
      <c r="G168" s="1" t="s">
        <v>28</v>
      </c>
      <c r="H168" s="1" t="s">
        <v>18</v>
      </c>
      <c r="I168" s="1" t="s">
        <v>18</v>
      </c>
      <c r="J168" s="1">
        <v>3</v>
      </c>
      <c r="K168" s="1">
        <v>2</v>
      </c>
      <c r="L168" s="1">
        <v>3</v>
      </c>
      <c r="M168" s="1" t="s">
        <v>16</v>
      </c>
    </row>
    <row r="169" spans="1:13" ht="12.5" x14ac:dyDescent="0.25">
      <c r="A169" s="2">
        <v>45248.921387465278</v>
      </c>
      <c r="B169" s="1" t="s">
        <v>166</v>
      </c>
      <c r="D169" s="1" t="s">
        <v>15</v>
      </c>
      <c r="E169" s="1" t="s">
        <v>16</v>
      </c>
      <c r="F169" s="1" t="s">
        <v>18</v>
      </c>
      <c r="G169" s="1" t="s">
        <v>24</v>
      </c>
      <c r="H169" s="1" t="s">
        <v>18</v>
      </c>
      <c r="I169" s="1" t="s">
        <v>16</v>
      </c>
      <c r="J169" s="1">
        <v>4</v>
      </c>
      <c r="K169" s="1">
        <v>5</v>
      </c>
      <c r="L169" s="1">
        <v>5</v>
      </c>
      <c r="M169" s="1" t="s">
        <v>16</v>
      </c>
    </row>
    <row r="170" spans="1:13" ht="12.5" x14ac:dyDescent="0.25">
      <c r="A170" s="2">
        <v>45249.043343217592</v>
      </c>
      <c r="B170" s="1" t="s">
        <v>167</v>
      </c>
      <c r="D170" s="1" t="s">
        <v>168</v>
      </c>
      <c r="E170" s="1" t="s">
        <v>16</v>
      </c>
      <c r="F170" s="1" t="s">
        <v>18</v>
      </c>
      <c r="G170" s="1" t="s">
        <v>21</v>
      </c>
      <c r="H170" s="1" t="s">
        <v>18</v>
      </c>
      <c r="I170" s="1" t="s">
        <v>16</v>
      </c>
      <c r="J170" s="1">
        <v>3</v>
      </c>
      <c r="K170" s="1">
        <v>4</v>
      </c>
      <c r="L170" s="1">
        <v>4</v>
      </c>
      <c r="M170" s="1" t="s">
        <v>16</v>
      </c>
    </row>
    <row r="171" spans="1:13" ht="12.5" x14ac:dyDescent="0.25">
      <c r="A171" s="2">
        <v>45249.073492731477</v>
      </c>
      <c r="B171" s="1" t="s">
        <v>68</v>
      </c>
      <c r="D171" s="1" t="s">
        <v>15</v>
      </c>
      <c r="E171" s="1" t="s">
        <v>16</v>
      </c>
      <c r="F171" s="1" t="s">
        <v>16</v>
      </c>
      <c r="G171" s="1" t="s">
        <v>28</v>
      </c>
      <c r="H171" s="1" t="s">
        <v>18</v>
      </c>
      <c r="I171" s="1" t="s">
        <v>45</v>
      </c>
      <c r="J171" s="1">
        <v>5</v>
      </c>
      <c r="K171" s="1">
        <v>3</v>
      </c>
      <c r="L171" s="1">
        <v>1</v>
      </c>
      <c r="M171" s="1" t="s">
        <v>16</v>
      </c>
    </row>
    <row r="172" spans="1:13" ht="12.5" x14ac:dyDescent="0.25">
      <c r="A172" s="2">
        <v>45249.293398668982</v>
      </c>
      <c r="B172" s="1" t="s">
        <v>135</v>
      </c>
      <c r="D172" s="1" t="s">
        <v>15</v>
      </c>
      <c r="E172" s="1" t="s">
        <v>16</v>
      </c>
      <c r="F172" s="1" t="s">
        <v>18</v>
      </c>
      <c r="G172" s="1" t="s">
        <v>24</v>
      </c>
      <c r="H172" s="1" t="s">
        <v>18</v>
      </c>
      <c r="I172" s="1" t="s">
        <v>16</v>
      </c>
      <c r="J172" s="1">
        <v>5</v>
      </c>
      <c r="K172" s="1">
        <v>3</v>
      </c>
      <c r="L172" s="1">
        <v>4</v>
      </c>
      <c r="M172" s="1" t="s">
        <v>16</v>
      </c>
    </row>
    <row r="173" spans="1:13" ht="12.5" x14ac:dyDescent="0.25">
      <c r="A173" s="2">
        <v>45249.393987430551</v>
      </c>
      <c r="B173" s="1" t="s">
        <v>169</v>
      </c>
      <c r="D173" s="1" t="s">
        <v>15</v>
      </c>
      <c r="E173" s="1" t="s">
        <v>18</v>
      </c>
      <c r="F173" s="1" t="s">
        <v>18</v>
      </c>
      <c r="G173" s="1" t="s">
        <v>21</v>
      </c>
      <c r="H173" s="1" t="s">
        <v>18</v>
      </c>
      <c r="I173" s="1" t="s">
        <v>18</v>
      </c>
      <c r="J173" s="1">
        <v>3</v>
      </c>
      <c r="K173" s="1">
        <v>1</v>
      </c>
      <c r="L173" s="1">
        <v>1</v>
      </c>
      <c r="M173" s="1" t="s">
        <v>16</v>
      </c>
    </row>
    <row r="174" spans="1:13" ht="12.5" x14ac:dyDescent="0.25">
      <c r="A174" s="2">
        <v>45249.45373518519</v>
      </c>
      <c r="B174" s="1" t="s">
        <v>170</v>
      </c>
      <c r="D174" s="1" t="s">
        <v>64</v>
      </c>
      <c r="E174" s="1" t="s">
        <v>18</v>
      </c>
      <c r="F174" s="1" t="s">
        <v>18</v>
      </c>
      <c r="G174" s="1" t="s">
        <v>123</v>
      </c>
      <c r="H174" s="1" t="s">
        <v>18</v>
      </c>
      <c r="I174" s="1" t="s">
        <v>16</v>
      </c>
      <c r="J174" s="1">
        <v>2</v>
      </c>
      <c r="K174" s="1">
        <v>2</v>
      </c>
      <c r="L174" s="1">
        <v>3</v>
      </c>
      <c r="M174" s="1" t="s">
        <v>16</v>
      </c>
    </row>
    <row r="175" spans="1:13" ht="12.5" x14ac:dyDescent="0.25">
      <c r="A175" s="2">
        <v>45249.457611296297</v>
      </c>
      <c r="B175" s="1" t="s">
        <v>171</v>
      </c>
      <c r="D175" s="1" t="s">
        <v>71</v>
      </c>
      <c r="E175" s="1" t="s">
        <v>16</v>
      </c>
      <c r="F175" s="1" t="s">
        <v>18</v>
      </c>
      <c r="G175" s="1" t="s">
        <v>28</v>
      </c>
      <c r="H175" s="1" t="s">
        <v>18</v>
      </c>
      <c r="I175" s="1" t="s">
        <v>16</v>
      </c>
      <c r="J175" s="1">
        <v>2</v>
      </c>
      <c r="K175" s="1">
        <v>2</v>
      </c>
      <c r="L175" s="1">
        <v>2</v>
      </c>
      <c r="M175" s="1" t="s">
        <v>16</v>
      </c>
    </row>
    <row r="176" spans="1:13" ht="12.5" x14ac:dyDescent="0.25">
      <c r="A176" s="2">
        <v>45249.463991539349</v>
      </c>
      <c r="B176" s="1" t="s">
        <v>172</v>
      </c>
      <c r="D176" s="1" t="s">
        <v>71</v>
      </c>
      <c r="E176" s="1" t="s">
        <v>16</v>
      </c>
      <c r="F176" s="1" t="s">
        <v>18</v>
      </c>
      <c r="G176" s="1" t="s">
        <v>24</v>
      </c>
      <c r="H176" s="1" t="s">
        <v>18</v>
      </c>
      <c r="I176" s="1" t="s">
        <v>16</v>
      </c>
      <c r="J176" s="1">
        <v>2</v>
      </c>
      <c r="K176" s="1">
        <v>3</v>
      </c>
      <c r="L176" s="1">
        <v>4</v>
      </c>
      <c r="M176" s="1" t="s">
        <v>16</v>
      </c>
    </row>
    <row r="177" spans="1:13" ht="12.5" x14ac:dyDescent="0.25">
      <c r="A177" s="2">
        <v>45249.467409409721</v>
      </c>
      <c r="B177" s="1" t="s">
        <v>173</v>
      </c>
      <c r="D177" s="1" t="s">
        <v>71</v>
      </c>
      <c r="E177" s="1" t="s">
        <v>18</v>
      </c>
      <c r="F177" s="1" t="s">
        <v>18</v>
      </c>
      <c r="G177" s="1" t="s">
        <v>28</v>
      </c>
      <c r="H177" s="1" t="s">
        <v>45</v>
      </c>
      <c r="I177" s="1" t="s">
        <v>18</v>
      </c>
      <c r="J177" s="1">
        <v>1</v>
      </c>
      <c r="K177" s="1">
        <v>2</v>
      </c>
      <c r="L177" s="1">
        <v>2</v>
      </c>
      <c r="M177" s="1" t="s">
        <v>16</v>
      </c>
    </row>
    <row r="178" spans="1:13" ht="12.5" x14ac:dyDescent="0.25">
      <c r="A178" s="2">
        <v>45249.50835462963</v>
      </c>
      <c r="B178" s="1" t="s">
        <v>174</v>
      </c>
      <c r="D178" s="1" t="s">
        <v>20</v>
      </c>
      <c r="E178" s="1" t="s">
        <v>16</v>
      </c>
      <c r="F178" s="1" t="s">
        <v>18</v>
      </c>
      <c r="G178" s="1" t="s">
        <v>28</v>
      </c>
      <c r="H178" s="1" t="s">
        <v>18</v>
      </c>
      <c r="I178" s="1" t="s">
        <v>18</v>
      </c>
      <c r="J178" s="1">
        <v>2</v>
      </c>
      <c r="K178" s="1">
        <v>4</v>
      </c>
      <c r="L178" s="1">
        <v>4</v>
      </c>
      <c r="M178" s="1" t="s">
        <v>16</v>
      </c>
    </row>
    <row r="179" spans="1:13" ht="12.5" x14ac:dyDescent="0.25">
      <c r="A179" s="2">
        <v>45249.518118356486</v>
      </c>
      <c r="B179" s="1" t="s">
        <v>72</v>
      </c>
      <c r="C179" s="1" t="s">
        <v>18</v>
      </c>
      <c r="D179" s="1" t="s">
        <v>71</v>
      </c>
      <c r="E179" s="1" t="s">
        <v>16</v>
      </c>
      <c r="F179" s="1" t="s">
        <v>18</v>
      </c>
      <c r="G179" s="1" t="s">
        <v>17</v>
      </c>
      <c r="H179" s="1" t="s">
        <v>18</v>
      </c>
      <c r="I179" s="1" t="s">
        <v>18</v>
      </c>
      <c r="J179" s="1">
        <v>4</v>
      </c>
      <c r="K179" s="1">
        <v>3</v>
      </c>
      <c r="L179" s="1">
        <v>4</v>
      </c>
      <c r="M179" s="1" t="s">
        <v>16</v>
      </c>
    </row>
    <row r="180" spans="1:13" ht="12.5" x14ac:dyDescent="0.25">
      <c r="A180" s="2">
        <v>45249.521420185185</v>
      </c>
      <c r="B180" s="1" t="s">
        <v>175</v>
      </c>
      <c r="D180" s="1" t="s">
        <v>15</v>
      </c>
      <c r="E180" s="1" t="s">
        <v>18</v>
      </c>
      <c r="F180" s="1" t="s">
        <v>18</v>
      </c>
      <c r="G180" s="1" t="s">
        <v>53</v>
      </c>
      <c r="H180" s="1" t="s">
        <v>18</v>
      </c>
      <c r="I180" s="1" t="s">
        <v>18</v>
      </c>
      <c r="J180" s="1">
        <v>2</v>
      </c>
      <c r="K180" s="1">
        <v>3</v>
      </c>
      <c r="L180" s="1">
        <v>4</v>
      </c>
      <c r="M180" s="1" t="s">
        <v>16</v>
      </c>
    </row>
    <row r="181" spans="1:13" ht="12.5" x14ac:dyDescent="0.25">
      <c r="A181" s="2">
        <v>45249.547873981486</v>
      </c>
      <c r="B181" s="1" t="s">
        <v>176</v>
      </c>
      <c r="D181" s="1" t="s">
        <v>15</v>
      </c>
      <c r="E181" s="1" t="s">
        <v>16</v>
      </c>
      <c r="F181" s="1" t="s">
        <v>18</v>
      </c>
      <c r="G181" s="1" t="s">
        <v>28</v>
      </c>
      <c r="H181" s="1" t="s">
        <v>18</v>
      </c>
      <c r="I181" s="1" t="s">
        <v>18</v>
      </c>
      <c r="J181" s="1">
        <v>2</v>
      </c>
      <c r="K181" s="1">
        <v>1</v>
      </c>
      <c r="L181" s="1">
        <v>1</v>
      </c>
      <c r="M181" s="1" t="s">
        <v>16</v>
      </c>
    </row>
    <row r="182" spans="1:13" ht="12.5" x14ac:dyDescent="0.25">
      <c r="A182" s="2">
        <v>45249.548419236111</v>
      </c>
      <c r="B182" s="1" t="s">
        <v>177</v>
      </c>
      <c r="D182" s="1" t="s">
        <v>15</v>
      </c>
      <c r="E182" s="1" t="s">
        <v>18</v>
      </c>
      <c r="F182" s="1" t="s">
        <v>18</v>
      </c>
      <c r="G182" s="1" t="s">
        <v>17</v>
      </c>
      <c r="H182" s="1" t="s">
        <v>18</v>
      </c>
      <c r="I182" s="1" t="s">
        <v>18</v>
      </c>
      <c r="J182" s="1">
        <v>4</v>
      </c>
      <c r="K182" s="1">
        <v>4</v>
      </c>
      <c r="L182" s="1">
        <v>3</v>
      </c>
      <c r="M182" s="1" t="s">
        <v>16</v>
      </c>
    </row>
    <row r="183" spans="1:13" ht="12.5" x14ac:dyDescent="0.25">
      <c r="A183" s="2">
        <v>45249.561095162033</v>
      </c>
      <c r="B183" s="1" t="s">
        <v>58</v>
      </c>
      <c r="D183" s="1" t="s">
        <v>15</v>
      </c>
      <c r="E183" s="1" t="s">
        <v>16</v>
      </c>
      <c r="F183" s="1" t="s">
        <v>18</v>
      </c>
      <c r="G183" s="1" t="s">
        <v>28</v>
      </c>
      <c r="H183" s="1" t="s">
        <v>18</v>
      </c>
      <c r="I183" s="1" t="s">
        <v>18</v>
      </c>
      <c r="J183" s="1">
        <v>3</v>
      </c>
      <c r="K183" s="1">
        <v>5</v>
      </c>
      <c r="L183" s="1">
        <v>1</v>
      </c>
      <c r="M183" s="1" t="s">
        <v>16</v>
      </c>
    </row>
    <row r="184" spans="1:13" ht="12.5" x14ac:dyDescent="0.25">
      <c r="A184" s="2">
        <v>45249.570851666664</v>
      </c>
      <c r="B184" s="1" t="s">
        <v>178</v>
      </c>
      <c r="D184" s="1" t="s">
        <v>71</v>
      </c>
      <c r="E184" s="1" t="s">
        <v>18</v>
      </c>
      <c r="F184" s="1" t="s">
        <v>18</v>
      </c>
      <c r="G184" s="1" t="s">
        <v>28</v>
      </c>
      <c r="H184" s="1" t="s">
        <v>45</v>
      </c>
      <c r="I184" s="1" t="s">
        <v>16</v>
      </c>
      <c r="J184" s="1">
        <v>3</v>
      </c>
      <c r="K184" s="1">
        <v>2</v>
      </c>
      <c r="L184" s="1">
        <v>4</v>
      </c>
      <c r="M184" s="1" t="s">
        <v>16</v>
      </c>
    </row>
    <row r="185" spans="1:13" ht="12.5" x14ac:dyDescent="0.25">
      <c r="A185" s="2">
        <v>45249.577523958331</v>
      </c>
      <c r="B185" s="1" t="s">
        <v>58</v>
      </c>
      <c r="D185" s="1" t="s">
        <v>15</v>
      </c>
      <c r="E185" s="1" t="s">
        <v>16</v>
      </c>
      <c r="F185" s="1" t="s">
        <v>18</v>
      </c>
      <c r="G185" s="1" t="s">
        <v>17</v>
      </c>
      <c r="H185" s="1" t="s">
        <v>18</v>
      </c>
      <c r="I185" s="1" t="s">
        <v>16</v>
      </c>
      <c r="J185" s="1">
        <v>3</v>
      </c>
      <c r="K185" s="1">
        <v>2</v>
      </c>
      <c r="L185" s="1">
        <v>3</v>
      </c>
      <c r="M185" s="1" t="s">
        <v>16</v>
      </c>
    </row>
    <row r="186" spans="1:13" ht="12.5" x14ac:dyDescent="0.25">
      <c r="A186" s="2">
        <v>45249.594786909722</v>
      </c>
      <c r="B186" s="1" t="s">
        <v>179</v>
      </c>
      <c r="D186" s="1" t="s">
        <v>29</v>
      </c>
      <c r="E186" s="1" t="s">
        <v>18</v>
      </c>
      <c r="F186" s="1" t="s">
        <v>18</v>
      </c>
      <c r="G186" s="1" t="s">
        <v>53</v>
      </c>
      <c r="H186" s="1" t="s">
        <v>16</v>
      </c>
      <c r="I186" s="1" t="s">
        <v>16</v>
      </c>
      <c r="J186" s="1">
        <v>5</v>
      </c>
      <c r="K186" s="1">
        <v>1</v>
      </c>
      <c r="L186" s="1">
        <v>1</v>
      </c>
      <c r="M186" s="1" t="s">
        <v>16</v>
      </c>
    </row>
    <row r="187" spans="1:13" ht="12.5" x14ac:dyDescent="0.25">
      <c r="A187" s="2">
        <v>45249.604351666669</v>
      </c>
      <c r="B187" s="1" t="s">
        <v>177</v>
      </c>
      <c r="D187" s="1" t="s">
        <v>27</v>
      </c>
      <c r="E187" s="1" t="s">
        <v>18</v>
      </c>
      <c r="F187" s="1" t="s">
        <v>16</v>
      </c>
      <c r="G187" s="1" t="s">
        <v>17</v>
      </c>
      <c r="H187" s="1" t="s">
        <v>16</v>
      </c>
      <c r="I187" s="1" t="s">
        <v>16</v>
      </c>
      <c r="J187" s="1">
        <v>4</v>
      </c>
      <c r="K187" s="1">
        <v>1</v>
      </c>
      <c r="L187" s="1">
        <v>2</v>
      </c>
      <c r="M187" s="1" t="s">
        <v>16</v>
      </c>
    </row>
    <row r="188" spans="1:13" ht="12.5" x14ac:dyDescent="0.25">
      <c r="A188" s="2">
        <v>45249.63785363426</v>
      </c>
      <c r="B188" s="1" t="s">
        <v>180</v>
      </c>
      <c r="D188" s="1" t="s">
        <v>20</v>
      </c>
      <c r="E188" s="1" t="s">
        <v>16</v>
      </c>
      <c r="F188" s="1" t="s">
        <v>18</v>
      </c>
      <c r="G188" s="1" t="s">
        <v>17</v>
      </c>
      <c r="H188" s="1" t="s">
        <v>18</v>
      </c>
      <c r="I188" s="1" t="s">
        <v>18</v>
      </c>
      <c r="J188" s="1">
        <v>4</v>
      </c>
      <c r="K188" s="1">
        <v>2</v>
      </c>
      <c r="L188" s="1">
        <v>1</v>
      </c>
      <c r="M188" s="1" t="s">
        <v>16</v>
      </c>
    </row>
    <row r="189" spans="1:13" ht="12.5" x14ac:dyDescent="0.25">
      <c r="A189" s="2">
        <v>45249.675160659724</v>
      </c>
      <c r="B189" s="1" t="s">
        <v>76</v>
      </c>
      <c r="C189" s="1" t="s">
        <v>14</v>
      </c>
      <c r="D189" s="1" t="s">
        <v>15</v>
      </c>
      <c r="E189" s="1" t="s">
        <v>18</v>
      </c>
      <c r="F189" s="1" t="s">
        <v>18</v>
      </c>
      <c r="G189" s="1" t="s">
        <v>181</v>
      </c>
      <c r="H189" s="1" t="s">
        <v>18</v>
      </c>
      <c r="I189" s="1" t="s">
        <v>18</v>
      </c>
      <c r="J189" s="1">
        <v>2</v>
      </c>
      <c r="K189" s="1">
        <v>3</v>
      </c>
      <c r="L189" s="1">
        <v>2</v>
      </c>
      <c r="M189" s="1" t="s">
        <v>16</v>
      </c>
    </row>
    <row r="190" spans="1:13" ht="12.5" x14ac:dyDescent="0.25">
      <c r="A190" s="2">
        <v>45249.710257280094</v>
      </c>
      <c r="B190" s="1" t="s">
        <v>182</v>
      </c>
      <c r="D190" s="1" t="s">
        <v>49</v>
      </c>
      <c r="E190" s="1" t="s">
        <v>16</v>
      </c>
      <c r="F190" s="1" t="s">
        <v>18</v>
      </c>
      <c r="G190" s="1" t="s">
        <v>17</v>
      </c>
      <c r="H190" s="1" t="s">
        <v>45</v>
      </c>
      <c r="I190" s="1" t="s">
        <v>18</v>
      </c>
      <c r="J190" s="1">
        <v>5</v>
      </c>
      <c r="K190" s="1">
        <v>2</v>
      </c>
      <c r="L190" s="1">
        <v>2</v>
      </c>
      <c r="M190" s="1" t="s">
        <v>16</v>
      </c>
    </row>
    <row r="191" spans="1:13" ht="12.5" x14ac:dyDescent="0.25">
      <c r="A191" s="2">
        <v>45249.731600150466</v>
      </c>
      <c r="D191" s="1" t="s">
        <v>15</v>
      </c>
      <c r="E191" s="1" t="s">
        <v>18</v>
      </c>
      <c r="F191" s="1" t="s">
        <v>18</v>
      </c>
      <c r="G191" s="1" t="s">
        <v>24</v>
      </c>
      <c r="H191" s="1" t="s">
        <v>18</v>
      </c>
      <c r="I191" s="1" t="s">
        <v>16</v>
      </c>
      <c r="J191" s="1">
        <v>1</v>
      </c>
      <c r="K191" s="1">
        <v>4</v>
      </c>
      <c r="L191" s="1">
        <v>3</v>
      </c>
      <c r="M191" s="1" t="s">
        <v>16</v>
      </c>
    </row>
    <row r="192" spans="1:13" ht="12.5" x14ac:dyDescent="0.25">
      <c r="A192" s="2">
        <v>45249.755285659718</v>
      </c>
      <c r="B192" s="1" t="s">
        <v>76</v>
      </c>
      <c r="D192" s="1" t="s">
        <v>71</v>
      </c>
      <c r="E192" s="1" t="s">
        <v>16</v>
      </c>
      <c r="F192" s="1" t="s">
        <v>18</v>
      </c>
      <c r="G192" s="1" t="s">
        <v>17</v>
      </c>
      <c r="H192" s="1" t="s">
        <v>18</v>
      </c>
      <c r="I192" s="1" t="s">
        <v>18</v>
      </c>
      <c r="J192" s="1">
        <v>3</v>
      </c>
      <c r="K192" s="1">
        <v>4</v>
      </c>
      <c r="L192" s="1">
        <v>3</v>
      </c>
      <c r="M192" s="1" t="s">
        <v>16</v>
      </c>
    </row>
    <row r="193" spans="1:13" ht="12.5" x14ac:dyDescent="0.25">
      <c r="A193" s="2">
        <v>45249.785075370368</v>
      </c>
      <c r="B193" s="1" t="s">
        <v>58</v>
      </c>
      <c r="D193" s="1" t="s">
        <v>15</v>
      </c>
      <c r="E193" s="1" t="s">
        <v>16</v>
      </c>
      <c r="F193" s="1" t="s">
        <v>18</v>
      </c>
      <c r="G193" s="1" t="s">
        <v>17</v>
      </c>
      <c r="H193" s="1" t="s">
        <v>16</v>
      </c>
      <c r="I193" s="1" t="s">
        <v>16</v>
      </c>
      <c r="J193" s="1">
        <v>3</v>
      </c>
      <c r="K193" s="1">
        <v>2</v>
      </c>
      <c r="L193" s="1">
        <v>3</v>
      </c>
      <c r="M193" s="1" t="s">
        <v>16</v>
      </c>
    </row>
    <row r="194" spans="1:13" ht="12.5" x14ac:dyDescent="0.25">
      <c r="A194" s="2">
        <v>45249.830162048616</v>
      </c>
      <c r="B194" s="1" t="s">
        <v>183</v>
      </c>
      <c r="D194" s="1" t="s">
        <v>29</v>
      </c>
      <c r="E194" s="1" t="s">
        <v>16</v>
      </c>
      <c r="F194" s="1" t="s">
        <v>18</v>
      </c>
      <c r="G194" s="1" t="s">
        <v>21</v>
      </c>
      <c r="H194" s="1" t="s">
        <v>18</v>
      </c>
      <c r="I194" s="1" t="s">
        <v>18</v>
      </c>
      <c r="J194" s="1">
        <v>1</v>
      </c>
      <c r="K194" s="1">
        <v>3</v>
      </c>
      <c r="L194" s="1">
        <v>3</v>
      </c>
      <c r="M194" s="1" t="s">
        <v>16</v>
      </c>
    </row>
    <row r="195" spans="1:13" ht="12.5" x14ac:dyDescent="0.25">
      <c r="A195" s="2">
        <v>45249.870429212962</v>
      </c>
      <c r="B195" s="1" t="s">
        <v>184</v>
      </c>
      <c r="D195" s="1" t="s">
        <v>71</v>
      </c>
      <c r="E195" s="1" t="s">
        <v>16</v>
      </c>
      <c r="F195" s="1" t="s">
        <v>18</v>
      </c>
      <c r="G195" s="1" t="s">
        <v>17</v>
      </c>
      <c r="H195" s="1" t="s">
        <v>18</v>
      </c>
      <c r="I195" s="1" t="s">
        <v>18</v>
      </c>
      <c r="J195" s="1">
        <v>2</v>
      </c>
      <c r="K195" s="1">
        <v>2</v>
      </c>
      <c r="L195" s="1">
        <v>3</v>
      </c>
      <c r="M195" s="1" t="s">
        <v>16</v>
      </c>
    </row>
    <row r="196" spans="1:13" ht="12.5" x14ac:dyDescent="0.25">
      <c r="A196" s="2">
        <v>45249.888925069448</v>
      </c>
      <c r="B196" s="1" t="s">
        <v>72</v>
      </c>
      <c r="D196" s="1" t="s">
        <v>71</v>
      </c>
      <c r="E196" s="1" t="s">
        <v>16</v>
      </c>
      <c r="F196" s="1" t="s">
        <v>18</v>
      </c>
      <c r="G196" s="1" t="s">
        <v>17</v>
      </c>
      <c r="H196" s="1" t="s">
        <v>18</v>
      </c>
      <c r="I196" s="1" t="s">
        <v>16</v>
      </c>
      <c r="J196" s="1">
        <v>3</v>
      </c>
      <c r="K196" s="1">
        <v>3</v>
      </c>
      <c r="L196" s="1">
        <v>2</v>
      </c>
      <c r="M196" s="1" t="s">
        <v>16</v>
      </c>
    </row>
    <row r="197" spans="1:13" ht="12.5" x14ac:dyDescent="0.25">
      <c r="A197" s="2">
        <v>45250.007133576393</v>
      </c>
      <c r="D197" s="1" t="s">
        <v>71</v>
      </c>
      <c r="E197" s="1" t="s">
        <v>16</v>
      </c>
      <c r="F197" s="1" t="s">
        <v>18</v>
      </c>
      <c r="G197" s="1" t="s">
        <v>28</v>
      </c>
      <c r="H197" s="1" t="s">
        <v>18</v>
      </c>
      <c r="I197" s="1" t="s">
        <v>18</v>
      </c>
      <c r="J197" s="1">
        <v>4</v>
      </c>
      <c r="K197" s="1">
        <v>2</v>
      </c>
      <c r="L197" s="1">
        <v>5</v>
      </c>
      <c r="M197" s="1" t="s">
        <v>16</v>
      </c>
    </row>
    <row r="198" spans="1:13" ht="12.5" x14ac:dyDescent="0.25">
      <c r="A198" s="2">
        <v>45250.389938067128</v>
      </c>
      <c r="B198" s="1" t="s">
        <v>72</v>
      </c>
      <c r="D198" s="1" t="s">
        <v>20</v>
      </c>
      <c r="E198" s="1" t="s">
        <v>16</v>
      </c>
      <c r="F198" s="1" t="s">
        <v>18</v>
      </c>
      <c r="G198" s="1" t="s">
        <v>185</v>
      </c>
      <c r="H198" s="1" t="s">
        <v>18</v>
      </c>
      <c r="I198" s="1" t="s">
        <v>16</v>
      </c>
      <c r="J198" s="1">
        <v>1</v>
      </c>
      <c r="K198" s="1">
        <v>4</v>
      </c>
      <c r="L198" s="1">
        <v>4</v>
      </c>
      <c r="M198" s="1" t="s">
        <v>16</v>
      </c>
    </row>
    <row r="199" spans="1:13" ht="12.5" x14ac:dyDescent="0.25">
      <c r="A199" s="2">
        <v>45250.391588668979</v>
      </c>
      <c r="B199" s="1" t="s">
        <v>68</v>
      </c>
      <c r="D199" s="1" t="s">
        <v>71</v>
      </c>
      <c r="E199" s="1" t="s">
        <v>16</v>
      </c>
      <c r="F199" s="1" t="s">
        <v>18</v>
      </c>
      <c r="G199" s="1" t="s">
        <v>17</v>
      </c>
      <c r="H199" s="1" t="s">
        <v>18</v>
      </c>
      <c r="I199" s="1" t="s">
        <v>18</v>
      </c>
      <c r="J199" s="1">
        <v>3</v>
      </c>
      <c r="K199" s="1">
        <v>4</v>
      </c>
      <c r="L199" s="1">
        <v>4</v>
      </c>
      <c r="M199" s="1" t="s">
        <v>16</v>
      </c>
    </row>
    <row r="200" spans="1:13" ht="12.5" x14ac:dyDescent="0.25">
      <c r="A200" s="2">
        <v>45250.405233078709</v>
      </c>
      <c r="B200" s="1" t="s">
        <v>25</v>
      </c>
      <c r="D200" s="1" t="s">
        <v>15</v>
      </c>
      <c r="E200" s="1" t="s">
        <v>16</v>
      </c>
      <c r="F200" s="1" t="s">
        <v>18</v>
      </c>
      <c r="G200" s="1" t="s">
        <v>24</v>
      </c>
      <c r="H200" s="1" t="s">
        <v>18</v>
      </c>
      <c r="I200" s="1" t="s">
        <v>18</v>
      </c>
      <c r="J200" s="1">
        <v>2</v>
      </c>
      <c r="K200" s="1">
        <v>2</v>
      </c>
      <c r="L200" s="1">
        <v>2</v>
      </c>
      <c r="M200" s="1" t="s">
        <v>16</v>
      </c>
    </row>
    <row r="201" spans="1:13" ht="12.5" x14ac:dyDescent="0.25">
      <c r="A201" s="2">
        <v>45250.406061273148</v>
      </c>
      <c r="B201" s="1" t="s">
        <v>58</v>
      </c>
      <c r="C201" s="1" t="s">
        <v>55</v>
      </c>
      <c r="D201" s="1" t="s">
        <v>15</v>
      </c>
      <c r="E201" s="1" t="s">
        <v>16</v>
      </c>
      <c r="F201" s="1" t="s">
        <v>18</v>
      </c>
      <c r="G201" s="1" t="s">
        <v>28</v>
      </c>
      <c r="H201" s="1" t="s">
        <v>18</v>
      </c>
      <c r="I201" s="1" t="s">
        <v>18</v>
      </c>
      <c r="J201" s="1">
        <v>2</v>
      </c>
      <c r="K201" s="1">
        <v>3</v>
      </c>
      <c r="L201" s="1">
        <v>3</v>
      </c>
      <c r="M201" s="1" t="s">
        <v>16</v>
      </c>
    </row>
    <row r="202" spans="1:13" ht="12.5" x14ac:dyDescent="0.25">
      <c r="A202" s="2">
        <v>45250.451784340279</v>
      </c>
      <c r="B202" s="1" t="s">
        <v>186</v>
      </c>
      <c r="D202" s="1" t="s">
        <v>15</v>
      </c>
      <c r="E202" s="1" t="s">
        <v>18</v>
      </c>
      <c r="F202" s="1" t="s">
        <v>18</v>
      </c>
      <c r="G202" s="1" t="s">
        <v>17</v>
      </c>
      <c r="H202" s="1" t="s">
        <v>16</v>
      </c>
      <c r="I202" s="1" t="s">
        <v>16</v>
      </c>
      <c r="J202" s="1">
        <v>3</v>
      </c>
      <c r="K202" s="1">
        <v>1</v>
      </c>
      <c r="L202" s="1">
        <v>2</v>
      </c>
      <c r="M202" s="1" t="s">
        <v>16</v>
      </c>
    </row>
    <row r="203" spans="1:13" ht="12.5" x14ac:dyDescent="0.25">
      <c r="A203" s="2">
        <v>45250.471643761572</v>
      </c>
      <c r="D203" s="1" t="s">
        <v>49</v>
      </c>
      <c r="E203" s="1" t="s">
        <v>16</v>
      </c>
      <c r="F203" s="1" t="s">
        <v>18</v>
      </c>
      <c r="G203" s="1" t="s">
        <v>17</v>
      </c>
      <c r="H203" s="1" t="s">
        <v>16</v>
      </c>
      <c r="I203" s="1" t="s">
        <v>16</v>
      </c>
      <c r="J203" s="1">
        <v>5</v>
      </c>
      <c r="K203" s="1">
        <v>2</v>
      </c>
      <c r="L203" s="1">
        <v>3</v>
      </c>
      <c r="M203" s="1" t="s">
        <v>16</v>
      </c>
    </row>
    <row r="204" spans="1:13" ht="12.5" x14ac:dyDescent="0.25">
      <c r="A204" s="2">
        <v>45250.474513263893</v>
      </c>
      <c r="B204" s="1" t="s">
        <v>130</v>
      </c>
      <c r="D204" s="1" t="s">
        <v>15</v>
      </c>
      <c r="E204" s="1" t="s">
        <v>16</v>
      </c>
      <c r="F204" s="1" t="s">
        <v>18</v>
      </c>
      <c r="G204" s="1" t="s">
        <v>17</v>
      </c>
      <c r="H204" s="1" t="s">
        <v>18</v>
      </c>
      <c r="I204" s="1" t="s">
        <v>18</v>
      </c>
      <c r="J204" s="1">
        <v>5</v>
      </c>
      <c r="K204" s="1">
        <v>2</v>
      </c>
      <c r="L204" s="1">
        <v>3</v>
      </c>
      <c r="M204" s="1" t="s">
        <v>16</v>
      </c>
    </row>
    <row r="205" spans="1:13" ht="12.5" x14ac:dyDescent="0.25">
      <c r="A205" s="2">
        <v>45250.499526909727</v>
      </c>
      <c r="B205" s="1" t="s">
        <v>187</v>
      </c>
      <c r="D205" s="1" t="s">
        <v>29</v>
      </c>
      <c r="E205" s="1" t="s">
        <v>16</v>
      </c>
      <c r="F205" s="1" t="s">
        <v>18</v>
      </c>
      <c r="G205" s="1" t="s">
        <v>188</v>
      </c>
      <c r="H205" s="1" t="s">
        <v>18</v>
      </c>
      <c r="I205" s="1" t="s">
        <v>16</v>
      </c>
      <c r="J205" s="1">
        <v>1</v>
      </c>
      <c r="K205" s="1">
        <v>2</v>
      </c>
      <c r="L205" s="1">
        <v>2</v>
      </c>
      <c r="M205" s="1" t="s">
        <v>16</v>
      </c>
    </row>
    <row r="206" spans="1:13" ht="12.5" x14ac:dyDescent="0.25">
      <c r="A206" s="2">
        <v>45250.507657071765</v>
      </c>
      <c r="B206" s="1" t="s">
        <v>58</v>
      </c>
      <c r="D206" s="1" t="s">
        <v>27</v>
      </c>
      <c r="E206" s="1" t="s">
        <v>16</v>
      </c>
      <c r="F206" s="1" t="s">
        <v>18</v>
      </c>
      <c r="G206" s="1" t="s">
        <v>28</v>
      </c>
      <c r="H206" s="1" t="s">
        <v>18</v>
      </c>
      <c r="I206" s="1" t="s">
        <v>16</v>
      </c>
      <c r="J206" s="1">
        <v>2</v>
      </c>
      <c r="K206" s="1">
        <v>2</v>
      </c>
      <c r="L206" s="1">
        <v>2</v>
      </c>
      <c r="M206" s="1" t="s">
        <v>16</v>
      </c>
    </row>
    <row r="207" spans="1:13" ht="12.5" x14ac:dyDescent="0.25">
      <c r="A207" s="2">
        <v>45250.545494039354</v>
      </c>
      <c r="B207" s="1" t="s">
        <v>189</v>
      </c>
      <c r="D207" s="1" t="s">
        <v>71</v>
      </c>
      <c r="E207" s="1" t="s">
        <v>16</v>
      </c>
      <c r="F207" s="1" t="s">
        <v>18</v>
      </c>
      <c r="G207" s="1" t="s">
        <v>190</v>
      </c>
      <c r="H207" s="1" t="s">
        <v>18</v>
      </c>
      <c r="I207" s="1" t="s">
        <v>18</v>
      </c>
      <c r="J207" s="1">
        <v>4</v>
      </c>
      <c r="K207" s="1">
        <v>2</v>
      </c>
      <c r="L207" s="1">
        <v>2</v>
      </c>
      <c r="M207" s="1" t="s">
        <v>16</v>
      </c>
    </row>
    <row r="208" spans="1:13" ht="12.5" x14ac:dyDescent="0.25">
      <c r="A208" s="2">
        <v>45250.567285277779</v>
      </c>
      <c r="B208" s="1" t="s">
        <v>140</v>
      </c>
      <c r="D208" s="1" t="s">
        <v>29</v>
      </c>
      <c r="E208" s="1" t="s">
        <v>16</v>
      </c>
      <c r="F208" s="1" t="s">
        <v>16</v>
      </c>
      <c r="G208" s="1" t="s">
        <v>28</v>
      </c>
      <c r="H208" s="1" t="s">
        <v>18</v>
      </c>
      <c r="I208" s="1" t="s">
        <v>18</v>
      </c>
      <c r="J208" s="1">
        <v>4</v>
      </c>
      <c r="K208" s="1">
        <v>2</v>
      </c>
      <c r="L208" s="1">
        <v>2</v>
      </c>
      <c r="M208" s="1" t="s">
        <v>16</v>
      </c>
    </row>
    <row r="209" spans="1:13" ht="12.5" x14ac:dyDescent="0.25">
      <c r="A209" s="2">
        <v>45250.603812164351</v>
      </c>
      <c r="B209" s="1" t="s">
        <v>140</v>
      </c>
      <c r="D209" s="1" t="s">
        <v>27</v>
      </c>
      <c r="E209" s="1" t="s">
        <v>16</v>
      </c>
      <c r="F209" s="1" t="s">
        <v>18</v>
      </c>
      <c r="G209" s="1" t="s">
        <v>17</v>
      </c>
      <c r="H209" s="1" t="s">
        <v>18</v>
      </c>
      <c r="I209" s="1" t="s">
        <v>18</v>
      </c>
      <c r="J209" s="1">
        <v>1</v>
      </c>
      <c r="K209" s="1">
        <v>1</v>
      </c>
      <c r="L209" s="1">
        <v>2</v>
      </c>
      <c r="M209" s="1" t="s">
        <v>16</v>
      </c>
    </row>
    <row r="210" spans="1:13" ht="12.5" x14ac:dyDescent="0.25">
      <c r="A210" s="2">
        <v>45250.612604236114</v>
      </c>
      <c r="B210" s="1" t="s">
        <v>191</v>
      </c>
      <c r="D210" s="1" t="s">
        <v>20</v>
      </c>
      <c r="E210" s="1" t="s">
        <v>16</v>
      </c>
      <c r="F210" s="1" t="s">
        <v>18</v>
      </c>
      <c r="G210" s="1" t="s">
        <v>17</v>
      </c>
      <c r="H210" s="1" t="s">
        <v>18</v>
      </c>
      <c r="I210" s="1" t="s">
        <v>18</v>
      </c>
      <c r="J210" s="1">
        <v>5</v>
      </c>
      <c r="K210" s="1">
        <v>4</v>
      </c>
      <c r="L210" s="1">
        <v>3</v>
      </c>
      <c r="M210" s="1" t="s">
        <v>16</v>
      </c>
    </row>
    <row r="211" spans="1:13" ht="12.5" x14ac:dyDescent="0.25">
      <c r="A211" s="2">
        <v>45250.681317546296</v>
      </c>
      <c r="B211" s="1" t="s">
        <v>115</v>
      </c>
      <c r="D211" s="1" t="s">
        <v>29</v>
      </c>
      <c r="E211" s="1" t="s">
        <v>18</v>
      </c>
      <c r="F211" s="1" t="s">
        <v>18</v>
      </c>
      <c r="G211" s="1" t="s">
        <v>53</v>
      </c>
      <c r="H211" s="1" t="s">
        <v>16</v>
      </c>
      <c r="I211" s="1" t="s">
        <v>16</v>
      </c>
      <c r="J211" s="1">
        <v>4</v>
      </c>
      <c r="K211" s="1">
        <v>1</v>
      </c>
      <c r="L211" s="1">
        <v>2</v>
      </c>
      <c r="M211" s="1" t="s">
        <v>16</v>
      </c>
    </row>
    <row r="212" spans="1:13" ht="12.5" x14ac:dyDescent="0.25">
      <c r="A212" s="2">
        <v>45250.681612800923</v>
      </c>
      <c r="B212" s="1" t="s">
        <v>192</v>
      </c>
      <c r="D212" s="1" t="s">
        <v>27</v>
      </c>
      <c r="E212" s="1" t="s">
        <v>18</v>
      </c>
      <c r="F212" s="1" t="s">
        <v>18</v>
      </c>
      <c r="G212" s="1" t="s">
        <v>155</v>
      </c>
      <c r="H212" s="1" t="s">
        <v>18</v>
      </c>
      <c r="I212" s="1" t="s">
        <v>18</v>
      </c>
      <c r="J212" s="1">
        <v>1</v>
      </c>
      <c r="K212" s="1">
        <v>3</v>
      </c>
      <c r="L212" s="1">
        <v>1</v>
      </c>
      <c r="M212" s="1" t="s">
        <v>16</v>
      </c>
    </row>
    <row r="213" spans="1:13" ht="12.5" x14ac:dyDescent="0.25">
      <c r="A213" s="2">
        <v>45250.729192268518</v>
      </c>
      <c r="B213" s="1" t="s">
        <v>50</v>
      </c>
      <c r="D213" s="1" t="s">
        <v>15</v>
      </c>
      <c r="E213" s="1" t="s">
        <v>18</v>
      </c>
      <c r="F213" s="1" t="s">
        <v>18</v>
      </c>
      <c r="G213" s="1" t="s">
        <v>28</v>
      </c>
      <c r="H213" s="1" t="s">
        <v>18</v>
      </c>
      <c r="I213" s="1" t="s">
        <v>16</v>
      </c>
      <c r="J213" s="1">
        <v>2</v>
      </c>
      <c r="K213" s="1">
        <v>3</v>
      </c>
      <c r="L213" s="1">
        <v>3</v>
      </c>
      <c r="M213" s="1" t="s">
        <v>16</v>
      </c>
    </row>
    <row r="214" spans="1:13" ht="12.5" x14ac:dyDescent="0.25">
      <c r="A214" s="2">
        <v>45250.771579456021</v>
      </c>
      <c r="B214" s="1" t="s">
        <v>193</v>
      </c>
      <c r="C214" s="1" t="s">
        <v>194</v>
      </c>
      <c r="D214" s="1" t="s">
        <v>71</v>
      </c>
      <c r="E214" s="1" t="s">
        <v>16</v>
      </c>
      <c r="F214" s="1" t="s">
        <v>18</v>
      </c>
      <c r="G214" s="1" t="s">
        <v>17</v>
      </c>
      <c r="H214" s="1" t="s">
        <v>18</v>
      </c>
      <c r="I214" s="1" t="s">
        <v>18</v>
      </c>
      <c r="J214" s="1">
        <v>2</v>
      </c>
      <c r="K214" s="1">
        <v>3</v>
      </c>
      <c r="L214" s="1">
        <v>3</v>
      </c>
      <c r="M214" s="1" t="s">
        <v>16</v>
      </c>
    </row>
    <row r="215" spans="1:13" ht="12.5" x14ac:dyDescent="0.25">
      <c r="A215" s="2">
        <v>45250.777274479165</v>
      </c>
      <c r="B215" s="1" t="s">
        <v>195</v>
      </c>
      <c r="D215" s="1" t="s">
        <v>20</v>
      </c>
      <c r="E215" s="1" t="s">
        <v>16</v>
      </c>
      <c r="F215" s="1" t="s">
        <v>18</v>
      </c>
      <c r="G215" s="1" t="s">
        <v>155</v>
      </c>
      <c r="H215" s="1" t="s">
        <v>18</v>
      </c>
      <c r="I215" s="1" t="s">
        <v>16</v>
      </c>
      <c r="J215" s="1">
        <v>5</v>
      </c>
      <c r="K215" s="1">
        <v>2</v>
      </c>
      <c r="L215" s="1">
        <v>2</v>
      </c>
      <c r="M215" s="1" t="s">
        <v>16</v>
      </c>
    </row>
    <row r="216" spans="1:13" ht="12.5" x14ac:dyDescent="0.25">
      <c r="A216" s="2">
        <v>45250.807192256943</v>
      </c>
      <c r="B216" s="1" t="s">
        <v>196</v>
      </c>
      <c r="D216" s="1" t="s">
        <v>29</v>
      </c>
      <c r="E216" s="1" t="s">
        <v>16</v>
      </c>
      <c r="F216" s="1" t="s">
        <v>18</v>
      </c>
      <c r="G216" s="1" t="s">
        <v>28</v>
      </c>
      <c r="H216" s="1" t="s">
        <v>18</v>
      </c>
      <c r="I216" s="1" t="s">
        <v>18</v>
      </c>
      <c r="J216" s="1">
        <v>1</v>
      </c>
      <c r="K216" s="1">
        <v>3</v>
      </c>
      <c r="L216" s="1">
        <v>3</v>
      </c>
      <c r="M216" s="1" t="s">
        <v>16</v>
      </c>
    </row>
    <row r="217" spans="1:13" ht="12.5" x14ac:dyDescent="0.25">
      <c r="A217" s="2">
        <v>45250.868097071754</v>
      </c>
      <c r="B217" s="1" t="s">
        <v>197</v>
      </c>
      <c r="D217" s="1" t="s">
        <v>49</v>
      </c>
      <c r="E217" s="1" t="s">
        <v>16</v>
      </c>
      <c r="F217" s="1" t="s">
        <v>18</v>
      </c>
      <c r="G217" s="1" t="s">
        <v>198</v>
      </c>
      <c r="H217" s="1" t="s">
        <v>18</v>
      </c>
      <c r="I217" s="1" t="s">
        <v>16</v>
      </c>
      <c r="J217" s="1">
        <v>5</v>
      </c>
      <c r="K217" s="1">
        <v>4</v>
      </c>
      <c r="L217" s="1">
        <v>5</v>
      </c>
      <c r="M217" s="1" t="s">
        <v>16</v>
      </c>
    </row>
    <row r="218" spans="1:13" ht="12.5" x14ac:dyDescent="0.25">
      <c r="A218" s="2">
        <v>45250.931365381941</v>
      </c>
      <c r="B218" s="1" t="s">
        <v>76</v>
      </c>
      <c r="C218" s="1" t="s">
        <v>199</v>
      </c>
      <c r="D218" s="1" t="s">
        <v>20</v>
      </c>
      <c r="E218" s="1" t="s">
        <v>16</v>
      </c>
      <c r="F218" s="1" t="s">
        <v>18</v>
      </c>
      <c r="G218" s="1" t="s">
        <v>96</v>
      </c>
      <c r="H218" s="1" t="s">
        <v>18</v>
      </c>
      <c r="I218" s="1" t="s">
        <v>18</v>
      </c>
      <c r="J218" s="1">
        <v>3</v>
      </c>
      <c r="K218" s="1">
        <v>1</v>
      </c>
      <c r="L218" s="1">
        <v>1</v>
      </c>
      <c r="M218" s="1" t="s">
        <v>16</v>
      </c>
    </row>
    <row r="219" spans="1:13" ht="12.5" x14ac:dyDescent="0.25">
      <c r="A219" s="2">
        <v>45251.419889849538</v>
      </c>
      <c r="B219" s="1" t="s">
        <v>200</v>
      </c>
      <c r="D219" s="1" t="s">
        <v>27</v>
      </c>
      <c r="E219" s="1" t="s">
        <v>18</v>
      </c>
      <c r="F219" s="1" t="s">
        <v>18</v>
      </c>
      <c r="G219" s="1" t="s">
        <v>53</v>
      </c>
      <c r="H219" s="1" t="s">
        <v>18</v>
      </c>
      <c r="I219" s="1" t="s">
        <v>18</v>
      </c>
      <c r="J219" s="1">
        <v>2</v>
      </c>
      <c r="K219" s="1">
        <v>2</v>
      </c>
      <c r="L219" s="1">
        <v>2</v>
      </c>
      <c r="M219" s="1" t="s">
        <v>16</v>
      </c>
    </row>
    <row r="220" spans="1:13" ht="12.5" x14ac:dyDescent="0.25">
      <c r="A220" s="2">
        <v>45251.606907326393</v>
      </c>
      <c r="B220" s="1" t="s">
        <v>30</v>
      </c>
      <c r="D220" s="1" t="s">
        <v>15</v>
      </c>
      <c r="E220" s="1" t="s">
        <v>16</v>
      </c>
      <c r="F220" s="1" t="s">
        <v>18</v>
      </c>
      <c r="G220" s="1" t="s">
        <v>17</v>
      </c>
      <c r="H220" s="1" t="s">
        <v>18</v>
      </c>
      <c r="I220" s="1" t="s">
        <v>16</v>
      </c>
      <c r="J220" s="1">
        <v>3</v>
      </c>
      <c r="K220" s="1">
        <v>2</v>
      </c>
      <c r="L220" s="1">
        <v>2</v>
      </c>
      <c r="M220" s="1" t="s">
        <v>16</v>
      </c>
    </row>
    <row r="221" spans="1:13" ht="12.5" x14ac:dyDescent="0.25">
      <c r="A221" s="2">
        <v>45251.6360446412</v>
      </c>
      <c r="B221" s="1" t="s">
        <v>189</v>
      </c>
      <c r="C221" s="1" t="s">
        <v>201</v>
      </c>
      <c r="D221" s="1" t="s">
        <v>27</v>
      </c>
      <c r="E221" s="1" t="s">
        <v>16</v>
      </c>
      <c r="F221" s="1" t="s">
        <v>18</v>
      </c>
      <c r="G221" s="1" t="s">
        <v>28</v>
      </c>
      <c r="H221" s="1" t="s">
        <v>18</v>
      </c>
      <c r="I221" s="1" t="s">
        <v>18</v>
      </c>
      <c r="J221" s="1">
        <v>1</v>
      </c>
      <c r="K221" s="1">
        <v>3</v>
      </c>
      <c r="L221" s="1">
        <v>2</v>
      </c>
      <c r="M221" s="1" t="s">
        <v>16</v>
      </c>
    </row>
    <row r="222" spans="1:13" ht="12.5" x14ac:dyDescent="0.25">
      <c r="A222" s="2">
        <v>45251.704219212959</v>
      </c>
      <c r="B222" s="1" t="s">
        <v>36</v>
      </c>
      <c r="C222" s="1" t="s">
        <v>14</v>
      </c>
      <c r="D222" s="1" t="s">
        <v>20</v>
      </c>
      <c r="E222" s="1" t="s">
        <v>18</v>
      </c>
      <c r="F222" s="1" t="s">
        <v>18</v>
      </c>
      <c r="G222" s="1" t="s">
        <v>28</v>
      </c>
      <c r="H222" s="1" t="s">
        <v>18</v>
      </c>
      <c r="I222" s="1" t="s">
        <v>18</v>
      </c>
      <c r="J222" s="1">
        <v>1</v>
      </c>
      <c r="K222" s="1">
        <v>3</v>
      </c>
      <c r="L222" s="1">
        <v>4</v>
      </c>
      <c r="M222" s="1" t="s">
        <v>16</v>
      </c>
    </row>
    <row r="223" spans="1:13" ht="12.5" x14ac:dyDescent="0.25">
      <c r="A223" s="2">
        <v>45251.762581238421</v>
      </c>
      <c r="B223" s="1" t="s">
        <v>137</v>
      </c>
      <c r="D223" s="1" t="s">
        <v>15</v>
      </c>
      <c r="E223" s="1" t="s">
        <v>18</v>
      </c>
      <c r="F223" s="1" t="s">
        <v>18</v>
      </c>
      <c r="G223" s="1" t="s">
        <v>28</v>
      </c>
      <c r="H223" s="1" t="s">
        <v>18</v>
      </c>
      <c r="I223" s="1" t="s">
        <v>16</v>
      </c>
      <c r="J223" s="1">
        <v>4</v>
      </c>
      <c r="K223" s="1">
        <v>2</v>
      </c>
      <c r="L223" s="1">
        <v>3</v>
      </c>
      <c r="M223" s="1" t="s">
        <v>16</v>
      </c>
    </row>
    <row r="224" spans="1:13" ht="12.5" x14ac:dyDescent="0.25">
      <c r="A224" s="2">
        <v>45252.340667395838</v>
      </c>
      <c r="B224" s="1" t="s">
        <v>55</v>
      </c>
      <c r="D224" s="1" t="s">
        <v>27</v>
      </c>
      <c r="E224" s="1" t="s">
        <v>16</v>
      </c>
      <c r="F224" s="1" t="s">
        <v>18</v>
      </c>
      <c r="G224" s="1" t="s">
        <v>62</v>
      </c>
      <c r="H224" s="1" t="s">
        <v>16</v>
      </c>
      <c r="I224" s="1" t="s">
        <v>18</v>
      </c>
      <c r="J224" s="1">
        <v>5</v>
      </c>
      <c r="K224" s="1">
        <v>2</v>
      </c>
      <c r="L224" s="1">
        <v>1</v>
      </c>
      <c r="M224" s="1" t="s">
        <v>16</v>
      </c>
    </row>
    <row r="225" spans="1:13" ht="12.5" x14ac:dyDescent="0.25">
      <c r="A225" s="2">
        <v>45252.441262523149</v>
      </c>
      <c r="B225" s="1" t="s">
        <v>202</v>
      </c>
      <c r="D225" s="1" t="s">
        <v>71</v>
      </c>
      <c r="E225" s="1" t="s">
        <v>16</v>
      </c>
      <c r="F225" s="1" t="s">
        <v>18</v>
      </c>
      <c r="G225" s="1" t="s">
        <v>17</v>
      </c>
      <c r="H225" s="1" t="s">
        <v>18</v>
      </c>
      <c r="I225" s="1" t="s">
        <v>18</v>
      </c>
      <c r="J225" s="1">
        <v>3</v>
      </c>
      <c r="K225" s="1">
        <v>2</v>
      </c>
      <c r="L225" s="1">
        <v>4</v>
      </c>
      <c r="M225" s="1" t="s">
        <v>16</v>
      </c>
    </row>
    <row r="226" spans="1:13" ht="12.5" x14ac:dyDescent="0.25">
      <c r="A226" s="2">
        <v>45252.487328495372</v>
      </c>
      <c r="B226" t="s">
        <v>203</v>
      </c>
      <c r="D226" s="1" t="s">
        <v>20</v>
      </c>
      <c r="E226" s="1" t="s">
        <v>16</v>
      </c>
      <c r="F226" s="1" t="s">
        <v>18</v>
      </c>
      <c r="G226" s="1" t="s">
        <v>204</v>
      </c>
      <c r="H226" s="1" t="s">
        <v>18</v>
      </c>
      <c r="I226" s="1" t="s">
        <v>18</v>
      </c>
      <c r="J226" s="1">
        <v>4</v>
      </c>
      <c r="K226" s="1">
        <v>3</v>
      </c>
      <c r="L226" s="1">
        <v>3</v>
      </c>
      <c r="M226" s="1" t="s">
        <v>16</v>
      </c>
    </row>
    <row r="227" spans="1:13" ht="12.5" x14ac:dyDescent="0.25">
      <c r="A227" s="2">
        <v>45252.568168148151</v>
      </c>
      <c r="B227" s="1" t="s">
        <v>132</v>
      </c>
      <c r="D227" s="1" t="s">
        <v>20</v>
      </c>
      <c r="E227" s="1" t="s">
        <v>16</v>
      </c>
      <c r="F227" s="1" t="s">
        <v>18</v>
      </c>
      <c r="G227" s="1" t="s">
        <v>28</v>
      </c>
      <c r="H227" s="1" t="s">
        <v>18</v>
      </c>
      <c r="I227" s="1" t="s">
        <v>16</v>
      </c>
      <c r="J227" s="1">
        <v>5</v>
      </c>
      <c r="K227" s="1">
        <v>3</v>
      </c>
      <c r="L227" s="1">
        <v>4</v>
      </c>
      <c r="M227" s="1" t="s">
        <v>18</v>
      </c>
    </row>
    <row r="228" spans="1:13" ht="12.5" x14ac:dyDescent="0.25">
      <c r="A228" s="2">
        <v>45252.828542650459</v>
      </c>
      <c r="B228" s="1" t="s">
        <v>58</v>
      </c>
      <c r="D228" s="1" t="s">
        <v>15</v>
      </c>
      <c r="E228" s="1" t="s">
        <v>16</v>
      </c>
      <c r="F228" s="1" t="s">
        <v>18</v>
      </c>
      <c r="G228" s="1" t="s">
        <v>28</v>
      </c>
      <c r="H228" s="1" t="s">
        <v>18</v>
      </c>
      <c r="I228" s="1" t="s">
        <v>18</v>
      </c>
      <c r="J228" s="1">
        <v>3</v>
      </c>
      <c r="K228" s="1">
        <v>2</v>
      </c>
      <c r="L228" s="1">
        <v>2</v>
      </c>
      <c r="M228" s="1" t="s">
        <v>16</v>
      </c>
    </row>
    <row r="229" spans="1:13" ht="12.5" x14ac:dyDescent="0.25">
      <c r="A229" s="2">
        <v>45252.870075925923</v>
      </c>
      <c r="B229" s="1" t="s">
        <v>40</v>
      </c>
      <c r="C229" s="1" t="s">
        <v>76</v>
      </c>
      <c r="D229" s="1" t="s">
        <v>27</v>
      </c>
      <c r="E229" s="1" t="s">
        <v>16</v>
      </c>
      <c r="F229" s="1" t="s">
        <v>18</v>
      </c>
      <c r="G229" s="1" t="s">
        <v>24</v>
      </c>
      <c r="H229" s="1" t="s">
        <v>16</v>
      </c>
      <c r="I229" s="1" t="s">
        <v>45</v>
      </c>
      <c r="J229" s="1">
        <v>4</v>
      </c>
      <c r="K229" s="1">
        <v>2</v>
      </c>
      <c r="L229" s="1">
        <v>2</v>
      </c>
      <c r="M229" s="1" t="s">
        <v>16</v>
      </c>
    </row>
    <row r="230" spans="1:13" ht="12.5" x14ac:dyDescent="0.25">
      <c r="A230" s="2">
        <v>45252.927001087963</v>
      </c>
      <c r="B230" s="1" t="s">
        <v>98</v>
      </c>
      <c r="D230" s="1" t="s">
        <v>71</v>
      </c>
      <c r="E230" s="1" t="s">
        <v>16</v>
      </c>
      <c r="F230" s="1" t="s">
        <v>18</v>
      </c>
      <c r="G230" s="1" t="s">
        <v>24</v>
      </c>
      <c r="H230" s="1" t="s">
        <v>18</v>
      </c>
      <c r="I230" s="1" t="s">
        <v>16</v>
      </c>
      <c r="J230" s="1">
        <v>3</v>
      </c>
      <c r="K230" s="1">
        <v>3</v>
      </c>
      <c r="L230" s="1">
        <v>3</v>
      </c>
      <c r="M230" s="1" t="s">
        <v>16</v>
      </c>
    </row>
    <row r="231" spans="1:13" ht="12.5" x14ac:dyDescent="0.25">
      <c r="A231" s="2">
        <v>45255.59308554398</v>
      </c>
      <c r="B231" s="1" t="s">
        <v>205</v>
      </c>
      <c r="C231" s="1" t="s">
        <v>33</v>
      </c>
      <c r="D231" s="1" t="s">
        <v>49</v>
      </c>
      <c r="E231" s="1" t="s">
        <v>16</v>
      </c>
      <c r="F231" s="1" t="s">
        <v>18</v>
      </c>
      <c r="G231" s="1" t="s">
        <v>206</v>
      </c>
      <c r="H231" s="1" t="s">
        <v>18</v>
      </c>
      <c r="I231" s="1" t="s">
        <v>16</v>
      </c>
      <c r="J231" s="1">
        <v>5</v>
      </c>
      <c r="K231" s="1">
        <v>1</v>
      </c>
      <c r="L231" s="1">
        <v>3</v>
      </c>
      <c r="M231" s="1" t="s">
        <v>16</v>
      </c>
    </row>
    <row r="232" spans="1:13" ht="12.5" x14ac:dyDescent="0.25">
      <c r="A232" s="2">
        <v>45255.769469328705</v>
      </c>
      <c r="B232" s="1" t="s">
        <v>207</v>
      </c>
      <c r="D232" s="1" t="s">
        <v>15</v>
      </c>
      <c r="E232" s="1" t="s">
        <v>18</v>
      </c>
      <c r="F232" s="1" t="s">
        <v>18</v>
      </c>
      <c r="G232" s="1" t="s">
        <v>21</v>
      </c>
      <c r="H232" s="1" t="s">
        <v>18</v>
      </c>
      <c r="I232" s="1" t="s">
        <v>16</v>
      </c>
      <c r="J232" s="1">
        <v>2</v>
      </c>
      <c r="K232" s="1">
        <v>3</v>
      </c>
      <c r="L232" s="1">
        <v>3</v>
      </c>
      <c r="M232" s="1" t="s">
        <v>16</v>
      </c>
    </row>
    <row r="233" spans="1:13" ht="12.5" x14ac:dyDescent="0.25">
      <c r="A233" s="2">
        <v>45255.770195081015</v>
      </c>
      <c r="B233" s="1" t="s">
        <v>207</v>
      </c>
      <c r="D233" s="1" t="s">
        <v>15</v>
      </c>
      <c r="E233" s="1" t="s">
        <v>18</v>
      </c>
      <c r="F233" s="1" t="s">
        <v>18</v>
      </c>
      <c r="G233" s="1" t="s">
        <v>21</v>
      </c>
      <c r="H233" s="1" t="s">
        <v>18</v>
      </c>
      <c r="I233" s="1" t="s">
        <v>16</v>
      </c>
      <c r="J233" s="1">
        <v>3</v>
      </c>
      <c r="K233" s="1">
        <v>3</v>
      </c>
      <c r="L233" s="1">
        <v>3</v>
      </c>
      <c r="M233" s="1" t="s">
        <v>16</v>
      </c>
    </row>
    <row r="234" spans="1:13" ht="12.5" x14ac:dyDescent="0.25">
      <c r="A234" s="2">
        <v>45256.657140162039</v>
      </c>
      <c r="B234" s="1" t="s">
        <v>208</v>
      </c>
      <c r="D234" s="1" t="s">
        <v>15</v>
      </c>
      <c r="E234" s="1" t="s">
        <v>18</v>
      </c>
      <c r="F234" s="1" t="s">
        <v>18</v>
      </c>
      <c r="G234" s="1" t="s">
        <v>28</v>
      </c>
      <c r="H234" s="1" t="s">
        <v>45</v>
      </c>
      <c r="I234" s="1" t="s">
        <v>16</v>
      </c>
      <c r="J234" s="1">
        <v>5</v>
      </c>
      <c r="K234" s="1">
        <v>2</v>
      </c>
      <c r="L234" s="1">
        <v>3</v>
      </c>
      <c r="M234" s="1" t="s">
        <v>16</v>
      </c>
    </row>
    <row r="235" spans="1:13" ht="12.5" x14ac:dyDescent="0.25">
      <c r="A235" s="2">
        <v>45256.824501666662</v>
      </c>
      <c r="B235" s="1" t="s">
        <v>13</v>
      </c>
      <c r="D235" s="1" t="s">
        <v>15</v>
      </c>
      <c r="E235" s="1" t="s">
        <v>18</v>
      </c>
      <c r="F235" s="1" t="s">
        <v>18</v>
      </c>
      <c r="G235" s="1" t="s">
        <v>21</v>
      </c>
      <c r="H235" s="1" t="s">
        <v>45</v>
      </c>
      <c r="I235" s="1" t="s">
        <v>45</v>
      </c>
      <c r="J235" s="1">
        <v>2</v>
      </c>
      <c r="K235" s="1">
        <v>1</v>
      </c>
      <c r="L235" s="1">
        <v>3</v>
      </c>
      <c r="M235" s="1" t="s">
        <v>16</v>
      </c>
    </row>
    <row r="236" spans="1:13" ht="12.5" x14ac:dyDescent="0.25">
      <c r="A236" s="2">
        <v>45257.634620266203</v>
      </c>
      <c r="B236" s="1" t="s">
        <v>177</v>
      </c>
      <c r="C236" s="1" t="s">
        <v>209</v>
      </c>
      <c r="D236" s="1" t="s">
        <v>15</v>
      </c>
      <c r="E236" s="1" t="s">
        <v>18</v>
      </c>
      <c r="F236" s="1" t="s">
        <v>18</v>
      </c>
      <c r="G236" s="1" t="s">
        <v>62</v>
      </c>
      <c r="H236" s="1" t="s">
        <v>18</v>
      </c>
      <c r="I236" s="1" t="s">
        <v>18</v>
      </c>
      <c r="J236" s="1">
        <v>3</v>
      </c>
      <c r="K236" s="1">
        <v>2</v>
      </c>
      <c r="L236" s="1">
        <v>1</v>
      </c>
      <c r="M236" s="1" t="s">
        <v>16</v>
      </c>
    </row>
    <row r="237" spans="1:13" ht="12.5" x14ac:dyDescent="0.25">
      <c r="A237" s="2">
        <v>45257.669629386575</v>
      </c>
      <c r="B237" s="1" t="s">
        <v>210</v>
      </c>
      <c r="D237" s="1" t="s">
        <v>27</v>
      </c>
      <c r="E237" s="1" t="s">
        <v>16</v>
      </c>
      <c r="F237" s="1" t="s">
        <v>18</v>
      </c>
      <c r="G237" s="1" t="s">
        <v>65</v>
      </c>
      <c r="H237" s="1" t="s">
        <v>18</v>
      </c>
      <c r="I237" s="1" t="s">
        <v>18</v>
      </c>
      <c r="J237" s="1">
        <v>5</v>
      </c>
      <c r="K237" s="1">
        <v>1</v>
      </c>
      <c r="L237" s="1">
        <v>2</v>
      </c>
      <c r="M237" s="1" t="s">
        <v>16</v>
      </c>
    </row>
    <row r="238" spans="1:13" ht="12.5" x14ac:dyDescent="0.25">
      <c r="A238" s="2">
        <v>45257.797432789353</v>
      </c>
      <c r="B238" s="1" t="s">
        <v>211</v>
      </c>
      <c r="D238" s="1" t="s">
        <v>27</v>
      </c>
      <c r="E238" s="1" t="s">
        <v>16</v>
      </c>
      <c r="F238" s="1" t="s">
        <v>18</v>
      </c>
      <c r="G238" s="1" t="s">
        <v>17</v>
      </c>
      <c r="H238" s="1" t="s">
        <v>18</v>
      </c>
      <c r="I238" s="1" t="s">
        <v>16</v>
      </c>
      <c r="J238" s="1">
        <v>3</v>
      </c>
      <c r="K238" s="1">
        <v>3</v>
      </c>
      <c r="L238" s="1">
        <v>3</v>
      </c>
      <c r="M238" s="1" t="s">
        <v>16</v>
      </c>
    </row>
    <row r="239" spans="1:13" ht="12.5" x14ac:dyDescent="0.25">
      <c r="A239" s="2">
        <v>45257.84371296296</v>
      </c>
      <c r="B239" s="1" t="s">
        <v>30</v>
      </c>
      <c r="D239" s="1" t="s">
        <v>27</v>
      </c>
      <c r="E239" s="1" t="s">
        <v>16</v>
      </c>
      <c r="F239" s="1" t="s">
        <v>18</v>
      </c>
      <c r="G239" s="1" t="s">
        <v>17</v>
      </c>
      <c r="H239" s="1" t="s">
        <v>18</v>
      </c>
      <c r="I239" s="1" t="s">
        <v>18</v>
      </c>
      <c r="J239" s="1">
        <v>1</v>
      </c>
      <c r="K239" s="1">
        <v>2</v>
      </c>
      <c r="L239" s="1">
        <v>3</v>
      </c>
      <c r="M239" s="1" t="s">
        <v>16</v>
      </c>
    </row>
    <row r="240" spans="1:13" ht="12.5" x14ac:dyDescent="0.25">
      <c r="A240" s="2">
        <v>45258.456766215277</v>
      </c>
      <c r="B240" s="1" t="s">
        <v>139</v>
      </c>
      <c r="D240" s="1" t="s">
        <v>71</v>
      </c>
      <c r="E240" s="1" t="s">
        <v>18</v>
      </c>
      <c r="F240" s="1" t="s">
        <v>18</v>
      </c>
      <c r="G240" s="1" t="s">
        <v>31</v>
      </c>
      <c r="H240" s="1" t="s">
        <v>18</v>
      </c>
      <c r="I240" s="1" t="s">
        <v>18</v>
      </c>
      <c r="J240" s="1">
        <v>4</v>
      </c>
      <c r="K240" s="1">
        <v>1</v>
      </c>
      <c r="L240" s="1">
        <v>3</v>
      </c>
      <c r="M240" s="1" t="s">
        <v>16</v>
      </c>
    </row>
    <row r="241" spans="1:14" ht="12.5" x14ac:dyDescent="0.25">
      <c r="A241" s="2">
        <v>45259.533050694445</v>
      </c>
      <c r="B241" s="1" t="s">
        <v>98</v>
      </c>
      <c r="D241" s="1" t="s">
        <v>15</v>
      </c>
      <c r="E241" s="1" t="s">
        <v>16</v>
      </c>
      <c r="F241" s="1" t="s">
        <v>18</v>
      </c>
      <c r="G241" s="1" t="s">
        <v>17</v>
      </c>
      <c r="H241" s="1" t="s">
        <v>16</v>
      </c>
      <c r="I241" s="1" t="s">
        <v>18</v>
      </c>
      <c r="J241" s="1">
        <v>2</v>
      </c>
      <c r="K241" s="1">
        <v>2</v>
      </c>
      <c r="L241" s="1">
        <v>5</v>
      </c>
      <c r="M241" s="1" t="s">
        <v>16</v>
      </c>
    </row>
    <row r="242" spans="1:14" ht="12.5" x14ac:dyDescent="0.25">
      <c r="A242" s="2">
        <v>45259.805309016199</v>
      </c>
      <c r="B242" s="1" t="s">
        <v>165</v>
      </c>
      <c r="C242" s="1" t="s">
        <v>212</v>
      </c>
      <c r="D242" s="1" t="s">
        <v>71</v>
      </c>
      <c r="E242" s="1" t="s">
        <v>16</v>
      </c>
      <c r="F242" s="1" t="s">
        <v>18</v>
      </c>
      <c r="G242" s="1" t="s">
        <v>17</v>
      </c>
      <c r="H242" s="1" t="s">
        <v>18</v>
      </c>
      <c r="I242" s="1" t="s">
        <v>18</v>
      </c>
      <c r="J242" s="1">
        <v>1</v>
      </c>
      <c r="K242" s="1">
        <v>2</v>
      </c>
      <c r="L242" s="1">
        <v>3</v>
      </c>
      <c r="M242" s="1" t="s">
        <v>16</v>
      </c>
    </row>
    <row r="243" spans="1:14" ht="12.5" x14ac:dyDescent="0.25">
      <c r="A243" s="2">
        <v>45260.360691527778</v>
      </c>
      <c r="B243" s="1" t="s">
        <v>48</v>
      </c>
      <c r="D243" s="1" t="s">
        <v>71</v>
      </c>
      <c r="E243" s="1" t="s">
        <v>16</v>
      </c>
      <c r="F243" s="1" t="s">
        <v>18</v>
      </c>
      <c r="G243" s="1" t="s">
        <v>17</v>
      </c>
      <c r="H243" s="1" t="s">
        <v>18</v>
      </c>
      <c r="I243" s="1" t="s">
        <v>16</v>
      </c>
      <c r="J243" s="1">
        <v>5</v>
      </c>
      <c r="K243" s="1">
        <v>3</v>
      </c>
      <c r="L243" s="1">
        <v>2</v>
      </c>
      <c r="M243" s="1" t="s">
        <v>16</v>
      </c>
    </row>
    <row r="244" spans="1:14" ht="12.5" x14ac:dyDescent="0.25">
      <c r="A244" s="2">
        <v>45264.983483796299</v>
      </c>
      <c r="B244" s="1" t="s">
        <v>213</v>
      </c>
      <c r="D244" s="1" t="s">
        <v>20</v>
      </c>
      <c r="E244" s="1" t="s">
        <v>16</v>
      </c>
      <c r="F244" s="1" t="s">
        <v>18</v>
      </c>
      <c r="G244" s="1" t="s">
        <v>17</v>
      </c>
      <c r="H244" s="1" t="s">
        <v>18</v>
      </c>
      <c r="I244" s="1" t="s">
        <v>18</v>
      </c>
      <c r="J244" s="1">
        <v>2</v>
      </c>
      <c r="K244" s="1">
        <v>1</v>
      </c>
      <c r="L244" s="1">
        <v>3</v>
      </c>
      <c r="M244" s="1" t="s">
        <v>16</v>
      </c>
    </row>
    <row r="245" spans="1:14" ht="15.75" customHeight="1" x14ac:dyDescent="0.25">
      <c r="A245" s="2">
        <v>45270.769618055558</v>
      </c>
      <c r="B245" s="108" t="s">
        <v>321</v>
      </c>
      <c r="C245" s="108"/>
      <c r="D245" s="108" t="s">
        <v>71</v>
      </c>
      <c r="E245" s="108" t="s">
        <v>16</v>
      </c>
      <c r="F245" s="108" t="s">
        <v>18</v>
      </c>
      <c r="G245" s="108" t="s">
        <v>17</v>
      </c>
      <c r="H245" s="108" t="s">
        <v>18</v>
      </c>
      <c r="I245" s="108" t="s">
        <v>18</v>
      </c>
      <c r="J245" s="110">
        <v>1</v>
      </c>
      <c r="K245" s="110">
        <v>3</v>
      </c>
      <c r="L245" s="110">
        <v>5</v>
      </c>
      <c r="M245" s="108" t="s">
        <v>16</v>
      </c>
    </row>
    <row r="246" spans="1:14" ht="15.75" customHeight="1" x14ac:dyDescent="0.25">
      <c r="A246" s="2">
        <v>45271.52752314815</v>
      </c>
      <c r="B246" s="108" t="s">
        <v>322</v>
      </c>
      <c r="C246" s="108"/>
      <c r="D246" s="108" t="s">
        <v>20</v>
      </c>
      <c r="E246" s="108" t="s">
        <v>16</v>
      </c>
      <c r="F246" s="108" t="s">
        <v>18</v>
      </c>
      <c r="G246" s="108" t="s">
        <v>24</v>
      </c>
      <c r="H246" s="108" t="s">
        <v>16</v>
      </c>
      <c r="I246" s="108" t="s">
        <v>16</v>
      </c>
      <c r="J246" s="110">
        <v>4</v>
      </c>
      <c r="K246" s="110">
        <v>4</v>
      </c>
      <c r="L246" s="110">
        <v>4</v>
      </c>
      <c r="M246" s="108" t="s">
        <v>16</v>
      </c>
    </row>
    <row r="247" spans="1:14" ht="15.75" customHeight="1" thickBot="1" x14ac:dyDescent="0.3"/>
    <row r="248" spans="1:14" ht="50.5" thickBot="1" x14ac:dyDescent="0.3">
      <c r="B248" s="78" t="s">
        <v>318</v>
      </c>
      <c r="N248" s="78" t="s">
        <v>318</v>
      </c>
    </row>
  </sheetData>
  <hyperlinks>
    <hyperlink ref="B248" location="Contents!A1" display="Go Back To Contents Sheet" xr:uid="{691814B9-76A1-4075-841A-F29C6CE3EE05}"/>
    <hyperlink ref="N2" location="Contents!A1" display="Go Back To Contents Sheet" xr:uid="{80C63FD0-F2FA-4121-A705-3E56B3034888}"/>
    <hyperlink ref="N248" location="Contents!A1" display="Go Back To Contents Sheet" xr:uid="{2A0565F5-654D-453F-A065-6CBEE90279BF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28E7-AF32-44FB-8704-244801611960}">
  <dimension ref="A1:H246"/>
  <sheetViews>
    <sheetView workbookViewId="0">
      <pane ySplit="1" topLeftCell="A67" activePane="bottomLeft" state="frozen"/>
      <selection pane="bottomLeft" activeCell="F56" sqref="F56"/>
    </sheetView>
  </sheetViews>
  <sheetFormatPr defaultRowHeight="12.5" x14ac:dyDescent="0.25"/>
  <cols>
    <col min="1" max="1" width="22.6328125" customWidth="1"/>
    <col min="2" max="2" width="40.81640625" bestFit="1" customWidth="1"/>
    <col min="3" max="3" width="33.7265625" bestFit="1" customWidth="1"/>
    <col min="6" max="6" width="17.7265625" bestFit="1" customWidth="1"/>
    <col min="7" max="7" width="39.1796875" bestFit="1" customWidth="1"/>
    <col min="8" max="8" width="27.453125" bestFit="1" customWidth="1"/>
  </cols>
  <sheetData>
    <row r="1" spans="1:8" ht="19.5" thickBot="1" x14ac:dyDescent="0.45">
      <c r="A1" s="7" t="s">
        <v>0</v>
      </c>
      <c r="B1" s="7" t="s">
        <v>1</v>
      </c>
      <c r="C1" s="7" t="s">
        <v>2</v>
      </c>
      <c r="F1" s="7" t="s">
        <v>0</v>
      </c>
      <c r="G1" s="7" t="s">
        <v>1</v>
      </c>
      <c r="H1" s="7" t="s">
        <v>2</v>
      </c>
    </row>
    <row r="2" spans="1:8" ht="13" thickTop="1" x14ac:dyDescent="0.25">
      <c r="A2" s="2">
        <v>45246.867537025464</v>
      </c>
      <c r="B2" s="1" t="s">
        <v>13</v>
      </c>
      <c r="C2" s="1" t="s">
        <v>14</v>
      </c>
      <c r="F2" s="2">
        <v>45246.867537025464</v>
      </c>
      <c r="G2" t="str">
        <f>SUBSTITUTE(PROPER(B2),"Mis", "MIS")</f>
        <v>Finance</v>
      </c>
      <c r="H2" t="str">
        <f>SUBSTITUTE(PROPER(C2),"Mis", "MIS")</f>
        <v>N/A</v>
      </c>
    </row>
    <row r="3" spans="1:8" x14ac:dyDescent="0.25">
      <c r="A3" s="2">
        <v>45246.868485520834</v>
      </c>
      <c r="B3" s="1" t="s">
        <v>19</v>
      </c>
      <c r="C3" s="1" t="s">
        <v>14</v>
      </c>
      <c r="F3" s="2">
        <v>45246.868485520834</v>
      </c>
      <c r="G3" t="str">
        <f t="shared" ref="G3:G66" si="0">SUBSTITUTE(PROPER(B3),"Mis", "MIS")</f>
        <v xml:space="preserve">Accounting </v>
      </c>
      <c r="H3" t="str">
        <f t="shared" ref="H3:H66" si="1">SUBSTITUTE(PROPER(C3),"Mis", "MIS")</f>
        <v>N/A</v>
      </c>
    </row>
    <row r="4" spans="1:8" x14ac:dyDescent="0.25">
      <c r="A4" s="2">
        <v>45246.868746631946</v>
      </c>
      <c r="B4" s="1" t="s">
        <v>22</v>
      </c>
      <c r="C4" s="1" t="s">
        <v>14</v>
      </c>
      <c r="F4" s="2">
        <v>45246.868746631946</v>
      </c>
      <c r="G4" s="1" t="s">
        <v>22</v>
      </c>
      <c r="H4" t="str">
        <f t="shared" si="1"/>
        <v>N/A</v>
      </c>
    </row>
    <row r="5" spans="1:8" s="6" customFormat="1" x14ac:dyDescent="0.25">
      <c r="A5" s="8">
        <v>45246.888024027779</v>
      </c>
      <c r="B5" s="9" t="s">
        <v>19</v>
      </c>
      <c r="C5" s="9" t="s">
        <v>23</v>
      </c>
      <c r="F5" s="8">
        <v>45246.888024027779</v>
      </c>
      <c r="G5" s="6" t="str">
        <f t="shared" si="0"/>
        <v xml:space="preserve">Accounting </v>
      </c>
      <c r="H5" s="6" t="str">
        <f t="shared" si="1"/>
        <v xml:space="preserve">Management </v>
      </c>
    </row>
    <row r="6" spans="1:8" s="6" customFormat="1" x14ac:dyDescent="0.25">
      <c r="A6" s="8">
        <v>45246.905153958331</v>
      </c>
      <c r="B6" s="9" t="s">
        <v>25</v>
      </c>
      <c r="C6" s="9" t="s">
        <v>26</v>
      </c>
      <c r="F6" s="8">
        <v>45246.905153958331</v>
      </c>
      <c r="G6" s="6" t="str">
        <f t="shared" si="0"/>
        <v>Computer Science</v>
      </c>
      <c r="H6" s="6" t="str">
        <f t="shared" si="1"/>
        <v>Math</v>
      </c>
    </row>
    <row r="7" spans="1:8" x14ac:dyDescent="0.25">
      <c r="A7" s="2">
        <v>45246.917750300927</v>
      </c>
      <c r="B7" s="1" t="s">
        <v>22</v>
      </c>
      <c r="C7" s="1" t="s">
        <v>14</v>
      </c>
      <c r="F7" s="2">
        <v>45246.917750300927</v>
      </c>
      <c r="G7" s="1" t="s">
        <v>22</v>
      </c>
      <c r="H7" t="str">
        <f t="shared" si="1"/>
        <v>N/A</v>
      </c>
    </row>
    <row r="8" spans="1:8" x14ac:dyDescent="0.25">
      <c r="A8" s="2">
        <v>45246.951861782407</v>
      </c>
      <c r="B8" s="1" t="s">
        <v>30</v>
      </c>
      <c r="C8" s="1" t="s">
        <v>14</v>
      </c>
      <c r="F8" s="2">
        <v>45246.951861782407</v>
      </c>
      <c r="G8" t="str">
        <f t="shared" si="0"/>
        <v>Marketing</v>
      </c>
      <c r="H8" t="str">
        <f t="shared" si="1"/>
        <v>N/A</v>
      </c>
    </row>
    <row r="9" spans="1:8" x14ac:dyDescent="0.25">
      <c r="A9" s="2">
        <v>45247.048141574072</v>
      </c>
      <c r="B9" s="1" t="s">
        <v>32</v>
      </c>
      <c r="C9" s="1" t="s">
        <v>14</v>
      </c>
      <c r="F9" s="2">
        <v>45247.048141574072</v>
      </c>
      <c r="G9" t="str">
        <f t="shared" si="0"/>
        <v>Computer Science</v>
      </c>
      <c r="H9" t="str">
        <f t="shared" si="1"/>
        <v>N/A</v>
      </c>
    </row>
    <row r="10" spans="1:8" x14ac:dyDescent="0.25">
      <c r="A10" s="2">
        <v>45247.652081701388</v>
      </c>
      <c r="B10" s="1" t="s">
        <v>13</v>
      </c>
      <c r="F10" s="2">
        <v>45247.652081701388</v>
      </c>
      <c r="G10" t="str">
        <f t="shared" si="0"/>
        <v>Finance</v>
      </c>
      <c r="H10" t="str">
        <f t="shared" si="1"/>
        <v/>
      </c>
    </row>
    <row r="11" spans="1:8" x14ac:dyDescent="0.25">
      <c r="A11" s="2">
        <v>45247.69093232639</v>
      </c>
      <c r="B11" s="1" t="s">
        <v>33</v>
      </c>
      <c r="F11" s="2">
        <v>45247.69093232639</v>
      </c>
      <c r="G11" t="str">
        <f t="shared" si="0"/>
        <v>Sociology</v>
      </c>
      <c r="H11" t="str">
        <f t="shared" si="1"/>
        <v/>
      </c>
    </row>
    <row r="12" spans="1:8" x14ac:dyDescent="0.25">
      <c r="A12" s="2">
        <v>45247.691742685187</v>
      </c>
      <c r="B12" s="1" t="s">
        <v>35</v>
      </c>
      <c r="F12" s="2">
        <v>45247.691742685187</v>
      </c>
      <c r="G12" t="str">
        <f t="shared" si="0"/>
        <v>Graphic Design And Media</v>
      </c>
      <c r="H12" t="str">
        <f t="shared" si="1"/>
        <v/>
      </c>
    </row>
    <row r="13" spans="1:8" s="6" customFormat="1" x14ac:dyDescent="0.25">
      <c r="A13" s="8">
        <v>45247.77682190972</v>
      </c>
      <c r="B13" s="9" t="s">
        <v>36</v>
      </c>
      <c r="C13" s="9" t="s">
        <v>13</v>
      </c>
      <c r="F13" s="8">
        <v>45247.77682190972</v>
      </c>
      <c r="G13" s="6" t="str">
        <f t="shared" si="0"/>
        <v>Accounting</v>
      </c>
      <c r="H13" s="6" t="str">
        <f t="shared" si="1"/>
        <v>Finance</v>
      </c>
    </row>
    <row r="14" spans="1:8" s="6" customFormat="1" x14ac:dyDescent="0.25">
      <c r="A14" s="8">
        <v>45247.781009039347</v>
      </c>
      <c r="B14" s="3" t="s">
        <v>161</v>
      </c>
      <c r="F14" s="8">
        <v>45247.781009039347</v>
      </c>
      <c r="G14" s="6" t="str">
        <f t="shared" si="0"/>
        <v xml:space="preserve">Graphic Design </v>
      </c>
      <c r="H14" s="6" t="str">
        <f t="shared" si="1"/>
        <v/>
      </c>
    </row>
    <row r="15" spans="1:8" s="6" customFormat="1" x14ac:dyDescent="0.25">
      <c r="A15" s="8">
        <v>45247.781009039347</v>
      </c>
      <c r="B15" s="3" t="s">
        <v>98</v>
      </c>
      <c r="F15" s="8">
        <v>45247.781009039347</v>
      </c>
      <c r="G15" s="6" t="str">
        <f t="shared" si="0"/>
        <v xml:space="preserve">Computer Science </v>
      </c>
      <c r="H15" s="6" t="str">
        <f t="shared" si="1"/>
        <v/>
      </c>
    </row>
    <row r="16" spans="1:8" x14ac:dyDescent="0.25">
      <c r="A16" s="2">
        <v>45247.794099432867</v>
      </c>
      <c r="B16" s="1" t="s">
        <v>38</v>
      </c>
      <c r="F16" s="2">
        <v>45247.794099432867</v>
      </c>
      <c r="G16" t="str">
        <f t="shared" si="0"/>
        <v>International Business Administration</v>
      </c>
      <c r="H16" t="str">
        <f t="shared" si="1"/>
        <v/>
      </c>
    </row>
    <row r="17" spans="1:8" x14ac:dyDescent="0.25">
      <c r="A17" s="2">
        <v>45247.797811400465</v>
      </c>
      <c r="B17" s="1" t="s">
        <v>13</v>
      </c>
      <c r="C17" s="1" t="s">
        <v>39</v>
      </c>
      <c r="F17" s="2">
        <v>45247.797811400465</v>
      </c>
      <c r="G17" t="str">
        <f t="shared" si="0"/>
        <v>Finance</v>
      </c>
      <c r="H17" t="str">
        <f t="shared" si="1"/>
        <v xml:space="preserve">Business Administration </v>
      </c>
    </row>
    <row r="18" spans="1:8" x14ac:dyDescent="0.25">
      <c r="A18" s="2">
        <v>45247.799403993056</v>
      </c>
      <c r="B18" s="1" t="s">
        <v>40</v>
      </c>
      <c r="C18" s="1" t="s">
        <v>14</v>
      </c>
      <c r="F18" s="2">
        <v>45247.799403993056</v>
      </c>
      <c r="G18" t="str">
        <f t="shared" si="0"/>
        <v>Biology</v>
      </c>
      <c r="H18" t="str">
        <f t="shared" si="1"/>
        <v>N/A</v>
      </c>
    </row>
    <row r="19" spans="1:8" x14ac:dyDescent="0.25">
      <c r="A19" s="2">
        <v>45247.803582453707</v>
      </c>
      <c r="B19" s="1" t="s">
        <v>41</v>
      </c>
      <c r="F19" s="2">
        <v>45247.803582453707</v>
      </c>
      <c r="G19" t="str">
        <f t="shared" si="0"/>
        <v xml:space="preserve">Criminal Justice </v>
      </c>
      <c r="H19" t="str">
        <f t="shared" si="1"/>
        <v/>
      </c>
    </row>
    <row r="20" spans="1:8" x14ac:dyDescent="0.25">
      <c r="A20" s="2">
        <v>45247.806694675921</v>
      </c>
      <c r="B20" s="1" t="s">
        <v>25</v>
      </c>
      <c r="F20" s="2">
        <v>45247.806694675921</v>
      </c>
      <c r="G20" t="str">
        <f t="shared" si="0"/>
        <v>Computer Science</v>
      </c>
      <c r="H20" t="str">
        <f t="shared" si="1"/>
        <v/>
      </c>
    </row>
    <row r="21" spans="1:8" x14ac:dyDescent="0.25">
      <c r="A21" s="2">
        <v>45247.807812476851</v>
      </c>
      <c r="B21" s="1" t="s">
        <v>43</v>
      </c>
      <c r="F21" s="2">
        <v>45247.807812476851</v>
      </c>
      <c r="G21" t="str">
        <f t="shared" si="0"/>
        <v xml:space="preserve">Anthropology </v>
      </c>
      <c r="H21" t="str">
        <f t="shared" si="1"/>
        <v/>
      </c>
    </row>
    <row r="22" spans="1:8" x14ac:dyDescent="0.25">
      <c r="A22" s="2">
        <v>45247.813258148148</v>
      </c>
      <c r="B22" s="1" t="s">
        <v>44</v>
      </c>
      <c r="F22" s="2">
        <v>45247.813258148148</v>
      </c>
      <c r="G22" t="str">
        <f t="shared" si="0"/>
        <v>Business</v>
      </c>
      <c r="H22" t="str">
        <f t="shared" si="1"/>
        <v/>
      </c>
    </row>
    <row r="23" spans="1:8" x14ac:dyDescent="0.25">
      <c r="A23" s="2">
        <v>45247.817105173614</v>
      </c>
      <c r="B23" s="1" t="s">
        <v>46</v>
      </c>
      <c r="F23" s="2">
        <v>45247.817105173614</v>
      </c>
      <c r="G23" t="str">
        <f t="shared" si="0"/>
        <v>Film</v>
      </c>
      <c r="H23" t="str">
        <f t="shared" si="1"/>
        <v/>
      </c>
    </row>
    <row r="24" spans="1:8" x14ac:dyDescent="0.25">
      <c r="A24" s="2">
        <v>45247.818275011574</v>
      </c>
      <c r="B24" s="1" t="s">
        <v>46</v>
      </c>
      <c r="F24" s="2">
        <v>45247.818275011574</v>
      </c>
      <c r="G24" t="str">
        <f t="shared" si="0"/>
        <v>Film</v>
      </c>
      <c r="H24" t="str">
        <f t="shared" si="1"/>
        <v/>
      </c>
    </row>
    <row r="25" spans="1:8" x14ac:dyDescent="0.25">
      <c r="A25" s="2">
        <v>45247.818830567128</v>
      </c>
      <c r="B25" s="1" t="s">
        <v>47</v>
      </c>
      <c r="F25" s="2">
        <v>45247.818830567128</v>
      </c>
      <c r="G25" t="str">
        <f t="shared" si="0"/>
        <v>Journalism &amp; Media Studies</v>
      </c>
      <c r="H25" t="str">
        <f t="shared" si="1"/>
        <v/>
      </c>
    </row>
    <row r="26" spans="1:8" s="6" customFormat="1" x14ac:dyDescent="0.25">
      <c r="A26" s="8">
        <v>45247.819230601854</v>
      </c>
      <c r="B26" s="9" t="s">
        <v>13</v>
      </c>
      <c r="C26" s="9" t="s">
        <v>19</v>
      </c>
      <c r="F26" s="8">
        <v>45247.819230601854</v>
      </c>
      <c r="G26" s="6" t="str">
        <f t="shared" si="0"/>
        <v>Finance</v>
      </c>
      <c r="H26" s="6" t="str">
        <f t="shared" si="1"/>
        <v xml:space="preserve">Accounting </v>
      </c>
    </row>
    <row r="27" spans="1:8" x14ac:dyDescent="0.25">
      <c r="A27" s="2">
        <v>45247.824169166663</v>
      </c>
      <c r="B27" s="1" t="s">
        <v>48</v>
      </c>
      <c r="F27" s="2">
        <v>45247.824169166663</v>
      </c>
      <c r="G27" t="str">
        <f t="shared" si="0"/>
        <v xml:space="preserve">Marketing </v>
      </c>
      <c r="H27" t="str">
        <f t="shared" si="1"/>
        <v/>
      </c>
    </row>
    <row r="28" spans="1:8" x14ac:dyDescent="0.25">
      <c r="A28" s="2">
        <v>45247.826874918981</v>
      </c>
      <c r="B28" s="1" t="s">
        <v>50</v>
      </c>
      <c r="F28" s="2">
        <v>45247.826874918981</v>
      </c>
      <c r="G28" t="str">
        <f t="shared" si="0"/>
        <v>Accounting</v>
      </c>
      <c r="H28" t="str">
        <f t="shared" si="1"/>
        <v/>
      </c>
    </row>
    <row r="29" spans="1:8" x14ac:dyDescent="0.25">
      <c r="A29" s="2">
        <v>45247.82989543982</v>
      </c>
      <c r="B29" s="1" t="s">
        <v>51</v>
      </c>
      <c r="F29" s="2">
        <v>45247.82989543982</v>
      </c>
      <c r="G29" t="str">
        <f t="shared" si="0"/>
        <v xml:space="preserve"> Business Management </v>
      </c>
      <c r="H29" t="str">
        <f t="shared" si="1"/>
        <v/>
      </c>
    </row>
    <row r="30" spans="1:8" x14ac:dyDescent="0.25">
      <c r="A30" s="2">
        <v>45247.831831516203</v>
      </c>
      <c r="B30" s="1" t="s">
        <v>30</v>
      </c>
      <c r="F30" s="2">
        <v>45247.831831516203</v>
      </c>
      <c r="G30" t="str">
        <f t="shared" si="0"/>
        <v>Marketing</v>
      </c>
      <c r="H30" t="str">
        <f t="shared" si="1"/>
        <v/>
      </c>
    </row>
    <row r="31" spans="1:8" x14ac:dyDescent="0.25">
      <c r="A31" s="2">
        <v>45247.831905902778</v>
      </c>
      <c r="B31" s="1" t="s">
        <v>13</v>
      </c>
      <c r="F31" s="2">
        <v>45247.831905902778</v>
      </c>
      <c r="G31" t="str">
        <f t="shared" si="0"/>
        <v>Finance</v>
      </c>
      <c r="H31" t="str">
        <f t="shared" si="1"/>
        <v/>
      </c>
    </row>
    <row r="32" spans="1:8" s="6" customFormat="1" x14ac:dyDescent="0.25">
      <c r="A32" s="8">
        <v>45247.832514537033</v>
      </c>
      <c r="B32" s="9" t="s">
        <v>40</v>
      </c>
      <c r="C32" s="9" t="s">
        <v>54</v>
      </c>
      <c r="F32" s="8">
        <v>45247.832514537033</v>
      </c>
      <c r="G32" s="6" t="str">
        <f t="shared" si="0"/>
        <v>Biology</v>
      </c>
      <c r="H32" s="6" t="str">
        <f t="shared" si="1"/>
        <v>Buisness Administration</v>
      </c>
    </row>
    <row r="33" spans="1:8" s="6" customFormat="1" x14ac:dyDescent="0.25">
      <c r="A33" s="8">
        <v>45247.833031435184</v>
      </c>
      <c r="B33" s="9" t="s">
        <v>55</v>
      </c>
      <c r="C33" s="9" t="s">
        <v>56</v>
      </c>
      <c r="F33" s="8">
        <v>45247.833031435184</v>
      </c>
      <c r="G33" s="6" t="str">
        <f t="shared" si="0"/>
        <v xml:space="preserve">Psychology </v>
      </c>
      <c r="H33" s="6" t="str">
        <f t="shared" si="1"/>
        <v xml:space="preserve">Criminal Justice </v>
      </c>
    </row>
    <row r="34" spans="1:8" x14ac:dyDescent="0.25">
      <c r="A34" s="2">
        <v>45247.835984155092</v>
      </c>
      <c r="B34" s="1" t="s">
        <v>22</v>
      </c>
      <c r="F34" s="2">
        <v>45247.835984155092</v>
      </c>
      <c r="G34" t="str">
        <f t="shared" si="0"/>
        <v>MIS/Is</v>
      </c>
      <c r="H34" t="str">
        <f t="shared" si="1"/>
        <v/>
      </c>
    </row>
    <row r="35" spans="1:8" x14ac:dyDescent="0.25">
      <c r="A35" s="2">
        <v>45247.835997407412</v>
      </c>
      <c r="B35" s="1" t="s">
        <v>22</v>
      </c>
      <c r="F35" s="2">
        <v>45247.835997407412</v>
      </c>
      <c r="G35" t="str">
        <f t="shared" si="0"/>
        <v>MIS/Is</v>
      </c>
      <c r="H35" t="str">
        <f t="shared" si="1"/>
        <v/>
      </c>
    </row>
    <row r="36" spans="1:8" x14ac:dyDescent="0.25">
      <c r="A36" s="2">
        <v>45247.837092569447</v>
      </c>
      <c r="B36" s="1" t="s">
        <v>60</v>
      </c>
      <c r="C36" s="1" t="s">
        <v>61</v>
      </c>
      <c r="F36" s="2">
        <v>45247.837092569447</v>
      </c>
      <c r="G36" t="str">
        <f t="shared" si="0"/>
        <v xml:space="preserve">Kinesiology </v>
      </c>
      <c r="H36" t="str">
        <f t="shared" si="1"/>
        <v>Na</v>
      </c>
    </row>
    <row r="37" spans="1:8" x14ac:dyDescent="0.25">
      <c r="A37" s="2">
        <v>45247.837205393516</v>
      </c>
      <c r="B37" s="1" t="s">
        <v>30</v>
      </c>
      <c r="F37" s="2">
        <v>45247.837205393516</v>
      </c>
      <c r="G37" t="str">
        <f t="shared" si="0"/>
        <v>Marketing</v>
      </c>
      <c r="H37" t="str">
        <f t="shared" si="1"/>
        <v/>
      </c>
    </row>
    <row r="38" spans="1:8" s="6" customFormat="1" x14ac:dyDescent="0.25">
      <c r="A38" s="8">
        <v>45247.838291863431</v>
      </c>
      <c r="B38" s="3" t="s">
        <v>63</v>
      </c>
      <c r="C38" s="9" t="s">
        <v>33</v>
      </c>
      <c r="F38" s="8">
        <v>45247.838291863431</v>
      </c>
      <c r="G38" s="6" t="str">
        <f t="shared" si="0"/>
        <v>Psychology/Anthropology</v>
      </c>
      <c r="H38" s="6" t="str">
        <f t="shared" si="1"/>
        <v>Sociology</v>
      </c>
    </row>
    <row r="39" spans="1:8" x14ac:dyDescent="0.25">
      <c r="A39" s="2">
        <v>45247.839657025463</v>
      </c>
      <c r="B39" s="1" t="s">
        <v>13</v>
      </c>
      <c r="F39" s="2">
        <v>45247.839657025463</v>
      </c>
      <c r="G39" t="str">
        <f t="shared" si="0"/>
        <v>Finance</v>
      </c>
      <c r="H39" t="str">
        <f t="shared" si="1"/>
        <v/>
      </c>
    </row>
    <row r="40" spans="1:8" s="6" customFormat="1" x14ac:dyDescent="0.25">
      <c r="A40" s="8">
        <v>45247.840030833337</v>
      </c>
      <c r="B40" s="9" t="s">
        <v>66</v>
      </c>
      <c r="C40" s="9" t="s">
        <v>67</v>
      </c>
      <c r="F40" s="8">
        <v>45247.840030833337</v>
      </c>
      <c r="G40" s="6" t="str">
        <f t="shared" si="0"/>
        <v>Ba Economics</v>
      </c>
      <c r="H40" s="6" t="str">
        <f t="shared" si="1"/>
        <v>Entrepreneurship</v>
      </c>
    </row>
    <row r="41" spans="1:8" x14ac:dyDescent="0.25">
      <c r="A41" s="2">
        <v>45247.844585381943</v>
      </c>
      <c r="B41" s="1" t="s">
        <v>68</v>
      </c>
      <c r="F41" s="2">
        <v>45247.844585381943</v>
      </c>
      <c r="G41" t="str">
        <f t="shared" si="0"/>
        <v xml:space="preserve">Hospitality Management </v>
      </c>
      <c r="H41" t="str">
        <f t="shared" si="1"/>
        <v/>
      </c>
    </row>
    <row r="42" spans="1:8" x14ac:dyDescent="0.25">
      <c r="A42" s="2">
        <v>45247.84544907407</v>
      </c>
      <c r="B42" s="1" t="s">
        <v>69</v>
      </c>
      <c r="F42" s="2">
        <v>45247.84544907407</v>
      </c>
      <c r="G42" t="str">
        <f t="shared" si="0"/>
        <v xml:space="preserve">Mechanical Engineering </v>
      </c>
      <c r="H42" t="str">
        <f t="shared" si="1"/>
        <v/>
      </c>
    </row>
    <row r="43" spans="1:8" x14ac:dyDescent="0.25">
      <c r="A43" s="2">
        <v>45247.845522638891</v>
      </c>
      <c r="B43" s="1" t="s">
        <v>13</v>
      </c>
      <c r="F43" s="2">
        <v>45247.845522638891</v>
      </c>
      <c r="G43" t="str">
        <f t="shared" si="0"/>
        <v>Finance</v>
      </c>
      <c r="H43" t="str">
        <f t="shared" si="1"/>
        <v/>
      </c>
    </row>
    <row r="44" spans="1:8" x14ac:dyDescent="0.25">
      <c r="A44" s="2">
        <v>45247.845562083334</v>
      </c>
      <c r="B44" s="1" t="s">
        <v>70</v>
      </c>
      <c r="C44" s="1" t="s">
        <v>14</v>
      </c>
      <c r="F44" s="2">
        <v>45247.845562083334</v>
      </c>
      <c r="G44" t="str">
        <f t="shared" si="0"/>
        <v>Public Health</v>
      </c>
      <c r="H44" t="str">
        <f t="shared" si="1"/>
        <v>N/A</v>
      </c>
    </row>
    <row r="45" spans="1:8" x14ac:dyDescent="0.25">
      <c r="A45" s="2">
        <v>45247.845631018514</v>
      </c>
      <c r="B45" s="1" t="s">
        <v>25</v>
      </c>
      <c r="F45" s="2">
        <v>45247.845631018514</v>
      </c>
      <c r="G45" t="str">
        <f t="shared" si="0"/>
        <v>Computer Science</v>
      </c>
      <c r="H45" t="str">
        <f t="shared" si="1"/>
        <v/>
      </c>
    </row>
    <row r="46" spans="1:8" x14ac:dyDescent="0.25">
      <c r="A46" s="2">
        <v>45247.845779733798</v>
      </c>
      <c r="B46" s="1" t="s">
        <v>72</v>
      </c>
      <c r="F46" s="2">
        <v>45247.845779733798</v>
      </c>
      <c r="G46" t="str">
        <f t="shared" si="0"/>
        <v>Pre-Nursing</v>
      </c>
      <c r="H46" t="str">
        <f t="shared" si="1"/>
        <v/>
      </c>
    </row>
    <row r="47" spans="1:8" x14ac:dyDescent="0.25">
      <c r="A47" s="2">
        <v>45247.845842129631</v>
      </c>
      <c r="B47" s="1" t="s">
        <v>73</v>
      </c>
      <c r="C47" s="1"/>
      <c r="F47" s="2">
        <v>45247.845842129631</v>
      </c>
      <c r="G47" t="str">
        <f t="shared" si="0"/>
        <v xml:space="preserve">Technical Theatre </v>
      </c>
      <c r="H47" t="str">
        <f t="shared" si="1"/>
        <v/>
      </c>
    </row>
    <row r="48" spans="1:8" x14ac:dyDescent="0.25">
      <c r="A48" s="2">
        <v>45247.846092557869</v>
      </c>
      <c r="B48" s="1" t="s">
        <v>72</v>
      </c>
      <c r="C48" s="1" t="s">
        <v>75</v>
      </c>
      <c r="F48" s="2">
        <v>45247.846092557869</v>
      </c>
      <c r="G48" t="str">
        <f t="shared" si="0"/>
        <v>Pre-Nursing</v>
      </c>
      <c r="H48" t="str">
        <f t="shared" si="1"/>
        <v>N/A</v>
      </c>
    </row>
    <row r="49" spans="1:8" x14ac:dyDescent="0.25">
      <c r="A49" s="2">
        <v>45247.846139305555</v>
      </c>
      <c r="B49" s="1" t="s">
        <v>76</v>
      </c>
      <c r="F49" s="2">
        <v>45247.846139305555</v>
      </c>
      <c r="G49" t="str">
        <f t="shared" si="0"/>
        <v>Psychology</v>
      </c>
      <c r="H49" t="str">
        <f t="shared" si="1"/>
        <v/>
      </c>
    </row>
    <row r="50" spans="1:8" s="6" customFormat="1" x14ac:dyDescent="0.25">
      <c r="A50" s="8">
        <v>45247.84615331018</v>
      </c>
      <c r="B50" s="9" t="s">
        <v>77</v>
      </c>
      <c r="C50" s="9" t="s">
        <v>30</v>
      </c>
      <c r="F50" s="8">
        <v>45247.84615331018</v>
      </c>
      <c r="G50" s="6" t="str">
        <f t="shared" si="0"/>
        <v>Graphic Design</v>
      </c>
      <c r="H50" s="6" t="str">
        <f t="shared" si="1"/>
        <v>Marketing</v>
      </c>
    </row>
    <row r="51" spans="1:8" x14ac:dyDescent="0.25">
      <c r="A51" s="2">
        <v>45247.846168425924</v>
      </c>
      <c r="B51" s="1" t="s">
        <v>78</v>
      </c>
      <c r="F51" s="2">
        <v>45247.846168425924</v>
      </c>
      <c r="G51" t="str">
        <f t="shared" si="0"/>
        <v xml:space="preserve">Public Health </v>
      </c>
      <c r="H51" t="str">
        <f t="shared" si="1"/>
        <v/>
      </c>
    </row>
    <row r="52" spans="1:8" x14ac:dyDescent="0.25">
      <c r="A52" s="2">
        <v>45247.846351458335</v>
      </c>
      <c r="B52" s="1" t="s">
        <v>22</v>
      </c>
      <c r="C52" s="1" t="s">
        <v>14</v>
      </c>
      <c r="F52" s="2">
        <v>45247.846351458335</v>
      </c>
      <c r="G52" t="str">
        <f t="shared" si="0"/>
        <v>MIS/Is</v>
      </c>
      <c r="H52" t="str">
        <f t="shared" si="1"/>
        <v>N/A</v>
      </c>
    </row>
    <row r="53" spans="1:8" x14ac:dyDescent="0.25">
      <c r="A53" s="2">
        <v>45247.846434537038</v>
      </c>
      <c r="B53" s="1" t="s">
        <v>40</v>
      </c>
      <c r="F53" s="2">
        <v>45247.846434537038</v>
      </c>
      <c r="G53" t="str">
        <f t="shared" si="0"/>
        <v>Biology</v>
      </c>
      <c r="H53" t="str">
        <f t="shared" si="1"/>
        <v/>
      </c>
    </row>
    <row r="54" spans="1:8" s="6" customFormat="1" x14ac:dyDescent="0.25">
      <c r="A54" s="8">
        <v>45247.846652418986</v>
      </c>
      <c r="B54" s="9" t="s">
        <v>56</v>
      </c>
      <c r="C54" s="9" t="s">
        <v>55</v>
      </c>
      <c r="F54" s="8">
        <v>45247.846652418986</v>
      </c>
      <c r="G54" s="6" t="str">
        <f t="shared" si="0"/>
        <v xml:space="preserve">Criminal Justice </v>
      </c>
      <c r="H54" s="6" t="str">
        <f t="shared" si="1"/>
        <v xml:space="preserve">Psychology </v>
      </c>
    </row>
    <row r="55" spans="1:8" x14ac:dyDescent="0.25">
      <c r="A55" s="2">
        <v>45247.846671018517</v>
      </c>
      <c r="B55" s="1" t="s">
        <v>69</v>
      </c>
      <c r="F55" s="2">
        <v>45247.846671018517</v>
      </c>
      <c r="G55" t="str">
        <f t="shared" si="0"/>
        <v xml:space="preserve">Mechanical Engineering </v>
      </c>
      <c r="H55" t="str">
        <f t="shared" si="1"/>
        <v/>
      </c>
    </row>
    <row r="56" spans="1:8" x14ac:dyDescent="0.25">
      <c r="A56" s="2">
        <v>45247.846955520828</v>
      </c>
      <c r="B56" s="1" t="s">
        <v>79</v>
      </c>
      <c r="F56" s="2">
        <v>45247.846955520828</v>
      </c>
      <c r="G56" t="str">
        <f t="shared" si="0"/>
        <v xml:space="preserve">Social Work </v>
      </c>
      <c r="H56" t="str">
        <f t="shared" si="1"/>
        <v/>
      </c>
    </row>
    <row r="57" spans="1:8" x14ac:dyDescent="0.25">
      <c r="A57" s="2">
        <v>45247.846990347221</v>
      </c>
      <c r="B57" s="1" t="s">
        <v>39</v>
      </c>
      <c r="F57" s="2">
        <v>45247.846990347221</v>
      </c>
      <c r="G57" t="str">
        <f t="shared" si="0"/>
        <v xml:space="preserve">Business Administration </v>
      </c>
      <c r="H57" t="str">
        <f t="shared" si="1"/>
        <v/>
      </c>
    </row>
    <row r="58" spans="1:8" x14ac:dyDescent="0.25">
      <c r="A58" s="2">
        <v>45247.847019618057</v>
      </c>
      <c r="B58" s="1" t="s">
        <v>55</v>
      </c>
      <c r="F58" s="2">
        <v>45247.847019618057</v>
      </c>
      <c r="G58" t="str">
        <f t="shared" si="0"/>
        <v xml:space="preserve">Psychology </v>
      </c>
      <c r="H58" t="str">
        <f t="shared" si="1"/>
        <v/>
      </c>
    </row>
    <row r="59" spans="1:8" s="6" customFormat="1" x14ac:dyDescent="0.25">
      <c r="A59" s="8">
        <v>45247.847220567128</v>
      </c>
      <c r="B59" s="9" t="s">
        <v>80</v>
      </c>
      <c r="C59" s="9" t="s">
        <v>81</v>
      </c>
      <c r="F59" s="8">
        <v>45247.847220567128</v>
      </c>
      <c r="G59" s="6" t="str">
        <f t="shared" si="0"/>
        <v xml:space="preserve">Journalism/ Public Relations </v>
      </c>
      <c r="H59" s="6" t="str">
        <f t="shared" si="1"/>
        <v xml:space="preserve">Creative Writing </v>
      </c>
    </row>
    <row r="60" spans="1:8" x14ac:dyDescent="0.25">
      <c r="A60" s="2">
        <v>45247.847302800925</v>
      </c>
      <c r="B60" s="1" t="s">
        <v>82</v>
      </c>
      <c r="F60" s="2">
        <v>45247.847302800925</v>
      </c>
      <c r="G60" t="str">
        <f t="shared" si="0"/>
        <v>Graphic Design Bs</v>
      </c>
      <c r="H60" t="str">
        <f t="shared" si="1"/>
        <v/>
      </c>
    </row>
    <row r="61" spans="1:8" x14ac:dyDescent="0.25">
      <c r="A61" s="2">
        <v>45247.847577175926</v>
      </c>
      <c r="B61" s="1" t="s">
        <v>83</v>
      </c>
      <c r="F61" s="2">
        <v>45247.847577175926</v>
      </c>
      <c r="G61" t="str">
        <f t="shared" si="0"/>
        <v xml:space="preserve">Biology </v>
      </c>
      <c r="H61" t="str">
        <f t="shared" si="1"/>
        <v/>
      </c>
    </row>
    <row r="62" spans="1:8" x14ac:dyDescent="0.25">
      <c r="A62" s="2">
        <v>45247.84763178241</v>
      </c>
      <c r="B62" s="1" t="s">
        <v>84</v>
      </c>
      <c r="F62" s="2">
        <v>45247.84763178241</v>
      </c>
      <c r="G62" t="str">
        <f t="shared" si="0"/>
        <v>Nursing</v>
      </c>
      <c r="H62" t="str">
        <f t="shared" si="1"/>
        <v/>
      </c>
    </row>
    <row r="63" spans="1:8" x14ac:dyDescent="0.25">
      <c r="A63" s="2">
        <v>45247.848289907408</v>
      </c>
      <c r="B63" s="1" t="s">
        <v>85</v>
      </c>
      <c r="C63" s="1" t="s">
        <v>86</v>
      </c>
      <c r="F63" s="2">
        <v>45247.848289907408</v>
      </c>
      <c r="G63" t="str">
        <f t="shared" si="0"/>
        <v xml:space="preserve">Healthcare Administration &amp; Policy </v>
      </c>
      <c r="H63" t="str">
        <f t="shared" si="1"/>
        <v>None</v>
      </c>
    </row>
    <row r="64" spans="1:8" x14ac:dyDescent="0.25">
      <c r="A64" s="2">
        <v>45247.848778981483</v>
      </c>
      <c r="B64" s="1" t="s">
        <v>87</v>
      </c>
      <c r="F64" s="2">
        <v>45247.848778981483</v>
      </c>
      <c r="G64" t="str">
        <f t="shared" si="0"/>
        <v>Prenursing</v>
      </c>
      <c r="H64" t="str">
        <f t="shared" si="1"/>
        <v/>
      </c>
    </row>
    <row r="65" spans="1:8" x14ac:dyDescent="0.25">
      <c r="A65" s="2">
        <v>45247.848973067128</v>
      </c>
      <c r="B65" s="1" t="s">
        <v>55</v>
      </c>
      <c r="F65" s="2">
        <v>45247.848973067128</v>
      </c>
      <c r="G65" t="str">
        <f t="shared" si="0"/>
        <v xml:space="preserve">Psychology </v>
      </c>
      <c r="H65" t="str">
        <f t="shared" si="1"/>
        <v/>
      </c>
    </row>
    <row r="66" spans="1:8" s="6" customFormat="1" x14ac:dyDescent="0.25">
      <c r="A66" s="8">
        <v>45247.849542615746</v>
      </c>
      <c r="B66" s="9" t="s">
        <v>55</v>
      </c>
      <c r="C66" s="9" t="s">
        <v>43</v>
      </c>
      <c r="F66" s="8">
        <v>45247.849542615746</v>
      </c>
      <c r="G66" s="6" t="str">
        <f t="shared" si="0"/>
        <v xml:space="preserve">Psychology </v>
      </c>
      <c r="H66" s="6" t="str">
        <f t="shared" si="1"/>
        <v xml:space="preserve">Anthropology </v>
      </c>
    </row>
    <row r="67" spans="1:8" x14ac:dyDescent="0.25">
      <c r="A67" s="2">
        <v>45247.85037388889</v>
      </c>
      <c r="B67" s="1" t="s">
        <v>89</v>
      </c>
      <c r="F67" s="2">
        <v>45247.85037388889</v>
      </c>
      <c r="G67" t="str">
        <f t="shared" ref="G67:G130" si="2">SUBSTITUTE(PROPER(B67),"Mis", "MIS")</f>
        <v>Journalism And Media Studies</v>
      </c>
      <c r="H67" t="str">
        <f t="shared" ref="H67:H130" si="3">SUBSTITUTE(PROPER(C67),"Mis", "MIS")</f>
        <v/>
      </c>
    </row>
    <row r="68" spans="1:8" x14ac:dyDescent="0.25">
      <c r="A68" s="2">
        <v>45247.850522615743</v>
      </c>
      <c r="B68" s="1" t="s">
        <v>90</v>
      </c>
      <c r="F68" s="2">
        <v>45247.850522615743</v>
      </c>
      <c r="G68" t="str">
        <f t="shared" si="2"/>
        <v>Architecture</v>
      </c>
      <c r="H68" t="str">
        <f t="shared" si="3"/>
        <v/>
      </c>
    </row>
    <row r="69" spans="1:8" x14ac:dyDescent="0.25">
      <c r="A69" s="2">
        <v>45247.851600046299</v>
      </c>
      <c r="B69" s="1" t="s">
        <v>69</v>
      </c>
      <c r="F69" s="2">
        <v>45247.851600046299</v>
      </c>
      <c r="G69" t="str">
        <f t="shared" si="2"/>
        <v xml:space="preserve">Mechanical Engineering </v>
      </c>
      <c r="H69" t="str">
        <f t="shared" si="3"/>
        <v/>
      </c>
    </row>
    <row r="70" spans="1:8" x14ac:dyDescent="0.25">
      <c r="A70" s="2">
        <v>45247.85389726852</v>
      </c>
      <c r="B70" s="1" t="s">
        <v>91</v>
      </c>
      <c r="C70" s="1" t="s">
        <v>14</v>
      </c>
      <c r="F70" s="2">
        <v>45247.85389726852</v>
      </c>
      <c r="G70" t="str">
        <f t="shared" si="2"/>
        <v xml:space="preserve">Pre-Nursing </v>
      </c>
      <c r="H70" t="str">
        <f t="shared" si="3"/>
        <v>N/A</v>
      </c>
    </row>
    <row r="71" spans="1:8" x14ac:dyDescent="0.25">
      <c r="A71" s="2">
        <v>45247.854300763887</v>
      </c>
      <c r="B71" s="1" t="s">
        <v>93</v>
      </c>
      <c r="F71" s="2">
        <v>45247.854300763887</v>
      </c>
      <c r="G71" t="str">
        <f t="shared" si="2"/>
        <v xml:space="preserve">Entertainment Engineering And Design </v>
      </c>
      <c r="H71" t="str">
        <f t="shared" si="3"/>
        <v/>
      </c>
    </row>
    <row r="72" spans="1:8" s="6" customFormat="1" x14ac:dyDescent="0.25">
      <c r="A72" s="8">
        <v>45247.854597569443</v>
      </c>
      <c r="B72" s="9" t="s">
        <v>95</v>
      </c>
      <c r="C72" s="9" t="s">
        <v>19</v>
      </c>
      <c r="F72" s="8">
        <v>45247.854597569443</v>
      </c>
      <c r="G72" s="6" t="str">
        <f t="shared" si="2"/>
        <v>Criminal Justice</v>
      </c>
      <c r="H72" s="6" t="str">
        <f t="shared" si="3"/>
        <v xml:space="preserve">Accounting </v>
      </c>
    </row>
    <row r="73" spans="1:8" x14ac:dyDescent="0.25">
      <c r="A73" s="2">
        <v>45247.854682337958</v>
      </c>
      <c r="B73" s="1" t="s">
        <v>97</v>
      </c>
      <c r="F73" s="2">
        <v>45247.854682337958</v>
      </c>
      <c r="G73" t="str">
        <f t="shared" si="2"/>
        <v xml:space="preserve">Business Management </v>
      </c>
      <c r="H73" t="str">
        <f t="shared" si="3"/>
        <v/>
      </c>
    </row>
    <row r="74" spans="1:8" x14ac:dyDescent="0.25">
      <c r="A74" s="2">
        <v>45247.855271909721</v>
      </c>
      <c r="B74" s="1" t="s">
        <v>98</v>
      </c>
      <c r="F74" s="2">
        <v>45247.855271909721</v>
      </c>
      <c r="G74" t="str">
        <f t="shared" si="2"/>
        <v xml:space="preserve">Computer Science </v>
      </c>
      <c r="H74" t="str">
        <f t="shared" si="3"/>
        <v/>
      </c>
    </row>
    <row r="75" spans="1:8" x14ac:dyDescent="0.25">
      <c r="A75" s="2">
        <v>45247.855813946764</v>
      </c>
      <c r="B75" s="1" t="s">
        <v>84</v>
      </c>
      <c r="C75" s="1" t="s">
        <v>14</v>
      </c>
      <c r="F75" s="2">
        <v>45247.855813946764</v>
      </c>
      <c r="G75" t="str">
        <f t="shared" si="2"/>
        <v>Nursing</v>
      </c>
      <c r="H75" t="str">
        <f t="shared" si="3"/>
        <v>N/A</v>
      </c>
    </row>
    <row r="76" spans="1:8" x14ac:dyDescent="0.25">
      <c r="A76" s="2">
        <v>45247.855794143514</v>
      </c>
      <c r="B76" s="1" t="s">
        <v>22</v>
      </c>
      <c r="F76" s="2">
        <v>45247.855794143514</v>
      </c>
      <c r="G76" t="str">
        <f t="shared" si="2"/>
        <v>MIS/Is</v>
      </c>
      <c r="H76" t="str">
        <f t="shared" si="3"/>
        <v/>
      </c>
    </row>
    <row r="77" spans="1:8" x14ac:dyDescent="0.25">
      <c r="A77" s="2">
        <v>45247.85659012731</v>
      </c>
      <c r="B77" s="1" t="s">
        <v>99</v>
      </c>
      <c r="F77" s="2">
        <v>45247.85659012731</v>
      </c>
      <c r="G77" t="str">
        <f t="shared" si="2"/>
        <v>Biological Sciences</v>
      </c>
      <c r="H77" t="str">
        <f t="shared" si="3"/>
        <v/>
      </c>
    </row>
    <row r="78" spans="1:8" x14ac:dyDescent="0.25">
      <c r="A78" s="2">
        <v>45247.859975914354</v>
      </c>
      <c r="B78" s="1" t="s">
        <v>55</v>
      </c>
      <c r="F78" s="2">
        <v>45247.859975914354</v>
      </c>
      <c r="G78" t="str">
        <f t="shared" si="2"/>
        <v xml:space="preserve">Psychology </v>
      </c>
      <c r="H78" t="str">
        <f t="shared" si="3"/>
        <v/>
      </c>
    </row>
    <row r="79" spans="1:8" s="6" customFormat="1" x14ac:dyDescent="0.25">
      <c r="A79" s="8">
        <v>45247.860828425924</v>
      </c>
      <c r="B79" s="9" t="s">
        <v>19</v>
      </c>
      <c r="C79" s="9" t="s">
        <v>216</v>
      </c>
      <c r="F79" s="8">
        <v>45247.860828425924</v>
      </c>
      <c r="G79" s="6" t="str">
        <f t="shared" si="2"/>
        <v xml:space="preserve">Accounting </v>
      </c>
      <c r="H79" s="6" t="str">
        <f t="shared" si="3"/>
        <v xml:space="preserve">MIS/Is </v>
      </c>
    </row>
    <row r="80" spans="1:8" x14ac:dyDescent="0.25">
      <c r="A80" s="2">
        <v>45247.860871643519</v>
      </c>
      <c r="B80" s="1" t="s">
        <v>101</v>
      </c>
      <c r="F80" s="2">
        <v>45247.860871643519</v>
      </c>
      <c r="G80" t="str">
        <f t="shared" si="2"/>
        <v>Business Management</v>
      </c>
      <c r="H80" t="str">
        <f t="shared" si="3"/>
        <v/>
      </c>
    </row>
    <row r="81" spans="1:8" x14ac:dyDescent="0.25">
      <c r="A81" s="2">
        <v>45247.862478541661</v>
      </c>
      <c r="B81" s="1" t="s">
        <v>95</v>
      </c>
      <c r="F81" s="2">
        <v>45247.862478541661</v>
      </c>
      <c r="G81" t="str">
        <f t="shared" si="2"/>
        <v>Criminal Justice</v>
      </c>
      <c r="H81" t="str">
        <f t="shared" si="3"/>
        <v/>
      </c>
    </row>
    <row r="82" spans="1:8" x14ac:dyDescent="0.25">
      <c r="A82" s="2">
        <v>45247.863163136572</v>
      </c>
      <c r="B82" s="1" t="s">
        <v>102</v>
      </c>
      <c r="F82" s="2">
        <v>45247.863163136572</v>
      </c>
      <c r="G82" t="str">
        <f t="shared" si="2"/>
        <v>Business</v>
      </c>
      <c r="H82" t="str">
        <f t="shared" si="3"/>
        <v/>
      </c>
    </row>
    <row r="83" spans="1:8" x14ac:dyDescent="0.25">
      <c r="A83" s="2">
        <v>45247.865894386574</v>
      </c>
      <c r="B83" s="1" t="s">
        <v>36</v>
      </c>
      <c r="F83" s="2">
        <v>45247.865894386574</v>
      </c>
      <c r="G83" t="str">
        <f t="shared" si="2"/>
        <v>Accounting</v>
      </c>
      <c r="H83" t="str">
        <f t="shared" si="3"/>
        <v/>
      </c>
    </row>
    <row r="84" spans="1:8" x14ac:dyDescent="0.25">
      <c r="A84" s="2">
        <v>45247.866806504629</v>
      </c>
      <c r="B84" s="1" t="s">
        <v>103</v>
      </c>
      <c r="F84" s="2">
        <v>45247.866806504629</v>
      </c>
      <c r="G84" t="str">
        <f t="shared" si="2"/>
        <v xml:space="preserve">Public Health </v>
      </c>
      <c r="H84" t="str">
        <f t="shared" si="3"/>
        <v/>
      </c>
    </row>
    <row r="85" spans="1:8" x14ac:dyDescent="0.25">
      <c r="A85" s="2">
        <v>45247.867789421296</v>
      </c>
      <c r="B85" s="1" t="s">
        <v>105</v>
      </c>
      <c r="F85" s="2">
        <v>45247.867789421296</v>
      </c>
      <c r="G85" s="1" t="s">
        <v>105</v>
      </c>
      <c r="H85" t="str">
        <f t="shared" si="3"/>
        <v/>
      </c>
    </row>
    <row r="86" spans="1:8" x14ac:dyDescent="0.25">
      <c r="A86" s="2">
        <v>45247.868340277782</v>
      </c>
      <c r="B86" s="1" t="s">
        <v>106</v>
      </c>
      <c r="F86" s="2">
        <v>45247.868340277782</v>
      </c>
      <c r="G86" t="str">
        <f t="shared" si="2"/>
        <v>Medical Imaging</v>
      </c>
      <c r="H86" t="str">
        <f t="shared" si="3"/>
        <v/>
      </c>
    </row>
    <row r="87" spans="1:8" x14ac:dyDescent="0.25">
      <c r="A87" s="2">
        <v>45247.868808009254</v>
      </c>
      <c r="B87" s="1" t="s">
        <v>22</v>
      </c>
      <c r="F87" s="2">
        <v>45247.868808009254</v>
      </c>
      <c r="G87" t="str">
        <f t="shared" si="2"/>
        <v>MIS/Is</v>
      </c>
      <c r="H87" t="str">
        <f t="shared" si="3"/>
        <v/>
      </c>
    </row>
    <row r="88" spans="1:8" x14ac:dyDescent="0.25">
      <c r="A88" s="2">
        <v>45247.872035798609</v>
      </c>
      <c r="B88" s="1" t="s">
        <v>107</v>
      </c>
      <c r="F88" s="2">
        <v>45247.872035798609</v>
      </c>
      <c r="G88" t="str">
        <f t="shared" si="2"/>
        <v>Social Work</v>
      </c>
      <c r="H88" t="str">
        <f t="shared" si="3"/>
        <v/>
      </c>
    </row>
    <row r="89" spans="1:8" x14ac:dyDescent="0.25">
      <c r="A89" s="2">
        <v>45247.881037777777</v>
      </c>
      <c r="B89" s="1" t="s">
        <v>108</v>
      </c>
      <c r="F89" s="2">
        <v>45247.881037777777</v>
      </c>
      <c r="G89" t="str">
        <f t="shared" si="2"/>
        <v xml:space="preserve">Nutrition For Healthcare </v>
      </c>
      <c r="H89" t="str">
        <f t="shared" si="3"/>
        <v/>
      </c>
    </row>
    <row r="90" spans="1:8" x14ac:dyDescent="0.25">
      <c r="A90" s="2">
        <v>45247.881709027773</v>
      </c>
      <c r="B90" s="1" t="s">
        <v>109</v>
      </c>
      <c r="F90" s="2">
        <v>45247.881709027773</v>
      </c>
      <c r="G90" t="str">
        <f t="shared" si="2"/>
        <v>Athletic Training</v>
      </c>
      <c r="H90" t="str">
        <f t="shared" si="3"/>
        <v/>
      </c>
    </row>
    <row r="91" spans="1:8" s="6" customFormat="1" x14ac:dyDescent="0.25">
      <c r="A91" s="8">
        <v>45247.882133576393</v>
      </c>
      <c r="B91" s="9" t="s">
        <v>110</v>
      </c>
      <c r="C91" s="9" t="s">
        <v>111</v>
      </c>
      <c r="F91" s="8">
        <v>45247.882133576393</v>
      </c>
      <c r="G91" s="6" t="str">
        <f t="shared" si="2"/>
        <v xml:space="preserve">Mba </v>
      </c>
      <c r="H91" s="6" t="str">
        <f t="shared" si="3"/>
        <v xml:space="preserve">Finance </v>
      </c>
    </row>
    <row r="92" spans="1:8" x14ac:dyDescent="0.25">
      <c r="A92" s="2">
        <v>45247.883477581017</v>
      </c>
      <c r="B92" s="1" t="s">
        <v>69</v>
      </c>
      <c r="F92" s="2">
        <v>45247.883477581017</v>
      </c>
      <c r="G92" t="str">
        <f t="shared" si="2"/>
        <v xml:space="preserve">Mechanical Engineering </v>
      </c>
      <c r="H92" t="str">
        <f t="shared" si="3"/>
        <v/>
      </c>
    </row>
    <row r="93" spans="1:8" x14ac:dyDescent="0.25">
      <c r="A93" s="2">
        <v>45247.88509664352</v>
      </c>
      <c r="B93" s="1" t="s">
        <v>112</v>
      </c>
      <c r="F93" s="2">
        <v>45247.88509664352</v>
      </c>
      <c r="G93" t="str">
        <f t="shared" si="2"/>
        <v xml:space="preserve">Hospitality </v>
      </c>
      <c r="H93" t="str">
        <f t="shared" si="3"/>
        <v/>
      </c>
    </row>
    <row r="94" spans="1:8" x14ac:dyDescent="0.25">
      <c r="A94" s="2">
        <v>45247.885594699073</v>
      </c>
      <c r="B94" s="1" t="s">
        <v>76</v>
      </c>
      <c r="F94" s="2">
        <v>45247.885594699073</v>
      </c>
      <c r="G94" t="str">
        <f t="shared" si="2"/>
        <v>Psychology</v>
      </c>
      <c r="H94" t="str">
        <f t="shared" si="3"/>
        <v/>
      </c>
    </row>
    <row r="95" spans="1:8" x14ac:dyDescent="0.25">
      <c r="A95" s="2">
        <v>45247.885669479168</v>
      </c>
      <c r="B95" s="1" t="s">
        <v>113</v>
      </c>
      <c r="F95" s="2">
        <v>45247.885669479168</v>
      </c>
      <c r="G95" t="str">
        <f t="shared" si="2"/>
        <v>Mba/MIS</v>
      </c>
      <c r="H95" t="str">
        <f t="shared" si="3"/>
        <v/>
      </c>
    </row>
    <row r="96" spans="1:8" s="6" customFormat="1" x14ac:dyDescent="0.25">
      <c r="A96" s="8">
        <v>45247.885842268515</v>
      </c>
      <c r="B96" s="9" t="s">
        <v>72</v>
      </c>
      <c r="C96" s="9" t="s">
        <v>114</v>
      </c>
      <c r="F96" s="8">
        <v>45247.885842268515</v>
      </c>
      <c r="G96" s="6" t="str">
        <f t="shared" si="2"/>
        <v>Pre-Nursing</v>
      </c>
      <c r="H96" s="6" t="str">
        <f t="shared" si="3"/>
        <v>Neuroscience</v>
      </c>
    </row>
    <row r="97" spans="1:8" x14ac:dyDescent="0.25">
      <c r="A97" s="2">
        <v>45247.889803784725</v>
      </c>
      <c r="B97" s="1" t="s">
        <v>115</v>
      </c>
      <c r="F97" s="2">
        <v>45247.889803784725</v>
      </c>
      <c r="G97" t="str">
        <f t="shared" si="2"/>
        <v>Mba</v>
      </c>
      <c r="H97" t="str">
        <f t="shared" si="3"/>
        <v/>
      </c>
    </row>
    <row r="98" spans="1:8" x14ac:dyDescent="0.25">
      <c r="A98" s="2">
        <v>45247.897255902775</v>
      </c>
      <c r="B98" s="1" t="s">
        <v>116</v>
      </c>
      <c r="F98" s="2">
        <v>45247.897255902775</v>
      </c>
      <c r="G98" t="str">
        <f t="shared" si="2"/>
        <v xml:space="preserve">Entrepreneurship </v>
      </c>
      <c r="H98" t="str">
        <f t="shared" si="3"/>
        <v/>
      </c>
    </row>
    <row r="99" spans="1:8" x14ac:dyDescent="0.25">
      <c r="A99" s="2">
        <v>45247.901145787037</v>
      </c>
      <c r="B99" s="1" t="s">
        <v>117</v>
      </c>
      <c r="C99" s="1" t="s">
        <v>14</v>
      </c>
      <c r="F99" s="2">
        <v>45247.901145787037</v>
      </c>
      <c r="G99" t="str">
        <f t="shared" si="2"/>
        <v>Multi-Disciplinary Studies</v>
      </c>
      <c r="H99" t="str">
        <f t="shared" si="3"/>
        <v>N/A</v>
      </c>
    </row>
    <row r="100" spans="1:8" x14ac:dyDescent="0.25">
      <c r="A100" s="2">
        <v>45247.905795937499</v>
      </c>
      <c r="B100" s="1" t="s">
        <v>118</v>
      </c>
      <c r="C100" s="1" t="s">
        <v>14</v>
      </c>
      <c r="F100" s="2">
        <v>45247.905795937499</v>
      </c>
      <c r="G100" t="str">
        <f t="shared" si="2"/>
        <v>Geology</v>
      </c>
      <c r="H100" t="str">
        <f t="shared" si="3"/>
        <v>N/A</v>
      </c>
    </row>
    <row r="101" spans="1:8" x14ac:dyDescent="0.25">
      <c r="A101" s="2">
        <v>45247.906391099532</v>
      </c>
      <c r="B101" s="1" t="s">
        <v>97</v>
      </c>
      <c r="F101" s="2">
        <v>45247.906391099532</v>
      </c>
      <c r="G101" t="str">
        <f t="shared" si="2"/>
        <v xml:space="preserve">Business Management </v>
      </c>
      <c r="H101" t="str">
        <f t="shared" si="3"/>
        <v/>
      </c>
    </row>
    <row r="102" spans="1:8" x14ac:dyDescent="0.25">
      <c r="A102" s="2">
        <v>45247.908050833328</v>
      </c>
      <c r="B102" s="1" t="s">
        <v>69</v>
      </c>
      <c r="F102" s="2">
        <v>45247.908050833328</v>
      </c>
      <c r="G102" t="str">
        <f t="shared" si="2"/>
        <v xml:space="preserve">Mechanical Engineering </v>
      </c>
      <c r="H102" t="str">
        <f t="shared" si="3"/>
        <v/>
      </c>
    </row>
    <row r="103" spans="1:8" s="6" customFormat="1" x14ac:dyDescent="0.25">
      <c r="A103" s="8">
        <v>45247.909551516204</v>
      </c>
      <c r="B103" s="9" t="s">
        <v>39</v>
      </c>
      <c r="C103" s="9" t="s">
        <v>111</v>
      </c>
      <c r="F103" s="8">
        <v>45247.909551516204</v>
      </c>
      <c r="G103" s="6" t="str">
        <f t="shared" si="2"/>
        <v xml:space="preserve">Business Administration </v>
      </c>
      <c r="H103" s="6" t="str">
        <f t="shared" si="3"/>
        <v xml:space="preserve">Finance </v>
      </c>
    </row>
    <row r="104" spans="1:8" x14ac:dyDescent="0.25">
      <c r="A104" s="2">
        <v>45247.912513645831</v>
      </c>
      <c r="B104" s="1" t="s">
        <v>33</v>
      </c>
      <c r="F104" s="2">
        <v>45247.912513645831</v>
      </c>
      <c r="G104" t="str">
        <f t="shared" si="2"/>
        <v>Sociology</v>
      </c>
      <c r="H104" t="str">
        <f t="shared" si="3"/>
        <v/>
      </c>
    </row>
    <row r="105" spans="1:8" x14ac:dyDescent="0.25">
      <c r="A105" s="2">
        <v>45247.915246944445</v>
      </c>
      <c r="B105" s="1" t="s">
        <v>221</v>
      </c>
      <c r="F105" s="2">
        <v>45247.915246944445</v>
      </c>
      <c r="G105" t="str">
        <f t="shared" si="2"/>
        <v>Business Administration MIS/Is</v>
      </c>
      <c r="H105" t="str">
        <f t="shared" si="3"/>
        <v/>
      </c>
    </row>
    <row r="106" spans="1:8" x14ac:dyDescent="0.25">
      <c r="A106" s="2">
        <v>45247.915598749998</v>
      </c>
      <c r="B106" s="1" t="s">
        <v>121</v>
      </c>
      <c r="F106" s="2">
        <v>45247.915598749998</v>
      </c>
      <c r="G106" t="str">
        <f t="shared" si="2"/>
        <v>Ms MIS/Csec</v>
      </c>
      <c r="H106" t="str">
        <f t="shared" si="3"/>
        <v/>
      </c>
    </row>
    <row r="107" spans="1:8" x14ac:dyDescent="0.25">
      <c r="A107" s="2">
        <v>45247.920471689817</v>
      </c>
      <c r="B107" s="1" t="s">
        <v>122</v>
      </c>
      <c r="F107" s="2">
        <v>45247.920471689817</v>
      </c>
      <c r="G107" t="str">
        <f t="shared" si="2"/>
        <v>Applied Economics/ Data Intelligence</v>
      </c>
      <c r="H107" t="str">
        <f t="shared" si="3"/>
        <v/>
      </c>
    </row>
    <row r="108" spans="1:8" x14ac:dyDescent="0.25">
      <c r="A108" s="2">
        <v>45247.923382511573</v>
      </c>
      <c r="B108" s="1" t="s">
        <v>124</v>
      </c>
      <c r="F108" s="2">
        <v>45247.923382511573</v>
      </c>
      <c r="G108" t="str">
        <f t="shared" si="2"/>
        <v xml:space="preserve">Comprehensive Medical Imaging </v>
      </c>
      <c r="H108" t="str">
        <f t="shared" si="3"/>
        <v/>
      </c>
    </row>
    <row r="109" spans="1:8" x14ac:dyDescent="0.25">
      <c r="A109" s="2">
        <v>45247.924921076388</v>
      </c>
      <c r="B109" s="1" t="s">
        <v>125</v>
      </c>
      <c r="F109" s="2">
        <v>45247.924921076388</v>
      </c>
      <c r="G109" t="str">
        <f t="shared" si="2"/>
        <v>Healthcare Administration</v>
      </c>
      <c r="H109" t="str">
        <f t="shared" si="3"/>
        <v/>
      </c>
    </row>
    <row r="110" spans="1:8" x14ac:dyDescent="0.25">
      <c r="A110" s="2">
        <v>45247.932836111111</v>
      </c>
      <c r="B110" s="1" t="s">
        <v>126</v>
      </c>
      <c r="F110" s="2">
        <v>45247.932836111111</v>
      </c>
      <c r="G110" t="str">
        <f t="shared" si="2"/>
        <v xml:space="preserve">Architect </v>
      </c>
      <c r="H110" t="str">
        <f t="shared" si="3"/>
        <v/>
      </c>
    </row>
    <row r="111" spans="1:8" x14ac:dyDescent="0.25">
      <c r="A111" s="2">
        <v>45247.93778349537</v>
      </c>
      <c r="B111" s="1" t="s">
        <v>127</v>
      </c>
      <c r="F111" s="2">
        <v>45247.93778349537</v>
      </c>
      <c r="G111" t="str">
        <f t="shared" si="2"/>
        <v xml:space="preserve">Civil Engineering </v>
      </c>
      <c r="H111" t="str">
        <f t="shared" si="3"/>
        <v/>
      </c>
    </row>
    <row r="112" spans="1:8" x14ac:dyDescent="0.25">
      <c r="A112" s="2">
        <v>45247.94509912037</v>
      </c>
      <c r="B112" s="1" t="s">
        <v>40</v>
      </c>
      <c r="F112" s="2">
        <v>45247.94509912037</v>
      </c>
      <c r="G112" t="str">
        <f t="shared" si="2"/>
        <v>Biology</v>
      </c>
      <c r="H112" t="str">
        <f t="shared" si="3"/>
        <v/>
      </c>
    </row>
    <row r="113" spans="1:8" x14ac:dyDescent="0.25">
      <c r="A113" s="2">
        <v>45247.946888784718</v>
      </c>
      <c r="B113" s="1" t="s">
        <v>97</v>
      </c>
      <c r="F113" s="2">
        <v>45247.946888784718</v>
      </c>
      <c r="G113" t="str">
        <f t="shared" si="2"/>
        <v xml:space="preserve">Business Management </v>
      </c>
      <c r="H113" t="str">
        <f t="shared" si="3"/>
        <v/>
      </c>
    </row>
    <row r="114" spans="1:8" x14ac:dyDescent="0.25">
      <c r="A114" s="2">
        <v>45247.948896562499</v>
      </c>
      <c r="B114" s="1" t="s">
        <v>128</v>
      </c>
      <c r="C114" s="1" t="s">
        <v>129</v>
      </c>
      <c r="F114" s="2">
        <v>45247.948896562499</v>
      </c>
      <c r="G114" t="str">
        <f t="shared" si="2"/>
        <v xml:space="preserve">Ms In Data Analytics </v>
      </c>
      <c r="H114" t="str">
        <f t="shared" si="3"/>
        <v>Nope</v>
      </c>
    </row>
    <row r="115" spans="1:8" s="6" customFormat="1" x14ac:dyDescent="0.25">
      <c r="A115" s="8">
        <v>45247.958383541671</v>
      </c>
      <c r="B115" s="9" t="s">
        <v>30</v>
      </c>
      <c r="C115" s="9" t="s">
        <v>13</v>
      </c>
      <c r="F115" s="8">
        <v>45247.958383541671</v>
      </c>
      <c r="G115" s="6" t="str">
        <f t="shared" si="2"/>
        <v>Marketing</v>
      </c>
      <c r="H115" s="6" t="str">
        <f t="shared" si="3"/>
        <v>Finance</v>
      </c>
    </row>
    <row r="116" spans="1:8" s="6" customFormat="1" x14ac:dyDescent="0.25">
      <c r="A116" s="8">
        <v>45247.9590340625</v>
      </c>
      <c r="B116" s="9" t="s">
        <v>36</v>
      </c>
      <c r="C116" s="9" t="s">
        <v>130</v>
      </c>
      <c r="F116" s="8">
        <v>45247.9590340625</v>
      </c>
      <c r="G116" s="6" t="str">
        <f t="shared" si="2"/>
        <v>Accounting</v>
      </c>
      <c r="H116" s="6" t="str">
        <f t="shared" si="3"/>
        <v xml:space="preserve">Business Management </v>
      </c>
    </row>
    <row r="117" spans="1:8" x14ac:dyDescent="0.25">
      <c r="A117" s="2">
        <v>45247.961805497689</v>
      </c>
      <c r="B117" s="1" t="s">
        <v>131</v>
      </c>
      <c r="F117" s="2">
        <v>45247.961805497689</v>
      </c>
      <c r="G117" t="str">
        <f t="shared" si="2"/>
        <v xml:space="preserve">Electrical Engineering </v>
      </c>
      <c r="H117" t="str">
        <f t="shared" si="3"/>
        <v/>
      </c>
    </row>
    <row r="118" spans="1:8" x14ac:dyDescent="0.25">
      <c r="A118" s="2">
        <v>45247.962402013887</v>
      </c>
      <c r="B118" s="1" t="s">
        <v>132</v>
      </c>
      <c r="F118" s="2">
        <v>45247.962402013887</v>
      </c>
      <c r="G118" t="str">
        <f t="shared" si="2"/>
        <v>Mechanical Engineering</v>
      </c>
      <c r="H118" t="str">
        <f t="shared" si="3"/>
        <v/>
      </c>
    </row>
    <row r="119" spans="1:8" x14ac:dyDescent="0.25">
      <c r="A119" s="2">
        <v>45247.964149374995</v>
      </c>
      <c r="B119" s="1" t="s">
        <v>95</v>
      </c>
      <c r="C119" s="1" t="s">
        <v>14</v>
      </c>
      <c r="F119" s="2">
        <v>45247.964149374995</v>
      </c>
      <c r="G119" t="str">
        <f t="shared" si="2"/>
        <v>Criminal Justice</v>
      </c>
      <c r="H119" t="str">
        <f t="shared" si="3"/>
        <v>N/A</v>
      </c>
    </row>
    <row r="120" spans="1:8" s="6" customFormat="1" x14ac:dyDescent="0.25">
      <c r="A120" s="8">
        <v>45247.972404710643</v>
      </c>
      <c r="B120" s="3" t="s">
        <v>215</v>
      </c>
      <c r="C120" s="9" t="s">
        <v>14</v>
      </c>
      <c r="F120" s="8">
        <v>45247.972404710643</v>
      </c>
      <c r="G120" s="6" t="str">
        <f t="shared" si="2"/>
        <v xml:space="preserve">Buisness Management MIS/Is </v>
      </c>
      <c r="H120" s="6" t="str">
        <f t="shared" si="3"/>
        <v>N/A</v>
      </c>
    </row>
    <row r="121" spans="1:8" x14ac:dyDescent="0.25">
      <c r="A121" s="2">
        <v>45247.975677893519</v>
      </c>
      <c r="B121" s="1" t="s">
        <v>134</v>
      </c>
      <c r="C121" s="1" t="s">
        <v>14</v>
      </c>
      <c r="F121" s="2">
        <v>45247.975677893519</v>
      </c>
      <c r="G121" t="str">
        <f t="shared" si="2"/>
        <v>Dual MIS / Csec</v>
      </c>
      <c r="H121" t="str">
        <f t="shared" si="3"/>
        <v>N/A</v>
      </c>
    </row>
    <row r="122" spans="1:8" x14ac:dyDescent="0.25">
      <c r="A122" s="2">
        <v>45247.977331747687</v>
      </c>
      <c r="B122" s="1" t="s">
        <v>135</v>
      </c>
      <c r="F122" s="2">
        <v>45247.977331747687</v>
      </c>
      <c r="G122" t="str">
        <f t="shared" si="2"/>
        <v xml:space="preserve">Business </v>
      </c>
      <c r="H122" t="str">
        <f t="shared" si="3"/>
        <v/>
      </c>
    </row>
    <row r="123" spans="1:8" x14ac:dyDescent="0.25">
      <c r="A123" s="2">
        <v>45247.981491689818</v>
      </c>
      <c r="B123" s="1" t="s">
        <v>69</v>
      </c>
      <c r="F123" s="2">
        <v>45247.981491689818</v>
      </c>
      <c r="G123" t="str">
        <f t="shared" si="2"/>
        <v xml:space="preserve">Mechanical Engineering </v>
      </c>
      <c r="H123" t="str">
        <f t="shared" si="3"/>
        <v/>
      </c>
    </row>
    <row r="124" spans="1:8" s="6" customFormat="1" x14ac:dyDescent="0.25">
      <c r="A124" s="8">
        <v>45248.004241643517</v>
      </c>
      <c r="B124" s="3" t="s">
        <v>136</v>
      </c>
      <c r="F124" s="8">
        <v>45248.004241643517</v>
      </c>
      <c r="G124" s="6" t="str">
        <f t="shared" si="2"/>
        <v xml:space="preserve">Accounting/Finance </v>
      </c>
      <c r="H124" s="6" t="str">
        <f t="shared" si="3"/>
        <v/>
      </c>
    </row>
    <row r="125" spans="1:8" x14ac:dyDescent="0.25">
      <c r="A125" s="2">
        <v>45248.013610972223</v>
      </c>
      <c r="B125" s="1" t="s">
        <v>68</v>
      </c>
      <c r="F125" s="2">
        <v>45248.013610972223</v>
      </c>
      <c r="G125" t="str">
        <f t="shared" si="2"/>
        <v xml:space="preserve">Hospitality Management </v>
      </c>
      <c r="H125" t="str">
        <f t="shared" si="3"/>
        <v/>
      </c>
    </row>
    <row r="126" spans="1:8" x14ac:dyDescent="0.25">
      <c r="A126" s="2">
        <v>45248.110445381943</v>
      </c>
      <c r="B126" s="1" t="s">
        <v>137</v>
      </c>
      <c r="F126" s="2">
        <v>45248.110445381943</v>
      </c>
      <c r="G126" t="str">
        <f t="shared" si="2"/>
        <v>Is</v>
      </c>
      <c r="H126" t="str">
        <f t="shared" si="3"/>
        <v/>
      </c>
    </row>
    <row r="127" spans="1:8" s="6" customFormat="1" x14ac:dyDescent="0.25">
      <c r="A127" s="8">
        <v>45248.12285748843</v>
      </c>
      <c r="B127" s="9" t="s">
        <v>78</v>
      </c>
      <c r="C127" s="9" t="s">
        <v>55</v>
      </c>
      <c r="F127" s="8">
        <v>45248.12285748843</v>
      </c>
      <c r="G127" s="6" t="str">
        <f t="shared" si="2"/>
        <v xml:space="preserve">Public Health </v>
      </c>
      <c r="H127" s="6" t="str">
        <f t="shared" si="3"/>
        <v xml:space="preserve">Psychology </v>
      </c>
    </row>
    <row r="128" spans="1:8" x14ac:dyDescent="0.25">
      <c r="A128" s="2">
        <v>45248.15903524305</v>
      </c>
      <c r="B128" s="1" t="s">
        <v>138</v>
      </c>
      <c r="F128" s="2">
        <v>45248.15903524305</v>
      </c>
      <c r="G128" t="str">
        <f t="shared" si="2"/>
        <v xml:space="preserve">Health Sciences </v>
      </c>
      <c r="H128" t="str">
        <f t="shared" si="3"/>
        <v/>
      </c>
    </row>
    <row r="129" spans="1:8" x14ac:dyDescent="0.25">
      <c r="A129" s="2">
        <v>45248.230403344904</v>
      </c>
      <c r="B129" s="1" t="s">
        <v>139</v>
      </c>
      <c r="F129" s="2">
        <v>45248.230403344904</v>
      </c>
      <c r="G129" t="str">
        <f t="shared" si="2"/>
        <v>Exploring</v>
      </c>
      <c r="H129" t="str">
        <f t="shared" si="3"/>
        <v/>
      </c>
    </row>
    <row r="130" spans="1:8" x14ac:dyDescent="0.25">
      <c r="A130" s="2">
        <v>45248.266711388889</v>
      </c>
      <c r="B130" s="1" t="s">
        <v>118</v>
      </c>
      <c r="F130" s="2">
        <v>45248.266711388889</v>
      </c>
      <c r="G130" t="str">
        <f t="shared" si="2"/>
        <v>Geology</v>
      </c>
      <c r="H130" t="str">
        <f t="shared" si="3"/>
        <v/>
      </c>
    </row>
    <row r="131" spans="1:8" x14ac:dyDescent="0.25">
      <c r="A131" s="2">
        <v>45248.308470231481</v>
      </c>
      <c r="B131" s="1" t="s">
        <v>140</v>
      </c>
      <c r="F131" s="2">
        <v>45248.308470231481</v>
      </c>
      <c r="G131" t="str">
        <f t="shared" ref="G131:G194" si="4">SUBSTITUTE(PROPER(B131),"Mis", "MIS")</f>
        <v>MIS</v>
      </c>
      <c r="H131" t="str">
        <f t="shared" ref="H131:H194" si="5">SUBSTITUTE(PROPER(C131),"Mis", "MIS")</f>
        <v/>
      </c>
    </row>
    <row r="132" spans="1:8" x14ac:dyDescent="0.25">
      <c r="A132" s="2">
        <v>45248.32208189815</v>
      </c>
      <c r="B132" s="1" t="s">
        <v>116</v>
      </c>
      <c r="F132" s="2">
        <v>45248.32208189815</v>
      </c>
      <c r="G132" t="str">
        <f t="shared" si="4"/>
        <v xml:space="preserve">Entrepreneurship </v>
      </c>
      <c r="H132" t="str">
        <f t="shared" si="5"/>
        <v/>
      </c>
    </row>
    <row r="133" spans="1:8" s="6" customFormat="1" x14ac:dyDescent="0.25">
      <c r="A133" s="8">
        <v>45248.338296180555</v>
      </c>
      <c r="B133" s="3" t="s">
        <v>141</v>
      </c>
      <c r="C133" s="9" t="s">
        <v>142</v>
      </c>
      <c r="F133" s="8">
        <v>45248.338296180555</v>
      </c>
      <c r="G133" s="6" t="str">
        <f t="shared" si="4"/>
        <v xml:space="preserve">Ids Political Science &amp; Urban Studies </v>
      </c>
      <c r="H133" s="6" t="str">
        <f t="shared" si="5"/>
        <v xml:space="preserve">Brookings Public Policy </v>
      </c>
    </row>
    <row r="134" spans="1:8" x14ac:dyDescent="0.25">
      <c r="A134" s="2">
        <v>45248.366893391205</v>
      </c>
      <c r="B134" s="1" t="s">
        <v>47</v>
      </c>
      <c r="F134" s="2">
        <v>45248.366893391205</v>
      </c>
      <c r="G134" t="str">
        <f t="shared" si="4"/>
        <v>Journalism &amp; Media Studies</v>
      </c>
      <c r="H134" t="str">
        <f t="shared" si="5"/>
        <v/>
      </c>
    </row>
    <row r="135" spans="1:8" x14ac:dyDescent="0.25">
      <c r="A135" s="2">
        <v>45248.383116875004</v>
      </c>
      <c r="B135" s="1" t="s">
        <v>98</v>
      </c>
      <c r="C135" s="1" t="s">
        <v>14</v>
      </c>
      <c r="F135" s="2">
        <v>45248.383116875004</v>
      </c>
      <c r="G135" t="str">
        <f t="shared" si="4"/>
        <v xml:space="preserve">Computer Science </v>
      </c>
      <c r="H135" t="str">
        <f t="shared" si="5"/>
        <v>N/A</v>
      </c>
    </row>
    <row r="136" spans="1:8" x14ac:dyDescent="0.25">
      <c r="A136" s="2">
        <v>45248.384101585645</v>
      </c>
      <c r="B136" s="1" t="s">
        <v>143</v>
      </c>
      <c r="F136" s="2">
        <v>45248.384101585645</v>
      </c>
      <c r="G136" t="str">
        <f t="shared" si="4"/>
        <v xml:space="preserve">Electrical Engineering </v>
      </c>
      <c r="H136" t="str">
        <f t="shared" si="5"/>
        <v/>
      </c>
    </row>
    <row r="137" spans="1:8" x14ac:dyDescent="0.25">
      <c r="A137" s="2">
        <v>45248.385756342592</v>
      </c>
      <c r="B137" s="1" t="s">
        <v>144</v>
      </c>
      <c r="F137" s="2">
        <v>45248.385756342592</v>
      </c>
      <c r="G137" t="str">
        <f t="shared" si="4"/>
        <v>Public Health</v>
      </c>
      <c r="H137" t="str">
        <f t="shared" si="5"/>
        <v/>
      </c>
    </row>
    <row r="138" spans="1:8" x14ac:dyDescent="0.25">
      <c r="A138" s="2">
        <v>45248.395943078707</v>
      </c>
      <c r="B138" s="1" t="s">
        <v>13</v>
      </c>
      <c r="F138" s="2">
        <v>45248.395943078707</v>
      </c>
      <c r="G138" t="str">
        <f t="shared" si="4"/>
        <v>Finance</v>
      </c>
      <c r="H138" t="str">
        <f t="shared" si="5"/>
        <v/>
      </c>
    </row>
    <row r="139" spans="1:8" x14ac:dyDescent="0.25">
      <c r="A139" s="2">
        <v>45248.404539629628</v>
      </c>
      <c r="B139" s="1" t="s">
        <v>146</v>
      </c>
      <c r="F139" s="2">
        <v>45248.404539629628</v>
      </c>
      <c r="G139" t="str">
        <f t="shared" si="4"/>
        <v>Biological Scienes</v>
      </c>
      <c r="H139" t="str">
        <f t="shared" si="5"/>
        <v/>
      </c>
    </row>
    <row r="140" spans="1:8" x14ac:dyDescent="0.25">
      <c r="A140" s="2">
        <v>45248.407626319444</v>
      </c>
      <c r="B140" s="1" t="s">
        <v>25</v>
      </c>
      <c r="F140" s="2">
        <v>45248.407626319444</v>
      </c>
      <c r="G140" t="str">
        <f t="shared" si="4"/>
        <v>Computer Science</v>
      </c>
      <c r="H140" t="str">
        <f t="shared" si="5"/>
        <v/>
      </c>
    </row>
    <row r="141" spans="1:8" x14ac:dyDescent="0.25">
      <c r="A141" s="2">
        <v>45248.41058163195</v>
      </c>
      <c r="B141" s="1" t="s">
        <v>148</v>
      </c>
      <c r="F141" s="2">
        <v>45248.41058163195</v>
      </c>
      <c r="G141" t="str">
        <f t="shared" si="4"/>
        <v>Civil Engineering</v>
      </c>
      <c r="H141" t="str">
        <f t="shared" si="5"/>
        <v/>
      </c>
    </row>
    <row r="142" spans="1:8" x14ac:dyDescent="0.25">
      <c r="A142" s="2">
        <v>45248.435097893518</v>
      </c>
      <c r="B142" s="1" t="s">
        <v>72</v>
      </c>
      <c r="F142" s="2">
        <v>45248.435097893518</v>
      </c>
      <c r="G142" t="str">
        <f t="shared" si="4"/>
        <v>Pre-Nursing</v>
      </c>
      <c r="H142" t="str">
        <f t="shared" si="5"/>
        <v/>
      </c>
    </row>
    <row r="143" spans="1:8" x14ac:dyDescent="0.25">
      <c r="A143" s="2">
        <v>45248.439088611107</v>
      </c>
      <c r="B143" s="1" t="s">
        <v>149</v>
      </c>
      <c r="F143" s="2">
        <v>45248.439088611107</v>
      </c>
      <c r="G143" t="str">
        <f t="shared" si="4"/>
        <v xml:space="preserve">Nutrition </v>
      </c>
      <c r="H143" t="str">
        <f t="shared" si="5"/>
        <v/>
      </c>
    </row>
    <row r="144" spans="1:8" x14ac:dyDescent="0.25">
      <c r="A144" s="2">
        <v>45248.442364363422</v>
      </c>
      <c r="B144" s="1" t="s">
        <v>150</v>
      </c>
      <c r="C144" s="1" t="s">
        <v>151</v>
      </c>
      <c r="F144" s="2">
        <v>45248.442364363422</v>
      </c>
      <c r="G144" t="str">
        <f t="shared" si="4"/>
        <v>Business, Is</v>
      </c>
      <c r="H144" t="str">
        <f t="shared" si="5"/>
        <v>Was Business</v>
      </c>
    </row>
    <row r="145" spans="1:8" s="6" customFormat="1" x14ac:dyDescent="0.25">
      <c r="A145" s="8">
        <v>45248.450262962964</v>
      </c>
      <c r="B145" s="9" t="s">
        <v>152</v>
      </c>
      <c r="C145" s="9" t="s">
        <v>33</v>
      </c>
      <c r="F145" s="8">
        <v>45248.450262962964</v>
      </c>
      <c r="G145" s="6" t="str">
        <f t="shared" si="4"/>
        <v>Communication</v>
      </c>
      <c r="H145" s="6" t="str">
        <f t="shared" si="5"/>
        <v>Sociology</v>
      </c>
    </row>
    <row r="146" spans="1:8" x14ac:dyDescent="0.25">
      <c r="A146" s="2">
        <v>45248.471384942131</v>
      </c>
      <c r="B146" s="1" t="s">
        <v>153</v>
      </c>
      <c r="F146" s="2">
        <v>45248.471384942131</v>
      </c>
      <c r="G146" t="str">
        <f t="shared" si="4"/>
        <v>Criminal Justice</v>
      </c>
      <c r="H146" t="str">
        <f t="shared" si="5"/>
        <v/>
      </c>
    </row>
    <row r="147" spans="1:8" x14ac:dyDescent="0.25">
      <c r="A147" s="2">
        <v>45248.473103124998</v>
      </c>
      <c r="F147" s="2">
        <v>45248.473103124998</v>
      </c>
      <c r="G147" t="str">
        <f t="shared" si="4"/>
        <v/>
      </c>
      <c r="H147" t="str">
        <f t="shared" si="5"/>
        <v/>
      </c>
    </row>
    <row r="148" spans="1:8" x14ac:dyDescent="0.25">
      <c r="A148" s="2">
        <v>45248.482196712968</v>
      </c>
      <c r="B148" s="1" t="s">
        <v>101</v>
      </c>
      <c r="F148" s="2">
        <v>45248.482196712968</v>
      </c>
      <c r="G148" t="str">
        <f t="shared" si="4"/>
        <v>Business Management</v>
      </c>
      <c r="H148" t="str">
        <f t="shared" si="5"/>
        <v/>
      </c>
    </row>
    <row r="149" spans="1:8" x14ac:dyDescent="0.25">
      <c r="A149" s="2">
        <v>45248.48381153935</v>
      </c>
      <c r="B149" s="1" t="s">
        <v>68</v>
      </c>
      <c r="F149" s="2">
        <v>45248.48381153935</v>
      </c>
      <c r="G149" t="str">
        <f t="shared" si="4"/>
        <v xml:space="preserve">Hospitality Management </v>
      </c>
      <c r="H149" t="str">
        <f t="shared" si="5"/>
        <v/>
      </c>
    </row>
    <row r="150" spans="1:8" x14ac:dyDescent="0.25">
      <c r="A150" s="2">
        <v>45248.497836284718</v>
      </c>
      <c r="B150" s="1" t="s">
        <v>55</v>
      </c>
      <c r="F150" s="2">
        <v>45248.497836284718</v>
      </c>
      <c r="G150" t="str">
        <f t="shared" si="4"/>
        <v xml:space="preserve">Psychology </v>
      </c>
      <c r="H150" t="str">
        <f t="shared" si="5"/>
        <v/>
      </c>
    </row>
    <row r="151" spans="1:8" x14ac:dyDescent="0.25">
      <c r="A151" s="2">
        <v>45248.528202384259</v>
      </c>
      <c r="B151" s="1" t="s">
        <v>76</v>
      </c>
      <c r="F151" s="2">
        <v>45248.528202384259</v>
      </c>
      <c r="G151" t="str">
        <f t="shared" si="4"/>
        <v>Psychology</v>
      </c>
      <c r="H151" t="str">
        <f t="shared" si="5"/>
        <v/>
      </c>
    </row>
    <row r="152" spans="1:8" x14ac:dyDescent="0.25">
      <c r="A152" s="2">
        <v>45248.547263009255</v>
      </c>
      <c r="B152" s="1" t="s">
        <v>13</v>
      </c>
      <c r="F152" s="2">
        <v>45248.547263009255</v>
      </c>
      <c r="G152" t="str">
        <f t="shared" si="4"/>
        <v>Finance</v>
      </c>
      <c r="H152" t="str">
        <f t="shared" si="5"/>
        <v/>
      </c>
    </row>
    <row r="153" spans="1:8" s="6" customFormat="1" x14ac:dyDescent="0.25">
      <c r="A153" s="8">
        <v>45248.556638182868</v>
      </c>
      <c r="B153" s="3" t="s">
        <v>156</v>
      </c>
      <c r="F153" s="8">
        <v>45248.556638182868</v>
      </c>
      <c r="G153" s="6" t="str">
        <f t="shared" si="4"/>
        <v>Accounting, Is</v>
      </c>
      <c r="H153" s="6" t="str">
        <f t="shared" si="5"/>
        <v/>
      </c>
    </row>
    <row r="154" spans="1:8" s="6" customFormat="1" x14ac:dyDescent="0.25">
      <c r="A154" s="8">
        <v>45248.564115601854</v>
      </c>
      <c r="B154" s="9" t="s">
        <v>216</v>
      </c>
      <c r="C154" s="9" t="s">
        <v>158</v>
      </c>
      <c r="F154" s="8">
        <v>45248.564115601854</v>
      </c>
      <c r="G154" s="6" t="str">
        <f t="shared" si="4"/>
        <v xml:space="preserve">MIS/Is </v>
      </c>
      <c r="H154" s="6" t="str">
        <f t="shared" si="5"/>
        <v>Fashion</v>
      </c>
    </row>
    <row r="155" spans="1:8" x14ac:dyDescent="0.25">
      <c r="A155" s="2">
        <v>45248.584776296295</v>
      </c>
      <c r="B155" s="1" t="s">
        <v>60</v>
      </c>
      <c r="F155" s="2">
        <v>45248.584776296295</v>
      </c>
      <c r="G155" t="str">
        <f t="shared" si="4"/>
        <v xml:space="preserve">Kinesiology </v>
      </c>
      <c r="H155" t="str">
        <f t="shared" si="5"/>
        <v/>
      </c>
    </row>
    <row r="156" spans="1:8" x14ac:dyDescent="0.25">
      <c r="A156" s="2">
        <v>45248.586714259261</v>
      </c>
      <c r="B156" s="1" t="s">
        <v>159</v>
      </c>
      <c r="F156" s="2">
        <v>45248.586714259261</v>
      </c>
      <c r="G156" t="str">
        <f t="shared" si="4"/>
        <v>Mba And MIS Dual Master</v>
      </c>
      <c r="H156" t="str">
        <f t="shared" si="5"/>
        <v/>
      </c>
    </row>
    <row r="157" spans="1:8" x14ac:dyDescent="0.25">
      <c r="A157" s="2">
        <v>45248.600901863421</v>
      </c>
      <c r="B157" s="1" t="s">
        <v>160</v>
      </c>
      <c r="F157" s="2">
        <v>45248.600901863421</v>
      </c>
      <c r="G157" t="str">
        <f t="shared" si="4"/>
        <v>Social Work</v>
      </c>
      <c r="H157" t="str">
        <f t="shared" si="5"/>
        <v/>
      </c>
    </row>
    <row r="158" spans="1:8" x14ac:dyDescent="0.25">
      <c r="A158" s="2">
        <v>45248.605679675922</v>
      </c>
      <c r="B158" s="1" t="s">
        <v>13</v>
      </c>
      <c r="F158" s="2">
        <v>45248.605679675922</v>
      </c>
      <c r="G158" t="str">
        <f t="shared" si="4"/>
        <v>Finance</v>
      </c>
      <c r="H158" t="str">
        <f t="shared" si="5"/>
        <v/>
      </c>
    </row>
    <row r="159" spans="1:8" x14ac:dyDescent="0.25">
      <c r="A159" s="2">
        <v>45248.623122187499</v>
      </c>
      <c r="B159" s="1" t="s">
        <v>161</v>
      </c>
      <c r="F159" s="2">
        <v>45248.623122187499</v>
      </c>
      <c r="G159" t="str">
        <f t="shared" si="4"/>
        <v xml:space="preserve">Graphic Design </v>
      </c>
      <c r="H159" t="str">
        <f t="shared" si="5"/>
        <v/>
      </c>
    </row>
    <row r="160" spans="1:8" x14ac:dyDescent="0.25">
      <c r="A160" s="2">
        <v>45248.65493300926</v>
      </c>
      <c r="B160" s="1" t="s">
        <v>162</v>
      </c>
      <c r="F160" s="2">
        <v>45248.65493300926</v>
      </c>
      <c r="G160" t="str">
        <f t="shared" si="4"/>
        <v>Computer Science</v>
      </c>
      <c r="H160" t="str">
        <f t="shared" si="5"/>
        <v/>
      </c>
    </row>
    <row r="161" spans="1:8" s="6" customFormat="1" x14ac:dyDescent="0.25">
      <c r="A161" s="8">
        <v>45248.702833680552</v>
      </c>
      <c r="B161" s="9" t="s">
        <v>60</v>
      </c>
      <c r="C161" s="9" t="s">
        <v>163</v>
      </c>
      <c r="F161" s="8">
        <v>45248.702833680552</v>
      </c>
      <c r="G161" s="6" t="str">
        <f t="shared" si="4"/>
        <v xml:space="preserve">Kinesiology </v>
      </c>
      <c r="H161" s="6" t="str">
        <f t="shared" si="5"/>
        <v xml:space="preserve">Neuroscience </v>
      </c>
    </row>
    <row r="162" spans="1:8" x14ac:dyDescent="0.25">
      <c r="A162" s="2">
        <v>45248.729274259254</v>
      </c>
      <c r="B162" s="1" t="s">
        <v>101</v>
      </c>
      <c r="F162" s="2">
        <v>45248.729274259254</v>
      </c>
      <c r="G162" t="str">
        <f t="shared" si="4"/>
        <v>Business Management</v>
      </c>
      <c r="H162" t="str">
        <f t="shared" si="5"/>
        <v/>
      </c>
    </row>
    <row r="163" spans="1:8" x14ac:dyDescent="0.25">
      <c r="A163" s="2">
        <v>45248.762238784722</v>
      </c>
      <c r="B163" s="1" t="s">
        <v>164</v>
      </c>
      <c r="F163" s="2">
        <v>45248.762238784722</v>
      </c>
      <c r="G163" t="str">
        <f t="shared" si="4"/>
        <v xml:space="preserve">Mechanical Engineering  </v>
      </c>
      <c r="H163" t="str">
        <f t="shared" si="5"/>
        <v/>
      </c>
    </row>
    <row r="164" spans="1:8" x14ac:dyDescent="0.25">
      <c r="A164" s="2">
        <v>45248.762805520833</v>
      </c>
      <c r="B164" s="1" t="s">
        <v>165</v>
      </c>
      <c r="F164" s="2">
        <v>45248.762805520833</v>
      </c>
      <c r="G164" t="str">
        <f t="shared" si="4"/>
        <v>Exploring Majors</v>
      </c>
      <c r="H164" t="str">
        <f t="shared" si="5"/>
        <v/>
      </c>
    </row>
    <row r="165" spans="1:8" x14ac:dyDescent="0.25">
      <c r="A165" s="2">
        <v>45248.786229375</v>
      </c>
      <c r="B165" s="1" t="s">
        <v>13</v>
      </c>
      <c r="F165" s="2">
        <v>45248.786229375</v>
      </c>
      <c r="G165" t="str">
        <f t="shared" si="4"/>
        <v>Finance</v>
      </c>
      <c r="H165" t="str">
        <f t="shared" si="5"/>
        <v/>
      </c>
    </row>
    <row r="166" spans="1:8" x14ac:dyDescent="0.25">
      <c r="A166" s="2">
        <v>45248.833700034724</v>
      </c>
      <c r="B166" s="1" t="s">
        <v>13</v>
      </c>
      <c r="F166" s="2">
        <v>45248.833700034724</v>
      </c>
      <c r="G166" t="str">
        <f t="shared" si="4"/>
        <v>Finance</v>
      </c>
      <c r="H166" t="str">
        <f t="shared" si="5"/>
        <v/>
      </c>
    </row>
    <row r="167" spans="1:8" x14ac:dyDescent="0.25">
      <c r="A167" s="2">
        <v>45248.873091643516</v>
      </c>
      <c r="B167" s="1" t="s">
        <v>39</v>
      </c>
      <c r="F167" s="2">
        <v>45248.873091643516</v>
      </c>
      <c r="G167" t="str">
        <f t="shared" si="4"/>
        <v xml:space="preserve">Business Administration </v>
      </c>
      <c r="H167" t="str">
        <f t="shared" si="5"/>
        <v/>
      </c>
    </row>
    <row r="168" spans="1:8" s="6" customFormat="1" x14ac:dyDescent="0.25">
      <c r="A168" s="8">
        <v>45248.920489155091</v>
      </c>
      <c r="B168" s="9" t="s">
        <v>101</v>
      </c>
      <c r="C168" s="9" t="s">
        <v>22</v>
      </c>
      <c r="F168" s="8">
        <v>45248.920489155091</v>
      </c>
      <c r="G168" s="6" t="str">
        <f t="shared" si="4"/>
        <v>Business Management</v>
      </c>
      <c r="H168" s="6" t="str">
        <f t="shared" si="5"/>
        <v>MIS/Is</v>
      </c>
    </row>
    <row r="169" spans="1:8" x14ac:dyDescent="0.25">
      <c r="A169" s="2">
        <v>45248.921387465278</v>
      </c>
      <c r="B169" s="1" t="s">
        <v>166</v>
      </c>
      <c r="F169" s="2">
        <v>45248.921387465278</v>
      </c>
      <c r="G169" t="str">
        <f t="shared" si="4"/>
        <v xml:space="preserve">Civil Engineering  </v>
      </c>
      <c r="H169" t="str">
        <f t="shared" si="5"/>
        <v/>
      </c>
    </row>
    <row r="170" spans="1:8" x14ac:dyDescent="0.25">
      <c r="A170" s="2">
        <v>45249.043343217592</v>
      </c>
      <c r="B170" s="1" t="s">
        <v>167</v>
      </c>
      <c r="F170" s="2">
        <v>45249.043343217592</v>
      </c>
      <c r="G170" t="str">
        <f t="shared" si="4"/>
        <v>Finance/Asian Studies</v>
      </c>
      <c r="H170" t="str">
        <f t="shared" si="5"/>
        <v/>
      </c>
    </row>
    <row r="171" spans="1:8" x14ac:dyDescent="0.25">
      <c r="A171" s="2">
        <v>45249.073492731477</v>
      </c>
      <c r="B171" s="1" t="s">
        <v>68</v>
      </c>
      <c r="F171" s="2">
        <v>45249.073492731477</v>
      </c>
      <c r="G171" t="str">
        <f t="shared" si="4"/>
        <v xml:space="preserve">Hospitality Management </v>
      </c>
      <c r="H171" t="str">
        <f t="shared" si="5"/>
        <v/>
      </c>
    </row>
    <row r="172" spans="1:8" x14ac:dyDescent="0.25">
      <c r="A172" s="2">
        <v>45249.293398668982</v>
      </c>
      <c r="B172" s="1" t="s">
        <v>135</v>
      </c>
      <c r="F172" s="2">
        <v>45249.293398668982</v>
      </c>
      <c r="G172" t="str">
        <f t="shared" si="4"/>
        <v xml:space="preserve">Business </v>
      </c>
      <c r="H172" t="str">
        <f t="shared" si="5"/>
        <v/>
      </c>
    </row>
    <row r="173" spans="1:8" x14ac:dyDescent="0.25">
      <c r="A173" s="2">
        <v>45249.393987430551</v>
      </c>
      <c r="B173" s="1" t="s">
        <v>169</v>
      </c>
      <c r="F173" s="2">
        <v>45249.393987430551</v>
      </c>
      <c r="G173" t="str">
        <f t="shared" si="4"/>
        <v>Real Estate</v>
      </c>
      <c r="H173" t="str">
        <f t="shared" si="5"/>
        <v/>
      </c>
    </row>
    <row r="174" spans="1:8" x14ac:dyDescent="0.25">
      <c r="A174" s="2">
        <v>45249.45373518519</v>
      </c>
      <c r="B174" s="1" t="s">
        <v>170</v>
      </c>
      <c r="F174" s="2">
        <v>45249.45373518519</v>
      </c>
      <c r="G174" t="str">
        <f t="shared" si="4"/>
        <v>Multidisciplinary Studies</v>
      </c>
      <c r="H174" t="str">
        <f t="shared" si="5"/>
        <v/>
      </c>
    </row>
    <row r="175" spans="1:8" x14ac:dyDescent="0.25">
      <c r="A175" s="2">
        <v>45249.457611296297</v>
      </c>
      <c r="B175" s="1" t="s">
        <v>171</v>
      </c>
      <c r="F175" s="2">
        <v>45249.457611296297</v>
      </c>
      <c r="G175" t="str">
        <f t="shared" si="4"/>
        <v>Computer Engineering</v>
      </c>
      <c r="H175" t="str">
        <f t="shared" si="5"/>
        <v/>
      </c>
    </row>
    <row r="176" spans="1:8" x14ac:dyDescent="0.25">
      <c r="A176" s="2">
        <v>45249.463991539349</v>
      </c>
      <c r="B176" s="1" t="s">
        <v>172</v>
      </c>
      <c r="F176" s="2">
        <v>45249.463991539349</v>
      </c>
      <c r="G176" t="str">
        <f t="shared" si="4"/>
        <v>Pre- Nursing</v>
      </c>
      <c r="H176" t="str">
        <f t="shared" si="5"/>
        <v/>
      </c>
    </row>
    <row r="177" spans="1:8" x14ac:dyDescent="0.25">
      <c r="A177" s="2">
        <v>45249.467409409721</v>
      </c>
      <c r="B177" s="1" t="s">
        <v>173</v>
      </c>
      <c r="F177" s="2">
        <v>45249.467409409721</v>
      </c>
      <c r="G177" t="str">
        <f t="shared" si="4"/>
        <v>Jms</v>
      </c>
      <c r="H177" t="str">
        <f t="shared" si="5"/>
        <v/>
      </c>
    </row>
    <row r="178" spans="1:8" x14ac:dyDescent="0.25">
      <c r="A178" s="2">
        <v>45249.50835462963</v>
      </c>
      <c r="B178" s="1" t="s">
        <v>174</v>
      </c>
      <c r="F178" s="2">
        <v>45249.50835462963</v>
      </c>
      <c r="G178" t="str">
        <f t="shared" si="4"/>
        <v xml:space="preserve">Exploring </v>
      </c>
      <c r="H178" t="str">
        <f t="shared" si="5"/>
        <v/>
      </c>
    </row>
    <row r="179" spans="1:8" x14ac:dyDescent="0.25">
      <c r="A179" s="2">
        <v>45249.518118356486</v>
      </c>
      <c r="B179" s="1" t="s">
        <v>72</v>
      </c>
      <c r="C179" s="1" t="s">
        <v>18</v>
      </c>
      <c r="F179" s="2">
        <v>45249.518118356486</v>
      </c>
      <c r="G179" t="str">
        <f t="shared" si="4"/>
        <v>Pre-Nursing</v>
      </c>
      <c r="H179" t="str">
        <f t="shared" si="5"/>
        <v>No</v>
      </c>
    </row>
    <row r="180" spans="1:8" x14ac:dyDescent="0.25">
      <c r="A180" s="2">
        <v>45249.521420185185</v>
      </c>
      <c r="B180" s="1" t="s">
        <v>217</v>
      </c>
      <c r="F180" s="2">
        <v>45249.521420185185</v>
      </c>
      <c r="G180" t="str">
        <f t="shared" si="4"/>
        <v>Management Of MIS/Is</v>
      </c>
      <c r="H180" t="str">
        <f t="shared" si="5"/>
        <v/>
      </c>
    </row>
    <row r="181" spans="1:8" x14ac:dyDescent="0.25">
      <c r="A181" s="2">
        <v>45249.547873981486</v>
      </c>
      <c r="B181" s="1" t="s">
        <v>176</v>
      </c>
      <c r="F181" s="2">
        <v>45249.547873981486</v>
      </c>
      <c r="G181" t="str">
        <f t="shared" si="4"/>
        <v>Hospitality</v>
      </c>
      <c r="H181" t="str">
        <f t="shared" si="5"/>
        <v/>
      </c>
    </row>
    <row r="182" spans="1:8" x14ac:dyDescent="0.25">
      <c r="A182" s="2">
        <v>45249.548419236111</v>
      </c>
      <c r="B182" s="1" t="s">
        <v>177</v>
      </c>
      <c r="F182" s="2">
        <v>45249.548419236111</v>
      </c>
      <c r="G182" t="str">
        <f t="shared" si="4"/>
        <v>International Business</v>
      </c>
      <c r="H182" t="str">
        <f t="shared" si="5"/>
        <v/>
      </c>
    </row>
    <row r="183" spans="1:8" x14ac:dyDescent="0.25">
      <c r="A183" s="2">
        <v>45249.561095162033</v>
      </c>
      <c r="B183" s="1" t="s">
        <v>22</v>
      </c>
      <c r="F183" s="2">
        <v>45249.561095162033</v>
      </c>
      <c r="G183" t="str">
        <f t="shared" si="4"/>
        <v>MIS/Is</v>
      </c>
      <c r="H183" t="str">
        <f t="shared" si="5"/>
        <v/>
      </c>
    </row>
    <row r="184" spans="1:8" x14ac:dyDescent="0.25">
      <c r="A184" s="2">
        <v>45249.570851666664</v>
      </c>
      <c r="B184" s="1" t="s">
        <v>178</v>
      </c>
      <c r="F184" s="2">
        <v>45249.570851666664</v>
      </c>
      <c r="G184" t="str">
        <f t="shared" si="4"/>
        <v>Biochemistry</v>
      </c>
      <c r="H184" t="str">
        <f t="shared" si="5"/>
        <v/>
      </c>
    </row>
    <row r="185" spans="1:8" x14ac:dyDescent="0.25">
      <c r="A185" s="2">
        <v>45249.577523958331</v>
      </c>
      <c r="B185" s="1" t="s">
        <v>22</v>
      </c>
      <c r="F185" s="2">
        <v>45249.577523958331</v>
      </c>
      <c r="G185" t="str">
        <f t="shared" si="4"/>
        <v>MIS/Is</v>
      </c>
      <c r="H185" t="str">
        <f t="shared" si="5"/>
        <v/>
      </c>
    </row>
    <row r="186" spans="1:8" x14ac:dyDescent="0.25">
      <c r="A186" s="2">
        <v>45249.594786909722</v>
      </c>
      <c r="B186" s="1" t="s">
        <v>179</v>
      </c>
      <c r="F186" s="2">
        <v>45249.594786909722</v>
      </c>
      <c r="G186" t="str">
        <f t="shared" si="4"/>
        <v>Applied Economics &amp; Data Intelligence</v>
      </c>
      <c r="H186" t="str">
        <f t="shared" si="5"/>
        <v/>
      </c>
    </row>
    <row r="187" spans="1:8" x14ac:dyDescent="0.25">
      <c r="A187" s="2">
        <v>45249.604351666669</v>
      </c>
      <c r="B187" s="1" t="s">
        <v>177</v>
      </c>
      <c r="F187" s="2">
        <v>45249.604351666669</v>
      </c>
      <c r="G187" t="str">
        <f t="shared" si="4"/>
        <v>International Business</v>
      </c>
      <c r="H187" t="str">
        <f t="shared" si="5"/>
        <v/>
      </c>
    </row>
    <row r="188" spans="1:8" x14ac:dyDescent="0.25">
      <c r="A188" s="2">
        <v>45249.63785363426</v>
      </c>
      <c r="B188" s="1" t="s">
        <v>180</v>
      </c>
      <c r="F188" s="2">
        <v>45249.63785363426</v>
      </c>
      <c r="G188" t="str">
        <f t="shared" si="4"/>
        <v>Mechanical Engineering</v>
      </c>
      <c r="H188" t="str">
        <f t="shared" si="5"/>
        <v/>
      </c>
    </row>
    <row r="189" spans="1:8" x14ac:dyDescent="0.25">
      <c r="A189" s="2">
        <v>45249.675160659724</v>
      </c>
      <c r="B189" s="1" t="s">
        <v>76</v>
      </c>
      <c r="C189" s="1" t="s">
        <v>14</v>
      </c>
      <c r="F189" s="2">
        <v>45249.675160659724</v>
      </c>
      <c r="G189" t="str">
        <f t="shared" si="4"/>
        <v>Psychology</v>
      </c>
      <c r="H189" t="str">
        <f t="shared" si="5"/>
        <v>N/A</v>
      </c>
    </row>
    <row r="190" spans="1:8" s="6" customFormat="1" x14ac:dyDescent="0.25">
      <c r="A190" s="8">
        <v>45249.710257280094</v>
      </c>
      <c r="B190" s="3" t="s">
        <v>182</v>
      </c>
      <c r="F190" s="8">
        <v>45249.710257280094</v>
      </c>
      <c r="G190" s="6" t="str">
        <f t="shared" si="4"/>
        <v>Mechanical Engineering And Political Science</v>
      </c>
      <c r="H190" s="6" t="str">
        <f t="shared" si="5"/>
        <v/>
      </c>
    </row>
    <row r="191" spans="1:8" x14ac:dyDescent="0.25">
      <c r="A191" s="2">
        <v>45249.731600150466</v>
      </c>
      <c r="F191" s="2">
        <v>45249.731600150466</v>
      </c>
      <c r="G191" t="str">
        <f t="shared" si="4"/>
        <v/>
      </c>
      <c r="H191" t="str">
        <f t="shared" si="5"/>
        <v/>
      </c>
    </row>
    <row r="192" spans="1:8" x14ac:dyDescent="0.25">
      <c r="A192" s="2">
        <v>45249.755285659718</v>
      </c>
      <c r="B192" s="1" t="s">
        <v>76</v>
      </c>
      <c r="F192" s="2">
        <v>45249.755285659718</v>
      </c>
      <c r="G192" t="str">
        <f t="shared" si="4"/>
        <v>Psychology</v>
      </c>
      <c r="H192" t="str">
        <f t="shared" si="5"/>
        <v/>
      </c>
    </row>
    <row r="193" spans="1:8" x14ac:dyDescent="0.25">
      <c r="A193" s="2">
        <v>45249.785075370368</v>
      </c>
      <c r="B193" s="1" t="s">
        <v>22</v>
      </c>
      <c r="F193" s="2">
        <v>45249.785075370368</v>
      </c>
      <c r="G193" t="str">
        <f t="shared" si="4"/>
        <v>MIS/Is</v>
      </c>
      <c r="H193" t="str">
        <f t="shared" si="5"/>
        <v/>
      </c>
    </row>
    <row r="194" spans="1:8" x14ac:dyDescent="0.25">
      <c r="A194" s="2">
        <v>45249.830162048616</v>
      </c>
      <c r="B194" s="1" t="s">
        <v>183</v>
      </c>
      <c r="F194" s="2">
        <v>45249.830162048616</v>
      </c>
      <c r="G194" t="str">
        <f t="shared" si="4"/>
        <v xml:space="preserve">MIS </v>
      </c>
      <c r="H194" t="str">
        <f t="shared" si="5"/>
        <v/>
      </c>
    </row>
    <row r="195" spans="1:8" x14ac:dyDescent="0.25">
      <c r="A195" s="2">
        <v>45249.870429212962</v>
      </c>
      <c r="B195" s="1" t="s">
        <v>184</v>
      </c>
      <c r="F195" s="2">
        <v>45249.870429212962</v>
      </c>
      <c r="G195" t="str">
        <f t="shared" ref="G195:G244" si="6">SUBSTITUTE(PROPER(B195),"Mis", "MIS")</f>
        <v xml:space="preserve">Pre Nursing </v>
      </c>
      <c r="H195" t="str">
        <f t="shared" ref="H195:H244" si="7">SUBSTITUTE(PROPER(C195),"Mis", "MIS")</f>
        <v/>
      </c>
    </row>
    <row r="196" spans="1:8" x14ac:dyDescent="0.25">
      <c r="A196" s="2">
        <v>45249.888925069448</v>
      </c>
      <c r="B196" s="1" t="s">
        <v>72</v>
      </c>
      <c r="F196" s="2">
        <v>45249.888925069448</v>
      </c>
      <c r="G196" t="str">
        <f t="shared" si="6"/>
        <v>Pre-Nursing</v>
      </c>
      <c r="H196" t="str">
        <f t="shared" si="7"/>
        <v/>
      </c>
    </row>
    <row r="197" spans="1:8" x14ac:dyDescent="0.25">
      <c r="A197" s="2">
        <v>45250.007133576393</v>
      </c>
      <c r="F197" s="2">
        <v>45250.007133576393</v>
      </c>
      <c r="G197" t="str">
        <f t="shared" si="6"/>
        <v/>
      </c>
      <c r="H197" t="str">
        <f t="shared" si="7"/>
        <v/>
      </c>
    </row>
    <row r="198" spans="1:8" x14ac:dyDescent="0.25">
      <c r="A198" s="2">
        <v>45250.389938067128</v>
      </c>
      <c r="B198" s="1" t="s">
        <v>72</v>
      </c>
      <c r="F198" s="2">
        <v>45250.389938067128</v>
      </c>
      <c r="G198" t="str">
        <f t="shared" si="6"/>
        <v>Pre-Nursing</v>
      </c>
      <c r="H198" t="str">
        <f t="shared" si="7"/>
        <v/>
      </c>
    </row>
    <row r="199" spans="1:8" x14ac:dyDescent="0.25">
      <c r="A199" s="2">
        <v>45250.391588668979</v>
      </c>
      <c r="B199" s="1" t="s">
        <v>68</v>
      </c>
      <c r="F199" s="2">
        <v>45250.391588668979</v>
      </c>
      <c r="G199" t="str">
        <f t="shared" si="6"/>
        <v xml:space="preserve">Hospitality Management </v>
      </c>
      <c r="H199" t="str">
        <f t="shared" si="7"/>
        <v/>
      </c>
    </row>
    <row r="200" spans="1:8" x14ac:dyDescent="0.25">
      <c r="A200" s="2">
        <v>45250.405233078709</v>
      </c>
      <c r="B200" s="1" t="s">
        <v>25</v>
      </c>
      <c r="F200" s="2">
        <v>45250.405233078709</v>
      </c>
      <c r="G200" t="str">
        <f t="shared" si="6"/>
        <v>Computer Science</v>
      </c>
      <c r="H200" t="str">
        <f t="shared" si="7"/>
        <v/>
      </c>
    </row>
    <row r="201" spans="1:8" s="6" customFormat="1" x14ac:dyDescent="0.25">
      <c r="A201" s="8">
        <v>45250.406061273148</v>
      </c>
      <c r="B201" s="9" t="s">
        <v>22</v>
      </c>
      <c r="C201" s="9" t="s">
        <v>55</v>
      </c>
      <c r="F201" s="8">
        <v>45250.406061273148</v>
      </c>
      <c r="G201" s="6" t="str">
        <f t="shared" si="6"/>
        <v>MIS/Is</v>
      </c>
      <c r="H201" s="6" t="str">
        <f t="shared" si="7"/>
        <v xml:space="preserve">Psychology </v>
      </c>
    </row>
    <row r="202" spans="1:8" x14ac:dyDescent="0.25">
      <c r="A202" s="2">
        <v>45250.451784340279</v>
      </c>
      <c r="B202" s="1" t="s">
        <v>186</v>
      </c>
      <c r="F202" s="2">
        <v>45250.451784340279</v>
      </c>
      <c r="G202" t="str">
        <f t="shared" si="6"/>
        <v>Buisness</v>
      </c>
      <c r="H202" t="str">
        <f t="shared" si="7"/>
        <v/>
      </c>
    </row>
    <row r="203" spans="1:8" x14ac:dyDescent="0.25">
      <c r="A203" s="2">
        <v>45250.471643761572</v>
      </c>
      <c r="F203" s="2">
        <v>45250.471643761572</v>
      </c>
      <c r="G203" t="str">
        <f t="shared" si="6"/>
        <v/>
      </c>
      <c r="H203" t="str">
        <f t="shared" si="7"/>
        <v/>
      </c>
    </row>
    <row r="204" spans="1:8" x14ac:dyDescent="0.25">
      <c r="A204" s="2">
        <v>45250.474513263893</v>
      </c>
      <c r="B204" s="1" t="s">
        <v>130</v>
      </c>
      <c r="F204" s="2">
        <v>45250.474513263893</v>
      </c>
      <c r="G204" t="str">
        <f t="shared" si="6"/>
        <v xml:space="preserve">Business Management </v>
      </c>
      <c r="H204" t="str">
        <f t="shared" si="7"/>
        <v/>
      </c>
    </row>
    <row r="205" spans="1:8" x14ac:dyDescent="0.25">
      <c r="A205" s="2">
        <v>45250.499526909727</v>
      </c>
      <c r="B205" s="1" t="s">
        <v>218</v>
      </c>
      <c r="F205" s="2">
        <v>45250.499526909727</v>
      </c>
      <c r="G205" t="str">
        <f t="shared" si="6"/>
        <v xml:space="preserve">Managment MIS/Is </v>
      </c>
      <c r="H205" t="str">
        <f t="shared" si="7"/>
        <v/>
      </c>
    </row>
    <row r="206" spans="1:8" x14ac:dyDescent="0.25">
      <c r="A206" s="2">
        <v>45250.507657071765</v>
      </c>
      <c r="B206" s="1" t="s">
        <v>22</v>
      </c>
      <c r="F206" s="2">
        <v>45250.507657071765</v>
      </c>
      <c r="G206" t="str">
        <f t="shared" si="6"/>
        <v>MIS/Is</v>
      </c>
      <c r="H206" t="str">
        <f t="shared" si="7"/>
        <v/>
      </c>
    </row>
    <row r="207" spans="1:8" x14ac:dyDescent="0.25">
      <c r="A207" s="2">
        <v>45250.545494039354</v>
      </c>
      <c r="B207" s="1" t="s">
        <v>189</v>
      </c>
      <c r="F207" s="2">
        <v>45250.545494039354</v>
      </c>
      <c r="G207" t="str">
        <f t="shared" si="6"/>
        <v>English</v>
      </c>
      <c r="H207" t="str">
        <f t="shared" si="7"/>
        <v/>
      </c>
    </row>
    <row r="208" spans="1:8" x14ac:dyDescent="0.25">
      <c r="A208" s="2">
        <v>45250.567285277779</v>
      </c>
      <c r="B208" s="1" t="s">
        <v>140</v>
      </c>
      <c r="F208" s="2">
        <v>45250.567285277779</v>
      </c>
      <c r="G208" t="str">
        <f t="shared" si="6"/>
        <v>MIS</v>
      </c>
      <c r="H208" t="str">
        <f t="shared" si="7"/>
        <v/>
      </c>
    </row>
    <row r="209" spans="1:8" x14ac:dyDescent="0.25">
      <c r="A209" s="2">
        <v>45250.603812164351</v>
      </c>
      <c r="B209" s="1" t="s">
        <v>140</v>
      </c>
      <c r="F209" s="2">
        <v>45250.603812164351</v>
      </c>
      <c r="G209" t="str">
        <f t="shared" si="6"/>
        <v>MIS</v>
      </c>
      <c r="H209" t="str">
        <f t="shared" si="7"/>
        <v/>
      </c>
    </row>
    <row r="210" spans="1:8" x14ac:dyDescent="0.25">
      <c r="A210" s="2">
        <v>45250.612604236114</v>
      </c>
      <c r="B210" s="1" t="s">
        <v>191</v>
      </c>
      <c r="F210" s="2">
        <v>45250.612604236114</v>
      </c>
      <c r="G210" t="str">
        <f t="shared" si="6"/>
        <v>Political Science</v>
      </c>
      <c r="H210" t="str">
        <f t="shared" si="7"/>
        <v/>
      </c>
    </row>
    <row r="211" spans="1:8" x14ac:dyDescent="0.25">
      <c r="A211" s="2">
        <v>45250.681317546296</v>
      </c>
      <c r="B211" s="1" t="s">
        <v>115</v>
      </c>
      <c r="F211" s="2">
        <v>45250.681317546296</v>
      </c>
      <c r="G211" t="str">
        <f t="shared" si="6"/>
        <v>Mba</v>
      </c>
      <c r="H211" t="str">
        <f t="shared" si="7"/>
        <v/>
      </c>
    </row>
    <row r="212" spans="1:8" s="6" customFormat="1" x14ac:dyDescent="0.25">
      <c r="A212" s="8">
        <v>45250.681612800923</v>
      </c>
      <c r="B212" s="3" t="s">
        <v>219</v>
      </c>
      <c r="F212" s="8">
        <v>45250.681612800923</v>
      </c>
      <c r="G212" s="6" t="str">
        <f t="shared" si="6"/>
        <v>MIS/Is &amp; Finance</v>
      </c>
      <c r="H212" s="6" t="str">
        <f t="shared" si="7"/>
        <v/>
      </c>
    </row>
    <row r="213" spans="1:8" x14ac:dyDescent="0.25">
      <c r="A213" s="2">
        <v>45250.729192268518</v>
      </c>
      <c r="B213" s="1" t="s">
        <v>50</v>
      </c>
      <c r="F213" s="2">
        <v>45250.729192268518</v>
      </c>
      <c r="G213" t="str">
        <f t="shared" si="6"/>
        <v>Accounting</v>
      </c>
      <c r="H213" t="str">
        <f t="shared" si="7"/>
        <v/>
      </c>
    </row>
    <row r="214" spans="1:8" s="6" customFormat="1" x14ac:dyDescent="0.25">
      <c r="A214" s="8">
        <v>45250.771579456021</v>
      </c>
      <c r="B214" s="9" t="s">
        <v>193</v>
      </c>
      <c r="C214" s="9" t="s">
        <v>194</v>
      </c>
      <c r="F214" s="8">
        <v>45250.771579456021</v>
      </c>
      <c r="G214" s="6" t="str">
        <f t="shared" si="6"/>
        <v>Pre-Nursing/Nursing</v>
      </c>
      <c r="H214" s="6" t="str">
        <f t="shared" si="7"/>
        <v>Pre-Nursing/Freshman</v>
      </c>
    </row>
    <row r="215" spans="1:8" x14ac:dyDescent="0.25">
      <c r="A215" s="2">
        <v>45250.777274479165</v>
      </c>
      <c r="B215" s="1" t="s">
        <v>195</v>
      </c>
      <c r="F215" s="2">
        <v>45250.777274479165</v>
      </c>
      <c r="G215" t="str">
        <f t="shared" si="6"/>
        <v>Biology (Conc. Ecology And Evolution)</v>
      </c>
      <c r="H215" t="str">
        <f t="shared" si="7"/>
        <v/>
      </c>
    </row>
    <row r="216" spans="1:8" x14ac:dyDescent="0.25">
      <c r="A216" s="2">
        <v>45250.807192256943</v>
      </c>
      <c r="B216" s="1" t="s">
        <v>196</v>
      </c>
      <c r="F216" s="2">
        <v>45250.807192256943</v>
      </c>
      <c r="G216" t="str">
        <f t="shared" si="6"/>
        <v>Economics</v>
      </c>
      <c r="H216" t="str">
        <f t="shared" si="7"/>
        <v/>
      </c>
    </row>
    <row r="217" spans="1:8" x14ac:dyDescent="0.25">
      <c r="A217" s="2">
        <v>45250.868097071754</v>
      </c>
      <c r="B217" s="1" t="s">
        <v>197</v>
      </c>
      <c r="F217" s="2">
        <v>45250.868097071754</v>
      </c>
      <c r="G217" t="str">
        <f t="shared" si="6"/>
        <v>Elementary Education</v>
      </c>
      <c r="H217" t="str">
        <f t="shared" si="7"/>
        <v/>
      </c>
    </row>
    <row r="218" spans="1:8" s="6" customFormat="1" x14ac:dyDescent="0.25">
      <c r="A218" s="8">
        <v>45250.931365381941</v>
      </c>
      <c r="B218" s="9" t="s">
        <v>76</v>
      </c>
      <c r="C218" s="9" t="s">
        <v>199</v>
      </c>
      <c r="F218" s="8">
        <v>45250.931365381941</v>
      </c>
      <c r="G218" s="6" t="str">
        <f t="shared" si="6"/>
        <v>Psychology</v>
      </c>
      <c r="H218" s="6" t="str">
        <f t="shared" si="7"/>
        <v>Music</v>
      </c>
    </row>
    <row r="219" spans="1:8" x14ac:dyDescent="0.25">
      <c r="A219" s="2">
        <v>45251.419889849538</v>
      </c>
      <c r="B219" s="1" t="s">
        <v>200</v>
      </c>
      <c r="F219" s="2">
        <v>45251.419889849538</v>
      </c>
      <c r="G219" t="str">
        <f t="shared" si="6"/>
        <v xml:space="preserve">Business Management With Human Resources </v>
      </c>
      <c r="H219" t="str">
        <f t="shared" si="7"/>
        <v/>
      </c>
    </row>
    <row r="220" spans="1:8" x14ac:dyDescent="0.25">
      <c r="A220" s="2">
        <v>45251.606907326393</v>
      </c>
      <c r="B220" s="1" t="s">
        <v>30</v>
      </c>
      <c r="F220" s="2">
        <v>45251.606907326393</v>
      </c>
      <c r="G220" t="str">
        <f t="shared" si="6"/>
        <v>Marketing</v>
      </c>
      <c r="H220" t="str">
        <f t="shared" si="7"/>
        <v/>
      </c>
    </row>
    <row r="221" spans="1:8" s="6" customFormat="1" x14ac:dyDescent="0.25">
      <c r="A221" s="8">
        <v>45251.6360446412</v>
      </c>
      <c r="B221" s="9" t="s">
        <v>189</v>
      </c>
      <c r="C221" s="9" t="s">
        <v>201</v>
      </c>
      <c r="F221" s="8">
        <v>45251.6360446412</v>
      </c>
      <c r="G221" s="6" t="str">
        <f t="shared" si="6"/>
        <v>English</v>
      </c>
      <c r="H221" s="6" t="str">
        <f t="shared" si="7"/>
        <v xml:space="preserve">Buisness/Technical And Creative Writing </v>
      </c>
    </row>
    <row r="222" spans="1:8" x14ac:dyDescent="0.25">
      <c r="A222" s="2">
        <v>45251.704219212959</v>
      </c>
      <c r="B222" s="1" t="s">
        <v>36</v>
      </c>
      <c r="C222" s="1" t="s">
        <v>14</v>
      </c>
      <c r="F222" s="2">
        <v>45251.704219212959</v>
      </c>
      <c r="G222" t="str">
        <f t="shared" si="6"/>
        <v>Accounting</v>
      </c>
      <c r="H222" t="str">
        <f t="shared" si="7"/>
        <v>N/A</v>
      </c>
    </row>
    <row r="223" spans="1:8" x14ac:dyDescent="0.25">
      <c r="A223" s="2">
        <v>45251.762581238421</v>
      </c>
      <c r="B223" s="1" t="s">
        <v>137</v>
      </c>
      <c r="F223" s="2">
        <v>45251.762581238421</v>
      </c>
      <c r="G223" t="str">
        <f t="shared" si="6"/>
        <v>Is</v>
      </c>
      <c r="H223" t="str">
        <f t="shared" si="7"/>
        <v/>
      </c>
    </row>
    <row r="224" spans="1:8" x14ac:dyDescent="0.25">
      <c r="A224" s="2">
        <v>45252.340667395838</v>
      </c>
      <c r="B224" s="1" t="s">
        <v>55</v>
      </c>
      <c r="F224" s="2">
        <v>45252.340667395838</v>
      </c>
      <c r="G224" t="str">
        <f t="shared" si="6"/>
        <v xml:space="preserve">Psychology </v>
      </c>
      <c r="H224" t="str">
        <f t="shared" si="7"/>
        <v/>
      </c>
    </row>
    <row r="225" spans="1:8" x14ac:dyDescent="0.25">
      <c r="A225" s="2">
        <v>45252.441262523149</v>
      </c>
      <c r="B225" s="1" t="s">
        <v>202</v>
      </c>
      <c r="F225" s="2">
        <v>45252.441262523149</v>
      </c>
      <c r="G225" t="str">
        <f t="shared" si="6"/>
        <v xml:space="preserve">English </v>
      </c>
      <c r="H225" t="str">
        <f t="shared" si="7"/>
        <v/>
      </c>
    </row>
    <row r="226" spans="1:8" x14ac:dyDescent="0.25">
      <c r="A226" s="2">
        <v>45252.487328495372</v>
      </c>
      <c r="B226" t="s">
        <v>203</v>
      </c>
      <c r="F226" s="2">
        <v>45252.487328495372</v>
      </c>
      <c r="G226" t="str">
        <f t="shared" si="6"/>
        <v>Crimonology</v>
      </c>
      <c r="H226" t="str">
        <f t="shared" si="7"/>
        <v/>
      </c>
    </row>
    <row r="227" spans="1:8" x14ac:dyDescent="0.25">
      <c r="A227" s="2">
        <v>45252.568168148151</v>
      </c>
      <c r="B227" s="1" t="s">
        <v>132</v>
      </c>
      <c r="F227" s="2">
        <v>45252.568168148151</v>
      </c>
      <c r="G227" t="str">
        <f t="shared" si="6"/>
        <v>Mechanical Engineering</v>
      </c>
      <c r="H227" t="str">
        <f t="shared" si="7"/>
        <v/>
      </c>
    </row>
    <row r="228" spans="1:8" x14ac:dyDescent="0.25">
      <c r="A228" s="2">
        <v>45252.828542650459</v>
      </c>
      <c r="B228" s="1" t="s">
        <v>22</v>
      </c>
      <c r="F228" s="2">
        <v>45252.828542650459</v>
      </c>
      <c r="G228" t="str">
        <f t="shared" si="6"/>
        <v>MIS/Is</v>
      </c>
      <c r="H228" t="str">
        <f t="shared" si="7"/>
        <v/>
      </c>
    </row>
    <row r="229" spans="1:8" s="6" customFormat="1" x14ac:dyDescent="0.25">
      <c r="A229" s="8">
        <v>45252.870075925923</v>
      </c>
      <c r="B229" s="9" t="s">
        <v>40</v>
      </c>
      <c r="C229" s="9" t="s">
        <v>76</v>
      </c>
      <c r="F229" s="8">
        <v>45252.870075925923</v>
      </c>
      <c r="G229" s="6" t="str">
        <f t="shared" si="6"/>
        <v>Biology</v>
      </c>
      <c r="H229" s="6" t="str">
        <f t="shared" si="7"/>
        <v>Psychology</v>
      </c>
    </row>
    <row r="230" spans="1:8" x14ac:dyDescent="0.25">
      <c r="A230" s="2">
        <v>45252.927001087963</v>
      </c>
      <c r="B230" s="1" t="s">
        <v>98</v>
      </c>
      <c r="F230" s="2">
        <v>45252.927001087963</v>
      </c>
      <c r="G230" t="str">
        <f t="shared" si="6"/>
        <v xml:space="preserve">Computer Science </v>
      </c>
      <c r="H230" t="str">
        <f t="shared" si="7"/>
        <v/>
      </c>
    </row>
    <row r="231" spans="1:8" s="6" customFormat="1" x14ac:dyDescent="0.25">
      <c r="A231" s="8">
        <v>45255.59308554398</v>
      </c>
      <c r="B231" s="9" t="s">
        <v>205</v>
      </c>
      <c r="C231" s="9" t="s">
        <v>33</v>
      </c>
      <c r="F231" s="8">
        <v>45255.59308554398</v>
      </c>
      <c r="G231" s="6" t="str">
        <f t="shared" si="6"/>
        <v>Human Services And English</v>
      </c>
      <c r="H231" s="6" t="str">
        <f t="shared" si="7"/>
        <v>Sociology</v>
      </c>
    </row>
    <row r="232" spans="1:8" x14ac:dyDescent="0.25">
      <c r="A232" s="2">
        <v>45255.769469328705</v>
      </c>
      <c r="B232" s="1" t="s">
        <v>207</v>
      </c>
      <c r="F232" s="2">
        <v>45255.769469328705</v>
      </c>
      <c r="G232" t="str">
        <f t="shared" si="6"/>
        <v xml:space="preserve">Social Science </v>
      </c>
      <c r="H232" t="str">
        <f t="shared" si="7"/>
        <v/>
      </c>
    </row>
    <row r="233" spans="1:8" x14ac:dyDescent="0.25">
      <c r="A233" s="2">
        <v>45255.770195081015</v>
      </c>
      <c r="B233" s="1" t="s">
        <v>207</v>
      </c>
      <c r="F233" s="2">
        <v>45255.770195081015</v>
      </c>
      <c r="G233" t="str">
        <f t="shared" si="6"/>
        <v xml:space="preserve">Social Science </v>
      </c>
      <c r="H233" t="str">
        <f t="shared" si="7"/>
        <v/>
      </c>
    </row>
    <row r="234" spans="1:8" x14ac:dyDescent="0.25">
      <c r="A234" s="2">
        <v>45256.657140162039</v>
      </c>
      <c r="B234" s="1" t="s">
        <v>208</v>
      </c>
      <c r="F234" s="2">
        <v>45256.657140162039</v>
      </c>
      <c r="G234" t="str">
        <f t="shared" si="6"/>
        <v>Psychology</v>
      </c>
      <c r="H234" t="str">
        <f t="shared" si="7"/>
        <v/>
      </c>
    </row>
    <row r="235" spans="1:8" x14ac:dyDescent="0.25">
      <c r="A235" s="2">
        <v>45256.824501666662</v>
      </c>
      <c r="B235" s="1" t="s">
        <v>13</v>
      </c>
      <c r="F235" s="2">
        <v>45256.824501666662</v>
      </c>
      <c r="G235" t="str">
        <f t="shared" si="6"/>
        <v>Finance</v>
      </c>
      <c r="H235" t="str">
        <f t="shared" si="7"/>
        <v/>
      </c>
    </row>
    <row r="236" spans="1:8" s="6" customFormat="1" x14ac:dyDescent="0.25">
      <c r="A236" s="8">
        <v>45257.634620266203</v>
      </c>
      <c r="B236" s="9" t="s">
        <v>177</v>
      </c>
      <c r="C236" s="9" t="s">
        <v>209</v>
      </c>
      <c r="F236" s="8">
        <v>45257.634620266203</v>
      </c>
      <c r="G236" s="6" t="str">
        <f t="shared" si="6"/>
        <v>International Business</v>
      </c>
      <c r="H236" s="6" t="str">
        <f t="shared" si="7"/>
        <v>German Studies</v>
      </c>
    </row>
    <row r="237" spans="1:8" x14ac:dyDescent="0.25">
      <c r="A237" s="2">
        <v>45257.669629386575</v>
      </c>
      <c r="B237" s="1" t="s">
        <v>220</v>
      </c>
      <c r="F237" s="2">
        <v>45257.669629386575</v>
      </c>
      <c r="G237" t="str">
        <f t="shared" si="6"/>
        <v>Business Administration - MIS/Is</v>
      </c>
      <c r="H237" t="str">
        <f t="shared" si="7"/>
        <v/>
      </c>
    </row>
    <row r="238" spans="1:8" x14ac:dyDescent="0.25">
      <c r="A238" s="2">
        <v>45257.797432789353</v>
      </c>
      <c r="B238" s="1" t="s">
        <v>211</v>
      </c>
      <c r="F238" s="2">
        <v>45257.797432789353</v>
      </c>
      <c r="G238" t="str">
        <f t="shared" si="6"/>
        <v xml:space="preserve">Biology </v>
      </c>
      <c r="H238" t="str">
        <f t="shared" si="7"/>
        <v/>
      </c>
    </row>
    <row r="239" spans="1:8" x14ac:dyDescent="0.25">
      <c r="A239" s="2">
        <v>45257.84371296296</v>
      </c>
      <c r="B239" s="1" t="s">
        <v>30</v>
      </c>
      <c r="F239" s="2">
        <v>45257.84371296296</v>
      </c>
      <c r="G239" t="str">
        <f t="shared" si="6"/>
        <v>Marketing</v>
      </c>
      <c r="H239" t="str">
        <f t="shared" si="7"/>
        <v/>
      </c>
    </row>
    <row r="240" spans="1:8" x14ac:dyDescent="0.25">
      <c r="A240" s="2">
        <v>45258.456766215277</v>
      </c>
      <c r="B240" s="1" t="s">
        <v>139</v>
      </c>
      <c r="F240" s="2">
        <v>45258.456766215277</v>
      </c>
      <c r="G240" t="str">
        <f t="shared" si="6"/>
        <v>Exploring</v>
      </c>
      <c r="H240" t="str">
        <f t="shared" si="7"/>
        <v/>
      </c>
    </row>
    <row r="241" spans="1:8" x14ac:dyDescent="0.25">
      <c r="A241" s="2">
        <v>45259.533050694445</v>
      </c>
      <c r="B241" s="1" t="s">
        <v>98</v>
      </c>
      <c r="F241" s="2">
        <v>45259.533050694445</v>
      </c>
      <c r="G241" t="str">
        <f t="shared" si="6"/>
        <v xml:space="preserve">Computer Science </v>
      </c>
      <c r="H241" t="str">
        <f t="shared" si="7"/>
        <v/>
      </c>
    </row>
    <row r="242" spans="1:8" x14ac:dyDescent="0.25">
      <c r="A242" s="2">
        <v>45259.805309016199</v>
      </c>
      <c r="B242" s="1" t="s">
        <v>165</v>
      </c>
      <c r="C242" s="1" t="s">
        <v>212</v>
      </c>
      <c r="F242" s="2">
        <v>45259.805309016199</v>
      </c>
      <c r="G242" t="str">
        <f t="shared" si="6"/>
        <v>Exploring Majors</v>
      </c>
      <c r="H242" t="str">
        <f t="shared" si="7"/>
        <v>N/A</v>
      </c>
    </row>
    <row r="243" spans="1:8" x14ac:dyDescent="0.25">
      <c r="A243" s="2">
        <v>45260.360691527778</v>
      </c>
      <c r="B243" s="1" t="s">
        <v>48</v>
      </c>
      <c r="F243" s="2">
        <v>45260.360691527778</v>
      </c>
      <c r="G243" t="str">
        <f t="shared" si="6"/>
        <v xml:space="preserve">Marketing </v>
      </c>
      <c r="H243" t="str">
        <f t="shared" si="7"/>
        <v/>
      </c>
    </row>
    <row r="244" spans="1:8" x14ac:dyDescent="0.25">
      <c r="A244" s="2">
        <v>45264.983487199075</v>
      </c>
      <c r="B244" s="1" t="s">
        <v>213</v>
      </c>
      <c r="F244" s="2">
        <v>45264.983487199075</v>
      </c>
      <c r="G244" t="str">
        <f t="shared" si="6"/>
        <v xml:space="preserve">International Business </v>
      </c>
      <c r="H244" t="str">
        <f t="shared" si="7"/>
        <v/>
      </c>
    </row>
    <row r="246" spans="1:8" x14ac:dyDescent="0.25">
      <c r="A246" s="5" t="s">
        <v>214</v>
      </c>
      <c r="B24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42C7-E08C-4962-85E8-34D6648CE889}">
  <dimension ref="A1:U285"/>
  <sheetViews>
    <sheetView showGridLines="0" topLeftCell="F1" workbookViewId="0">
      <pane ySplit="1" topLeftCell="A2" activePane="bottomLeft" state="frozen"/>
      <selection pane="bottomLeft" activeCell="T47" sqref="T47"/>
    </sheetView>
  </sheetViews>
  <sheetFormatPr defaultRowHeight="12.5" x14ac:dyDescent="0.25"/>
  <cols>
    <col min="1" max="1" width="39.1796875" hidden="1" customWidth="1"/>
    <col min="2" max="2" width="30.7265625" hidden="1" customWidth="1"/>
    <col min="3" max="3" width="10.6328125" hidden="1" customWidth="1"/>
    <col min="4" max="5" width="8.7265625" hidden="1" customWidth="1"/>
    <col min="6" max="6" width="39.1796875" bestFit="1" customWidth="1"/>
    <col min="7" max="7" width="37.81640625" bestFit="1" customWidth="1"/>
    <col min="8" max="8" width="18.1796875" bestFit="1" customWidth="1"/>
    <col min="9" max="16" width="8.7265625" customWidth="1"/>
    <col min="17" max="17" width="1.7265625" customWidth="1"/>
    <col min="18" max="18" width="0.1796875" customWidth="1"/>
    <col min="19" max="19" width="32.08984375" bestFit="1" customWidth="1"/>
  </cols>
  <sheetData>
    <row r="1" spans="1:8" ht="20" x14ac:dyDescent="0.4">
      <c r="A1" t="s">
        <v>1</v>
      </c>
      <c r="B1" t="s">
        <v>259</v>
      </c>
      <c r="C1" t="s">
        <v>278</v>
      </c>
      <c r="F1" s="17" t="s">
        <v>1</v>
      </c>
      <c r="G1" s="17" t="s">
        <v>259</v>
      </c>
      <c r="H1" s="17" t="s">
        <v>293</v>
      </c>
    </row>
    <row r="2" spans="1:8" ht="18" customHeight="1" x14ac:dyDescent="0.35">
      <c r="A2" t="s">
        <v>222</v>
      </c>
      <c r="B2" t="s">
        <v>272</v>
      </c>
      <c r="C2">
        <f t="shared" ref="C2:C8" si="0">COUNTIF(B:B,"School of Public Health")</f>
        <v>7</v>
      </c>
      <c r="F2" s="10" t="s">
        <v>22</v>
      </c>
      <c r="G2" s="10" t="s">
        <v>260</v>
      </c>
      <c r="H2" s="10">
        <f>COUNTIF(Table4[[#All],[Major]], Table46[[#This Row],[Major]])</f>
        <v>30</v>
      </c>
    </row>
    <row r="3" spans="1:8" ht="18" customHeight="1" x14ac:dyDescent="0.35">
      <c r="A3" t="s">
        <v>222</v>
      </c>
      <c r="B3" t="s">
        <v>272</v>
      </c>
      <c r="C3">
        <f t="shared" si="0"/>
        <v>7</v>
      </c>
      <c r="F3" s="10" t="s">
        <v>13</v>
      </c>
      <c r="G3" s="10" t="s">
        <v>260</v>
      </c>
      <c r="H3" s="10">
        <f>COUNTIF(Table4[[#All],[Major]], Table46[[#This Row],[Major]])</f>
        <v>20</v>
      </c>
    </row>
    <row r="4" spans="1:8" ht="18" customHeight="1" x14ac:dyDescent="0.35">
      <c r="A4" t="s">
        <v>70</v>
      </c>
      <c r="B4" t="s">
        <v>272</v>
      </c>
      <c r="C4">
        <f t="shared" si="0"/>
        <v>7</v>
      </c>
      <c r="F4" s="10" t="s">
        <v>76</v>
      </c>
      <c r="G4" s="10" t="s">
        <v>261</v>
      </c>
      <c r="H4" s="10">
        <f>COUNTIF(Table4[[#All],[Major]], Table46[[#This Row],[Major]])</f>
        <v>19</v>
      </c>
    </row>
    <row r="5" spans="1:8" ht="18" customHeight="1" x14ac:dyDescent="0.35">
      <c r="A5" t="s">
        <v>70</v>
      </c>
      <c r="B5" t="s">
        <v>272</v>
      </c>
      <c r="C5">
        <f t="shared" si="0"/>
        <v>7</v>
      </c>
      <c r="F5" s="10" t="s">
        <v>101</v>
      </c>
      <c r="G5" s="10" t="s">
        <v>260</v>
      </c>
      <c r="H5" s="10">
        <f>COUNTIF(Table4[[#All],[Major]], Table46[[#This Row],[Major]])</f>
        <v>15</v>
      </c>
    </row>
    <row r="6" spans="1:8" ht="18" customHeight="1" x14ac:dyDescent="0.35">
      <c r="A6" t="s">
        <v>70</v>
      </c>
      <c r="B6" t="s">
        <v>272</v>
      </c>
      <c r="C6">
        <f t="shared" si="0"/>
        <v>7</v>
      </c>
      <c r="F6" s="10" t="s">
        <v>36</v>
      </c>
      <c r="G6" s="10" t="s">
        <v>260</v>
      </c>
      <c r="H6" s="10">
        <f>COUNTIF(Table4[[#All],[Major]], Table46[[#This Row],[Major]])</f>
        <v>13</v>
      </c>
    </row>
    <row r="7" spans="1:8" ht="18" customHeight="1" x14ac:dyDescent="0.35">
      <c r="A7" t="s">
        <v>70</v>
      </c>
      <c r="B7" t="s">
        <v>272</v>
      </c>
      <c r="C7">
        <f t="shared" si="0"/>
        <v>7</v>
      </c>
      <c r="F7" s="10" t="s">
        <v>25</v>
      </c>
      <c r="G7" s="10" t="s">
        <v>266</v>
      </c>
      <c r="H7" s="10">
        <f>COUNTIF(Table4[[#All],[Major]], Table46[[#This Row],[Major]])</f>
        <v>12</v>
      </c>
    </row>
    <row r="8" spans="1:8" ht="18" customHeight="1" x14ac:dyDescent="0.35">
      <c r="A8" t="s">
        <v>70</v>
      </c>
      <c r="B8" t="s">
        <v>272</v>
      </c>
      <c r="C8">
        <f t="shared" si="0"/>
        <v>7</v>
      </c>
      <c r="F8" s="10" t="s">
        <v>132</v>
      </c>
      <c r="G8" s="10" t="s">
        <v>266</v>
      </c>
      <c r="H8" s="10">
        <f>COUNTIF(Table4[[#All],[Major]], Table46[[#This Row],[Major]])</f>
        <v>12</v>
      </c>
    </row>
    <row r="9" spans="1:8" ht="18" customHeight="1" x14ac:dyDescent="0.35">
      <c r="A9" t="s">
        <v>84</v>
      </c>
      <c r="B9" t="s">
        <v>275</v>
      </c>
      <c r="C9">
        <f t="shared" ref="C9:C22" si="1">COUNTIF(B:B,"School of Nursing")</f>
        <v>14</v>
      </c>
      <c r="F9" s="10" t="s">
        <v>72</v>
      </c>
      <c r="G9" s="10" t="s">
        <v>275</v>
      </c>
      <c r="H9" s="10">
        <f>COUNTIF(Table4[[#All],[Major]], Table46[[#This Row],[Major]])</f>
        <v>12</v>
      </c>
    </row>
    <row r="10" spans="1:8" ht="18" customHeight="1" x14ac:dyDescent="0.35">
      <c r="A10" t="s">
        <v>84</v>
      </c>
      <c r="B10" t="s">
        <v>275</v>
      </c>
      <c r="C10">
        <f t="shared" si="1"/>
        <v>14</v>
      </c>
      <c r="F10" s="10" t="s">
        <v>99</v>
      </c>
      <c r="G10" s="10" t="s">
        <v>264</v>
      </c>
      <c r="H10" s="10">
        <f>COUNTIF(Table4[[#All],[Major]], Table46[[#This Row],[Major]])</f>
        <v>10</v>
      </c>
    </row>
    <row r="11" spans="1:8" ht="18" customHeight="1" x14ac:dyDescent="0.35">
      <c r="A11" t="s">
        <v>72</v>
      </c>
      <c r="B11" t="s">
        <v>275</v>
      </c>
      <c r="C11">
        <f t="shared" si="1"/>
        <v>14</v>
      </c>
      <c r="F11" s="10" t="s">
        <v>243</v>
      </c>
      <c r="G11" s="10" t="s">
        <v>260</v>
      </c>
      <c r="H11" s="10">
        <f>COUNTIF(Table4[[#All],[Major]], Table46[[#This Row],[Major]])</f>
        <v>10</v>
      </c>
    </row>
    <row r="12" spans="1:8" ht="18" customHeight="1" x14ac:dyDescent="0.35">
      <c r="A12" t="s">
        <v>72</v>
      </c>
      <c r="B12" t="s">
        <v>275</v>
      </c>
      <c r="C12">
        <f t="shared" si="1"/>
        <v>14</v>
      </c>
      <c r="F12" s="10" t="s">
        <v>30</v>
      </c>
      <c r="G12" s="10" t="s">
        <v>260</v>
      </c>
      <c r="H12" s="10">
        <f>COUNTIF(Table4[[#All],[Major]], Table46[[#This Row],[Major]])</f>
        <v>9</v>
      </c>
    </row>
    <row r="13" spans="1:8" ht="18" customHeight="1" x14ac:dyDescent="0.35">
      <c r="A13" t="s">
        <v>72</v>
      </c>
      <c r="B13" t="s">
        <v>275</v>
      </c>
      <c r="C13">
        <f t="shared" si="1"/>
        <v>14</v>
      </c>
      <c r="F13" s="10" t="s">
        <v>95</v>
      </c>
      <c r="G13" s="10" t="s">
        <v>265</v>
      </c>
      <c r="H13" s="10">
        <f>COUNTIF(Table4[[#All],[Major]], Table46[[#This Row],[Major]])</f>
        <v>8</v>
      </c>
    </row>
    <row r="14" spans="1:8" ht="18" customHeight="1" x14ac:dyDescent="0.35">
      <c r="A14" t="s">
        <v>72</v>
      </c>
      <c r="B14" t="s">
        <v>275</v>
      </c>
      <c r="C14">
        <f t="shared" si="1"/>
        <v>14</v>
      </c>
      <c r="F14" s="10" t="s">
        <v>238</v>
      </c>
      <c r="G14" s="10" t="s">
        <v>273</v>
      </c>
      <c r="H14" s="10">
        <f>COUNTIF(Table4[[#All],[Major]], Table46[[#This Row],[Major]])</f>
        <v>8</v>
      </c>
    </row>
    <row r="15" spans="1:8" ht="18" customHeight="1" x14ac:dyDescent="0.35">
      <c r="A15" t="s">
        <v>72</v>
      </c>
      <c r="B15" t="s">
        <v>275</v>
      </c>
      <c r="C15">
        <f t="shared" si="1"/>
        <v>14</v>
      </c>
      <c r="F15" s="10" t="s">
        <v>165</v>
      </c>
      <c r="G15" s="10" t="s">
        <v>269</v>
      </c>
      <c r="H15" s="10">
        <f>COUNTIF(Table4[[#All],[Major]], Table46[[#This Row],[Major]])</f>
        <v>5</v>
      </c>
    </row>
    <row r="16" spans="1:8" ht="18" customHeight="1" x14ac:dyDescent="0.35">
      <c r="A16" t="s">
        <v>72</v>
      </c>
      <c r="B16" t="s">
        <v>275</v>
      </c>
      <c r="C16">
        <f t="shared" si="1"/>
        <v>14</v>
      </c>
      <c r="F16" s="10" t="s">
        <v>245</v>
      </c>
      <c r="G16" s="10" t="s">
        <v>262</v>
      </c>
      <c r="H16" s="10">
        <f>COUNTIF(Table4[[#All],[Major]], Table46[[#This Row],[Major]])</f>
        <v>5</v>
      </c>
    </row>
    <row r="17" spans="1:8" ht="18" customHeight="1" x14ac:dyDescent="0.35">
      <c r="A17" t="s">
        <v>72</v>
      </c>
      <c r="B17" t="s">
        <v>275</v>
      </c>
      <c r="C17">
        <f t="shared" si="1"/>
        <v>14</v>
      </c>
      <c r="F17" s="10" t="s">
        <v>177</v>
      </c>
      <c r="G17" s="10" t="s">
        <v>260</v>
      </c>
      <c r="H17" s="10">
        <f>COUNTIF(Table4[[#All],[Major]], Table46[[#This Row],[Major]])</f>
        <v>5</v>
      </c>
    </row>
    <row r="18" spans="1:8" ht="18" customHeight="1" x14ac:dyDescent="0.35">
      <c r="A18" t="s">
        <v>72</v>
      </c>
      <c r="B18" t="s">
        <v>275</v>
      </c>
      <c r="C18">
        <f t="shared" si="1"/>
        <v>14</v>
      </c>
      <c r="F18" s="10" t="s">
        <v>47</v>
      </c>
      <c r="G18" s="10" t="s">
        <v>265</v>
      </c>
      <c r="H18" s="10">
        <f>COUNTIF(Table4[[#All],[Major]], Table46[[#This Row],[Major]])</f>
        <v>5</v>
      </c>
    </row>
    <row r="19" spans="1:8" ht="18" customHeight="1" x14ac:dyDescent="0.35">
      <c r="A19" t="s">
        <v>72</v>
      </c>
      <c r="B19" t="s">
        <v>275</v>
      </c>
      <c r="C19">
        <f t="shared" si="1"/>
        <v>14</v>
      </c>
      <c r="F19" s="10" t="s">
        <v>70</v>
      </c>
      <c r="G19" s="10" t="s">
        <v>272</v>
      </c>
      <c r="H19" s="10">
        <f>COUNTIF(Table4[[#All],[Major]], Table46[[#This Row],[Major]])</f>
        <v>5</v>
      </c>
    </row>
    <row r="20" spans="1:8" ht="18" customHeight="1" x14ac:dyDescent="0.35">
      <c r="A20" t="s">
        <v>72</v>
      </c>
      <c r="B20" t="s">
        <v>275</v>
      </c>
      <c r="C20">
        <f t="shared" si="1"/>
        <v>14</v>
      </c>
      <c r="F20" s="10" t="s">
        <v>33</v>
      </c>
      <c r="G20" s="10" t="s">
        <v>261</v>
      </c>
      <c r="H20" s="10">
        <f>COUNTIF(Table4[[#All],[Major]], Table46[[#This Row],[Major]])</f>
        <v>5</v>
      </c>
    </row>
    <row r="21" spans="1:8" ht="18" customHeight="1" x14ac:dyDescent="0.35">
      <c r="A21" t="s">
        <v>72</v>
      </c>
      <c r="B21" t="s">
        <v>275</v>
      </c>
      <c r="C21">
        <f t="shared" si="1"/>
        <v>14</v>
      </c>
      <c r="F21" s="10" t="s">
        <v>189</v>
      </c>
      <c r="G21" s="10" t="s">
        <v>261</v>
      </c>
      <c r="H21" s="10">
        <f>COUNTIF(Table4[[#All],[Major]], Table46[[#This Row],[Major]])</f>
        <v>4</v>
      </c>
    </row>
    <row r="22" spans="1:8" ht="18" customHeight="1" x14ac:dyDescent="0.35">
      <c r="A22" t="s">
        <v>72</v>
      </c>
      <c r="B22" t="s">
        <v>275</v>
      </c>
      <c r="C22">
        <f t="shared" si="1"/>
        <v>14</v>
      </c>
      <c r="F22" s="10" t="s">
        <v>231</v>
      </c>
      <c r="G22" s="10" t="s">
        <v>261</v>
      </c>
      <c r="H22" s="10">
        <f>COUNTIF(Table4[[#All],[Major]], Table46[[#This Row],[Major]])</f>
        <v>3</v>
      </c>
    </row>
    <row r="23" spans="1:8" ht="18" customHeight="1" x14ac:dyDescent="0.35">
      <c r="A23" t="s">
        <v>271</v>
      </c>
      <c r="B23" t="s">
        <v>263</v>
      </c>
      <c r="C23">
        <f t="shared" ref="C23:C31" si="2">COUNTIF(B:B,"School of Integrated Health Sciences")</f>
        <v>9</v>
      </c>
      <c r="F23" s="10" t="s">
        <v>223</v>
      </c>
      <c r="G23" s="10" t="s">
        <v>266</v>
      </c>
      <c r="H23" s="10">
        <f>COUNTIF(Table4[[#All],[Major]], Table46[[#This Row],[Major]])</f>
        <v>3</v>
      </c>
    </row>
    <row r="24" spans="1:8" ht="18" customHeight="1" x14ac:dyDescent="0.35">
      <c r="A24" t="s">
        <v>109</v>
      </c>
      <c r="B24" t="s">
        <v>263</v>
      </c>
      <c r="C24">
        <f t="shared" si="2"/>
        <v>9</v>
      </c>
      <c r="F24" s="10" t="s">
        <v>105</v>
      </c>
      <c r="G24" s="10" t="s">
        <v>260</v>
      </c>
      <c r="H24" s="10">
        <f>COUNTIF(Table4[[#All],[Major]], Table46[[#This Row],[Major]])</f>
        <v>3</v>
      </c>
    </row>
    <row r="25" spans="1:8" ht="18" customHeight="1" x14ac:dyDescent="0.35">
      <c r="A25" t="s">
        <v>252</v>
      </c>
      <c r="B25" t="s">
        <v>263</v>
      </c>
      <c r="C25">
        <f t="shared" si="2"/>
        <v>9</v>
      </c>
      <c r="F25" s="10" t="s">
        <v>67</v>
      </c>
      <c r="G25" s="10" t="s">
        <v>260</v>
      </c>
      <c r="H25" s="10">
        <f>COUNTIF(Table4[[#All],[Major]], Table46[[#This Row],[Major]])</f>
        <v>3</v>
      </c>
    </row>
    <row r="26" spans="1:8" ht="18" customHeight="1" x14ac:dyDescent="0.35">
      <c r="A26" t="s">
        <v>252</v>
      </c>
      <c r="B26" t="s">
        <v>263</v>
      </c>
      <c r="C26">
        <f t="shared" si="2"/>
        <v>9</v>
      </c>
      <c r="F26" s="10" t="s">
        <v>232</v>
      </c>
      <c r="G26" s="10" t="s">
        <v>263</v>
      </c>
      <c r="H26" s="10">
        <f>COUNTIF(Table4[[#All],[Major]], Table46[[#This Row],[Major]])</f>
        <v>3</v>
      </c>
    </row>
    <row r="27" spans="1:8" ht="18" customHeight="1" x14ac:dyDescent="0.35">
      <c r="A27" t="s">
        <v>232</v>
      </c>
      <c r="B27" t="s">
        <v>263</v>
      </c>
      <c r="C27">
        <f t="shared" si="2"/>
        <v>9</v>
      </c>
      <c r="F27" s="10" t="s">
        <v>115</v>
      </c>
      <c r="G27" s="10" t="s">
        <v>260</v>
      </c>
      <c r="H27" s="10">
        <f>COUNTIF(Table4[[#All],[Major]], Table46[[#This Row],[Major]])</f>
        <v>3</v>
      </c>
    </row>
    <row r="28" spans="1:8" ht="18" customHeight="1" x14ac:dyDescent="0.35">
      <c r="A28" t="s">
        <v>232</v>
      </c>
      <c r="B28" t="s">
        <v>263</v>
      </c>
      <c r="C28">
        <f t="shared" si="2"/>
        <v>9</v>
      </c>
      <c r="F28" s="10" t="s">
        <v>170</v>
      </c>
      <c r="G28" s="10" t="s">
        <v>261</v>
      </c>
      <c r="H28" s="10">
        <f>COUNTIF(Table4[[#All],[Major]], Table46[[#This Row],[Major]])</f>
        <v>3</v>
      </c>
    </row>
    <row r="29" spans="1:8" ht="18" customHeight="1" x14ac:dyDescent="0.35">
      <c r="A29" t="s">
        <v>232</v>
      </c>
      <c r="B29" t="s">
        <v>263</v>
      </c>
      <c r="C29">
        <f t="shared" si="2"/>
        <v>9</v>
      </c>
      <c r="F29" s="10" t="s">
        <v>107</v>
      </c>
      <c r="G29" s="10" t="s">
        <v>265</v>
      </c>
      <c r="H29" s="10">
        <f>COUNTIF(Table4[[#All],[Major]], Table46[[#This Row],[Major]])</f>
        <v>3</v>
      </c>
    </row>
    <row r="30" spans="1:8" ht="18" customHeight="1" x14ac:dyDescent="0.35">
      <c r="A30" t="s">
        <v>276</v>
      </c>
      <c r="B30" t="s">
        <v>263</v>
      </c>
      <c r="C30">
        <f t="shared" si="2"/>
        <v>9</v>
      </c>
      <c r="F30" s="10" t="s">
        <v>179</v>
      </c>
      <c r="G30" s="10" t="s">
        <v>260</v>
      </c>
      <c r="H30" s="10">
        <f>COUNTIF(Table4[[#All],[Major]], Table46[[#This Row],[Major]])</f>
        <v>2</v>
      </c>
    </row>
    <row r="31" spans="1:8" ht="18" customHeight="1" x14ac:dyDescent="0.35">
      <c r="A31" t="s">
        <v>276</v>
      </c>
      <c r="B31" t="s">
        <v>263</v>
      </c>
      <c r="C31">
        <f t="shared" si="2"/>
        <v>9</v>
      </c>
      <c r="F31" s="10" t="s">
        <v>90</v>
      </c>
      <c r="G31" s="10" t="s">
        <v>262</v>
      </c>
      <c r="H31" s="10">
        <f>COUNTIF(Table4[[#All],[Major]], Table46[[#This Row],[Major]])</f>
        <v>2</v>
      </c>
    </row>
    <row r="32" spans="1:8" ht="18" customHeight="1" x14ac:dyDescent="0.35">
      <c r="A32" t="s">
        <v>36</v>
      </c>
      <c r="B32" t="s">
        <v>260</v>
      </c>
      <c r="C32">
        <f t="shared" ref="C32:C63" si="3">COUNTIF(B:B,"Lee Business School")</f>
        <v>118</v>
      </c>
      <c r="F32" s="10" t="s">
        <v>252</v>
      </c>
      <c r="G32" s="10" t="s">
        <v>263</v>
      </c>
      <c r="H32" s="10">
        <f>COUNTIF(Table4[[#All],[Major]], Table46[[#This Row],[Major]])</f>
        <v>2</v>
      </c>
    </row>
    <row r="33" spans="1:21" ht="26.5" customHeight="1" thickBot="1" x14ac:dyDescent="0.4">
      <c r="A33" t="s">
        <v>36</v>
      </c>
      <c r="B33" t="s">
        <v>260</v>
      </c>
      <c r="C33">
        <f t="shared" si="3"/>
        <v>118</v>
      </c>
      <c r="F33" s="10" t="s">
        <v>247</v>
      </c>
      <c r="G33" s="10" t="s">
        <v>261</v>
      </c>
      <c r="H33" s="10">
        <f>COUNTIF(Table4[[#All],[Major]], Table46[[#This Row],[Major]])</f>
        <v>2</v>
      </c>
    </row>
    <row r="34" spans="1:21" ht="91" customHeight="1" thickBot="1" x14ac:dyDescent="0.4">
      <c r="A34" t="s">
        <v>36</v>
      </c>
      <c r="B34" t="s">
        <v>260</v>
      </c>
      <c r="C34">
        <f t="shared" si="3"/>
        <v>118</v>
      </c>
      <c r="F34" s="10" t="s">
        <v>237</v>
      </c>
      <c r="G34" s="10" t="s">
        <v>260</v>
      </c>
      <c r="H34" s="10">
        <f>COUNTIF(Table4[[#All],[Major]], Table46[[#This Row],[Major]])</f>
        <v>2</v>
      </c>
      <c r="S34" s="78" t="s">
        <v>318</v>
      </c>
    </row>
    <row r="35" spans="1:21" ht="18" customHeight="1" x14ac:dyDescent="0.35">
      <c r="A35" t="s">
        <v>36</v>
      </c>
      <c r="B35" t="s">
        <v>260</v>
      </c>
      <c r="C35">
        <f t="shared" si="3"/>
        <v>118</v>
      </c>
      <c r="F35" s="10" t="s">
        <v>196</v>
      </c>
      <c r="G35" s="10" t="s">
        <v>260</v>
      </c>
      <c r="H35" s="10">
        <f>COUNTIF(Table4[[#All],[Major]], Table46[[#This Row],[Major]])</f>
        <v>2</v>
      </c>
    </row>
    <row r="36" spans="1:21" ht="18" customHeight="1" thickBot="1" x14ac:dyDescent="0.45">
      <c r="A36" t="s">
        <v>36</v>
      </c>
      <c r="B36" t="s">
        <v>260</v>
      </c>
      <c r="C36">
        <f t="shared" si="3"/>
        <v>118</v>
      </c>
      <c r="F36" s="10" t="s">
        <v>253</v>
      </c>
      <c r="G36" s="10" t="s">
        <v>266</v>
      </c>
      <c r="H36" s="10">
        <f>COUNTIF(Table4[[#All],[Major]], Table46[[#This Row],[Major]])</f>
        <v>2</v>
      </c>
      <c r="S36" s="120" t="s">
        <v>323</v>
      </c>
      <c r="T36" s="120"/>
      <c r="U36" s="4" t="s">
        <v>281</v>
      </c>
    </row>
    <row r="37" spans="1:21" ht="18" customHeight="1" x14ac:dyDescent="0.35">
      <c r="A37" t="s">
        <v>36</v>
      </c>
      <c r="B37" t="s">
        <v>260</v>
      </c>
      <c r="C37">
        <f t="shared" si="3"/>
        <v>118</v>
      </c>
      <c r="F37" s="10" t="s">
        <v>249</v>
      </c>
      <c r="G37" s="10" t="s">
        <v>262</v>
      </c>
      <c r="H37" s="10">
        <f>COUNTIF(Table4[[#All],[Major]], Table46[[#This Row],[Major]])</f>
        <v>2</v>
      </c>
      <c r="P37" s="43"/>
      <c r="S37" s="61" t="s">
        <v>272</v>
      </c>
      <c r="T37" s="60">
        <v>7</v>
      </c>
      <c r="U37" s="119">
        <f>T37/$T$49</f>
        <v>2.464788732394366E-2</v>
      </c>
    </row>
    <row r="38" spans="1:21" ht="18" customHeight="1" x14ac:dyDescent="0.35">
      <c r="A38" t="s">
        <v>36</v>
      </c>
      <c r="B38" t="s">
        <v>260</v>
      </c>
      <c r="C38">
        <f t="shared" si="3"/>
        <v>118</v>
      </c>
      <c r="F38" s="10" t="s">
        <v>46</v>
      </c>
      <c r="G38" s="10" t="s">
        <v>262</v>
      </c>
      <c r="H38" s="10">
        <f>COUNTIF(Table4[[#All],[Major]], Table46[[#This Row],[Major]])</f>
        <v>2</v>
      </c>
      <c r="P38" s="104"/>
      <c r="S38" s="62" t="s">
        <v>275</v>
      </c>
      <c r="T38" s="60">
        <v>14</v>
      </c>
      <c r="U38" s="119">
        <f t="shared" ref="U38:U48" si="4">T38/$T$49</f>
        <v>4.9295774647887321E-2</v>
      </c>
    </row>
    <row r="39" spans="1:21" ht="31" x14ac:dyDescent="0.35">
      <c r="A39" t="s">
        <v>36</v>
      </c>
      <c r="B39" t="s">
        <v>260</v>
      </c>
      <c r="C39">
        <f t="shared" si="3"/>
        <v>118</v>
      </c>
      <c r="F39" s="10" t="s">
        <v>118</v>
      </c>
      <c r="G39" s="10" t="s">
        <v>264</v>
      </c>
      <c r="H39" s="10">
        <f>COUNTIF(Table4[[#All],[Major]], Table46[[#This Row],[Major]])</f>
        <v>2</v>
      </c>
      <c r="O39" s="43"/>
      <c r="P39" s="105"/>
      <c r="S39" s="117" t="s">
        <v>263</v>
      </c>
      <c r="T39" s="60">
        <v>9</v>
      </c>
      <c r="U39" s="119">
        <f t="shared" si="4"/>
        <v>3.1690140845070422E-2</v>
      </c>
    </row>
    <row r="40" spans="1:21" ht="18" customHeight="1" x14ac:dyDescent="0.35">
      <c r="A40" t="s">
        <v>36</v>
      </c>
      <c r="B40" t="s">
        <v>260</v>
      </c>
      <c r="C40">
        <f t="shared" si="3"/>
        <v>118</v>
      </c>
      <c r="F40" s="10" t="s">
        <v>222</v>
      </c>
      <c r="G40" s="10" t="s">
        <v>272</v>
      </c>
      <c r="H40" s="10">
        <f>COUNTIF(Table4[[#All],[Major]], Table46[[#This Row],[Major]])</f>
        <v>2</v>
      </c>
      <c r="S40" s="62" t="s">
        <v>260</v>
      </c>
      <c r="T40" s="60">
        <v>118</v>
      </c>
      <c r="U40" s="119">
        <f>T40/$T$49</f>
        <v>0.41549295774647887</v>
      </c>
    </row>
    <row r="41" spans="1:21" ht="18" customHeight="1" x14ac:dyDescent="0.35">
      <c r="A41" t="s">
        <v>36</v>
      </c>
      <c r="B41" t="s">
        <v>260</v>
      </c>
      <c r="C41">
        <f t="shared" si="3"/>
        <v>118</v>
      </c>
      <c r="F41" s="10" t="s">
        <v>114</v>
      </c>
      <c r="G41" s="10" t="s">
        <v>261</v>
      </c>
      <c r="H41" s="10">
        <f>COUNTIF(Table4[[#All],[Major]], Table46[[#This Row],[Major]])</f>
        <v>2</v>
      </c>
      <c r="S41" s="61" t="s">
        <v>266</v>
      </c>
      <c r="T41" s="60">
        <v>32</v>
      </c>
      <c r="U41" s="119">
        <f t="shared" si="4"/>
        <v>0.11267605633802817</v>
      </c>
    </row>
    <row r="42" spans="1:21" ht="18" customHeight="1" x14ac:dyDescent="0.35">
      <c r="A42" t="s">
        <v>36</v>
      </c>
      <c r="B42" t="s">
        <v>260</v>
      </c>
      <c r="C42">
        <f t="shared" si="3"/>
        <v>118</v>
      </c>
      <c r="F42" s="10" t="s">
        <v>84</v>
      </c>
      <c r="G42" s="10" t="s">
        <v>275</v>
      </c>
      <c r="H42" s="10">
        <f>COUNTIF(Table4[[#All],[Major]], Table46[[#This Row],[Major]])</f>
        <v>2</v>
      </c>
      <c r="S42" s="61" t="s">
        <v>273</v>
      </c>
      <c r="T42">
        <v>8</v>
      </c>
      <c r="U42" s="119">
        <f t="shared" si="4"/>
        <v>2.8169014084507043E-2</v>
      </c>
    </row>
    <row r="43" spans="1:21" ht="31" x14ac:dyDescent="0.35">
      <c r="A43" t="s">
        <v>36</v>
      </c>
      <c r="B43" t="s">
        <v>260</v>
      </c>
      <c r="C43">
        <f t="shared" si="3"/>
        <v>118</v>
      </c>
      <c r="F43" s="10" t="s">
        <v>276</v>
      </c>
      <c r="G43" s="10" t="s">
        <v>263</v>
      </c>
      <c r="H43" s="10">
        <f>COUNTIF(Table4[[#All],[Major]], Table46[[#This Row],[Major]])</f>
        <v>2</v>
      </c>
      <c r="S43" s="118" t="s">
        <v>265</v>
      </c>
      <c r="T43">
        <v>18</v>
      </c>
      <c r="U43" s="119">
        <f t="shared" si="4"/>
        <v>6.3380281690140844E-2</v>
      </c>
    </row>
    <row r="44" spans="1:21" ht="18" customHeight="1" x14ac:dyDescent="0.35">
      <c r="A44" t="s">
        <v>36</v>
      </c>
      <c r="B44" t="s">
        <v>260</v>
      </c>
      <c r="C44">
        <f t="shared" si="3"/>
        <v>118</v>
      </c>
      <c r="F44" s="10" t="s">
        <v>225</v>
      </c>
      <c r="G44" s="10" t="s">
        <v>261</v>
      </c>
      <c r="H44" s="10">
        <f>COUNTIF(Table4[[#All],[Major]], Table46[[#This Row],[Major]])</f>
        <v>2</v>
      </c>
      <c r="S44" s="118" t="s">
        <v>264</v>
      </c>
      <c r="T44">
        <v>14</v>
      </c>
      <c r="U44" s="119">
        <f t="shared" si="4"/>
        <v>4.9295774647887321E-2</v>
      </c>
    </row>
    <row r="45" spans="1:21" ht="18" customHeight="1" x14ac:dyDescent="0.35">
      <c r="A45" t="s">
        <v>179</v>
      </c>
      <c r="B45" t="s">
        <v>260</v>
      </c>
      <c r="C45">
        <f t="shared" si="3"/>
        <v>118</v>
      </c>
      <c r="F45" s="10" t="s">
        <v>258</v>
      </c>
      <c r="G45" s="10" t="s">
        <v>261</v>
      </c>
      <c r="H45" s="10">
        <f>COUNTIF(Table4[[#All],[Major]], Table46[[#This Row],[Major]])</f>
        <v>2</v>
      </c>
      <c r="S45" s="118" t="s">
        <v>261</v>
      </c>
      <c r="T45">
        <v>44</v>
      </c>
      <c r="U45" s="119">
        <f t="shared" si="4"/>
        <v>0.15492957746478872</v>
      </c>
    </row>
    <row r="46" spans="1:21" ht="18" customHeight="1" x14ac:dyDescent="0.35">
      <c r="A46" t="s">
        <v>179</v>
      </c>
      <c r="B46" t="s">
        <v>260</v>
      </c>
      <c r="C46">
        <f t="shared" si="3"/>
        <v>118</v>
      </c>
      <c r="F46" s="10" t="s">
        <v>271</v>
      </c>
      <c r="G46" s="10" t="s">
        <v>263</v>
      </c>
      <c r="H46" s="10">
        <f>COUNTIF(Table4[[#All],[Major]], Table46[[#This Row],[Major]])</f>
        <v>1</v>
      </c>
      <c r="S46" s="118" t="s">
        <v>262</v>
      </c>
      <c r="T46">
        <v>13</v>
      </c>
      <c r="U46" s="119">
        <f t="shared" si="4"/>
        <v>4.5774647887323945E-2</v>
      </c>
    </row>
    <row r="47" spans="1:21" ht="18" customHeight="1" x14ac:dyDescent="0.35">
      <c r="A47" t="s">
        <v>243</v>
      </c>
      <c r="B47" t="s">
        <v>260</v>
      </c>
      <c r="C47">
        <f t="shared" si="3"/>
        <v>118</v>
      </c>
      <c r="F47" s="10" t="s">
        <v>270</v>
      </c>
      <c r="G47" s="10" t="s">
        <v>261</v>
      </c>
      <c r="H47" s="10">
        <f>COUNTIF(Table4[[#All],[Major]], Table46[[#This Row],[Major]])</f>
        <v>1</v>
      </c>
      <c r="S47" s="118" t="s">
        <v>268</v>
      </c>
      <c r="T47">
        <v>2</v>
      </c>
      <c r="U47" s="119">
        <f t="shared" si="4"/>
        <v>7.0422535211267607E-3</v>
      </c>
    </row>
    <row r="48" spans="1:21" ht="18" customHeight="1" x14ac:dyDescent="0.35">
      <c r="A48" t="s">
        <v>243</v>
      </c>
      <c r="B48" t="s">
        <v>260</v>
      </c>
      <c r="C48">
        <f t="shared" si="3"/>
        <v>118</v>
      </c>
      <c r="F48" s="10" t="s">
        <v>109</v>
      </c>
      <c r="G48" s="10" t="s">
        <v>263</v>
      </c>
      <c r="H48" s="10">
        <f>COUNTIF(Table4[[#All],[Major]], Table46[[#This Row],[Major]])</f>
        <v>1</v>
      </c>
      <c r="S48" s="118" t="s">
        <v>269</v>
      </c>
      <c r="T48">
        <v>5</v>
      </c>
      <c r="U48" s="119">
        <f t="shared" si="4"/>
        <v>1.7605633802816902E-2</v>
      </c>
    </row>
    <row r="49" spans="1:20" ht="18" customHeight="1" thickBot="1" x14ac:dyDescent="0.4">
      <c r="A49" t="s">
        <v>243</v>
      </c>
      <c r="B49" t="s">
        <v>260</v>
      </c>
      <c r="C49">
        <f t="shared" si="3"/>
        <v>118</v>
      </c>
      <c r="F49" s="10" t="s">
        <v>178</v>
      </c>
      <c r="G49" s="10" t="s">
        <v>264</v>
      </c>
      <c r="H49" s="10">
        <f>COUNTIF(Table4[[#All],[Major]], Table46[[#This Row],[Major]])</f>
        <v>1</v>
      </c>
      <c r="S49" s="64" t="s">
        <v>284</v>
      </c>
      <c r="T49" s="65">
        <f>SUM(T37:T48)</f>
        <v>284</v>
      </c>
    </row>
    <row r="50" spans="1:20" ht="18" customHeight="1" x14ac:dyDescent="0.35">
      <c r="A50" t="s">
        <v>243</v>
      </c>
      <c r="B50" t="s">
        <v>260</v>
      </c>
      <c r="C50">
        <f t="shared" si="3"/>
        <v>118</v>
      </c>
      <c r="F50" s="10" t="s">
        <v>256</v>
      </c>
      <c r="G50" s="10" t="s">
        <v>265</v>
      </c>
      <c r="H50" s="10">
        <f>COUNTIF(Table4[[#All],[Major]], Table46[[#This Row],[Major]])</f>
        <v>1</v>
      </c>
    </row>
    <row r="51" spans="1:20" ht="18" customHeight="1" x14ac:dyDescent="0.35">
      <c r="A51" t="s">
        <v>243</v>
      </c>
      <c r="B51" t="s">
        <v>260</v>
      </c>
      <c r="C51">
        <f t="shared" si="3"/>
        <v>118</v>
      </c>
      <c r="F51" s="10" t="s">
        <v>267</v>
      </c>
      <c r="G51" s="10" t="s">
        <v>265</v>
      </c>
      <c r="H51" s="10">
        <f>COUNTIF(Table4[[#All],[Major]], Table46[[#This Row],[Major]])</f>
        <v>1</v>
      </c>
    </row>
    <row r="52" spans="1:20" ht="18" customHeight="1" x14ac:dyDescent="0.35">
      <c r="A52" t="s">
        <v>243</v>
      </c>
      <c r="B52" t="s">
        <v>260</v>
      </c>
      <c r="C52">
        <f t="shared" si="3"/>
        <v>118</v>
      </c>
      <c r="F52" s="10" t="s">
        <v>171</v>
      </c>
      <c r="G52" s="10" t="s">
        <v>266</v>
      </c>
      <c r="H52" s="10">
        <f>COUNTIF(Table4[[#All],[Major]], Table46[[#This Row],[Major]])</f>
        <v>1</v>
      </c>
    </row>
    <row r="53" spans="1:20" ht="18" customHeight="1" x14ac:dyDescent="0.35">
      <c r="A53" t="s">
        <v>243</v>
      </c>
      <c r="B53" t="s">
        <v>260</v>
      </c>
      <c r="C53">
        <f t="shared" si="3"/>
        <v>118</v>
      </c>
      <c r="F53" s="10" t="s">
        <v>239</v>
      </c>
      <c r="G53" s="10" t="s">
        <v>266</v>
      </c>
      <c r="H53" s="10">
        <f>COUNTIF(Table4[[#All],[Major]], Table46[[#This Row],[Major]])</f>
        <v>1</v>
      </c>
    </row>
    <row r="54" spans="1:20" ht="18" customHeight="1" x14ac:dyDescent="0.35">
      <c r="A54" t="s">
        <v>243</v>
      </c>
      <c r="B54" t="s">
        <v>260</v>
      </c>
      <c r="C54">
        <f t="shared" si="3"/>
        <v>118</v>
      </c>
      <c r="F54" s="10" t="s">
        <v>197</v>
      </c>
      <c r="G54" s="10" t="s">
        <v>268</v>
      </c>
      <c r="H54" s="10">
        <f>COUNTIF(Table4[[#All],[Major]], Table46[[#This Row],[Major]])</f>
        <v>1</v>
      </c>
    </row>
    <row r="55" spans="1:20" ht="18" customHeight="1" x14ac:dyDescent="0.35">
      <c r="A55" t="s">
        <v>243</v>
      </c>
      <c r="B55" t="s">
        <v>260</v>
      </c>
      <c r="C55">
        <f t="shared" si="3"/>
        <v>118</v>
      </c>
      <c r="F55" s="10" t="s">
        <v>158</v>
      </c>
      <c r="G55" s="10" t="s">
        <v>262</v>
      </c>
      <c r="H55" s="10">
        <f>COUNTIF(Table4[[#All],[Major]], Table46[[#This Row],[Major]])</f>
        <v>1</v>
      </c>
    </row>
    <row r="56" spans="1:20" ht="18" customHeight="1" x14ac:dyDescent="0.35">
      <c r="A56" t="s">
        <v>243</v>
      </c>
      <c r="B56" t="s">
        <v>260</v>
      </c>
      <c r="C56">
        <f t="shared" si="3"/>
        <v>118</v>
      </c>
      <c r="F56" s="10" t="s">
        <v>209</v>
      </c>
      <c r="G56" s="10" t="s">
        <v>261</v>
      </c>
      <c r="H56" s="10">
        <f>COUNTIF(Table4[[#All],[Major]], Table46[[#This Row],[Major]])</f>
        <v>1</v>
      </c>
    </row>
    <row r="57" spans="1:20" ht="18" customHeight="1" x14ac:dyDescent="0.35">
      <c r="A57" t="s">
        <v>101</v>
      </c>
      <c r="B57" t="s">
        <v>260</v>
      </c>
      <c r="C57">
        <f t="shared" si="3"/>
        <v>118</v>
      </c>
      <c r="F57" s="10" t="s">
        <v>242</v>
      </c>
      <c r="G57" s="10" t="s">
        <v>268</v>
      </c>
      <c r="H57" s="10">
        <f>COUNTIF(Table4[[#All],[Major]], Table46[[#This Row],[Major]])</f>
        <v>1</v>
      </c>
    </row>
    <row r="58" spans="1:20" ht="18" customHeight="1" x14ac:dyDescent="0.35">
      <c r="A58" t="s">
        <v>101</v>
      </c>
      <c r="B58" t="s">
        <v>260</v>
      </c>
      <c r="C58">
        <f t="shared" si="3"/>
        <v>118</v>
      </c>
      <c r="F58" s="10" t="s">
        <v>274</v>
      </c>
      <c r="G58" s="10" t="s">
        <v>264</v>
      </c>
      <c r="H58" s="10">
        <f>COUNTIF(Table4[[#All],[Major]], Table46[[#This Row],[Major]])</f>
        <v>1</v>
      </c>
    </row>
    <row r="59" spans="1:20" ht="18" customHeight="1" x14ac:dyDescent="0.35">
      <c r="A59" t="s">
        <v>101</v>
      </c>
      <c r="B59" t="s">
        <v>260</v>
      </c>
      <c r="C59">
        <f t="shared" si="3"/>
        <v>118</v>
      </c>
      <c r="F59" s="10" t="s">
        <v>199</v>
      </c>
      <c r="G59" s="10" t="s">
        <v>262</v>
      </c>
      <c r="H59" s="10">
        <f>COUNTIF(Table4[[#All],[Major]], Table46[[#This Row],[Major]])</f>
        <v>1</v>
      </c>
    </row>
    <row r="60" spans="1:20" ht="18" customHeight="1" x14ac:dyDescent="0.35">
      <c r="A60" t="s">
        <v>101</v>
      </c>
      <c r="B60" t="s">
        <v>260</v>
      </c>
      <c r="C60">
        <f t="shared" si="3"/>
        <v>118</v>
      </c>
      <c r="F60" s="10" t="s">
        <v>169</v>
      </c>
      <c r="G60" s="10" t="s">
        <v>260</v>
      </c>
      <c r="H60" s="10">
        <f>COUNTIF(Table4[[#All],[Major]], Table46[[#This Row],[Major]])</f>
        <v>1</v>
      </c>
    </row>
    <row r="61" spans="1:20" ht="18" customHeight="1" x14ac:dyDescent="0.35">
      <c r="A61" t="s">
        <v>101</v>
      </c>
      <c r="B61" t="s">
        <v>260</v>
      </c>
      <c r="C61">
        <f t="shared" si="3"/>
        <v>118</v>
      </c>
      <c r="F61" s="10" t="s">
        <v>277</v>
      </c>
      <c r="G61" s="10" t="s">
        <v>262</v>
      </c>
      <c r="H61" s="10">
        <f>COUNTIF(Table4[[#All],[Major]], Table46[[#This Row],[Major]])</f>
        <v>1</v>
      </c>
    </row>
    <row r="62" spans="1:20" x14ac:dyDescent="0.25">
      <c r="A62" t="s">
        <v>101</v>
      </c>
      <c r="B62" t="s">
        <v>260</v>
      </c>
      <c r="C62">
        <f t="shared" si="3"/>
        <v>118</v>
      </c>
    </row>
    <row r="63" spans="1:20" x14ac:dyDescent="0.25">
      <c r="A63" t="s">
        <v>101</v>
      </c>
      <c r="B63" t="s">
        <v>260</v>
      </c>
      <c r="C63">
        <f t="shared" si="3"/>
        <v>118</v>
      </c>
    </row>
    <row r="64" spans="1:20" x14ac:dyDescent="0.25">
      <c r="A64" t="s">
        <v>101</v>
      </c>
      <c r="B64" t="s">
        <v>260</v>
      </c>
      <c r="C64">
        <f t="shared" ref="C64:C95" si="5">COUNTIF(B:B,"Lee Business School")</f>
        <v>118</v>
      </c>
    </row>
    <row r="65" spans="1:3" x14ac:dyDescent="0.25">
      <c r="A65" t="s">
        <v>101</v>
      </c>
      <c r="B65" t="s">
        <v>260</v>
      </c>
      <c r="C65">
        <f t="shared" si="5"/>
        <v>118</v>
      </c>
    </row>
    <row r="66" spans="1:3" x14ac:dyDescent="0.25">
      <c r="A66" t="s">
        <v>101</v>
      </c>
      <c r="B66" t="s">
        <v>260</v>
      </c>
      <c r="C66">
        <f t="shared" si="5"/>
        <v>118</v>
      </c>
    </row>
    <row r="67" spans="1:3" x14ac:dyDescent="0.25">
      <c r="A67" t="s">
        <v>101</v>
      </c>
      <c r="B67" t="s">
        <v>260</v>
      </c>
      <c r="C67">
        <f t="shared" si="5"/>
        <v>118</v>
      </c>
    </row>
    <row r="68" spans="1:3" x14ac:dyDescent="0.25">
      <c r="A68" t="s">
        <v>101</v>
      </c>
      <c r="B68" t="s">
        <v>260</v>
      </c>
      <c r="C68">
        <f t="shared" si="5"/>
        <v>118</v>
      </c>
    </row>
    <row r="69" spans="1:3" x14ac:dyDescent="0.25">
      <c r="A69" t="s">
        <v>101</v>
      </c>
      <c r="B69" t="s">
        <v>260</v>
      </c>
      <c r="C69">
        <f t="shared" si="5"/>
        <v>118</v>
      </c>
    </row>
    <row r="70" spans="1:3" x14ac:dyDescent="0.25">
      <c r="A70" t="s">
        <v>101</v>
      </c>
      <c r="B70" t="s">
        <v>260</v>
      </c>
      <c r="C70">
        <f t="shared" si="5"/>
        <v>118</v>
      </c>
    </row>
    <row r="71" spans="1:3" x14ac:dyDescent="0.25">
      <c r="A71" t="s">
        <v>101</v>
      </c>
      <c r="B71" t="s">
        <v>260</v>
      </c>
      <c r="C71">
        <f t="shared" si="5"/>
        <v>118</v>
      </c>
    </row>
    <row r="72" spans="1:3" x14ac:dyDescent="0.25">
      <c r="A72" t="s">
        <v>105</v>
      </c>
      <c r="B72" t="s">
        <v>260</v>
      </c>
      <c r="C72">
        <f t="shared" si="5"/>
        <v>118</v>
      </c>
    </row>
    <row r="73" spans="1:3" x14ac:dyDescent="0.25">
      <c r="A73" t="s">
        <v>105</v>
      </c>
      <c r="B73" t="s">
        <v>260</v>
      </c>
      <c r="C73">
        <f t="shared" si="5"/>
        <v>118</v>
      </c>
    </row>
    <row r="74" spans="1:3" x14ac:dyDescent="0.25">
      <c r="A74" t="s">
        <v>105</v>
      </c>
      <c r="B74" t="s">
        <v>260</v>
      </c>
      <c r="C74">
        <f t="shared" si="5"/>
        <v>118</v>
      </c>
    </row>
    <row r="75" spans="1:3" x14ac:dyDescent="0.25">
      <c r="A75" t="s">
        <v>237</v>
      </c>
      <c r="B75" t="s">
        <v>260</v>
      </c>
      <c r="C75">
        <f t="shared" si="5"/>
        <v>118</v>
      </c>
    </row>
    <row r="76" spans="1:3" x14ac:dyDescent="0.25">
      <c r="A76" t="s">
        <v>237</v>
      </c>
      <c r="B76" t="s">
        <v>260</v>
      </c>
      <c r="C76">
        <f t="shared" si="5"/>
        <v>118</v>
      </c>
    </row>
    <row r="77" spans="1:3" x14ac:dyDescent="0.25">
      <c r="A77" t="s">
        <v>196</v>
      </c>
      <c r="B77" t="s">
        <v>260</v>
      </c>
      <c r="C77">
        <f t="shared" si="5"/>
        <v>118</v>
      </c>
    </row>
    <row r="78" spans="1:3" x14ac:dyDescent="0.25">
      <c r="A78" t="s">
        <v>196</v>
      </c>
      <c r="B78" t="s">
        <v>260</v>
      </c>
      <c r="C78">
        <f t="shared" si="5"/>
        <v>118</v>
      </c>
    </row>
    <row r="79" spans="1:3" x14ac:dyDescent="0.25">
      <c r="A79" t="s">
        <v>67</v>
      </c>
      <c r="B79" t="s">
        <v>260</v>
      </c>
      <c r="C79">
        <f t="shared" si="5"/>
        <v>118</v>
      </c>
    </row>
    <row r="80" spans="1:3" x14ac:dyDescent="0.25">
      <c r="A80" t="s">
        <v>67</v>
      </c>
      <c r="B80" t="s">
        <v>260</v>
      </c>
      <c r="C80">
        <f t="shared" si="5"/>
        <v>118</v>
      </c>
    </row>
    <row r="81" spans="1:3" x14ac:dyDescent="0.25">
      <c r="A81" t="s">
        <v>67</v>
      </c>
      <c r="B81" t="s">
        <v>260</v>
      </c>
      <c r="C81">
        <f t="shared" si="5"/>
        <v>118</v>
      </c>
    </row>
    <row r="82" spans="1:3" x14ac:dyDescent="0.25">
      <c r="A82" t="s">
        <v>13</v>
      </c>
      <c r="B82" t="s">
        <v>260</v>
      </c>
      <c r="C82">
        <f t="shared" si="5"/>
        <v>118</v>
      </c>
    </row>
    <row r="83" spans="1:3" x14ac:dyDescent="0.25">
      <c r="A83" t="s">
        <v>13</v>
      </c>
      <c r="B83" t="s">
        <v>260</v>
      </c>
      <c r="C83">
        <f t="shared" si="5"/>
        <v>118</v>
      </c>
    </row>
    <row r="84" spans="1:3" x14ac:dyDescent="0.25">
      <c r="A84" t="s">
        <v>13</v>
      </c>
      <c r="B84" t="s">
        <v>260</v>
      </c>
      <c r="C84">
        <f t="shared" si="5"/>
        <v>118</v>
      </c>
    </row>
    <row r="85" spans="1:3" x14ac:dyDescent="0.25">
      <c r="A85" t="s">
        <v>13</v>
      </c>
      <c r="B85" t="s">
        <v>260</v>
      </c>
      <c r="C85">
        <f t="shared" si="5"/>
        <v>118</v>
      </c>
    </row>
    <row r="86" spans="1:3" x14ac:dyDescent="0.25">
      <c r="A86" t="s">
        <v>13</v>
      </c>
      <c r="B86" t="s">
        <v>260</v>
      </c>
      <c r="C86">
        <f t="shared" si="5"/>
        <v>118</v>
      </c>
    </row>
    <row r="87" spans="1:3" x14ac:dyDescent="0.25">
      <c r="A87" t="s">
        <v>13</v>
      </c>
      <c r="B87" t="s">
        <v>260</v>
      </c>
      <c r="C87">
        <f t="shared" si="5"/>
        <v>118</v>
      </c>
    </row>
    <row r="88" spans="1:3" x14ac:dyDescent="0.25">
      <c r="A88" t="s">
        <v>13</v>
      </c>
      <c r="B88" t="s">
        <v>260</v>
      </c>
      <c r="C88">
        <f t="shared" si="5"/>
        <v>118</v>
      </c>
    </row>
    <row r="89" spans="1:3" x14ac:dyDescent="0.25">
      <c r="A89" t="s">
        <v>13</v>
      </c>
      <c r="B89" t="s">
        <v>260</v>
      </c>
      <c r="C89">
        <f t="shared" si="5"/>
        <v>118</v>
      </c>
    </row>
    <row r="90" spans="1:3" x14ac:dyDescent="0.25">
      <c r="A90" t="s">
        <v>13</v>
      </c>
      <c r="B90" t="s">
        <v>260</v>
      </c>
      <c r="C90">
        <f t="shared" si="5"/>
        <v>118</v>
      </c>
    </row>
    <row r="91" spans="1:3" x14ac:dyDescent="0.25">
      <c r="A91" t="s">
        <v>13</v>
      </c>
      <c r="B91" t="s">
        <v>260</v>
      </c>
      <c r="C91">
        <f t="shared" si="5"/>
        <v>118</v>
      </c>
    </row>
    <row r="92" spans="1:3" x14ac:dyDescent="0.25">
      <c r="A92" t="s">
        <v>13</v>
      </c>
      <c r="B92" t="s">
        <v>260</v>
      </c>
      <c r="C92">
        <f t="shared" si="5"/>
        <v>118</v>
      </c>
    </row>
    <row r="93" spans="1:3" x14ac:dyDescent="0.25">
      <c r="A93" t="s">
        <v>13</v>
      </c>
      <c r="B93" t="s">
        <v>260</v>
      </c>
      <c r="C93">
        <f t="shared" si="5"/>
        <v>118</v>
      </c>
    </row>
    <row r="94" spans="1:3" x14ac:dyDescent="0.25">
      <c r="A94" t="s">
        <v>13</v>
      </c>
      <c r="B94" t="s">
        <v>260</v>
      </c>
      <c r="C94">
        <f t="shared" si="5"/>
        <v>118</v>
      </c>
    </row>
    <row r="95" spans="1:3" x14ac:dyDescent="0.25">
      <c r="A95" t="s">
        <v>13</v>
      </c>
      <c r="B95" t="s">
        <v>260</v>
      </c>
      <c r="C95">
        <f t="shared" si="5"/>
        <v>118</v>
      </c>
    </row>
    <row r="96" spans="1:3" x14ac:dyDescent="0.25">
      <c r="A96" t="s">
        <v>13</v>
      </c>
      <c r="B96" t="s">
        <v>260</v>
      </c>
      <c r="C96">
        <f t="shared" ref="C96:C127" si="6">COUNTIF(B:B,"Lee Business School")</f>
        <v>118</v>
      </c>
    </row>
    <row r="97" spans="1:3" x14ac:dyDescent="0.25">
      <c r="A97" t="s">
        <v>13</v>
      </c>
      <c r="B97" t="s">
        <v>260</v>
      </c>
      <c r="C97">
        <f t="shared" si="6"/>
        <v>118</v>
      </c>
    </row>
    <row r="98" spans="1:3" x14ac:dyDescent="0.25">
      <c r="A98" t="s">
        <v>13</v>
      </c>
      <c r="B98" t="s">
        <v>260</v>
      </c>
      <c r="C98">
        <f t="shared" si="6"/>
        <v>118</v>
      </c>
    </row>
    <row r="99" spans="1:3" x14ac:dyDescent="0.25">
      <c r="A99" t="s">
        <v>13</v>
      </c>
      <c r="B99" t="s">
        <v>260</v>
      </c>
      <c r="C99">
        <f t="shared" si="6"/>
        <v>118</v>
      </c>
    </row>
    <row r="100" spans="1:3" x14ac:dyDescent="0.25">
      <c r="A100" t="s">
        <v>13</v>
      </c>
      <c r="B100" t="s">
        <v>260</v>
      </c>
      <c r="C100">
        <f t="shared" si="6"/>
        <v>118</v>
      </c>
    </row>
    <row r="101" spans="1:3" x14ac:dyDescent="0.25">
      <c r="A101" t="s">
        <v>13</v>
      </c>
      <c r="B101" t="s">
        <v>260</v>
      </c>
      <c r="C101">
        <f t="shared" si="6"/>
        <v>118</v>
      </c>
    </row>
    <row r="102" spans="1:3" x14ac:dyDescent="0.25">
      <c r="A102" t="s">
        <v>177</v>
      </c>
      <c r="B102" t="s">
        <v>260</v>
      </c>
      <c r="C102">
        <f t="shared" si="6"/>
        <v>118</v>
      </c>
    </row>
    <row r="103" spans="1:3" x14ac:dyDescent="0.25">
      <c r="A103" t="s">
        <v>177</v>
      </c>
      <c r="B103" t="s">
        <v>260</v>
      </c>
      <c r="C103">
        <f t="shared" si="6"/>
        <v>118</v>
      </c>
    </row>
    <row r="104" spans="1:3" x14ac:dyDescent="0.25">
      <c r="A104" t="s">
        <v>177</v>
      </c>
      <c r="B104" t="s">
        <v>260</v>
      </c>
      <c r="C104">
        <f t="shared" si="6"/>
        <v>118</v>
      </c>
    </row>
    <row r="105" spans="1:3" x14ac:dyDescent="0.25">
      <c r="A105" t="s">
        <v>177</v>
      </c>
      <c r="B105" t="s">
        <v>260</v>
      </c>
      <c r="C105">
        <f t="shared" si="6"/>
        <v>118</v>
      </c>
    </row>
    <row r="106" spans="1:3" x14ac:dyDescent="0.25">
      <c r="A106" t="s">
        <v>177</v>
      </c>
      <c r="B106" t="s">
        <v>260</v>
      </c>
      <c r="C106">
        <f t="shared" si="6"/>
        <v>118</v>
      </c>
    </row>
    <row r="107" spans="1:3" x14ac:dyDescent="0.25">
      <c r="A107" t="s">
        <v>30</v>
      </c>
      <c r="B107" t="s">
        <v>260</v>
      </c>
      <c r="C107">
        <f t="shared" si="6"/>
        <v>118</v>
      </c>
    </row>
    <row r="108" spans="1:3" x14ac:dyDescent="0.25">
      <c r="A108" t="s">
        <v>30</v>
      </c>
      <c r="B108" t="s">
        <v>260</v>
      </c>
      <c r="C108">
        <f t="shared" si="6"/>
        <v>118</v>
      </c>
    </row>
    <row r="109" spans="1:3" x14ac:dyDescent="0.25">
      <c r="A109" t="s">
        <v>30</v>
      </c>
      <c r="B109" t="s">
        <v>260</v>
      </c>
      <c r="C109">
        <f t="shared" si="6"/>
        <v>118</v>
      </c>
    </row>
    <row r="110" spans="1:3" x14ac:dyDescent="0.25">
      <c r="A110" t="s">
        <v>30</v>
      </c>
      <c r="B110" t="s">
        <v>260</v>
      </c>
      <c r="C110">
        <f t="shared" si="6"/>
        <v>118</v>
      </c>
    </row>
    <row r="111" spans="1:3" x14ac:dyDescent="0.25">
      <c r="A111" t="s">
        <v>30</v>
      </c>
      <c r="B111" t="s">
        <v>260</v>
      </c>
      <c r="C111">
        <f t="shared" si="6"/>
        <v>118</v>
      </c>
    </row>
    <row r="112" spans="1:3" x14ac:dyDescent="0.25">
      <c r="A112" t="s">
        <v>30</v>
      </c>
      <c r="B112" t="s">
        <v>260</v>
      </c>
      <c r="C112">
        <f t="shared" si="6"/>
        <v>118</v>
      </c>
    </row>
    <row r="113" spans="1:3" x14ac:dyDescent="0.25">
      <c r="A113" t="s">
        <v>30</v>
      </c>
      <c r="B113" t="s">
        <v>260</v>
      </c>
      <c r="C113">
        <f t="shared" si="6"/>
        <v>118</v>
      </c>
    </row>
    <row r="114" spans="1:3" x14ac:dyDescent="0.25">
      <c r="A114" t="s">
        <v>30</v>
      </c>
      <c r="B114" t="s">
        <v>260</v>
      </c>
      <c r="C114">
        <f t="shared" si="6"/>
        <v>118</v>
      </c>
    </row>
    <row r="115" spans="1:3" x14ac:dyDescent="0.25">
      <c r="A115" t="s">
        <v>30</v>
      </c>
      <c r="B115" t="s">
        <v>260</v>
      </c>
      <c r="C115">
        <f t="shared" si="6"/>
        <v>118</v>
      </c>
    </row>
    <row r="116" spans="1:3" x14ac:dyDescent="0.25">
      <c r="A116" t="s">
        <v>115</v>
      </c>
      <c r="B116" t="s">
        <v>260</v>
      </c>
      <c r="C116">
        <f t="shared" si="6"/>
        <v>118</v>
      </c>
    </row>
    <row r="117" spans="1:3" x14ac:dyDescent="0.25">
      <c r="A117" t="s">
        <v>115</v>
      </c>
      <c r="B117" t="s">
        <v>260</v>
      </c>
      <c r="C117">
        <f t="shared" si="6"/>
        <v>118</v>
      </c>
    </row>
    <row r="118" spans="1:3" x14ac:dyDescent="0.25">
      <c r="A118" t="s">
        <v>115</v>
      </c>
      <c r="B118" t="s">
        <v>260</v>
      </c>
      <c r="C118">
        <f t="shared" si="6"/>
        <v>118</v>
      </c>
    </row>
    <row r="119" spans="1:3" x14ac:dyDescent="0.25">
      <c r="A119" t="s">
        <v>22</v>
      </c>
      <c r="B119" t="s">
        <v>260</v>
      </c>
      <c r="C119">
        <f t="shared" si="6"/>
        <v>118</v>
      </c>
    </row>
    <row r="120" spans="1:3" x14ac:dyDescent="0.25">
      <c r="A120" t="s">
        <v>22</v>
      </c>
      <c r="B120" t="s">
        <v>260</v>
      </c>
      <c r="C120">
        <f t="shared" si="6"/>
        <v>118</v>
      </c>
    </row>
    <row r="121" spans="1:3" x14ac:dyDescent="0.25">
      <c r="A121" t="s">
        <v>22</v>
      </c>
      <c r="B121" t="s">
        <v>260</v>
      </c>
      <c r="C121">
        <f t="shared" si="6"/>
        <v>118</v>
      </c>
    </row>
    <row r="122" spans="1:3" x14ac:dyDescent="0.25">
      <c r="A122" t="s">
        <v>22</v>
      </c>
      <c r="B122" t="s">
        <v>260</v>
      </c>
      <c r="C122">
        <f t="shared" si="6"/>
        <v>118</v>
      </c>
    </row>
    <row r="123" spans="1:3" x14ac:dyDescent="0.25">
      <c r="A123" t="s">
        <v>22</v>
      </c>
      <c r="B123" t="s">
        <v>260</v>
      </c>
      <c r="C123">
        <f t="shared" si="6"/>
        <v>118</v>
      </c>
    </row>
    <row r="124" spans="1:3" x14ac:dyDescent="0.25">
      <c r="A124" t="s">
        <v>22</v>
      </c>
      <c r="B124" t="s">
        <v>260</v>
      </c>
      <c r="C124">
        <f t="shared" si="6"/>
        <v>118</v>
      </c>
    </row>
    <row r="125" spans="1:3" x14ac:dyDescent="0.25">
      <c r="A125" t="s">
        <v>22</v>
      </c>
      <c r="B125" t="s">
        <v>260</v>
      </c>
      <c r="C125">
        <f t="shared" si="6"/>
        <v>118</v>
      </c>
    </row>
    <row r="126" spans="1:3" x14ac:dyDescent="0.25">
      <c r="A126" t="s">
        <v>22</v>
      </c>
      <c r="B126" t="s">
        <v>260</v>
      </c>
      <c r="C126">
        <f t="shared" si="6"/>
        <v>118</v>
      </c>
    </row>
    <row r="127" spans="1:3" x14ac:dyDescent="0.25">
      <c r="A127" t="s">
        <v>22</v>
      </c>
      <c r="B127" t="s">
        <v>260</v>
      </c>
      <c r="C127">
        <f t="shared" si="6"/>
        <v>118</v>
      </c>
    </row>
    <row r="128" spans="1:3" x14ac:dyDescent="0.25">
      <c r="A128" t="s">
        <v>22</v>
      </c>
      <c r="B128" t="s">
        <v>260</v>
      </c>
      <c r="C128">
        <f t="shared" ref="C128:C149" si="7">COUNTIF(B:B,"Lee Business School")</f>
        <v>118</v>
      </c>
    </row>
    <row r="129" spans="1:3" x14ac:dyDescent="0.25">
      <c r="A129" t="s">
        <v>22</v>
      </c>
      <c r="B129" t="s">
        <v>260</v>
      </c>
      <c r="C129">
        <f t="shared" si="7"/>
        <v>118</v>
      </c>
    </row>
    <row r="130" spans="1:3" x14ac:dyDescent="0.25">
      <c r="A130" t="s">
        <v>22</v>
      </c>
      <c r="B130" t="s">
        <v>260</v>
      </c>
      <c r="C130">
        <f t="shared" si="7"/>
        <v>118</v>
      </c>
    </row>
    <row r="131" spans="1:3" x14ac:dyDescent="0.25">
      <c r="A131" t="s">
        <v>22</v>
      </c>
      <c r="B131" t="s">
        <v>260</v>
      </c>
      <c r="C131">
        <f t="shared" si="7"/>
        <v>118</v>
      </c>
    </row>
    <row r="132" spans="1:3" x14ac:dyDescent="0.25">
      <c r="A132" t="s">
        <v>22</v>
      </c>
      <c r="B132" t="s">
        <v>260</v>
      </c>
      <c r="C132">
        <f t="shared" si="7"/>
        <v>118</v>
      </c>
    </row>
    <row r="133" spans="1:3" x14ac:dyDescent="0.25">
      <c r="A133" t="s">
        <v>22</v>
      </c>
      <c r="B133" t="s">
        <v>260</v>
      </c>
      <c r="C133">
        <f t="shared" si="7"/>
        <v>118</v>
      </c>
    </row>
    <row r="134" spans="1:3" x14ac:dyDescent="0.25">
      <c r="A134" t="s">
        <v>22</v>
      </c>
      <c r="B134" t="s">
        <v>260</v>
      </c>
      <c r="C134">
        <f t="shared" si="7"/>
        <v>118</v>
      </c>
    </row>
    <row r="135" spans="1:3" x14ac:dyDescent="0.25">
      <c r="A135" t="s">
        <v>22</v>
      </c>
      <c r="B135" t="s">
        <v>260</v>
      </c>
      <c r="C135">
        <f t="shared" si="7"/>
        <v>118</v>
      </c>
    </row>
    <row r="136" spans="1:3" x14ac:dyDescent="0.25">
      <c r="A136" t="s">
        <v>22</v>
      </c>
      <c r="B136" t="s">
        <v>260</v>
      </c>
      <c r="C136">
        <f t="shared" si="7"/>
        <v>118</v>
      </c>
    </row>
    <row r="137" spans="1:3" x14ac:dyDescent="0.25">
      <c r="A137" t="s">
        <v>22</v>
      </c>
      <c r="B137" t="s">
        <v>260</v>
      </c>
      <c r="C137">
        <f t="shared" si="7"/>
        <v>118</v>
      </c>
    </row>
    <row r="138" spans="1:3" x14ac:dyDescent="0.25">
      <c r="A138" t="s">
        <v>22</v>
      </c>
      <c r="B138" t="s">
        <v>260</v>
      </c>
      <c r="C138">
        <f t="shared" si="7"/>
        <v>118</v>
      </c>
    </row>
    <row r="139" spans="1:3" x14ac:dyDescent="0.25">
      <c r="A139" t="s">
        <v>22</v>
      </c>
      <c r="B139" t="s">
        <v>260</v>
      </c>
      <c r="C139">
        <f t="shared" si="7"/>
        <v>118</v>
      </c>
    </row>
    <row r="140" spans="1:3" x14ac:dyDescent="0.25">
      <c r="A140" t="s">
        <v>22</v>
      </c>
      <c r="B140" t="s">
        <v>260</v>
      </c>
      <c r="C140">
        <f t="shared" si="7"/>
        <v>118</v>
      </c>
    </row>
    <row r="141" spans="1:3" x14ac:dyDescent="0.25">
      <c r="A141" t="s">
        <v>22</v>
      </c>
      <c r="B141" t="s">
        <v>260</v>
      </c>
      <c r="C141">
        <f t="shared" si="7"/>
        <v>118</v>
      </c>
    </row>
    <row r="142" spans="1:3" x14ac:dyDescent="0.25">
      <c r="A142" t="s">
        <v>22</v>
      </c>
      <c r="B142" t="s">
        <v>260</v>
      </c>
      <c r="C142">
        <f t="shared" si="7"/>
        <v>118</v>
      </c>
    </row>
    <row r="143" spans="1:3" x14ac:dyDescent="0.25">
      <c r="A143" t="s">
        <v>22</v>
      </c>
      <c r="B143" t="s">
        <v>260</v>
      </c>
      <c r="C143">
        <f t="shared" si="7"/>
        <v>118</v>
      </c>
    </row>
    <row r="144" spans="1:3" x14ac:dyDescent="0.25">
      <c r="A144" t="s">
        <v>22</v>
      </c>
      <c r="B144" t="s">
        <v>260</v>
      </c>
      <c r="C144">
        <f t="shared" si="7"/>
        <v>118</v>
      </c>
    </row>
    <row r="145" spans="1:3" x14ac:dyDescent="0.25">
      <c r="A145" t="s">
        <v>22</v>
      </c>
      <c r="B145" t="s">
        <v>260</v>
      </c>
      <c r="C145">
        <f t="shared" si="7"/>
        <v>118</v>
      </c>
    </row>
    <row r="146" spans="1:3" x14ac:dyDescent="0.25">
      <c r="A146" t="s">
        <v>22</v>
      </c>
      <c r="B146" t="s">
        <v>260</v>
      </c>
      <c r="C146">
        <f t="shared" si="7"/>
        <v>118</v>
      </c>
    </row>
    <row r="147" spans="1:3" x14ac:dyDescent="0.25">
      <c r="A147" t="s">
        <v>22</v>
      </c>
      <c r="B147" t="s">
        <v>260</v>
      </c>
      <c r="C147">
        <f t="shared" si="7"/>
        <v>118</v>
      </c>
    </row>
    <row r="148" spans="1:3" x14ac:dyDescent="0.25">
      <c r="A148" t="s">
        <v>22</v>
      </c>
      <c r="B148" t="s">
        <v>260</v>
      </c>
      <c r="C148">
        <f t="shared" si="7"/>
        <v>118</v>
      </c>
    </row>
    <row r="149" spans="1:3" x14ac:dyDescent="0.25">
      <c r="A149" t="s">
        <v>169</v>
      </c>
      <c r="B149" t="s">
        <v>260</v>
      </c>
      <c r="C149">
        <f t="shared" si="7"/>
        <v>118</v>
      </c>
    </row>
    <row r="150" spans="1:3" x14ac:dyDescent="0.25">
      <c r="A150" t="s">
        <v>223</v>
      </c>
      <c r="B150" t="s">
        <v>266</v>
      </c>
      <c r="C150">
        <f t="shared" ref="C150:C181" si="8">COUNTIF(B:B,"Hughes College of Engineering")</f>
        <v>32</v>
      </c>
    </row>
    <row r="151" spans="1:3" x14ac:dyDescent="0.25">
      <c r="A151" t="s">
        <v>223</v>
      </c>
      <c r="B151" t="s">
        <v>266</v>
      </c>
      <c r="C151">
        <f t="shared" si="8"/>
        <v>32</v>
      </c>
    </row>
    <row r="152" spans="1:3" x14ac:dyDescent="0.25">
      <c r="A152" t="s">
        <v>223</v>
      </c>
      <c r="B152" t="s">
        <v>266</v>
      </c>
      <c r="C152">
        <f t="shared" si="8"/>
        <v>32</v>
      </c>
    </row>
    <row r="153" spans="1:3" x14ac:dyDescent="0.25">
      <c r="A153" t="s">
        <v>171</v>
      </c>
      <c r="B153" s="4" t="s">
        <v>266</v>
      </c>
      <c r="C153">
        <f t="shared" si="8"/>
        <v>32</v>
      </c>
    </row>
    <row r="154" spans="1:3" x14ac:dyDescent="0.25">
      <c r="A154" t="s">
        <v>25</v>
      </c>
      <c r="B154" t="s">
        <v>266</v>
      </c>
      <c r="C154">
        <f t="shared" si="8"/>
        <v>32</v>
      </c>
    </row>
    <row r="155" spans="1:3" x14ac:dyDescent="0.25">
      <c r="A155" t="s">
        <v>25</v>
      </c>
      <c r="B155" t="s">
        <v>266</v>
      </c>
      <c r="C155">
        <f t="shared" si="8"/>
        <v>32</v>
      </c>
    </row>
    <row r="156" spans="1:3" x14ac:dyDescent="0.25">
      <c r="A156" t="s">
        <v>25</v>
      </c>
      <c r="B156" t="s">
        <v>266</v>
      </c>
      <c r="C156">
        <f t="shared" si="8"/>
        <v>32</v>
      </c>
    </row>
    <row r="157" spans="1:3" x14ac:dyDescent="0.25">
      <c r="A157" t="s">
        <v>25</v>
      </c>
      <c r="B157" t="s">
        <v>266</v>
      </c>
      <c r="C157">
        <f t="shared" si="8"/>
        <v>32</v>
      </c>
    </row>
    <row r="158" spans="1:3" x14ac:dyDescent="0.25">
      <c r="A158" t="s">
        <v>25</v>
      </c>
      <c r="B158" t="s">
        <v>266</v>
      </c>
      <c r="C158">
        <f t="shared" si="8"/>
        <v>32</v>
      </c>
    </row>
    <row r="159" spans="1:3" x14ac:dyDescent="0.25">
      <c r="A159" t="s">
        <v>25</v>
      </c>
      <c r="B159" t="s">
        <v>266</v>
      </c>
      <c r="C159">
        <f t="shared" si="8"/>
        <v>32</v>
      </c>
    </row>
    <row r="160" spans="1:3" x14ac:dyDescent="0.25">
      <c r="A160" t="s">
        <v>25</v>
      </c>
      <c r="B160" t="s">
        <v>266</v>
      </c>
      <c r="C160">
        <f t="shared" si="8"/>
        <v>32</v>
      </c>
    </row>
    <row r="161" spans="1:3" x14ac:dyDescent="0.25">
      <c r="A161" t="s">
        <v>25</v>
      </c>
      <c r="B161" t="s">
        <v>266</v>
      </c>
      <c r="C161">
        <f t="shared" si="8"/>
        <v>32</v>
      </c>
    </row>
    <row r="162" spans="1:3" x14ac:dyDescent="0.25">
      <c r="A162" t="s">
        <v>25</v>
      </c>
      <c r="B162" t="s">
        <v>266</v>
      </c>
      <c r="C162">
        <f t="shared" si="8"/>
        <v>32</v>
      </c>
    </row>
    <row r="163" spans="1:3" x14ac:dyDescent="0.25">
      <c r="A163" t="s">
        <v>25</v>
      </c>
      <c r="B163" t="s">
        <v>266</v>
      </c>
      <c r="C163">
        <f t="shared" si="8"/>
        <v>32</v>
      </c>
    </row>
    <row r="164" spans="1:3" x14ac:dyDescent="0.25">
      <c r="A164" t="s">
        <v>25</v>
      </c>
      <c r="B164" t="s">
        <v>266</v>
      </c>
      <c r="C164">
        <f t="shared" si="8"/>
        <v>32</v>
      </c>
    </row>
    <row r="165" spans="1:3" x14ac:dyDescent="0.25">
      <c r="A165" t="s">
        <v>25</v>
      </c>
      <c r="B165" t="s">
        <v>266</v>
      </c>
      <c r="C165">
        <f t="shared" si="8"/>
        <v>32</v>
      </c>
    </row>
    <row r="166" spans="1:3" x14ac:dyDescent="0.25">
      <c r="A166" t="s">
        <v>239</v>
      </c>
      <c r="B166" t="s">
        <v>266</v>
      </c>
      <c r="C166">
        <f t="shared" si="8"/>
        <v>32</v>
      </c>
    </row>
    <row r="167" spans="1:3" x14ac:dyDescent="0.25">
      <c r="A167" t="s">
        <v>253</v>
      </c>
      <c r="B167" t="s">
        <v>266</v>
      </c>
      <c r="C167">
        <f t="shared" si="8"/>
        <v>32</v>
      </c>
    </row>
    <row r="168" spans="1:3" x14ac:dyDescent="0.25">
      <c r="A168" t="s">
        <v>253</v>
      </c>
      <c r="B168" t="s">
        <v>266</v>
      </c>
      <c r="C168">
        <f t="shared" si="8"/>
        <v>32</v>
      </c>
    </row>
    <row r="169" spans="1:3" x14ac:dyDescent="0.25">
      <c r="A169" t="s">
        <v>249</v>
      </c>
      <c r="B169" t="s">
        <v>266</v>
      </c>
      <c r="C169">
        <f t="shared" si="8"/>
        <v>32</v>
      </c>
    </row>
    <row r="170" spans="1:3" x14ac:dyDescent="0.25">
      <c r="A170" t="s">
        <v>132</v>
      </c>
      <c r="B170" t="s">
        <v>266</v>
      </c>
      <c r="C170">
        <f t="shared" si="8"/>
        <v>32</v>
      </c>
    </row>
    <row r="171" spans="1:3" x14ac:dyDescent="0.25">
      <c r="A171" t="s">
        <v>132</v>
      </c>
      <c r="B171" t="s">
        <v>266</v>
      </c>
      <c r="C171">
        <f t="shared" si="8"/>
        <v>32</v>
      </c>
    </row>
    <row r="172" spans="1:3" x14ac:dyDescent="0.25">
      <c r="A172" t="s">
        <v>132</v>
      </c>
      <c r="B172" t="s">
        <v>266</v>
      </c>
      <c r="C172">
        <f t="shared" si="8"/>
        <v>32</v>
      </c>
    </row>
    <row r="173" spans="1:3" x14ac:dyDescent="0.25">
      <c r="A173" t="s">
        <v>132</v>
      </c>
      <c r="B173" t="s">
        <v>266</v>
      </c>
      <c r="C173">
        <f t="shared" si="8"/>
        <v>32</v>
      </c>
    </row>
    <row r="174" spans="1:3" x14ac:dyDescent="0.25">
      <c r="A174" t="s">
        <v>132</v>
      </c>
      <c r="B174" t="s">
        <v>266</v>
      </c>
      <c r="C174">
        <f t="shared" si="8"/>
        <v>32</v>
      </c>
    </row>
    <row r="175" spans="1:3" x14ac:dyDescent="0.25">
      <c r="A175" t="s">
        <v>132</v>
      </c>
      <c r="B175" t="s">
        <v>266</v>
      </c>
      <c r="C175">
        <f t="shared" si="8"/>
        <v>32</v>
      </c>
    </row>
    <row r="176" spans="1:3" x14ac:dyDescent="0.25">
      <c r="A176" t="s">
        <v>132</v>
      </c>
      <c r="B176" t="s">
        <v>266</v>
      </c>
      <c r="C176">
        <f t="shared" si="8"/>
        <v>32</v>
      </c>
    </row>
    <row r="177" spans="1:3" x14ac:dyDescent="0.25">
      <c r="A177" t="s">
        <v>132</v>
      </c>
      <c r="B177" t="s">
        <v>266</v>
      </c>
      <c r="C177">
        <f t="shared" si="8"/>
        <v>32</v>
      </c>
    </row>
    <row r="178" spans="1:3" x14ac:dyDescent="0.25">
      <c r="A178" t="s">
        <v>132</v>
      </c>
      <c r="B178" t="s">
        <v>266</v>
      </c>
      <c r="C178">
        <f t="shared" si="8"/>
        <v>32</v>
      </c>
    </row>
    <row r="179" spans="1:3" x14ac:dyDescent="0.25">
      <c r="A179" t="s">
        <v>132</v>
      </c>
      <c r="B179" t="s">
        <v>266</v>
      </c>
      <c r="C179">
        <f t="shared" si="8"/>
        <v>32</v>
      </c>
    </row>
    <row r="180" spans="1:3" x14ac:dyDescent="0.25">
      <c r="A180" t="s">
        <v>132</v>
      </c>
      <c r="B180" t="s">
        <v>266</v>
      </c>
      <c r="C180">
        <f t="shared" si="8"/>
        <v>32</v>
      </c>
    </row>
    <row r="181" spans="1:3" x14ac:dyDescent="0.25">
      <c r="A181" s="108" t="s">
        <v>132</v>
      </c>
      <c r="B181" s="4" t="s">
        <v>266</v>
      </c>
      <c r="C181">
        <f t="shared" si="8"/>
        <v>32</v>
      </c>
    </row>
    <row r="182" spans="1:3" x14ac:dyDescent="0.25">
      <c r="A182" t="s">
        <v>238</v>
      </c>
      <c r="B182" t="s">
        <v>273</v>
      </c>
      <c r="C182">
        <f t="shared" ref="C182:C189" si="9">COUNTIF(B:B,"Harrah College of Hospitality")</f>
        <v>8</v>
      </c>
    </row>
    <row r="183" spans="1:3" x14ac:dyDescent="0.25">
      <c r="A183" t="s">
        <v>238</v>
      </c>
      <c r="B183" t="s">
        <v>273</v>
      </c>
      <c r="C183">
        <f t="shared" si="9"/>
        <v>8</v>
      </c>
    </row>
    <row r="184" spans="1:3" x14ac:dyDescent="0.25">
      <c r="A184" t="s">
        <v>238</v>
      </c>
      <c r="B184" t="s">
        <v>273</v>
      </c>
      <c r="C184">
        <f t="shared" si="9"/>
        <v>8</v>
      </c>
    </row>
    <row r="185" spans="1:3" x14ac:dyDescent="0.25">
      <c r="A185" t="s">
        <v>238</v>
      </c>
      <c r="B185" t="s">
        <v>273</v>
      </c>
      <c r="C185">
        <f t="shared" si="9"/>
        <v>8</v>
      </c>
    </row>
    <row r="186" spans="1:3" x14ac:dyDescent="0.25">
      <c r="A186" t="s">
        <v>238</v>
      </c>
      <c r="B186" t="s">
        <v>273</v>
      </c>
      <c r="C186">
        <f t="shared" si="9"/>
        <v>8</v>
      </c>
    </row>
    <row r="187" spans="1:3" x14ac:dyDescent="0.25">
      <c r="A187" t="s">
        <v>238</v>
      </c>
      <c r="B187" t="s">
        <v>273</v>
      </c>
      <c r="C187">
        <f t="shared" si="9"/>
        <v>8</v>
      </c>
    </row>
    <row r="188" spans="1:3" x14ac:dyDescent="0.25">
      <c r="A188" t="s">
        <v>238</v>
      </c>
      <c r="B188" t="s">
        <v>273</v>
      </c>
      <c r="C188">
        <f t="shared" si="9"/>
        <v>8</v>
      </c>
    </row>
    <row r="189" spans="1:3" x14ac:dyDescent="0.25">
      <c r="A189" s="108" t="s">
        <v>238</v>
      </c>
      <c r="B189" t="s">
        <v>273</v>
      </c>
      <c r="C189">
        <f t="shared" si="9"/>
        <v>8</v>
      </c>
    </row>
    <row r="190" spans="1:3" x14ac:dyDescent="0.25">
      <c r="A190" t="s">
        <v>256</v>
      </c>
      <c r="B190" t="s">
        <v>265</v>
      </c>
      <c r="C190">
        <f t="shared" ref="C190:C207" si="10">COUNTIF(B:B,"Greenspun College of Urban Affairs")</f>
        <v>18</v>
      </c>
    </row>
    <row r="191" spans="1:3" x14ac:dyDescent="0.25">
      <c r="A191" t="s">
        <v>267</v>
      </c>
      <c r="B191" t="s">
        <v>265</v>
      </c>
      <c r="C191">
        <f t="shared" si="10"/>
        <v>18</v>
      </c>
    </row>
    <row r="192" spans="1:3" x14ac:dyDescent="0.25">
      <c r="A192" t="s">
        <v>95</v>
      </c>
      <c r="B192" t="s">
        <v>265</v>
      </c>
      <c r="C192">
        <f t="shared" si="10"/>
        <v>18</v>
      </c>
    </row>
    <row r="193" spans="1:3" x14ac:dyDescent="0.25">
      <c r="A193" t="s">
        <v>95</v>
      </c>
      <c r="B193" t="s">
        <v>265</v>
      </c>
      <c r="C193">
        <f t="shared" si="10"/>
        <v>18</v>
      </c>
    </row>
    <row r="194" spans="1:3" x14ac:dyDescent="0.25">
      <c r="A194" t="s">
        <v>95</v>
      </c>
      <c r="B194" t="s">
        <v>265</v>
      </c>
      <c r="C194">
        <f t="shared" si="10"/>
        <v>18</v>
      </c>
    </row>
    <row r="195" spans="1:3" x14ac:dyDescent="0.25">
      <c r="A195" t="s">
        <v>95</v>
      </c>
      <c r="B195" t="s">
        <v>265</v>
      </c>
      <c r="C195">
        <f t="shared" si="10"/>
        <v>18</v>
      </c>
    </row>
    <row r="196" spans="1:3" x14ac:dyDescent="0.25">
      <c r="A196" t="s">
        <v>95</v>
      </c>
      <c r="B196" t="s">
        <v>265</v>
      </c>
      <c r="C196">
        <f t="shared" si="10"/>
        <v>18</v>
      </c>
    </row>
    <row r="197" spans="1:3" x14ac:dyDescent="0.25">
      <c r="A197" t="s">
        <v>95</v>
      </c>
      <c r="B197" t="s">
        <v>265</v>
      </c>
      <c r="C197">
        <f t="shared" si="10"/>
        <v>18</v>
      </c>
    </row>
    <row r="198" spans="1:3" x14ac:dyDescent="0.25">
      <c r="A198" t="s">
        <v>95</v>
      </c>
      <c r="B198" t="s">
        <v>265</v>
      </c>
      <c r="C198">
        <f t="shared" si="10"/>
        <v>18</v>
      </c>
    </row>
    <row r="199" spans="1:3" x14ac:dyDescent="0.25">
      <c r="A199" t="s">
        <v>95</v>
      </c>
      <c r="B199" t="s">
        <v>265</v>
      </c>
      <c r="C199">
        <f t="shared" si="10"/>
        <v>18</v>
      </c>
    </row>
    <row r="200" spans="1:3" x14ac:dyDescent="0.25">
      <c r="A200" t="s">
        <v>47</v>
      </c>
      <c r="B200" t="s">
        <v>265</v>
      </c>
      <c r="C200">
        <f t="shared" si="10"/>
        <v>18</v>
      </c>
    </row>
    <row r="201" spans="1:3" x14ac:dyDescent="0.25">
      <c r="A201" t="s">
        <v>47</v>
      </c>
      <c r="B201" t="s">
        <v>265</v>
      </c>
      <c r="C201">
        <f t="shared" si="10"/>
        <v>18</v>
      </c>
    </row>
    <row r="202" spans="1:3" x14ac:dyDescent="0.25">
      <c r="A202" t="s">
        <v>47</v>
      </c>
      <c r="B202" t="s">
        <v>265</v>
      </c>
      <c r="C202">
        <f t="shared" si="10"/>
        <v>18</v>
      </c>
    </row>
    <row r="203" spans="1:3" x14ac:dyDescent="0.25">
      <c r="A203" t="s">
        <v>47</v>
      </c>
      <c r="B203" t="s">
        <v>265</v>
      </c>
      <c r="C203">
        <f t="shared" si="10"/>
        <v>18</v>
      </c>
    </row>
    <row r="204" spans="1:3" x14ac:dyDescent="0.25">
      <c r="A204" t="s">
        <v>47</v>
      </c>
      <c r="B204" t="s">
        <v>265</v>
      </c>
      <c r="C204">
        <f t="shared" si="10"/>
        <v>18</v>
      </c>
    </row>
    <row r="205" spans="1:3" x14ac:dyDescent="0.25">
      <c r="A205" t="s">
        <v>107</v>
      </c>
      <c r="B205" t="s">
        <v>265</v>
      </c>
      <c r="C205">
        <f t="shared" si="10"/>
        <v>18</v>
      </c>
    </row>
    <row r="206" spans="1:3" x14ac:dyDescent="0.25">
      <c r="A206" t="s">
        <v>107</v>
      </c>
      <c r="B206" t="s">
        <v>265</v>
      </c>
      <c r="C206">
        <f t="shared" si="10"/>
        <v>18</v>
      </c>
    </row>
    <row r="207" spans="1:3" x14ac:dyDescent="0.25">
      <c r="A207" t="s">
        <v>107</v>
      </c>
      <c r="B207" t="s">
        <v>265</v>
      </c>
      <c r="C207">
        <f t="shared" si="10"/>
        <v>18</v>
      </c>
    </row>
    <row r="208" spans="1:3" x14ac:dyDescent="0.25">
      <c r="A208" t="s">
        <v>178</v>
      </c>
      <c r="B208" t="s">
        <v>264</v>
      </c>
      <c r="C208">
        <f t="shared" ref="C208:C221" si="11">COUNTIF(B:B,"College of Sciences")</f>
        <v>14</v>
      </c>
    </row>
    <row r="209" spans="1:3" x14ac:dyDescent="0.25">
      <c r="A209" t="s">
        <v>99</v>
      </c>
      <c r="B209" t="s">
        <v>264</v>
      </c>
      <c r="C209">
        <f t="shared" si="11"/>
        <v>14</v>
      </c>
    </row>
    <row r="210" spans="1:3" x14ac:dyDescent="0.25">
      <c r="A210" t="s">
        <v>99</v>
      </c>
      <c r="B210" t="s">
        <v>264</v>
      </c>
      <c r="C210">
        <f t="shared" si="11"/>
        <v>14</v>
      </c>
    </row>
    <row r="211" spans="1:3" x14ac:dyDescent="0.25">
      <c r="A211" t="s">
        <v>99</v>
      </c>
      <c r="B211" t="s">
        <v>264</v>
      </c>
      <c r="C211">
        <f t="shared" si="11"/>
        <v>14</v>
      </c>
    </row>
    <row r="212" spans="1:3" x14ac:dyDescent="0.25">
      <c r="A212" t="s">
        <v>99</v>
      </c>
      <c r="B212" t="s">
        <v>264</v>
      </c>
      <c r="C212">
        <f t="shared" si="11"/>
        <v>14</v>
      </c>
    </row>
    <row r="213" spans="1:3" x14ac:dyDescent="0.25">
      <c r="A213" t="s">
        <v>99</v>
      </c>
      <c r="B213" t="s">
        <v>264</v>
      </c>
      <c r="C213">
        <f t="shared" si="11"/>
        <v>14</v>
      </c>
    </row>
    <row r="214" spans="1:3" x14ac:dyDescent="0.25">
      <c r="A214" t="s">
        <v>99</v>
      </c>
      <c r="B214" t="s">
        <v>264</v>
      </c>
      <c r="C214">
        <f t="shared" si="11"/>
        <v>14</v>
      </c>
    </row>
    <row r="215" spans="1:3" x14ac:dyDescent="0.25">
      <c r="A215" t="s">
        <v>99</v>
      </c>
      <c r="B215" t="s">
        <v>264</v>
      </c>
      <c r="C215">
        <f t="shared" si="11"/>
        <v>14</v>
      </c>
    </row>
    <row r="216" spans="1:3" x14ac:dyDescent="0.25">
      <c r="A216" t="s">
        <v>99</v>
      </c>
      <c r="B216" t="s">
        <v>264</v>
      </c>
      <c r="C216">
        <f t="shared" si="11"/>
        <v>14</v>
      </c>
    </row>
    <row r="217" spans="1:3" x14ac:dyDescent="0.25">
      <c r="A217" t="s">
        <v>99</v>
      </c>
      <c r="B217" t="s">
        <v>264</v>
      </c>
      <c r="C217">
        <f t="shared" si="11"/>
        <v>14</v>
      </c>
    </row>
    <row r="218" spans="1:3" x14ac:dyDescent="0.25">
      <c r="A218" t="s">
        <v>99</v>
      </c>
      <c r="B218" t="s">
        <v>264</v>
      </c>
      <c r="C218">
        <f t="shared" si="11"/>
        <v>14</v>
      </c>
    </row>
    <row r="219" spans="1:3" x14ac:dyDescent="0.25">
      <c r="A219" t="s">
        <v>118</v>
      </c>
      <c r="B219" t="s">
        <v>264</v>
      </c>
      <c r="C219">
        <f t="shared" si="11"/>
        <v>14</v>
      </c>
    </row>
    <row r="220" spans="1:3" x14ac:dyDescent="0.25">
      <c r="A220" t="s">
        <v>118</v>
      </c>
      <c r="B220" t="s">
        <v>264</v>
      </c>
      <c r="C220">
        <f t="shared" si="11"/>
        <v>14</v>
      </c>
    </row>
    <row r="221" spans="1:3" x14ac:dyDescent="0.25">
      <c r="A221" t="s">
        <v>274</v>
      </c>
      <c r="B221" t="s">
        <v>264</v>
      </c>
      <c r="C221">
        <f t="shared" si="11"/>
        <v>14</v>
      </c>
    </row>
    <row r="222" spans="1:3" x14ac:dyDescent="0.25">
      <c r="A222" t="s">
        <v>231</v>
      </c>
      <c r="B222" t="s">
        <v>261</v>
      </c>
      <c r="C222">
        <f t="shared" ref="C222:C265" si="12">COUNTIF(B:B,"College of Liberal Arts")</f>
        <v>44</v>
      </c>
    </row>
    <row r="223" spans="1:3" x14ac:dyDescent="0.25">
      <c r="A223" t="s">
        <v>231</v>
      </c>
      <c r="B223" t="s">
        <v>261</v>
      </c>
      <c r="C223">
        <f t="shared" si="12"/>
        <v>44</v>
      </c>
    </row>
    <row r="224" spans="1:3" x14ac:dyDescent="0.25">
      <c r="A224" t="s">
        <v>231</v>
      </c>
      <c r="B224" t="s">
        <v>261</v>
      </c>
      <c r="C224">
        <f t="shared" si="12"/>
        <v>44</v>
      </c>
    </row>
    <row r="225" spans="1:3" x14ac:dyDescent="0.25">
      <c r="A225" t="s">
        <v>270</v>
      </c>
      <c r="B225" t="s">
        <v>261</v>
      </c>
      <c r="C225">
        <f t="shared" si="12"/>
        <v>44</v>
      </c>
    </row>
    <row r="226" spans="1:3" x14ac:dyDescent="0.25">
      <c r="A226" t="s">
        <v>247</v>
      </c>
      <c r="B226" t="s">
        <v>261</v>
      </c>
      <c r="C226">
        <f t="shared" si="12"/>
        <v>44</v>
      </c>
    </row>
    <row r="227" spans="1:3" x14ac:dyDescent="0.25">
      <c r="A227" t="s">
        <v>247</v>
      </c>
      <c r="B227" t="s">
        <v>261</v>
      </c>
      <c r="C227">
        <f t="shared" si="12"/>
        <v>44</v>
      </c>
    </row>
    <row r="228" spans="1:3" x14ac:dyDescent="0.25">
      <c r="A228" t="s">
        <v>189</v>
      </c>
      <c r="B228" t="s">
        <v>261</v>
      </c>
      <c r="C228">
        <f t="shared" si="12"/>
        <v>44</v>
      </c>
    </row>
    <row r="229" spans="1:3" x14ac:dyDescent="0.25">
      <c r="A229" t="s">
        <v>189</v>
      </c>
      <c r="B229" t="s">
        <v>261</v>
      </c>
      <c r="C229">
        <f t="shared" si="12"/>
        <v>44</v>
      </c>
    </row>
    <row r="230" spans="1:3" x14ac:dyDescent="0.25">
      <c r="A230" t="s">
        <v>189</v>
      </c>
      <c r="B230" t="s">
        <v>261</v>
      </c>
      <c r="C230">
        <f t="shared" si="12"/>
        <v>44</v>
      </c>
    </row>
    <row r="231" spans="1:3" x14ac:dyDescent="0.25">
      <c r="A231" t="s">
        <v>189</v>
      </c>
      <c r="B231" t="s">
        <v>261</v>
      </c>
      <c r="C231">
        <f t="shared" si="12"/>
        <v>44</v>
      </c>
    </row>
    <row r="232" spans="1:3" x14ac:dyDescent="0.25">
      <c r="A232" t="s">
        <v>209</v>
      </c>
      <c r="B232" t="s">
        <v>261</v>
      </c>
      <c r="C232">
        <f t="shared" si="12"/>
        <v>44</v>
      </c>
    </row>
    <row r="233" spans="1:3" x14ac:dyDescent="0.25">
      <c r="A233" t="s">
        <v>170</v>
      </c>
      <c r="B233" t="s">
        <v>261</v>
      </c>
      <c r="C233">
        <f t="shared" si="12"/>
        <v>44</v>
      </c>
    </row>
    <row r="234" spans="1:3" x14ac:dyDescent="0.25">
      <c r="A234" t="s">
        <v>170</v>
      </c>
      <c r="B234" t="s">
        <v>261</v>
      </c>
      <c r="C234">
        <f t="shared" si="12"/>
        <v>44</v>
      </c>
    </row>
    <row r="235" spans="1:3" x14ac:dyDescent="0.25">
      <c r="A235" t="s">
        <v>170</v>
      </c>
      <c r="B235" t="s">
        <v>261</v>
      </c>
      <c r="C235">
        <f t="shared" si="12"/>
        <v>44</v>
      </c>
    </row>
    <row r="236" spans="1:3" x14ac:dyDescent="0.25">
      <c r="A236" t="s">
        <v>114</v>
      </c>
      <c r="B236" t="s">
        <v>261</v>
      </c>
      <c r="C236">
        <f t="shared" si="12"/>
        <v>44</v>
      </c>
    </row>
    <row r="237" spans="1:3" x14ac:dyDescent="0.25">
      <c r="A237" t="s">
        <v>114</v>
      </c>
      <c r="B237" t="s">
        <v>261</v>
      </c>
      <c r="C237">
        <f t="shared" si="12"/>
        <v>44</v>
      </c>
    </row>
    <row r="238" spans="1:3" x14ac:dyDescent="0.25">
      <c r="A238" t="s">
        <v>225</v>
      </c>
      <c r="B238" t="s">
        <v>261</v>
      </c>
      <c r="C238">
        <f t="shared" si="12"/>
        <v>44</v>
      </c>
    </row>
    <row r="239" spans="1:3" x14ac:dyDescent="0.25">
      <c r="A239" t="s">
        <v>225</v>
      </c>
      <c r="B239" t="s">
        <v>261</v>
      </c>
      <c r="C239">
        <f t="shared" si="12"/>
        <v>44</v>
      </c>
    </row>
    <row r="240" spans="1:3" x14ac:dyDescent="0.25">
      <c r="A240" t="s">
        <v>76</v>
      </c>
      <c r="B240" t="s">
        <v>261</v>
      </c>
      <c r="C240">
        <f t="shared" si="12"/>
        <v>44</v>
      </c>
    </row>
    <row r="241" spans="1:3" x14ac:dyDescent="0.25">
      <c r="A241" t="s">
        <v>76</v>
      </c>
      <c r="B241" t="s">
        <v>261</v>
      </c>
      <c r="C241">
        <f t="shared" si="12"/>
        <v>44</v>
      </c>
    </row>
    <row r="242" spans="1:3" x14ac:dyDescent="0.25">
      <c r="A242" t="s">
        <v>76</v>
      </c>
      <c r="B242" t="s">
        <v>261</v>
      </c>
      <c r="C242">
        <f t="shared" si="12"/>
        <v>44</v>
      </c>
    </row>
    <row r="243" spans="1:3" x14ac:dyDescent="0.25">
      <c r="A243" t="s">
        <v>76</v>
      </c>
      <c r="B243" t="s">
        <v>261</v>
      </c>
      <c r="C243">
        <f t="shared" si="12"/>
        <v>44</v>
      </c>
    </row>
    <row r="244" spans="1:3" x14ac:dyDescent="0.25">
      <c r="A244" t="s">
        <v>76</v>
      </c>
      <c r="B244" t="s">
        <v>261</v>
      </c>
      <c r="C244">
        <f t="shared" si="12"/>
        <v>44</v>
      </c>
    </row>
    <row r="245" spans="1:3" x14ac:dyDescent="0.25">
      <c r="A245" t="s">
        <v>76</v>
      </c>
      <c r="B245" t="s">
        <v>261</v>
      </c>
      <c r="C245">
        <f t="shared" si="12"/>
        <v>44</v>
      </c>
    </row>
    <row r="246" spans="1:3" x14ac:dyDescent="0.25">
      <c r="A246" t="s">
        <v>76</v>
      </c>
      <c r="B246" t="s">
        <v>261</v>
      </c>
      <c r="C246">
        <f t="shared" si="12"/>
        <v>44</v>
      </c>
    </row>
    <row r="247" spans="1:3" x14ac:dyDescent="0.25">
      <c r="A247" t="s">
        <v>76</v>
      </c>
      <c r="B247" t="s">
        <v>261</v>
      </c>
      <c r="C247">
        <f t="shared" si="12"/>
        <v>44</v>
      </c>
    </row>
    <row r="248" spans="1:3" x14ac:dyDescent="0.25">
      <c r="A248" t="s">
        <v>76</v>
      </c>
      <c r="B248" t="s">
        <v>261</v>
      </c>
      <c r="C248">
        <f t="shared" si="12"/>
        <v>44</v>
      </c>
    </row>
    <row r="249" spans="1:3" x14ac:dyDescent="0.25">
      <c r="A249" t="s">
        <v>76</v>
      </c>
      <c r="B249" t="s">
        <v>261</v>
      </c>
      <c r="C249">
        <f t="shared" si="12"/>
        <v>44</v>
      </c>
    </row>
    <row r="250" spans="1:3" x14ac:dyDescent="0.25">
      <c r="A250" t="s">
        <v>76</v>
      </c>
      <c r="B250" t="s">
        <v>261</v>
      </c>
      <c r="C250">
        <f t="shared" si="12"/>
        <v>44</v>
      </c>
    </row>
    <row r="251" spans="1:3" x14ac:dyDescent="0.25">
      <c r="A251" t="s">
        <v>76</v>
      </c>
      <c r="B251" t="s">
        <v>261</v>
      </c>
      <c r="C251">
        <f t="shared" si="12"/>
        <v>44</v>
      </c>
    </row>
    <row r="252" spans="1:3" x14ac:dyDescent="0.25">
      <c r="A252" t="s">
        <v>76</v>
      </c>
      <c r="B252" t="s">
        <v>261</v>
      </c>
      <c r="C252">
        <f t="shared" si="12"/>
        <v>44</v>
      </c>
    </row>
    <row r="253" spans="1:3" x14ac:dyDescent="0.25">
      <c r="A253" t="s">
        <v>76</v>
      </c>
      <c r="B253" t="s">
        <v>261</v>
      </c>
      <c r="C253">
        <f t="shared" si="12"/>
        <v>44</v>
      </c>
    </row>
    <row r="254" spans="1:3" x14ac:dyDescent="0.25">
      <c r="A254" t="s">
        <v>76</v>
      </c>
      <c r="B254" t="s">
        <v>261</v>
      </c>
      <c r="C254">
        <f t="shared" si="12"/>
        <v>44</v>
      </c>
    </row>
    <row r="255" spans="1:3" x14ac:dyDescent="0.25">
      <c r="A255" t="s">
        <v>76</v>
      </c>
      <c r="B255" t="s">
        <v>261</v>
      </c>
      <c r="C255">
        <f t="shared" si="12"/>
        <v>44</v>
      </c>
    </row>
    <row r="256" spans="1:3" x14ac:dyDescent="0.25">
      <c r="A256" t="s">
        <v>76</v>
      </c>
      <c r="B256" t="s">
        <v>261</v>
      </c>
      <c r="C256">
        <f t="shared" si="12"/>
        <v>44</v>
      </c>
    </row>
    <row r="257" spans="1:3" x14ac:dyDescent="0.25">
      <c r="A257" t="s">
        <v>76</v>
      </c>
      <c r="B257" t="s">
        <v>261</v>
      </c>
      <c r="C257">
        <f t="shared" si="12"/>
        <v>44</v>
      </c>
    </row>
    <row r="258" spans="1:3" x14ac:dyDescent="0.25">
      <c r="A258" t="s">
        <v>76</v>
      </c>
      <c r="B258" t="s">
        <v>261</v>
      </c>
      <c r="C258">
        <f t="shared" si="12"/>
        <v>44</v>
      </c>
    </row>
    <row r="259" spans="1:3" x14ac:dyDescent="0.25">
      <c r="A259" t="s">
        <v>258</v>
      </c>
      <c r="B259" t="s">
        <v>261</v>
      </c>
      <c r="C259">
        <f t="shared" si="12"/>
        <v>44</v>
      </c>
    </row>
    <row r="260" spans="1:3" x14ac:dyDescent="0.25">
      <c r="A260" t="s">
        <v>258</v>
      </c>
      <c r="B260" t="s">
        <v>261</v>
      </c>
      <c r="C260">
        <f t="shared" si="12"/>
        <v>44</v>
      </c>
    </row>
    <row r="261" spans="1:3" x14ac:dyDescent="0.25">
      <c r="A261" t="s">
        <v>33</v>
      </c>
      <c r="B261" t="s">
        <v>261</v>
      </c>
      <c r="C261">
        <f t="shared" si="12"/>
        <v>44</v>
      </c>
    </row>
    <row r="262" spans="1:3" x14ac:dyDescent="0.25">
      <c r="A262" t="s">
        <v>33</v>
      </c>
      <c r="B262" t="s">
        <v>261</v>
      </c>
      <c r="C262">
        <f t="shared" si="12"/>
        <v>44</v>
      </c>
    </row>
    <row r="263" spans="1:3" x14ac:dyDescent="0.25">
      <c r="A263" t="s">
        <v>33</v>
      </c>
      <c r="B263" t="s">
        <v>261</v>
      </c>
      <c r="C263">
        <f t="shared" si="12"/>
        <v>44</v>
      </c>
    </row>
    <row r="264" spans="1:3" x14ac:dyDescent="0.25">
      <c r="A264" t="s">
        <v>33</v>
      </c>
      <c r="B264" t="s">
        <v>261</v>
      </c>
      <c r="C264">
        <f t="shared" si="12"/>
        <v>44</v>
      </c>
    </row>
    <row r="265" spans="1:3" x14ac:dyDescent="0.25">
      <c r="A265" t="s">
        <v>33</v>
      </c>
      <c r="B265" t="s">
        <v>261</v>
      </c>
      <c r="C265">
        <f t="shared" si="12"/>
        <v>44</v>
      </c>
    </row>
    <row r="266" spans="1:3" x14ac:dyDescent="0.25">
      <c r="A266" t="s">
        <v>90</v>
      </c>
      <c r="B266" t="s">
        <v>262</v>
      </c>
      <c r="C266">
        <f t="shared" ref="C266:C278" si="13">COUNTIF(B:B,"College of Fine Arts")</f>
        <v>13</v>
      </c>
    </row>
    <row r="267" spans="1:3" x14ac:dyDescent="0.25">
      <c r="A267" t="s">
        <v>90</v>
      </c>
      <c r="B267" t="s">
        <v>262</v>
      </c>
      <c r="C267">
        <f t="shared" si="13"/>
        <v>13</v>
      </c>
    </row>
    <row r="268" spans="1:3" x14ac:dyDescent="0.25">
      <c r="A268" t="s">
        <v>249</v>
      </c>
      <c r="B268" t="s">
        <v>262</v>
      </c>
      <c r="C268">
        <f t="shared" si="13"/>
        <v>13</v>
      </c>
    </row>
    <row r="269" spans="1:3" x14ac:dyDescent="0.25">
      <c r="A269" t="s">
        <v>158</v>
      </c>
      <c r="B269" t="s">
        <v>262</v>
      </c>
      <c r="C269">
        <f t="shared" si="13"/>
        <v>13</v>
      </c>
    </row>
    <row r="270" spans="1:3" x14ac:dyDescent="0.25">
      <c r="A270" t="s">
        <v>46</v>
      </c>
      <c r="B270" t="s">
        <v>262</v>
      </c>
      <c r="C270">
        <f t="shared" si="13"/>
        <v>13</v>
      </c>
    </row>
    <row r="271" spans="1:3" x14ac:dyDescent="0.25">
      <c r="A271" t="s">
        <v>46</v>
      </c>
      <c r="B271" t="s">
        <v>262</v>
      </c>
      <c r="C271">
        <f t="shared" si="13"/>
        <v>13</v>
      </c>
    </row>
    <row r="272" spans="1:3" x14ac:dyDescent="0.25">
      <c r="A272" t="s">
        <v>245</v>
      </c>
      <c r="B272" t="s">
        <v>262</v>
      </c>
      <c r="C272">
        <f t="shared" si="13"/>
        <v>13</v>
      </c>
    </row>
    <row r="273" spans="1:3" x14ac:dyDescent="0.25">
      <c r="A273" t="s">
        <v>245</v>
      </c>
      <c r="B273" t="s">
        <v>262</v>
      </c>
      <c r="C273">
        <f t="shared" si="13"/>
        <v>13</v>
      </c>
    </row>
    <row r="274" spans="1:3" x14ac:dyDescent="0.25">
      <c r="A274" t="s">
        <v>245</v>
      </c>
      <c r="B274" t="s">
        <v>262</v>
      </c>
      <c r="C274">
        <f t="shared" si="13"/>
        <v>13</v>
      </c>
    </row>
    <row r="275" spans="1:3" x14ac:dyDescent="0.25">
      <c r="A275" t="s">
        <v>245</v>
      </c>
      <c r="B275" t="s">
        <v>262</v>
      </c>
      <c r="C275">
        <f t="shared" si="13"/>
        <v>13</v>
      </c>
    </row>
    <row r="276" spans="1:3" x14ac:dyDescent="0.25">
      <c r="A276" t="s">
        <v>245</v>
      </c>
      <c r="B276" t="s">
        <v>262</v>
      </c>
      <c r="C276">
        <f t="shared" si="13"/>
        <v>13</v>
      </c>
    </row>
    <row r="277" spans="1:3" x14ac:dyDescent="0.25">
      <c r="A277" t="s">
        <v>199</v>
      </c>
      <c r="B277" t="s">
        <v>262</v>
      </c>
      <c r="C277">
        <f t="shared" si="13"/>
        <v>13</v>
      </c>
    </row>
    <row r="278" spans="1:3" x14ac:dyDescent="0.25">
      <c r="A278" t="s">
        <v>277</v>
      </c>
      <c r="B278" t="s">
        <v>262</v>
      </c>
      <c r="C278">
        <f t="shared" si="13"/>
        <v>13</v>
      </c>
    </row>
    <row r="279" spans="1:3" x14ac:dyDescent="0.25">
      <c r="A279" t="s">
        <v>197</v>
      </c>
      <c r="B279" t="s">
        <v>268</v>
      </c>
      <c r="C279">
        <f>COUNTIF(B:B,"College of Education")</f>
        <v>2</v>
      </c>
    </row>
    <row r="280" spans="1:3" x14ac:dyDescent="0.25">
      <c r="A280" t="s">
        <v>242</v>
      </c>
      <c r="B280" t="s">
        <v>268</v>
      </c>
      <c r="C280">
        <f>COUNTIF(B:B,"College of Education")</f>
        <v>2</v>
      </c>
    </row>
    <row r="281" spans="1:3" x14ac:dyDescent="0.25">
      <c r="A281" t="s">
        <v>165</v>
      </c>
      <c r="B281" t="s">
        <v>269</v>
      </c>
      <c r="C281">
        <f>COUNTIF(B:B, "Academic Success Center")</f>
        <v>5</v>
      </c>
    </row>
    <row r="282" spans="1:3" x14ac:dyDescent="0.25">
      <c r="A282" t="s">
        <v>165</v>
      </c>
      <c r="B282" t="s">
        <v>269</v>
      </c>
      <c r="C282">
        <f>COUNTIF(B:B, "Academic Success Center")</f>
        <v>5</v>
      </c>
    </row>
    <row r="283" spans="1:3" ht="13" thickBot="1" x14ac:dyDescent="0.3">
      <c r="A283" t="s">
        <v>165</v>
      </c>
      <c r="B283" t="s">
        <v>269</v>
      </c>
      <c r="C283">
        <f>COUNTIF(B:B, "Academic Success Center")</f>
        <v>5</v>
      </c>
    </row>
    <row r="284" spans="1:3" ht="13" thickBot="1" x14ac:dyDescent="0.3">
      <c r="A284" s="109" t="s">
        <v>165</v>
      </c>
      <c r="B284" t="s">
        <v>269</v>
      </c>
      <c r="C284">
        <f>COUNTIF(B:B, "Academic Success Center")</f>
        <v>5</v>
      </c>
    </row>
    <row r="285" spans="1:3" ht="13" thickBot="1" x14ac:dyDescent="0.3">
      <c r="A285" s="109" t="s">
        <v>165</v>
      </c>
      <c r="B285" t="s">
        <v>269</v>
      </c>
      <c r="C285">
        <f>COUNTIF(B:B, "Academic Success Center")</f>
        <v>5</v>
      </c>
    </row>
  </sheetData>
  <mergeCells count="1">
    <mergeCell ref="S36:T36"/>
  </mergeCells>
  <hyperlinks>
    <hyperlink ref="S34" location="Contents!A1" display="Go Back To Contents Sheet" xr:uid="{F27CB12B-4FDB-4605-A6F6-5DB8AF6FAD0E}"/>
  </hyperlink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AAF2-CC4F-4B54-9A10-BC072F2C9B55}">
  <dimension ref="A1:I288"/>
  <sheetViews>
    <sheetView showGridLines="0" workbookViewId="0"/>
  </sheetViews>
  <sheetFormatPr defaultRowHeight="12.5" x14ac:dyDescent="0.25"/>
  <cols>
    <col min="1" max="1" width="20.90625" style="93" bestFit="1" customWidth="1"/>
    <col min="2" max="2" width="39.1796875" style="94" bestFit="1" customWidth="1"/>
    <col min="3" max="3" width="33.90625" hidden="1" customWidth="1"/>
    <col min="5" max="5" width="24.90625" customWidth="1"/>
    <col min="6" max="6" width="18.7265625" customWidth="1"/>
    <col min="7" max="7" width="3.54296875" customWidth="1"/>
    <col min="8" max="8" width="33.36328125" bestFit="1" customWidth="1"/>
    <col min="9" max="9" width="18.7265625" customWidth="1"/>
  </cols>
  <sheetData>
    <row r="1" spans="1:9" ht="19.5" thickBot="1" x14ac:dyDescent="0.45">
      <c r="A1" s="79" t="s">
        <v>0</v>
      </c>
      <c r="B1" s="80" t="s">
        <v>1</v>
      </c>
      <c r="C1" s="7" t="s">
        <v>2</v>
      </c>
      <c r="E1" s="45" t="s">
        <v>294</v>
      </c>
      <c r="F1" s="46" t="s">
        <v>281</v>
      </c>
      <c r="H1" s="47" t="s">
        <v>295</v>
      </c>
      <c r="I1" s="48" t="s">
        <v>281</v>
      </c>
    </row>
    <row r="2" spans="1:9" ht="16" thickBot="1" x14ac:dyDescent="0.4">
      <c r="A2" s="81">
        <v>45246.867537025464</v>
      </c>
      <c r="B2" s="82" t="s">
        <v>13</v>
      </c>
      <c r="C2" s="11"/>
      <c r="E2" s="44">
        <f>COUNTIF(A:A, "Minor")</f>
        <v>32</v>
      </c>
      <c r="F2" s="51">
        <f>E2/283</f>
        <v>0.11307420494699646</v>
      </c>
      <c r="H2" s="49">
        <f>COUNTIF(A:A, "Double Major")</f>
        <v>9</v>
      </c>
      <c r="I2" s="50">
        <f>H2/283</f>
        <v>3.1802120141342753E-2</v>
      </c>
    </row>
    <row r="3" spans="1:9" ht="15.5" x14ac:dyDescent="0.35">
      <c r="A3" s="81">
        <v>45246.868485520834</v>
      </c>
      <c r="B3" s="82" t="s">
        <v>36</v>
      </c>
      <c r="C3" s="11"/>
    </row>
    <row r="4" spans="1:9" ht="16" thickBot="1" x14ac:dyDescent="0.4">
      <c r="A4" s="81">
        <v>45246.868746631946</v>
      </c>
      <c r="B4" s="82" t="s">
        <v>22</v>
      </c>
      <c r="C4" s="11"/>
    </row>
    <row r="5" spans="1:9" ht="90.5" customHeight="1" thickBot="1" x14ac:dyDescent="0.4">
      <c r="A5" s="83">
        <v>45246.888024027779</v>
      </c>
      <c r="B5" s="84" t="s">
        <v>36</v>
      </c>
      <c r="C5" s="12" t="s">
        <v>23</v>
      </c>
      <c r="H5" s="78" t="s">
        <v>318</v>
      </c>
    </row>
    <row r="6" spans="1:9" ht="16" thickBot="1" x14ac:dyDescent="0.4">
      <c r="A6" s="85" t="s">
        <v>229</v>
      </c>
      <c r="B6" s="86" t="s">
        <v>230</v>
      </c>
      <c r="C6" s="13"/>
    </row>
    <row r="7" spans="1:9" ht="15.5" x14ac:dyDescent="0.35">
      <c r="A7" s="83">
        <v>45246.905153958331</v>
      </c>
      <c r="B7" s="84" t="s">
        <v>25</v>
      </c>
      <c r="C7" s="12" t="s">
        <v>26</v>
      </c>
    </row>
    <row r="8" spans="1:9" ht="16" thickBot="1" x14ac:dyDescent="0.4">
      <c r="A8" s="85" t="s">
        <v>229</v>
      </c>
      <c r="B8" s="86" t="s">
        <v>26</v>
      </c>
      <c r="C8" s="13"/>
    </row>
    <row r="9" spans="1:9" ht="15.5" x14ac:dyDescent="0.35">
      <c r="A9" s="81">
        <v>45246.917750300927</v>
      </c>
      <c r="B9" s="82" t="s">
        <v>22</v>
      </c>
      <c r="C9" s="11"/>
    </row>
    <row r="10" spans="1:9" ht="15.5" x14ac:dyDescent="0.35">
      <c r="A10" s="81">
        <v>45246.951861782407</v>
      </c>
      <c r="B10" s="82" t="s">
        <v>30</v>
      </c>
      <c r="C10" s="11"/>
    </row>
    <row r="11" spans="1:9" ht="15.5" x14ac:dyDescent="0.35">
      <c r="A11" s="81">
        <v>45247.048141574072</v>
      </c>
      <c r="B11" s="82" t="s">
        <v>25</v>
      </c>
      <c r="C11" s="11"/>
    </row>
    <row r="12" spans="1:9" ht="15.5" x14ac:dyDescent="0.35">
      <c r="A12" s="81">
        <v>45247.652081701388</v>
      </c>
      <c r="B12" s="82" t="s">
        <v>13</v>
      </c>
      <c r="C12" s="11"/>
    </row>
    <row r="13" spans="1:9" ht="15.5" x14ac:dyDescent="0.35">
      <c r="A13" s="81">
        <v>45247.69093232639</v>
      </c>
      <c r="B13" s="82" t="s">
        <v>33</v>
      </c>
      <c r="C13" s="11"/>
    </row>
    <row r="14" spans="1:9" ht="16" thickBot="1" x14ac:dyDescent="0.4">
      <c r="A14" s="81">
        <v>45247.691742685187</v>
      </c>
      <c r="B14" s="82" t="s">
        <v>245</v>
      </c>
      <c r="C14" s="11"/>
    </row>
    <row r="15" spans="1:9" ht="15.5" x14ac:dyDescent="0.35">
      <c r="A15" s="83">
        <v>45247.77682190972</v>
      </c>
      <c r="B15" s="84" t="s">
        <v>36</v>
      </c>
      <c r="C15" s="12" t="s">
        <v>13</v>
      </c>
    </row>
    <row r="16" spans="1:9" ht="16" thickBot="1" x14ac:dyDescent="0.4">
      <c r="A16" s="85" t="s">
        <v>229</v>
      </c>
      <c r="B16" s="86" t="s">
        <v>13</v>
      </c>
      <c r="C16" s="13"/>
    </row>
    <row r="17" spans="1:3" ht="15.5" x14ac:dyDescent="0.35">
      <c r="A17" s="83">
        <v>45247.781009039347</v>
      </c>
      <c r="B17" s="84" t="s">
        <v>245</v>
      </c>
      <c r="C17" s="14"/>
    </row>
    <row r="18" spans="1:3" ht="16" thickBot="1" x14ac:dyDescent="0.4">
      <c r="A18" s="87" t="s">
        <v>235</v>
      </c>
      <c r="B18" s="88" t="s">
        <v>25</v>
      </c>
      <c r="C18" s="15"/>
    </row>
    <row r="19" spans="1:3" ht="16" thickBot="1" x14ac:dyDescent="0.4">
      <c r="A19" s="81">
        <v>45247.794099432867</v>
      </c>
      <c r="B19" s="82" t="s">
        <v>177</v>
      </c>
      <c r="C19" s="11"/>
    </row>
    <row r="20" spans="1:3" ht="15.5" x14ac:dyDescent="0.35">
      <c r="A20" s="83">
        <v>45247.797811400465</v>
      </c>
      <c r="B20" s="84" t="s">
        <v>13</v>
      </c>
      <c r="C20" s="12" t="s">
        <v>39</v>
      </c>
    </row>
    <row r="21" spans="1:3" ht="16" thickBot="1" x14ac:dyDescent="0.4">
      <c r="A21" s="85" t="s">
        <v>229</v>
      </c>
      <c r="B21" s="86" t="s">
        <v>243</v>
      </c>
      <c r="C21" s="13"/>
    </row>
    <row r="22" spans="1:3" ht="15.5" x14ac:dyDescent="0.35">
      <c r="A22" s="81">
        <v>45247.799403993056</v>
      </c>
      <c r="B22" s="82" t="s">
        <v>40</v>
      </c>
      <c r="C22" s="11"/>
    </row>
    <row r="23" spans="1:3" ht="15.5" x14ac:dyDescent="0.35">
      <c r="A23" s="81">
        <v>45247.803582453707</v>
      </c>
      <c r="B23" s="82" t="s">
        <v>95</v>
      </c>
      <c r="C23" s="11"/>
    </row>
    <row r="24" spans="1:3" ht="15.5" x14ac:dyDescent="0.35">
      <c r="A24" s="81">
        <v>45247.806694675921</v>
      </c>
      <c r="B24" s="82" t="s">
        <v>25</v>
      </c>
      <c r="C24" s="11"/>
    </row>
    <row r="25" spans="1:3" ht="15.5" x14ac:dyDescent="0.35">
      <c r="A25" s="81">
        <v>45247.807812476851</v>
      </c>
      <c r="B25" s="82" t="s">
        <v>231</v>
      </c>
      <c r="C25" s="11"/>
    </row>
    <row r="26" spans="1:3" ht="15.5" x14ac:dyDescent="0.35">
      <c r="A26" s="81">
        <v>45247.813258148148</v>
      </c>
      <c r="B26" s="82" t="s">
        <v>44</v>
      </c>
      <c r="C26" s="11"/>
    </row>
    <row r="27" spans="1:3" ht="15.5" x14ac:dyDescent="0.35">
      <c r="A27" s="81">
        <v>45247.817105173614</v>
      </c>
      <c r="B27" s="82" t="s">
        <v>46</v>
      </c>
      <c r="C27" s="11"/>
    </row>
    <row r="28" spans="1:3" ht="15.5" x14ac:dyDescent="0.35">
      <c r="A28" s="81">
        <v>45247.818275011574</v>
      </c>
      <c r="B28" s="82" t="s">
        <v>46</v>
      </c>
      <c r="C28" s="11"/>
    </row>
    <row r="29" spans="1:3" ht="16" thickBot="1" x14ac:dyDescent="0.4">
      <c r="A29" s="81">
        <v>45247.818830567128</v>
      </c>
      <c r="B29" s="82" t="s">
        <v>47</v>
      </c>
      <c r="C29" s="11"/>
    </row>
    <row r="30" spans="1:3" ht="15.5" x14ac:dyDescent="0.35">
      <c r="A30" s="83">
        <v>45247.819230601854</v>
      </c>
      <c r="B30" s="84" t="s">
        <v>13</v>
      </c>
      <c r="C30" s="12" t="s">
        <v>19</v>
      </c>
    </row>
    <row r="31" spans="1:3" ht="16" thickBot="1" x14ac:dyDescent="0.4">
      <c r="A31" s="85" t="s">
        <v>229</v>
      </c>
      <c r="B31" s="86" t="s">
        <v>36</v>
      </c>
      <c r="C31" s="13"/>
    </row>
    <row r="32" spans="1:3" ht="15.5" x14ac:dyDescent="0.35">
      <c r="A32" s="81">
        <v>45247.824169166663</v>
      </c>
      <c r="B32" s="82" t="s">
        <v>30</v>
      </c>
      <c r="C32" s="11"/>
    </row>
    <row r="33" spans="1:3" ht="15.5" x14ac:dyDescent="0.35">
      <c r="A33" s="81">
        <v>45247.826874918981</v>
      </c>
      <c r="B33" s="82" t="s">
        <v>36</v>
      </c>
      <c r="C33" s="11"/>
    </row>
    <row r="34" spans="1:3" ht="15.5" x14ac:dyDescent="0.35">
      <c r="A34" s="81">
        <v>45247.82989543982</v>
      </c>
      <c r="B34" s="82" t="s">
        <v>101</v>
      </c>
      <c r="C34" s="11"/>
    </row>
    <row r="35" spans="1:3" ht="15.5" x14ac:dyDescent="0.35">
      <c r="A35" s="81">
        <v>45247.831831516203</v>
      </c>
      <c r="B35" s="82" t="s">
        <v>30</v>
      </c>
      <c r="C35" s="11"/>
    </row>
    <row r="36" spans="1:3" ht="16" thickBot="1" x14ac:dyDescent="0.4">
      <c r="A36" s="81">
        <v>45247.831905902778</v>
      </c>
      <c r="B36" s="82" t="s">
        <v>13</v>
      </c>
      <c r="C36" s="11"/>
    </row>
    <row r="37" spans="1:3" ht="15.5" x14ac:dyDescent="0.35">
      <c r="A37" s="83">
        <v>45247.832514537033</v>
      </c>
      <c r="B37" s="84" t="s">
        <v>40</v>
      </c>
      <c r="C37" s="12" t="s">
        <v>227</v>
      </c>
    </row>
    <row r="38" spans="1:3" ht="16" thickBot="1" x14ac:dyDescent="0.4">
      <c r="A38" s="85" t="s">
        <v>229</v>
      </c>
      <c r="B38" s="86" t="s">
        <v>227</v>
      </c>
      <c r="C38" s="13"/>
    </row>
    <row r="39" spans="1:3" ht="15.5" x14ac:dyDescent="0.35">
      <c r="A39" s="83">
        <v>45247.833031435184</v>
      </c>
      <c r="B39" s="84" t="s">
        <v>76</v>
      </c>
      <c r="C39" s="12" t="s">
        <v>56</v>
      </c>
    </row>
    <row r="40" spans="1:3" ht="16" thickBot="1" x14ac:dyDescent="0.4">
      <c r="A40" s="85" t="s">
        <v>229</v>
      </c>
      <c r="B40" s="86" t="s">
        <v>95</v>
      </c>
      <c r="C40" s="13"/>
    </row>
    <row r="41" spans="1:3" ht="15.5" x14ac:dyDescent="0.35">
      <c r="A41" s="81">
        <v>45247.835984155092</v>
      </c>
      <c r="B41" s="82" t="s">
        <v>22</v>
      </c>
      <c r="C41" s="11"/>
    </row>
    <row r="42" spans="1:3" ht="15.5" x14ac:dyDescent="0.35">
      <c r="A42" s="81">
        <v>45247.835997407412</v>
      </c>
      <c r="B42" s="82" t="s">
        <v>22</v>
      </c>
      <c r="C42" s="11"/>
    </row>
    <row r="43" spans="1:3" ht="15.5" x14ac:dyDescent="0.35">
      <c r="A43" s="81">
        <v>45247.837092569447</v>
      </c>
      <c r="B43" s="82" t="s">
        <v>232</v>
      </c>
      <c r="C43" s="11"/>
    </row>
    <row r="44" spans="1:3" ht="16" thickBot="1" x14ac:dyDescent="0.4">
      <c r="A44" s="81">
        <v>45247.837205393516</v>
      </c>
      <c r="B44" s="82" t="s">
        <v>30</v>
      </c>
      <c r="C44" s="11"/>
    </row>
    <row r="45" spans="1:3" ht="15.5" x14ac:dyDescent="0.35">
      <c r="A45" s="83">
        <v>45247.838291863431</v>
      </c>
      <c r="B45" s="84" t="s">
        <v>76</v>
      </c>
      <c r="C45" s="14" t="s">
        <v>33</v>
      </c>
    </row>
    <row r="46" spans="1:3" ht="15.5" x14ac:dyDescent="0.35">
      <c r="A46" s="89" t="s">
        <v>235</v>
      </c>
      <c r="B46" s="90" t="s">
        <v>231</v>
      </c>
      <c r="C46" s="16"/>
    </row>
    <row r="47" spans="1:3" ht="16" thickBot="1" x14ac:dyDescent="0.4">
      <c r="A47" s="85" t="s">
        <v>229</v>
      </c>
      <c r="B47" s="86" t="s">
        <v>33</v>
      </c>
      <c r="C47" s="13"/>
    </row>
    <row r="48" spans="1:3" ht="16" thickBot="1" x14ac:dyDescent="0.4">
      <c r="A48" s="81">
        <v>45247.839657025463</v>
      </c>
      <c r="B48" s="82" t="s">
        <v>13</v>
      </c>
      <c r="C48" s="11"/>
    </row>
    <row r="49" spans="1:3" ht="15.5" x14ac:dyDescent="0.35">
      <c r="A49" s="83">
        <v>45247.840030833337</v>
      </c>
      <c r="B49" s="84" t="s">
        <v>196</v>
      </c>
      <c r="C49" s="12" t="s">
        <v>67</v>
      </c>
    </row>
    <row r="50" spans="1:3" ht="16" thickBot="1" x14ac:dyDescent="0.4">
      <c r="A50" s="85" t="s">
        <v>229</v>
      </c>
      <c r="B50" s="86" t="s">
        <v>67</v>
      </c>
      <c r="C50" s="13"/>
    </row>
    <row r="51" spans="1:3" ht="15.5" x14ac:dyDescent="0.35">
      <c r="A51" s="81">
        <v>45247.844585381943</v>
      </c>
      <c r="B51" s="82" t="s">
        <v>238</v>
      </c>
      <c r="C51" s="11"/>
    </row>
    <row r="52" spans="1:3" ht="15.5" x14ac:dyDescent="0.35">
      <c r="A52" s="81">
        <v>45247.84544907407</v>
      </c>
      <c r="B52" s="82" t="s">
        <v>132</v>
      </c>
      <c r="C52" s="11"/>
    </row>
    <row r="53" spans="1:3" ht="15.5" x14ac:dyDescent="0.35">
      <c r="A53" s="81">
        <v>45247.845522638891</v>
      </c>
      <c r="B53" s="82" t="s">
        <v>13</v>
      </c>
      <c r="C53" s="11"/>
    </row>
    <row r="54" spans="1:3" ht="15.5" x14ac:dyDescent="0.35">
      <c r="A54" s="81">
        <v>45247.845562083334</v>
      </c>
      <c r="B54" s="82" t="s">
        <v>70</v>
      </c>
      <c r="C54" s="11"/>
    </row>
    <row r="55" spans="1:3" ht="15.5" x14ac:dyDescent="0.35">
      <c r="A55" s="81">
        <v>45247.845631018514</v>
      </c>
      <c r="B55" s="82" t="s">
        <v>25</v>
      </c>
      <c r="C55" s="11"/>
    </row>
    <row r="56" spans="1:3" ht="15.5" x14ac:dyDescent="0.35">
      <c r="A56" s="81">
        <v>45247.845779733798</v>
      </c>
      <c r="B56" s="82" t="s">
        <v>72</v>
      </c>
      <c r="C56" s="11"/>
    </row>
    <row r="57" spans="1:3" ht="15.5" x14ac:dyDescent="0.35">
      <c r="A57" s="81">
        <v>45247.845842129631</v>
      </c>
      <c r="B57" s="82" t="s">
        <v>244</v>
      </c>
      <c r="C57" s="11"/>
    </row>
    <row r="58" spans="1:3" ht="15.5" x14ac:dyDescent="0.35">
      <c r="A58" s="81">
        <v>45247.846092557869</v>
      </c>
      <c r="B58" s="82" t="s">
        <v>72</v>
      </c>
      <c r="C58" s="11"/>
    </row>
    <row r="59" spans="1:3" ht="16" thickBot="1" x14ac:dyDescent="0.4">
      <c r="A59" s="81">
        <v>45247.846139305555</v>
      </c>
      <c r="B59" s="82" t="s">
        <v>76</v>
      </c>
      <c r="C59" s="11"/>
    </row>
    <row r="60" spans="1:3" ht="15.5" x14ac:dyDescent="0.35">
      <c r="A60" s="83">
        <v>45247.84615331018</v>
      </c>
      <c r="B60" s="84" t="s">
        <v>245</v>
      </c>
      <c r="C60" s="12" t="s">
        <v>30</v>
      </c>
    </row>
    <row r="61" spans="1:3" ht="16" thickBot="1" x14ac:dyDescent="0.4">
      <c r="A61" s="85" t="s">
        <v>229</v>
      </c>
      <c r="B61" s="86" t="s">
        <v>30</v>
      </c>
      <c r="C61" s="13"/>
    </row>
    <row r="62" spans="1:3" ht="15.5" x14ac:dyDescent="0.35">
      <c r="A62" s="81">
        <v>45247.846168425924</v>
      </c>
      <c r="B62" s="82" t="s">
        <v>70</v>
      </c>
      <c r="C62" s="11"/>
    </row>
    <row r="63" spans="1:3" ht="15.5" x14ac:dyDescent="0.35">
      <c r="A63" s="81">
        <v>45247.846351458335</v>
      </c>
      <c r="B63" s="82" t="s">
        <v>22</v>
      </c>
      <c r="C63" s="11"/>
    </row>
    <row r="64" spans="1:3" ht="16" thickBot="1" x14ac:dyDescent="0.4">
      <c r="A64" s="81">
        <v>45247.846434537038</v>
      </c>
      <c r="B64" s="82" t="s">
        <v>40</v>
      </c>
      <c r="C64" s="11"/>
    </row>
    <row r="65" spans="1:3" ht="15.5" x14ac:dyDescent="0.35">
      <c r="A65" s="83">
        <v>45247.846652418986</v>
      </c>
      <c r="B65" s="84" t="s">
        <v>95</v>
      </c>
      <c r="C65" s="12" t="s">
        <v>55</v>
      </c>
    </row>
    <row r="66" spans="1:3" ht="16" thickBot="1" x14ac:dyDescent="0.4">
      <c r="A66" s="85" t="s">
        <v>229</v>
      </c>
      <c r="B66" s="86" t="s">
        <v>76</v>
      </c>
      <c r="C66" s="13"/>
    </row>
    <row r="67" spans="1:3" ht="15.5" x14ac:dyDescent="0.35">
      <c r="A67" s="81">
        <v>45247.846671018517</v>
      </c>
      <c r="B67" s="82" t="s">
        <v>132</v>
      </c>
      <c r="C67" s="11"/>
    </row>
    <row r="68" spans="1:3" ht="15.5" x14ac:dyDescent="0.35">
      <c r="A68" s="81">
        <v>45247.846955520828</v>
      </c>
      <c r="B68" s="82" t="s">
        <v>107</v>
      </c>
      <c r="C68" s="11"/>
    </row>
    <row r="69" spans="1:3" ht="15.5" x14ac:dyDescent="0.35">
      <c r="A69" s="81">
        <v>45247.846990347221</v>
      </c>
      <c r="B69" s="82" t="s">
        <v>243</v>
      </c>
      <c r="C69" s="11"/>
    </row>
    <row r="70" spans="1:3" ht="16" thickBot="1" x14ac:dyDescent="0.4">
      <c r="A70" s="81">
        <v>45247.847019618057</v>
      </c>
      <c r="B70" s="82" t="s">
        <v>76</v>
      </c>
      <c r="C70" s="11"/>
    </row>
    <row r="71" spans="1:3" ht="15.5" x14ac:dyDescent="0.35">
      <c r="A71" s="83">
        <v>45247.847220567128</v>
      </c>
      <c r="B71" s="84" t="s">
        <v>47</v>
      </c>
      <c r="C71" s="12" t="s">
        <v>228</v>
      </c>
    </row>
    <row r="72" spans="1:3" ht="16" thickBot="1" x14ac:dyDescent="0.4">
      <c r="A72" s="85" t="s">
        <v>229</v>
      </c>
      <c r="B72" s="86" t="s">
        <v>247</v>
      </c>
      <c r="C72" s="13"/>
    </row>
    <row r="73" spans="1:3" ht="15.5" x14ac:dyDescent="0.35">
      <c r="A73" s="81">
        <v>45247.847302800925</v>
      </c>
      <c r="B73" s="82" t="s">
        <v>245</v>
      </c>
      <c r="C73" s="11"/>
    </row>
    <row r="74" spans="1:3" ht="15.5" x14ac:dyDescent="0.35">
      <c r="A74" s="81">
        <v>45247.847577175926</v>
      </c>
      <c r="B74" s="82" t="s">
        <v>40</v>
      </c>
      <c r="C74" s="11"/>
    </row>
    <row r="75" spans="1:3" ht="15.5" x14ac:dyDescent="0.35">
      <c r="A75" s="81">
        <v>45247.84763178241</v>
      </c>
      <c r="B75" s="82" t="s">
        <v>84</v>
      </c>
      <c r="C75" s="11"/>
    </row>
    <row r="76" spans="1:3" ht="15.5" x14ac:dyDescent="0.35">
      <c r="A76" s="81">
        <v>45247.848289907408</v>
      </c>
      <c r="B76" s="82" t="s">
        <v>248</v>
      </c>
      <c r="C76" s="11"/>
    </row>
    <row r="77" spans="1:3" ht="15.5" x14ac:dyDescent="0.35">
      <c r="A77" s="81">
        <v>45247.848778981483</v>
      </c>
      <c r="B77" s="82" t="s">
        <v>72</v>
      </c>
      <c r="C77" s="11"/>
    </row>
    <row r="78" spans="1:3" ht="16" thickBot="1" x14ac:dyDescent="0.4">
      <c r="A78" s="81">
        <v>45247.848973067128</v>
      </c>
      <c r="B78" s="82" t="s">
        <v>76</v>
      </c>
      <c r="C78" s="11"/>
    </row>
    <row r="79" spans="1:3" ht="15.5" x14ac:dyDescent="0.35">
      <c r="A79" s="83">
        <v>45247.849542615746</v>
      </c>
      <c r="B79" s="84" t="s">
        <v>76</v>
      </c>
      <c r="C79" s="12" t="s">
        <v>43</v>
      </c>
    </row>
    <row r="80" spans="1:3" ht="16" thickBot="1" x14ac:dyDescent="0.4">
      <c r="A80" s="85" t="s">
        <v>229</v>
      </c>
      <c r="B80" s="86" t="s">
        <v>231</v>
      </c>
      <c r="C80" s="13"/>
    </row>
    <row r="81" spans="1:3" ht="15.5" x14ac:dyDescent="0.35">
      <c r="A81" s="81">
        <v>45247.85037388889</v>
      </c>
      <c r="B81" s="82" t="s">
        <v>47</v>
      </c>
      <c r="C81" s="11"/>
    </row>
    <row r="82" spans="1:3" ht="15.5" x14ac:dyDescent="0.35">
      <c r="A82" s="81">
        <v>45247.850522615743</v>
      </c>
      <c r="B82" s="82" t="s">
        <v>90</v>
      </c>
      <c r="C82" s="11"/>
    </row>
    <row r="83" spans="1:3" ht="15.5" x14ac:dyDescent="0.35">
      <c r="A83" s="81">
        <v>45247.851600046299</v>
      </c>
      <c r="B83" s="82" t="s">
        <v>132</v>
      </c>
      <c r="C83" s="11"/>
    </row>
    <row r="84" spans="1:3" ht="15.5" x14ac:dyDescent="0.35">
      <c r="A84" s="81">
        <v>45247.85389726852</v>
      </c>
      <c r="B84" s="82" t="s">
        <v>72</v>
      </c>
      <c r="C84" s="11"/>
    </row>
    <row r="85" spans="1:3" ht="16" thickBot="1" x14ac:dyDescent="0.4">
      <c r="A85" s="81">
        <v>45247.854300763887</v>
      </c>
      <c r="B85" s="82" t="s">
        <v>249</v>
      </c>
      <c r="C85" s="11"/>
    </row>
    <row r="86" spans="1:3" ht="15.5" x14ac:dyDescent="0.35">
      <c r="A86" s="83">
        <v>45247.854597569443</v>
      </c>
      <c r="B86" s="84" t="s">
        <v>95</v>
      </c>
      <c r="C86" s="12" t="s">
        <v>19</v>
      </c>
    </row>
    <row r="87" spans="1:3" ht="16" thickBot="1" x14ac:dyDescent="0.4">
      <c r="A87" s="85" t="s">
        <v>229</v>
      </c>
      <c r="B87" s="86" t="s">
        <v>36</v>
      </c>
      <c r="C87" s="13"/>
    </row>
    <row r="88" spans="1:3" ht="15.5" x14ac:dyDescent="0.35">
      <c r="A88" s="81">
        <v>45247.854682337958</v>
      </c>
      <c r="B88" s="82" t="s">
        <v>101</v>
      </c>
      <c r="C88" s="11"/>
    </row>
    <row r="89" spans="1:3" ht="15.5" x14ac:dyDescent="0.35">
      <c r="A89" s="81">
        <v>45247.855271909721</v>
      </c>
      <c r="B89" s="82" t="s">
        <v>25</v>
      </c>
      <c r="C89" s="11"/>
    </row>
    <row r="90" spans="1:3" ht="15.5" x14ac:dyDescent="0.35">
      <c r="A90" s="81">
        <v>45247.855813946764</v>
      </c>
      <c r="B90" s="82" t="s">
        <v>84</v>
      </c>
      <c r="C90" s="11"/>
    </row>
    <row r="91" spans="1:3" ht="15.5" x14ac:dyDescent="0.35">
      <c r="A91" s="81">
        <v>45247.855794143514</v>
      </c>
      <c r="B91" s="82" t="s">
        <v>22</v>
      </c>
      <c r="C91" s="11"/>
    </row>
    <row r="92" spans="1:3" ht="15.5" x14ac:dyDescent="0.35">
      <c r="A92" s="81">
        <v>45247.85659012731</v>
      </c>
      <c r="B92" s="82" t="s">
        <v>99</v>
      </c>
      <c r="C92" s="11"/>
    </row>
    <row r="93" spans="1:3" ht="16" thickBot="1" x14ac:dyDescent="0.4">
      <c r="A93" s="81">
        <v>45247.859975914354</v>
      </c>
      <c r="B93" s="82" t="s">
        <v>76</v>
      </c>
      <c r="C93" s="11"/>
    </row>
    <row r="94" spans="1:3" ht="15.5" x14ac:dyDescent="0.35">
      <c r="A94" s="83">
        <v>45247.860828425924</v>
      </c>
      <c r="B94" s="84" t="s">
        <v>36</v>
      </c>
      <c r="C94" s="12" t="s">
        <v>22</v>
      </c>
    </row>
    <row r="95" spans="1:3" ht="16" thickBot="1" x14ac:dyDescent="0.4">
      <c r="A95" s="85" t="s">
        <v>229</v>
      </c>
      <c r="B95" s="86" t="s">
        <v>22</v>
      </c>
      <c r="C95" s="13"/>
    </row>
    <row r="96" spans="1:3" ht="15.5" x14ac:dyDescent="0.35">
      <c r="A96" s="81">
        <v>45247.860871643519</v>
      </c>
      <c r="B96" s="82" t="s">
        <v>101</v>
      </c>
      <c r="C96" s="11"/>
    </row>
    <row r="97" spans="1:3" ht="15.5" x14ac:dyDescent="0.35">
      <c r="A97" s="81">
        <v>45247.862478541661</v>
      </c>
      <c r="B97" s="82" t="s">
        <v>95</v>
      </c>
      <c r="C97" s="11"/>
    </row>
    <row r="98" spans="1:3" ht="15.5" x14ac:dyDescent="0.35">
      <c r="A98" s="81">
        <v>45247.863163136572</v>
      </c>
      <c r="B98" s="82" t="s">
        <v>44</v>
      </c>
      <c r="C98" s="11"/>
    </row>
    <row r="99" spans="1:3" ht="15.5" x14ac:dyDescent="0.35">
      <c r="A99" s="81">
        <v>45247.865894386574</v>
      </c>
      <c r="B99" s="82" t="s">
        <v>36</v>
      </c>
      <c r="C99" s="11"/>
    </row>
    <row r="100" spans="1:3" ht="15.5" x14ac:dyDescent="0.35">
      <c r="A100" s="81">
        <v>45247.866806504629</v>
      </c>
      <c r="B100" s="82" t="s">
        <v>70</v>
      </c>
      <c r="C100" s="11"/>
    </row>
    <row r="101" spans="1:3" ht="15.5" x14ac:dyDescent="0.35">
      <c r="A101" s="81">
        <v>45247.867789421296</v>
      </c>
      <c r="B101" s="82" t="s">
        <v>105</v>
      </c>
      <c r="C101" s="11"/>
    </row>
    <row r="102" spans="1:3" ht="15.5" x14ac:dyDescent="0.35">
      <c r="A102" s="81">
        <v>45247.868340277782</v>
      </c>
      <c r="B102" s="82" t="s">
        <v>106</v>
      </c>
      <c r="C102" s="11"/>
    </row>
    <row r="103" spans="1:3" ht="15.5" x14ac:dyDescent="0.35">
      <c r="A103" s="81">
        <v>45247.868808009254</v>
      </c>
      <c r="B103" s="82" t="s">
        <v>22</v>
      </c>
      <c r="C103" s="11"/>
    </row>
    <row r="104" spans="1:3" ht="15.5" x14ac:dyDescent="0.35">
      <c r="A104" s="81">
        <v>45247.872035798609</v>
      </c>
      <c r="B104" s="82" t="s">
        <v>107</v>
      </c>
      <c r="C104" s="11"/>
    </row>
    <row r="105" spans="1:3" ht="15.5" x14ac:dyDescent="0.35">
      <c r="A105" s="81">
        <v>45247.881037777777</v>
      </c>
      <c r="B105" s="82" t="s">
        <v>250</v>
      </c>
      <c r="C105" s="11"/>
    </row>
    <row r="106" spans="1:3" ht="16" thickBot="1" x14ac:dyDescent="0.4">
      <c r="A106" s="81">
        <v>45247.881709027773</v>
      </c>
      <c r="B106" s="82" t="s">
        <v>109</v>
      </c>
      <c r="C106" s="11"/>
    </row>
    <row r="107" spans="1:3" ht="15.5" x14ac:dyDescent="0.35">
      <c r="A107" s="83">
        <v>45247.882133576393</v>
      </c>
      <c r="B107" s="84" t="s">
        <v>115</v>
      </c>
      <c r="C107" s="12" t="s">
        <v>111</v>
      </c>
    </row>
    <row r="108" spans="1:3" ht="16" thickBot="1" x14ac:dyDescent="0.4">
      <c r="A108" s="85" t="s">
        <v>229</v>
      </c>
      <c r="B108" s="86" t="s">
        <v>13</v>
      </c>
      <c r="C108" s="13"/>
    </row>
    <row r="109" spans="1:3" ht="15.5" x14ac:dyDescent="0.35">
      <c r="A109" s="81">
        <v>45247.883477581017</v>
      </c>
      <c r="B109" s="82" t="s">
        <v>132</v>
      </c>
      <c r="C109" s="11"/>
    </row>
    <row r="110" spans="1:3" ht="15.5" x14ac:dyDescent="0.35">
      <c r="A110" s="81">
        <v>45247.88509664352</v>
      </c>
      <c r="B110" s="82" t="s">
        <v>176</v>
      </c>
      <c r="C110" s="11"/>
    </row>
    <row r="111" spans="1:3" ht="15.5" x14ac:dyDescent="0.35">
      <c r="A111" s="81">
        <v>45247.885594699073</v>
      </c>
      <c r="B111" s="82" t="s">
        <v>76</v>
      </c>
      <c r="C111" s="11"/>
    </row>
    <row r="112" spans="1:3" ht="16" thickBot="1" x14ac:dyDescent="0.4">
      <c r="A112" s="81">
        <v>45247.885669479168</v>
      </c>
      <c r="B112" s="82" t="s">
        <v>105</v>
      </c>
      <c r="C112" s="11"/>
    </row>
    <row r="113" spans="1:3" ht="15.5" x14ac:dyDescent="0.35">
      <c r="A113" s="83">
        <v>45247.885842268515</v>
      </c>
      <c r="B113" s="84" t="s">
        <v>72</v>
      </c>
      <c r="C113" s="12" t="s">
        <v>114</v>
      </c>
    </row>
    <row r="114" spans="1:3" ht="16" thickBot="1" x14ac:dyDescent="0.4">
      <c r="A114" s="85" t="s">
        <v>229</v>
      </c>
      <c r="B114" s="86" t="s">
        <v>114</v>
      </c>
      <c r="C114" s="13"/>
    </row>
    <row r="115" spans="1:3" ht="15.5" x14ac:dyDescent="0.35">
      <c r="A115" s="81">
        <v>45247.889803784725</v>
      </c>
      <c r="B115" s="82" t="s">
        <v>115</v>
      </c>
      <c r="C115" s="11"/>
    </row>
    <row r="116" spans="1:3" ht="15.5" x14ac:dyDescent="0.35">
      <c r="A116" s="81">
        <v>45247.897255902775</v>
      </c>
      <c r="B116" s="82" t="s">
        <v>67</v>
      </c>
      <c r="C116" s="11"/>
    </row>
    <row r="117" spans="1:3" ht="15.5" x14ac:dyDescent="0.35">
      <c r="A117" s="81">
        <v>45247.901145787037</v>
      </c>
      <c r="B117" s="82" t="s">
        <v>117</v>
      </c>
      <c r="C117" s="11"/>
    </row>
    <row r="118" spans="1:3" ht="15.5" x14ac:dyDescent="0.35">
      <c r="A118" s="81">
        <v>45247.905795937499</v>
      </c>
      <c r="B118" s="82" t="s">
        <v>118</v>
      </c>
      <c r="C118" s="11"/>
    </row>
    <row r="119" spans="1:3" ht="15.5" x14ac:dyDescent="0.35">
      <c r="A119" s="81">
        <v>45247.906391099532</v>
      </c>
      <c r="B119" s="82" t="s">
        <v>101</v>
      </c>
      <c r="C119" s="11"/>
    </row>
    <row r="120" spans="1:3" ht="16" thickBot="1" x14ac:dyDescent="0.4">
      <c r="A120" s="81">
        <v>45247.908050833328</v>
      </c>
      <c r="B120" s="82" t="s">
        <v>132</v>
      </c>
      <c r="C120" s="11"/>
    </row>
    <row r="121" spans="1:3" ht="15.5" x14ac:dyDescent="0.35">
      <c r="A121" s="83">
        <v>45247.909551516204</v>
      </c>
      <c r="B121" s="84" t="s">
        <v>243</v>
      </c>
      <c r="C121" s="12" t="s">
        <v>111</v>
      </c>
    </row>
    <row r="122" spans="1:3" ht="16" thickBot="1" x14ac:dyDescent="0.4">
      <c r="A122" s="85" t="s">
        <v>229</v>
      </c>
      <c r="B122" s="86" t="s">
        <v>13</v>
      </c>
      <c r="C122" s="13"/>
    </row>
    <row r="123" spans="1:3" ht="15.5" x14ac:dyDescent="0.35">
      <c r="A123" s="81">
        <v>45247.912513645831</v>
      </c>
      <c r="B123" s="82" t="s">
        <v>33</v>
      </c>
      <c r="C123" s="11"/>
    </row>
    <row r="124" spans="1:3" ht="15.5" x14ac:dyDescent="0.35">
      <c r="A124" s="81">
        <v>45247.915246944445</v>
      </c>
      <c r="B124" s="82" t="s">
        <v>22</v>
      </c>
      <c r="C124" s="11"/>
    </row>
    <row r="125" spans="1:3" ht="15.5" x14ac:dyDescent="0.35">
      <c r="A125" s="81">
        <v>45247.915598749998</v>
      </c>
      <c r="B125" s="82" t="s">
        <v>226</v>
      </c>
      <c r="C125" s="11"/>
    </row>
    <row r="126" spans="1:3" ht="15.5" x14ac:dyDescent="0.35">
      <c r="A126" s="81">
        <v>45247.920471689817</v>
      </c>
      <c r="B126" s="82" t="s">
        <v>251</v>
      </c>
      <c r="C126" s="11"/>
    </row>
    <row r="127" spans="1:3" ht="15.5" x14ac:dyDescent="0.35">
      <c r="A127" s="81">
        <v>45247.923382511573</v>
      </c>
      <c r="B127" s="82" t="s">
        <v>252</v>
      </c>
      <c r="C127" s="11"/>
    </row>
    <row r="128" spans="1:3" ht="15.5" x14ac:dyDescent="0.35">
      <c r="A128" s="81">
        <v>45247.924921076388</v>
      </c>
      <c r="B128" s="82" t="s">
        <v>222</v>
      </c>
      <c r="C128" s="11"/>
    </row>
    <row r="129" spans="1:3" ht="15.5" x14ac:dyDescent="0.35">
      <c r="A129" s="81">
        <v>45247.932836111111</v>
      </c>
      <c r="B129" s="82" t="s">
        <v>233</v>
      </c>
      <c r="C129" s="11"/>
    </row>
    <row r="130" spans="1:3" ht="15.5" x14ac:dyDescent="0.35">
      <c r="A130" s="81">
        <v>45247.93778349537</v>
      </c>
      <c r="B130" s="82" t="s">
        <v>223</v>
      </c>
      <c r="C130" s="11"/>
    </row>
    <row r="131" spans="1:3" ht="15.5" x14ac:dyDescent="0.35">
      <c r="A131" s="81">
        <v>45247.94509912037</v>
      </c>
      <c r="B131" s="82" t="s">
        <v>40</v>
      </c>
      <c r="C131" s="11"/>
    </row>
    <row r="132" spans="1:3" ht="15.5" x14ac:dyDescent="0.35">
      <c r="A132" s="81">
        <v>45247.946888784718</v>
      </c>
      <c r="B132" s="82" t="s">
        <v>101</v>
      </c>
      <c r="C132" s="11"/>
    </row>
    <row r="133" spans="1:3" ht="16" thickBot="1" x14ac:dyDescent="0.4">
      <c r="A133" s="81">
        <v>45247.948896562499</v>
      </c>
      <c r="B133" s="82" t="s">
        <v>239</v>
      </c>
      <c r="C133" s="11"/>
    </row>
    <row r="134" spans="1:3" ht="15.5" x14ac:dyDescent="0.35">
      <c r="A134" s="83">
        <v>45247.958383541671</v>
      </c>
      <c r="B134" s="84" t="s">
        <v>30</v>
      </c>
      <c r="C134" s="12" t="s">
        <v>13</v>
      </c>
    </row>
    <row r="135" spans="1:3" ht="16" thickBot="1" x14ac:dyDescent="0.4">
      <c r="A135" s="85" t="s">
        <v>229</v>
      </c>
      <c r="B135" s="86" t="s">
        <v>13</v>
      </c>
      <c r="C135" s="13"/>
    </row>
    <row r="136" spans="1:3" ht="15.5" x14ac:dyDescent="0.35">
      <c r="A136" s="83">
        <v>45247.9590340625</v>
      </c>
      <c r="B136" s="84" t="s">
        <v>36</v>
      </c>
      <c r="C136" s="12" t="s">
        <v>130</v>
      </c>
    </row>
    <row r="137" spans="1:3" ht="16" thickBot="1" x14ac:dyDescent="0.4">
      <c r="A137" s="85" t="s">
        <v>229</v>
      </c>
      <c r="B137" s="86" t="s">
        <v>101</v>
      </c>
      <c r="C137" s="13"/>
    </row>
    <row r="138" spans="1:3" ht="15.5" x14ac:dyDescent="0.35">
      <c r="A138" s="81">
        <v>45247.961805497689</v>
      </c>
      <c r="B138" s="82" t="s">
        <v>253</v>
      </c>
      <c r="C138" s="11"/>
    </row>
    <row r="139" spans="1:3" ht="15.5" x14ac:dyDescent="0.35">
      <c r="A139" s="81">
        <v>45247.962402013887</v>
      </c>
      <c r="B139" s="82" t="s">
        <v>132</v>
      </c>
      <c r="C139" s="11"/>
    </row>
    <row r="140" spans="1:3" ht="16" thickBot="1" x14ac:dyDescent="0.4">
      <c r="A140" s="81">
        <v>45247.964149374995</v>
      </c>
      <c r="B140" s="82" t="s">
        <v>95</v>
      </c>
      <c r="C140" s="11"/>
    </row>
    <row r="141" spans="1:3" ht="15.5" x14ac:dyDescent="0.35">
      <c r="A141" s="83">
        <v>45247.972407407404</v>
      </c>
      <c r="B141" s="84" t="s">
        <v>240</v>
      </c>
      <c r="C141" s="14"/>
    </row>
    <row r="142" spans="1:3" ht="16" thickBot="1" x14ac:dyDescent="0.4">
      <c r="A142" s="87" t="s">
        <v>235</v>
      </c>
      <c r="B142" s="88" t="s">
        <v>22</v>
      </c>
      <c r="C142" s="15"/>
    </row>
    <row r="143" spans="1:3" ht="15.5" x14ac:dyDescent="0.35">
      <c r="A143" s="81">
        <v>45247.975677893519</v>
      </c>
      <c r="B143" s="82" t="s">
        <v>237</v>
      </c>
      <c r="C143" s="11"/>
    </row>
    <row r="144" spans="1:3" ht="15.5" x14ac:dyDescent="0.35">
      <c r="A144" s="81">
        <v>45247.977331747687</v>
      </c>
      <c r="B144" s="82" t="s">
        <v>44</v>
      </c>
      <c r="C144" s="11"/>
    </row>
    <row r="145" spans="1:3" ht="16" thickBot="1" x14ac:dyDescent="0.4">
      <c r="A145" s="81">
        <v>45247.981491689818</v>
      </c>
      <c r="B145" s="82" t="s">
        <v>132</v>
      </c>
      <c r="C145" s="11"/>
    </row>
    <row r="146" spans="1:3" ht="15.5" x14ac:dyDescent="0.35">
      <c r="A146" s="83">
        <v>45248.004241643517</v>
      </c>
      <c r="B146" s="84" t="s">
        <v>36</v>
      </c>
      <c r="C146" s="14"/>
    </row>
    <row r="147" spans="1:3" ht="16" thickBot="1" x14ac:dyDescent="0.4">
      <c r="A147" s="87" t="s">
        <v>235</v>
      </c>
      <c r="B147" s="88" t="s">
        <v>254</v>
      </c>
      <c r="C147" s="15"/>
    </row>
    <row r="148" spans="1:3" ht="15.5" x14ac:dyDescent="0.35">
      <c r="A148" s="81">
        <v>45248.013610972223</v>
      </c>
      <c r="B148" s="82" t="s">
        <v>238</v>
      </c>
      <c r="C148" s="11"/>
    </row>
    <row r="149" spans="1:3" ht="16" thickBot="1" x14ac:dyDescent="0.4">
      <c r="A149" s="81">
        <v>45248.110445381943</v>
      </c>
      <c r="B149" s="82" t="s">
        <v>22</v>
      </c>
      <c r="C149" s="11"/>
    </row>
    <row r="150" spans="1:3" ht="15.5" x14ac:dyDescent="0.35">
      <c r="A150" s="83">
        <v>45248.12285748843</v>
      </c>
      <c r="B150" s="84" t="s">
        <v>70</v>
      </c>
      <c r="C150" s="12" t="s">
        <v>55</v>
      </c>
    </row>
    <row r="151" spans="1:3" ht="16" thickBot="1" x14ac:dyDescent="0.4">
      <c r="A151" s="85" t="s">
        <v>229</v>
      </c>
      <c r="B151" s="86" t="s">
        <v>76</v>
      </c>
      <c r="C151" s="13"/>
    </row>
    <row r="152" spans="1:3" ht="15.5" x14ac:dyDescent="0.35">
      <c r="A152" s="81">
        <v>45248.15903524305</v>
      </c>
      <c r="B152" s="82" t="s">
        <v>255</v>
      </c>
      <c r="C152" s="11"/>
    </row>
    <row r="153" spans="1:3" ht="15.5" x14ac:dyDescent="0.35">
      <c r="A153" s="81">
        <v>45248.230403344904</v>
      </c>
      <c r="B153" s="82" t="s">
        <v>139</v>
      </c>
      <c r="C153" s="11"/>
    </row>
    <row r="154" spans="1:3" ht="15.5" x14ac:dyDescent="0.35">
      <c r="A154" s="81">
        <v>45248.266711388889</v>
      </c>
      <c r="B154" s="82" t="s">
        <v>118</v>
      </c>
      <c r="C154" s="11"/>
    </row>
    <row r="155" spans="1:3" ht="15.5" x14ac:dyDescent="0.35">
      <c r="A155" s="81">
        <v>45248.308470231481</v>
      </c>
      <c r="B155" s="82" t="s">
        <v>22</v>
      </c>
      <c r="C155" s="11"/>
    </row>
    <row r="156" spans="1:3" ht="16" thickBot="1" x14ac:dyDescent="0.4">
      <c r="A156" s="81">
        <v>45248.32208189815</v>
      </c>
      <c r="B156" s="82" t="s">
        <v>67</v>
      </c>
      <c r="C156" s="11"/>
    </row>
    <row r="157" spans="1:3" ht="15.5" x14ac:dyDescent="0.35">
      <c r="A157" s="83">
        <v>45248.338296180555</v>
      </c>
      <c r="B157" s="84" t="s">
        <v>236</v>
      </c>
      <c r="C157" s="12" t="s">
        <v>142</v>
      </c>
    </row>
    <row r="158" spans="1:3" ht="16" thickBot="1" x14ac:dyDescent="0.4">
      <c r="A158" s="85" t="s">
        <v>229</v>
      </c>
      <c r="B158" s="86" t="s">
        <v>256</v>
      </c>
      <c r="C158" s="13"/>
    </row>
    <row r="159" spans="1:3" ht="15.5" x14ac:dyDescent="0.35">
      <c r="A159" s="81">
        <v>45248.366893391205</v>
      </c>
      <c r="B159" s="82" t="s">
        <v>47</v>
      </c>
      <c r="C159" s="11"/>
    </row>
    <row r="160" spans="1:3" ht="15.5" x14ac:dyDescent="0.35">
      <c r="A160" s="81">
        <v>45248.383116875004</v>
      </c>
      <c r="B160" s="82" t="s">
        <v>25</v>
      </c>
      <c r="C160" s="11"/>
    </row>
    <row r="161" spans="1:3" ht="15.5" x14ac:dyDescent="0.35">
      <c r="A161" s="81">
        <v>45248.384101585645</v>
      </c>
      <c r="B161" s="82" t="s">
        <v>253</v>
      </c>
      <c r="C161" s="11"/>
    </row>
    <row r="162" spans="1:3" ht="15.5" x14ac:dyDescent="0.35">
      <c r="A162" s="81">
        <v>45248.385756342592</v>
      </c>
      <c r="B162" s="82" t="s">
        <v>70</v>
      </c>
      <c r="C162" s="11"/>
    </row>
    <row r="163" spans="1:3" ht="15.5" x14ac:dyDescent="0.35">
      <c r="A163" s="81">
        <v>45248.395943078707</v>
      </c>
      <c r="B163" s="82" t="s">
        <v>13</v>
      </c>
      <c r="C163" s="11"/>
    </row>
    <row r="164" spans="1:3" ht="15.5" x14ac:dyDescent="0.35">
      <c r="A164" s="81">
        <v>45248.404539629628</v>
      </c>
      <c r="B164" s="82" t="s">
        <v>99</v>
      </c>
      <c r="C164" s="11"/>
    </row>
    <row r="165" spans="1:3" ht="15.5" x14ac:dyDescent="0.35">
      <c r="A165" s="81">
        <v>45248.407626319444</v>
      </c>
      <c r="B165" s="82" t="s">
        <v>25</v>
      </c>
      <c r="C165" s="11"/>
    </row>
    <row r="166" spans="1:3" ht="15.5" x14ac:dyDescent="0.35">
      <c r="A166" s="81">
        <v>45248.41058163195</v>
      </c>
      <c r="B166" s="82" t="s">
        <v>223</v>
      </c>
      <c r="C166" s="11"/>
    </row>
    <row r="167" spans="1:3" ht="15.5" x14ac:dyDescent="0.35">
      <c r="A167" s="81">
        <v>45248.435097893518</v>
      </c>
      <c r="B167" s="82" t="s">
        <v>72</v>
      </c>
      <c r="C167" s="11"/>
    </row>
    <row r="168" spans="1:3" ht="15.5" x14ac:dyDescent="0.35">
      <c r="A168" s="81">
        <v>45248.439088611107</v>
      </c>
      <c r="B168" s="82" t="s">
        <v>234</v>
      </c>
      <c r="C168" s="11"/>
    </row>
    <row r="169" spans="1:3" ht="16" thickBot="1" x14ac:dyDescent="0.4">
      <c r="A169" s="81">
        <v>45248.442364363422</v>
      </c>
      <c r="B169" s="82" t="s">
        <v>22</v>
      </c>
      <c r="C169" s="11"/>
    </row>
    <row r="170" spans="1:3" ht="15.5" x14ac:dyDescent="0.35">
      <c r="A170" s="83">
        <v>45248.450262962964</v>
      </c>
      <c r="B170" s="84" t="s">
        <v>152</v>
      </c>
      <c r="C170" s="12" t="s">
        <v>33</v>
      </c>
    </row>
    <row r="171" spans="1:3" ht="16" thickBot="1" x14ac:dyDescent="0.4">
      <c r="A171" s="85" t="s">
        <v>229</v>
      </c>
      <c r="B171" s="86" t="s">
        <v>33</v>
      </c>
      <c r="C171" s="13"/>
    </row>
    <row r="172" spans="1:3" ht="15.5" x14ac:dyDescent="0.35">
      <c r="A172" s="81">
        <v>45248.471384942131</v>
      </c>
      <c r="B172" s="82" t="s">
        <v>95</v>
      </c>
      <c r="C172" s="11"/>
    </row>
    <row r="173" spans="1:3" ht="15.5" x14ac:dyDescent="0.35">
      <c r="A173" s="81">
        <v>45248.473103124998</v>
      </c>
      <c r="B173" s="82"/>
      <c r="C173" s="11"/>
    </row>
    <row r="174" spans="1:3" ht="15.5" x14ac:dyDescent="0.35">
      <c r="A174" s="81">
        <v>45248.482196712968</v>
      </c>
      <c r="B174" s="82" t="s">
        <v>101</v>
      </c>
      <c r="C174" s="11"/>
    </row>
    <row r="175" spans="1:3" ht="15.5" x14ac:dyDescent="0.35">
      <c r="A175" s="81">
        <v>45248.48381153935</v>
      </c>
      <c r="B175" s="82" t="s">
        <v>238</v>
      </c>
      <c r="C175" s="11"/>
    </row>
    <row r="176" spans="1:3" ht="15.5" x14ac:dyDescent="0.35">
      <c r="A176" s="81">
        <v>45248.497836284718</v>
      </c>
      <c r="B176" s="82" t="s">
        <v>76</v>
      </c>
      <c r="C176" s="11"/>
    </row>
    <row r="177" spans="1:3" ht="15.5" x14ac:dyDescent="0.35">
      <c r="A177" s="81">
        <v>45248.528202384259</v>
      </c>
      <c r="B177" s="82" t="s">
        <v>76</v>
      </c>
      <c r="C177" s="11"/>
    </row>
    <row r="178" spans="1:3" ht="16" thickBot="1" x14ac:dyDescent="0.4">
      <c r="A178" s="81">
        <v>45248.547263009255</v>
      </c>
      <c r="B178" s="82" t="s">
        <v>13</v>
      </c>
      <c r="C178" s="11"/>
    </row>
    <row r="179" spans="1:3" ht="15.5" x14ac:dyDescent="0.35">
      <c r="A179" s="83">
        <v>45248.556638182868</v>
      </c>
      <c r="B179" s="84" t="s">
        <v>36</v>
      </c>
      <c r="C179" s="14"/>
    </row>
    <row r="180" spans="1:3" ht="16" thickBot="1" x14ac:dyDescent="0.4">
      <c r="A180" s="87" t="s">
        <v>235</v>
      </c>
      <c r="B180" s="88" t="s">
        <v>241</v>
      </c>
      <c r="C180" s="15"/>
    </row>
    <row r="181" spans="1:3" ht="15.5" x14ac:dyDescent="0.35">
      <c r="A181" s="83">
        <v>45248.564115601854</v>
      </c>
      <c r="B181" s="84" t="s">
        <v>22</v>
      </c>
      <c r="C181" s="12" t="s">
        <v>158</v>
      </c>
    </row>
    <row r="182" spans="1:3" ht="16" thickBot="1" x14ac:dyDescent="0.4">
      <c r="A182" s="85" t="s">
        <v>229</v>
      </c>
      <c r="B182" s="86" t="s">
        <v>158</v>
      </c>
      <c r="C182" s="13"/>
    </row>
    <row r="183" spans="1:3" ht="15.5" x14ac:dyDescent="0.35">
      <c r="A183" s="81">
        <v>45248.584776296295</v>
      </c>
      <c r="B183" s="82" t="s">
        <v>232</v>
      </c>
      <c r="C183" s="11"/>
    </row>
    <row r="184" spans="1:3" ht="15.5" x14ac:dyDescent="0.35">
      <c r="A184" s="81">
        <v>45248.586714259261</v>
      </c>
      <c r="B184" s="82" t="s">
        <v>105</v>
      </c>
      <c r="C184" s="11"/>
    </row>
    <row r="185" spans="1:3" ht="15.5" x14ac:dyDescent="0.35">
      <c r="A185" s="81">
        <v>45248.600901863421</v>
      </c>
      <c r="B185" s="82" t="s">
        <v>107</v>
      </c>
      <c r="C185" s="11"/>
    </row>
    <row r="186" spans="1:3" ht="15.5" x14ac:dyDescent="0.35">
      <c r="A186" s="81">
        <v>45248.605679675922</v>
      </c>
      <c r="B186" s="82" t="s">
        <v>13</v>
      </c>
      <c r="C186" s="11"/>
    </row>
    <row r="187" spans="1:3" ht="15.5" x14ac:dyDescent="0.35">
      <c r="A187" s="81">
        <v>45248.623122187499</v>
      </c>
      <c r="B187" s="82" t="s">
        <v>245</v>
      </c>
      <c r="C187" s="11"/>
    </row>
    <row r="188" spans="1:3" ht="16" thickBot="1" x14ac:dyDescent="0.4">
      <c r="A188" s="81">
        <v>45248.65493300926</v>
      </c>
      <c r="B188" s="82" t="s">
        <v>25</v>
      </c>
      <c r="C188" s="11"/>
    </row>
    <row r="189" spans="1:3" ht="15.5" x14ac:dyDescent="0.35">
      <c r="A189" s="83">
        <v>45248.702833680552</v>
      </c>
      <c r="B189" s="84" t="s">
        <v>232</v>
      </c>
      <c r="C189" s="12" t="s">
        <v>163</v>
      </c>
    </row>
    <row r="190" spans="1:3" ht="16" thickBot="1" x14ac:dyDescent="0.4">
      <c r="A190" s="85" t="s">
        <v>229</v>
      </c>
      <c r="B190" s="86" t="s">
        <v>114</v>
      </c>
      <c r="C190" s="13"/>
    </row>
    <row r="191" spans="1:3" ht="15.5" x14ac:dyDescent="0.35">
      <c r="A191" s="81">
        <v>45248.729274259254</v>
      </c>
      <c r="B191" s="82" t="s">
        <v>101</v>
      </c>
      <c r="C191" s="11"/>
    </row>
    <row r="192" spans="1:3" ht="15.5" x14ac:dyDescent="0.35">
      <c r="A192" s="81">
        <v>45248.762238784722</v>
      </c>
      <c r="B192" s="82" t="s">
        <v>132</v>
      </c>
      <c r="C192" s="11"/>
    </row>
    <row r="193" spans="1:3" ht="15.5" x14ac:dyDescent="0.35">
      <c r="A193" s="81">
        <v>45248.762805520833</v>
      </c>
      <c r="B193" s="82" t="s">
        <v>165</v>
      </c>
      <c r="C193" s="11"/>
    </row>
    <row r="194" spans="1:3" ht="15.5" x14ac:dyDescent="0.35">
      <c r="A194" s="81">
        <v>45248.786229375</v>
      </c>
      <c r="B194" s="82" t="s">
        <v>13</v>
      </c>
      <c r="C194" s="11"/>
    </row>
    <row r="195" spans="1:3" ht="15.5" x14ac:dyDescent="0.35">
      <c r="A195" s="81">
        <v>45248.833700034724</v>
      </c>
      <c r="B195" s="82" t="s">
        <v>13</v>
      </c>
      <c r="C195" s="11"/>
    </row>
    <row r="196" spans="1:3" ht="16" thickBot="1" x14ac:dyDescent="0.4">
      <c r="A196" s="81">
        <v>45248.873091643516</v>
      </c>
      <c r="B196" s="82" t="s">
        <v>243</v>
      </c>
      <c r="C196" s="11"/>
    </row>
    <row r="197" spans="1:3" ht="15.5" x14ac:dyDescent="0.35">
      <c r="A197" s="83">
        <v>45248.920489155091</v>
      </c>
      <c r="B197" s="84" t="s">
        <v>101</v>
      </c>
      <c r="C197" s="12" t="s">
        <v>22</v>
      </c>
    </row>
    <row r="198" spans="1:3" ht="16" thickBot="1" x14ac:dyDescent="0.4">
      <c r="A198" s="85" t="s">
        <v>229</v>
      </c>
      <c r="B198" s="86" t="s">
        <v>22</v>
      </c>
      <c r="C198" s="13"/>
    </row>
    <row r="199" spans="1:3" ht="15.5" x14ac:dyDescent="0.35">
      <c r="A199" s="81">
        <v>45248.921387465278</v>
      </c>
      <c r="B199" s="82" t="s">
        <v>223</v>
      </c>
      <c r="C199" s="11"/>
    </row>
    <row r="200" spans="1:3" ht="15.5" x14ac:dyDescent="0.35">
      <c r="A200" s="81">
        <v>45249.043343217592</v>
      </c>
      <c r="B200" s="82" t="s">
        <v>167</v>
      </c>
      <c r="C200" s="11"/>
    </row>
    <row r="201" spans="1:3" ht="15.5" x14ac:dyDescent="0.35">
      <c r="A201" s="81">
        <v>45249.073492731477</v>
      </c>
      <c r="B201" s="82" t="s">
        <v>238</v>
      </c>
      <c r="C201" s="11"/>
    </row>
    <row r="202" spans="1:3" ht="15.5" x14ac:dyDescent="0.35">
      <c r="A202" s="81">
        <v>45249.293398668982</v>
      </c>
      <c r="B202" s="82" t="s">
        <v>44</v>
      </c>
      <c r="C202" s="11"/>
    </row>
    <row r="203" spans="1:3" ht="15.5" x14ac:dyDescent="0.35">
      <c r="A203" s="81">
        <v>45249.393987430551</v>
      </c>
      <c r="B203" s="82" t="s">
        <v>169</v>
      </c>
      <c r="C203" s="11"/>
    </row>
    <row r="204" spans="1:3" ht="15.5" x14ac:dyDescent="0.35">
      <c r="A204" s="81">
        <v>45249.45373518519</v>
      </c>
      <c r="B204" s="82" t="s">
        <v>170</v>
      </c>
      <c r="C204" s="11"/>
    </row>
    <row r="205" spans="1:3" ht="15.5" x14ac:dyDescent="0.35">
      <c r="A205" s="81">
        <v>45249.457611296297</v>
      </c>
      <c r="B205" s="82" t="s">
        <v>171</v>
      </c>
      <c r="C205" s="11"/>
    </row>
    <row r="206" spans="1:3" ht="15.5" x14ac:dyDescent="0.35">
      <c r="A206" s="81">
        <v>45249.463991539349</v>
      </c>
      <c r="B206" s="82" t="s">
        <v>224</v>
      </c>
      <c r="C206" s="11"/>
    </row>
    <row r="207" spans="1:3" ht="15.5" x14ac:dyDescent="0.35">
      <c r="A207" s="81">
        <v>45249.467409409721</v>
      </c>
      <c r="B207" s="82" t="s">
        <v>47</v>
      </c>
      <c r="C207" s="11"/>
    </row>
    <row r="208" spans="1:3" ht="15.5" x14ac:dyDescent="0.35">
      <c r="A208" s="81">
        <v>45249.50835462963</v>
      </c>
      <c r="B208" s="82" t="s">
        <v>165</v>
      </c>
      <c r="C208" s="11"/>
    </row>
    <row r="209" spans="1:3" ht="15.5" x14ac:dyDescent="0.35">
      <c r="A209" s="81">
        <v>45249.518118356486</v>
      </c>
      <c r="B209" s="82" t="s">
        <v>72</v>
      </c>
      <c r="C209" s="11"/>
    </row>
    <row r="210" spans="1:3" ht="15.5" x14ac:dyDescent="0.35">
      <c r="A210" s="81">
        <v>45249.521420185185</v>
      </c>
      <c r="B210" s="82" t="s">
        <v>22</v>
      </c>
      <c r="C210" s="11"/>
    </row>
    <row r="211" spans="1:3" ht="15.5" x14ac:dyDescent="0.35">
      <c r="A211" s="81">
        <v>45249.547873981486</v>
      </c>
      <c r="B211" s="82" t="s">
        <v>176</v>
      </c>
      <c r="C211" s="11"/>
    </row>
    <row r="212" spans="1:3" ht="15.5" x14ac:dyDescent="0.35">
      <c r="A212" s="81">
        <v>45249.548419236111</v>
      </c>
      <c r="B212" s="82" t="s">
        <v>177</v>
      </c>
      <c r="C212" s="11"/>
    </row>
    <row r="213" spans="1:3" ht="15.5" x14ac:dyDescent="0.35">
      <c r="A213" s="81">
        <v>45249.561095162033</v>
      </c>
      <c r="B213" s="82" t="s">
        <v>22</v>
      </c>
      <c r="C213" s="11"/>
    </row>
    <row r="214" spans="1:3" ht="15.5" x14ac:dyDescent="0.35">
      <c r="A214" s="81">
        <v>45249.570851666664</v>
      </c>
      <c r="B214" s="82" t="s">
        <v>178</v>
      </c>
      <c r="C214" s="11"/>
    </row>
    <row r="215" spans="1:3" ht="15.5" x14ac:dyDescent="0.35">
      <c r="A215" s="81">
        <v>45249.577523958331</v>
      </c>
      <c r="B215" s="82" t="s">
        <v>22</v>
      </c>
      <c r="C215" s="11"/>
    </row>
    <row r="216" spans="1:3" ht="15.5" x14ac:dyDescent="0.35">
      <c r="A216" s="81">
        <v>45249.594786909722</v>
      </c>
      <c r="B216" s="82" t="s">
        <v>179</v>
      </c>
      <c r="C216" s="11"/>
    </row>
    <row r="217" spans="1:3" ht="15.5" x14ac:dyDescent="0.35">
      <c r="A217" s="81">
        <v>45249.604351666669</v>
      </c>
      <c r="B217" s="82" t="s">
        <v>177</v>
      </c>
      <c r="C217" s="11"/>
    </row>
    <row r="218" spans="1:3" ht="15.5" x14ac:dyDescent="0.35">
      <c r="A218" s="81">
        <v>45249.63785363426</v>
      </c>
      <c r="B218" s="82" t="s">
        <v>132</v>
      </c>
      <c r="C218" s="11"/>
    </row>
    <row r="219" spans="1:3" ht="16" thickBot="1" x14ac:dyDescent="0.4">
      <c r="A219" s="81">
        <v>45249.675160659724</v>
      </c>
      <c r="B219" s="82" t="s">
        <v>76</v>
      </c>
      <c r="C219" s="11"/>
    </row>
    <row r="220" spans="1:3" ht="15.5" x14ac:dyDescent="0.35">
      <c r="A220" s="83">
        <v>45249.710257280094</v>
      </c>
      <c r="B220" s="84" t="s">
        <v>132</v>
      </c>
      <c r="C220" s="14"/>
    </row>
    <row r="221" spans="1:3" ht="16" thickBot="1" x14ac:dyDescent="0.4">
      <c r="A221" s="87" t="s">
        <v>235</v>
      </c>
      <c r="B221" s="88" t="s">
        <v>225</v>
      </c>
      <c r="C221" s="15"/>
    </row>
    <row r="222" spans="1:3" ht="15.5" x14ac:dyDescent="0.35">
      <c r="A222" s="81">
        <v>45249.731600150466</v>
      </c>
      <c r="B222" s="82"/>
      <c r="C222" s="11"/>
    </row>
    <row r="223" spans="1:3" ht="15.5" x14ac:dyDescent="0.35">
      <c r="A223" s="81">
        <v>45249.755285659718</v>
      </c>
      <c r="B223" s="82" t="s">
        <v>76</v>
      </c>
      <c r="C223" s="11"/>
    </row>
    <row r="224" spans="1:3" ht="15.5" x14ac:dyDescent="0.35">
      <c r="A224" s="81">
        <v>45249.785075370368</v>
      </c>
      <c r="B224" s="82" t="s">
        <v>22</v>
      </c>
      <c r="C224" s="11"/>
    </row>
    <row r="225" spans="1:3" ht="15.5" x14ac:dyDescent="0.35">
      <c r="A225" s="81">
        <v>45249.830162048616</v>
      </c>
      <c r="B225" s="82" t="s">
        <v>22</v>
      </c>
      <c r="C225" s="11"/>
    </row>
    <row r="226" spans="1:3" ht="15.5" x14ac:dyDescent="0.35">
      <c r="A226" s="81">
        <v>45249.870429212962</v>
      </c>
      <c r="B226" s="82" t="s">
        <v>72</v>
      </c>
      <c r="C226" s="11"/>
    </row>
    <row r="227" spans="1:3" ht="15.5" x14ac:dyDescent="0.35">
      <c r="A227" s="81">
        <v>45249.888925069448</v>
      </c>
      <c r="B227" s="82" t="s">
        <v>72</v>
      </c>
      <c r="C227" s="11"/>
    </row>
    <row r="228" spans="1:3" ht="15.5" x14ac:dyDescent="0.35">
      <c r="A228" s="81">
        <v>45250.007133576393</v>
      </c>
      <c r="B228" s="82"/>
      <c r="C228" s="11"/>
    </row>
    <row r="229" spans="1:3" ht="15.5" x14ac:dyDescent="0.35">
      <c r="A229" s="81">
        <v>45250.389938067128</v>
      </c>
      <c r="B229" s="82" t="s">
        <v>72</v>
      </c>
      <c r="C229" s="11"/>
    </row>
    <row r="230" spans="1:3" ht="15.5" x14ac:dyDescent="0.35">
      <c r="A230" s="81">
        <v>45250.391588668979</v>
      </c>
      <c r="B230" s="82" t="s">
        <v>238</v>
      </c>
      <c r="C230" s="11"/>
    </row>
    <row r="231" spans="1:3" ht="16" thickBot="1" x14ac:dyDescent="0.4">
      <c r="A231" s="81">
        <v>45250.405233078709</v>
      </c>
      <c r="B231" s="82" t="s">
        <v>25</v>
      </c>
      <c r="C231" s="11"/>
    </row>
    <row r="232" spans="1:3" ht="15.5" x14ac:dyDescent="0.35">
      <c r="A232" s="83">
        <v>45250.406061273148</v>
      </c>
      <c r="B232" s="84" t="s">
        <v>22</v>
      </c>
      <c r="C232" s="12" t="s">
        <v>55</v>
      </c>
    </row>
    <row r="233" spans="1:3" ht="16" thickBot="1" x14ac:dyDescent="0.4">
      <c r="A233" s="85" t="s">
        <v>229</v>
      </c>
      <c r="B233" s="86" t="s">
        <v>76</v>
      </c>
      <c r="C233" s="13"/>
    </row>
    <row r="234" spans="1:3" ht="15.5" x14ac:dyDescent="0.35">
      <c r="A234" s="81">
        <v>45250.451784340279</v>
      </c>
      <c r="B234" s="82" t="s">
        <v>243</v>
      </c>
      <c r="C234" s="11"/>
    </row>
    <row r="235" spans="1:3" ht="15.5" x14ac:dyDescent="0.35">
      <c r="A235" s="81">
        <v>45250.471643761572</v>
      </c>
      <c r="B235" s="82"/>
      <c r="C235" s="11"/>
    </row>
    <row r="236" spans="1:3" ht="16" thickBot="1" x14ac:dyDescent="0.4">
      <c r="A236" s="81">
        <v>45250.474513263893</v>
      </c>
      <c r="B236" s="82" t="s">
        <v>101</v>
      </c>
      <c r="C236" s="11"/>
    </row>
    <row r="237" spans="1:3" ht="15.5" x14ac:dyDescent="0.35">
      <c r="A237" s="83">
        <v>45250.499526909727</v>
      </c>
      <c r="B237" s="84" t="s">
        <v>230</v>
      </c>
      <c r="C237" s="14"/>
    </row>
    <row r="238" spans="1:3" ht="16" thickBot="1" x14ac:dyDescent="0.4">
      <c r="A238" s="87" t="s">
        <v>235</v>
      </c>
      <c r="B238" s="91" t="s">
        <v>22</v>
      </c>
      <c r="C238" s="15"/>
    </row>
    <row r="239" spans="1:3" ht="15.5" x14ac:dyDescent="0.35">
      <c r="A239" s="81">
        <v>45250.507657071765</v>
      </c>
      <c r="B239" s="82" t="s">
        <v>22</v>
      </c>
      <c r="C239" s="11"/>
    </row>
    <row r="240" spans="1:3" ht="15.5" x14ac:dyDescent="0.35">
      <c r="A240" s="81">
        <v>45250.545494039354</v>
      </c>
      <c r="B240" s="82" t="s">
        <v>189</v>
      </c>
      <c r="C240" s="11"/>
    </row>
    <row r="241" spans="1:3" ht="15.5" x14ac:dyDescent="0.35">
      <c r="A241" s="81">
        <v>45250.567285277779</v>
      </c>
      <c r="B241" s="82" t="s">
        <v>22</v>
      </c>
      <c r="C241" s="11"/>
    </row>
    <row r="242" spans="1:3" ht="15.5" x14ac:dyDescent="0.35">
      <c r="A242" s="81">
        <v>45250.603812164351</v>
      </c>
      <c r="B242" s="82" t="s">
        <v>140</v>
      </c>
      <c r="C242" s="11"/>
    </row>
    <row r="243" spans="1:3" ht="15.5" x14ac:dyDescent="0.35">
      <c r="A243" s="81">
        <v>45250.612604236114</v>
      </c>
      <c r="B243" s="82" t="s">
        <v>225</v>
      </c>
      <c r="C243" s="11"/>
    </row>
    <row r="244" spans="1:3" ht="16" thickBot="1" x14ac:dyDescent="0.4">
      <c r="A244" s="81">
        <v>45250.681317546296</v>
      </c>
      <c r="B244" s="82" t="s">
        <v>115</v>
      </c>
      <c r="C244" s="11"/>
    </row>
    <row r="245" spans="1:3" ht="15.5" x14ac:dyDescent="0.35">
      <c r="A245" s="83">
        <v>45250.681612800923</v>
      </c>
      <c r="B245" s="84" t="s">
        <v>22</v>
      </c>
      <c r="C245" s="14"/>
    </row>
    <row r="246" spans="1:3" ht="16" thickBot="1" x14ac:dyDescent="0.4">
      <c r="A246" s="87" t="s">
        <v>235</v>
      </c>
      <c r="B246" s="88" t="s">
        <v>13</v>
      </c>
      <c r="C246" s="15"/>
    </row>
    <row r="247" spans="1:3" ht="15.5" x14ac:dyDescent="0.35">
      <c r="A247" s="81">
        <v>45250.729192268518</v>
      </c>
      <c r="B247" s="82" t="s">
        <v>36</v>
      </c>
      <c r="C247" s="11"/>
    </row>
    <row r="248" spans="1:3" ht="15.5" x14ac:dyDescent="0.35">
      <c r="A248" s="81">
        <v>45250.771579456021</v>
      </c>
      <c r="B248" s="82" t="s">
        <v>72</v>
      </c>
      <c r="C248" s="11"/>
    </row>
    <row r="249" spans="1:3" ht="15.5" x14ac:dyDescent="0.35">
      <c r="A249" s="81">
        <v>45250.777274479165</v>
      </c>
      <c r="B249" s="82" t="s">
        <v>40</v>
      </c>
      <c r="C249" s="11"/>
    </row>
    <row r="250" spans="1:3" ht="15.5" x14ac:dyDescent="0.35">
      <c r="A250" s="81">
        <v>45250.807192256943</v>
      </c>
      <c r="B250" s="82" t="s">
        <v>196</v>
      </c>
      <c r="C250" s="11"/>
    </row>
    <row r="251" spans="1:3" ht="16" thickBot="1" x14ac:dyDescent="0.4">
      <c r="A251" s="81">
        <v>45250.868097071754</v>
      </c>
      <c r="B251" s="82" t="s">
        <v>197</v>
      </c>
      <c r="C251" s="11"/>
    </row>
    <row r="252" spans="1:3" ht="15.5" x14ac:dyDescent="0.35">
      <c r="A252" s="83">
        <v>45250.931365381941</v>
      </c>
      <c r="B252" s="84" t="s">
        <v>76</v>
      </c>
      <c r="C252" s="12" t="s">
        <v>199</v>
      </c>
    </row>
    <row r="253" spans="1:3" ht="16" thickBot="1" x14ac:dyDescent="0.4">
      <c r="A253" s="85" t="s">
        <v>229</v>
      </c>
      <c r="B253" s="86" t="s">
        <v>199</v>
      </c>
      <c r="C253" s="13"/>
    </row>
    <row r="254" spans="1:3" ht="15.5" x14ac:dyDescent="0.35">
      <c r="A254" s="81">
        <v>45251.419889849538</v>
      </c>
      <c r="B254" s="82" t="s">
        <v>101</v>
      </c>
      <c r="C254" s="11"/>
    </row>
    <row r="255" spans="1:3" ht="16" thickBot="1" x14ac:dyDescent="0.4">
      <c r="A255" s="81">
        <v>45251.606907326393</v>
      </c>
      <c r="B255" s="82" t="s">
        <v>30</v>
      </c>
      <c r="C255" s="11"/>
    </row>
    <row r="256" spans="1:3" ht="15.5" x14ac:dyDescent="0.35">
      <c r="A256" s="83">
        <v>45251.6360446412</v>
      </c>
      <c r="B256" s="84" t="s">
        <v>189</v>
      </c>
      <c r="C256" s="12" t="s">
        <v>246</v>
      </c>
    </row>
    <row r="257" spans="1:3" ht="16" thickBot="1" x14ac:dyDescent="0.4">
      <c r="A257" s="85" t="s">
        <v>229</v>
      </c>
      <c r="B257" s="86" t="s">
        <v>257</v>
      </c>
      <c r="C257" s="13"/>
    </row>
    <row r="258" spans="1:3" ht="15.5" x14ac:dyDescent="0.35">
      <c r="A258" s="81">
        <v>45251.704219212959</v>
      </c>
      <c r="B258" s="82" t="s">
        <v>36</v>
      </c>
      <c r="C258" s="11"/>
    </row>
    <row r="259" spans="1:3" ht="15.5" x14ac:dyDescent="0.35">
      <c r="A259" s="81">
        <v>45251.762581238421</v>
      </c>
      <c r="B259" s="82" t="s">
        <v>22</v>
      </c>
      <c r="C259" s="11"/>
    </row>
    <row r="260" spans="1:3" ht="15.5" x14ac:dyDescent="0.35">
      <c r="A260" s="81">
        <v>45252.340667395838</v>
      </c>
      <c r="B260" s="82" t="s">
        <v>76</v>
      </c>
      <c r="C260" s="11"/>
    </row>
    <row r="261" spans="1:3" ht="15.5" x14ac:dyDescent="0.35">
      <c r="A261" s="81">
        <v>45252.441262523149</v>
      </c>
      <c r="B261" s="82" t="s">
        <v>189</v>
      </c>
      <c r="C261" s="11"/>
    </row>
    <row r="262" spans="1:3" ht="15.5" x14ac:dyDescent="0.35">
      <c r="A262" s="81">
        <v>45252.487328495372</v>
      </c>
      <c r="B262" s="82" t="s">
        <v>203</v>
      </c>
      <c r="C262" s="11"/>
    </row>
    <row r="263" spans="1:3" ht="15.5" x14ac:dyDescent="0.35">
      <c r="A263" s="81">
        <v>45252.568168148151</v>
      </c>
      <c r="B263" s="82" t="s">
        <v>132</v>
      </c>
      <c r="C263" s="11"/>
    </row>
    <row r="264" spans="1:3" ht="16" thickBot="1" x14ac:dyDescent="0.4">
      <c r="A264" s="81">
        <v>45252.828542650459</v>
      </c>
      <c r="B264" s="82" t="s">
        <v>22</v>
      </c>
      <c r="C264" s="11"/>
    </row>
    <row r="265" spans="1:3" ht="15.5" x14ac:dyDescent="0.35">
      <c r="A265" s="83">
        <v>45252.870075925923</v>
      </c>
      <c r="B265" s="84" t="s">
        <v>40</v>
      </c>
      <c r="C265" s="12" t="s">
        <v>76</v>
      </c>
    </row>
    <row r="266" spans="1:3" ht="16" thickBot="1" x14ac:dyDescent="0.4">
      <c r="A266" s="85" t="s">
        <v>229</v>
      </c>
      <c r="B266" s="86" t="s">
        <v>76</v>
      </c>
      <c r="C266" s="13"/>
    </row>
    <row r="267" spans="1:3" ht="16" thickBot="1" x14ac:dyDescent="0.4">
      <c r="A267" s="81">
        <v>45252.927001087963</v>
      </c>
      <c r="B267" s="82" t="s">
        <v>25</v>
      </c>
      <c r="C267" s="11"/>
    </row>
    <row r="268" spans="1:3" ht="15.5" x14ac:dyDescent="0.35">
      <c r="A268" s="83">
        <v>45255.59308554398</v>
      </c>
      <c r="B268" s="84" t="s">
        <v>242</v>
      </c>
      <c r="C268" s="14" t="s">
        <v>33</v>
      </c>
    </row>
    <row r="269" spans="1:3" ht="15.5" x14ac:dyDescent="0.35">
      <c r="A269" s="89" t="s">
        <v>235</v>
      </c>
      <c r="B269" s="90" t="s">
        <v>189</v>
      </c>
      <c r="C269" s="16"/>
    </row>
    <row r="270" spans="1:3" ht="16" thickBot="1" x14ac:dyDescent="0.4">
      <c r="A270" s="92" t="s">
        <v>229</v>
      </c>
      <c r="B270" s="86" t="s">
        <v>33</v>
      </c>
      <c r="C270" s="13"/>
    </row>
    <row r="271" spans="1:3" ht="15.5" x14ac:dyDescent="0.35">
      <c r="A271" s="81">
        <v>45255.769469328705</v>
      </c>
      <c r="B271" s="82" t="s">
        <v>258</v>
      </c>
      <c r="C271" s="11"/>
    </row>
    <row r="272" spans="1:3" ht="15.5" x14ac:dyDescent="0.35">
      <c r="A272" s="81">
        <v>45255.770195081015</v>
      </c>
      <c r="B272" s="82" t="s">
        <v>258</v>
      </c>
      <c r="C272" s="11"/>
    </row>
    <row r="273" spans="1:3" ht="15.5" x14ac:dyDescent="0.35">
      <c r="A273" s="81">
        <v>45256.657140162039</v>
      </c>
      <c r="B273" s="82" t="s">
        <v>76</v>
      </c>
      <c r="C273" s="11"/>
    </row>
    <row r="274" spans="1:3" ht="16" thickBot="1" x14ac:dyDescent="0.4">
      <c r="A274" s="81">
        <v>45256.824501666662</v>
      </c>
      <c r="B274" s="82" t="s">
        <v>13</v>
      </c>
      <c r="C274" s="11"/>
    </row>
    <row r="275" spans="1:3" ht="15.5" x14ac:dyDescent="0.35">
      <c r="A275" s="83">
        <v>45257.634620266203</v>
      </c>
      <c r="B275" s="84" t="s">
        <v>177</v>
      </c>
      <c r="C275" s="12" t="s">
        <v>209</v>
      </c>
    </row>
    <row r="276" spans="1:3" ht="16" thickBot="1" x14ac:dyDescent="0.4">
      <c r="A276" s="111" t="s">
        <v>229</v>
      </c>
      <c r="B276" s="112" t="s">
        <v>209</v>
      </c>
      <c r="C276" s="13"/>
    </row>
    <row r="277" spans="1:3" ht="15.5" x14ac:dyDescent="0.35">
      <c r="A277" s="83">
        <v>45257.669629386575</v>
      </c>
      <c r="B277" s="84" t="s">
        <v>22</v>
      </c>
      <c r="C277" s="11"/>
    </row>
    <row r="278" spans="1:3" ht="15.5" x14ac:dyDescent="0.35">
      <c r="A278" s="81">
        <v>45257.797432789353</v>
      </c>
      <c r="B278" s="82" t="s">
        <v>40</v>
      </c>
      <c r="C278" s="11"/>
    </row>
    <row r="279" spans="1:3" ht="15.5" x14ac:dyDescent="0.35">
      <c r="A279" s="81">
        <v>45257.84371296296</v>
      </c>
      <c r="B279" s="82" t="s">
        <v>30</v>
      </c>
      <c r="C279" s="11"/>
    </row>
    <row r="280" spans="1:3" ht="15.5" x14ac:dyDescent="0.35">
      <c r="A280" s="81">
        <v>45258.456766215277</v>
      </c>
      <c r="B280" s="82" t="s">
        <v>139</v>
      </c>
      <c r="C280" s="11"/>
    </row>
    <row r="281" spans="1:3" ht="15.5" x14ac:dyDescent="0.35">
      <c r="A281" s="81">
        <v>45259.533050694445</v>
      </c>
      <c r="B281" s="82" t="s">
        <v>25</v>
      </c>
      <c r="C281" s="11"/>
    </row>
    <row r="282" spans="1:3" ht="15.5" x14ac:dyDescent="0.35">
      <c r="A282" s="81">
        <v>45259.805309016199</v>
      </c>
      <c r="B282" s="82" t="s">
        <v>165</v>
      </c>
      <c r="C282" s="11"/>
    </row>
    <row r="283" spans="1:3" ht="15.5" x14ac:dyDescent="0.35">
      <c r="A283" s="81">
        <v>45260.360691527778</v>
      </c>
      <c r="B283" s="82" t="s">
        <v>30</v>
      </c>
      <c r="C283" s="11"/>
    </row>
    <row r="284" spans="1:3" ht="15.5" x14ac:dyDescent="0.35">
      <c r="A284" s="81">
        <v>45264.983487199075</v>
      </c>
      <c r="B284" s="82" t="s">
        <v>177</v>
      </c>
    </row>
    <row r="285" spans="1:3" ht="15.5" x14ac:dyDescent="0.35">
      <c r="A285" s="113">
        <v>45270.769618055558</v>
      </c>
      <c r="B285" s="114" t="s">
        <v>321</v>
      </c>
    </row>
    <row r="286" spans="1:3" ht="16" thickBot="1" x14ac:dyDescent="0.4">
      <c r="A286" s="115">
        <v>45271.52752314815</v>
      </c>
      <c r="B286" s="116" t="s">
        <v>322</v>
      </c>
    </row>
    <row r="287" spans="1:3" ht="13" thickBot="1" x14ac:dyDescent="0.3"/>
    <row r="288" spans="1:3" ht="75.5" thickBot="1" x14ac:dyDescent="0.3">
      <c r="A288" s="95" t="s">
        <v>318</v>
      </c>
    </row>
  </sheetData>
  <hyperlinks>
    <hyperlink ref="H5" location="Contents!A1" display="Go Back To Contents Sheet" xr:uid="{ADA7F1EE-736C-4781-83F9-4CEF3A8CF863}"/>
    <hyperlink ref="A288" location="Contents!A1" display="Go Back To Contents Sheet" xr:uid="{86B683AE-8629-4C53-BA33-858CB4A5F0DE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3745-2BB5-472D-90D0-AA24AC953178}">
  <dimension ref="A1:I249"/>
  <sheetViews>
    <sheetView showGridLines="0" zoomScale="104" zoomScaleNormal="104" workbookViewId="0">
      <pane ySplit="1" topLeftCell="A2" activePane="bottomLeft" state="frozen"/>
      <selection pane="bottomLeft" activeCell="A2" sqref="A2"/>
    </sheetView>
  </sheetViews>
  <sheetFormatPr defaultRowHeight="12.5" x14ac:dyDescent="0.25"/>
  <cols>
    <col min="1" max="1" width="83.36328125" bestFit="1" customWidth="1"/>
    <col min="2" max="2" width="10.6328125" customWidth="1"/>
    <col min="3" max="3" width="30.90625" bestFit="1" customWidth="1"/>
    <col min="4" max="4" width="10.6328125" customWidth="1"/>
    <col min="7" max="7" width="30.90625" bestFit="1" customWidth="1"/>
    <col min="8" max="8" width="9.453125" bestFit="1" customWidth="1"/>
  </cols>
  <sheetData>
    <row r="1" spans="1:9" ht="19" x14ac:dyDescent="0.25">
      <c r="A1" s="54" t="s">
        <v>280</v>
      </c>
    </row>
    <row r="2" spans="1:9" ht="25" customHeight="1" thickBot="1" x14ac:dyDescent="0.4">
      <c r="A2" s="10" t="s">
        <v>24</v>
      </c>
      <c r="C2" s="123" t="s">
        <v>324</v>
      </c>
      <c r="D2" s="123"/>
      <c r="E2" s="123"/>
      <c r="G2" s="122" t="s">
        <v>279</v>
      </c>
      <c r="H2" s="122"/>
      <c r="I2" s="122"/>
    </row>
    <row r="3" spans="1:9" ht="25" customHeight="1" thickTop="1" x14ac:dyDescent="0.35">
      <c r="A3" s="10" t="s">
        <v>24</v>
      </c>
      <c r="C3" s="20" t="s">
        <v>280</v>
      </c>
      <c r="D3" s="21" t="s">
        <v>278</v>
      </c>
      <c r="E3" s="22" t="s">
        <v>281</v>
      </c>
      <c r="G3" s="18" t="s">
        <v>280</v>
      </c>
      <c r="H3" s="19" t="s">
        <v>278</v>
      </c>
      <c r="I3" s="19" t="s">
        <v>281</v>
      </c>
    </row>
    <row r="4" spans="1:9" ht="25" customHeight="1" thickBot="1" x14ac:dyDescent="0.4">
      <c r="A4" s="10" t="s">
        <v>24</v>
      </c>
      <c r="C4" s="26" t="s">
        <v>24</v>
      </c>
      <c r="D4" s="27">
        <v>2751</v>
      </c>
      <c r="E4" s="52">
        <f>D4/'[1]Ethnicity Demographics'!$J$74</f>
        <v>9.2160804020100504E-2</v>
      </c>
      <c r="G4" s="23" t="s">
        <v>24</v>
      </c>
      <c r="H4" s="24">
        <f>COUNTIF('Ethnicity Demographics'!$A:$A, G4)</f>
        <v>29</v>
      </c>
      <c r="I4" s="25">
        <f>H4/'[1]Ethnicity Demographics'!$F$74</f>
        <v>0.11983471074380166</v>
      </c>
    </row>
    <row r="5" spans="1:9" ht="25" customHeight="1" thickTop="1" thickBot="1" x14ac:dyDescent="0.4">
      <c r="A5" s="10" t="s">
        <v>24</v>
      </c>
      <c r="C5" s="31" t="s">
        <v>28</v>
      </c>
      <c r="D5" s="29">
        <f>4643+211</f>
        <v>4854</v>
      </c>
      <c r="E5" s="30">
        <f>D5/'[1]Ethnicity Demographics'!$J$74</f>
        <v>0.16261306532663317</v>
      </c>
      <c r="G5" s="28" t="s">
        <v>28</v>
      </c>
      <c r="H5" s="24">
        <f>COUNTIF('Ethnicity Demographics'!$A:$A, G5)</f>
        <v>66</v>
      </c>
      <c r="I5" s="30">
        <f>H5/'[1]Ethnicity Demographics'!$F$74</f>
        <v>0.27272727272727271</v>
      </c>
    </row>
    <row r="6" spans="1:9" ht="25" customHeight="1" thickTop="1" thickBot="1" x14ac:dyDescent="0.4">
      <c r="A6" s="10" t="s">
        <v>24</v>
      </c>
      <c r="C6" s="31" t="s">
        <v>17</v>
      </c>
      <c r="D6" s="32">
        <v>10221</v>
      </c>
      <c r="E6" s="30">
        <f>D6/'[1]Ethnicity Demographics'!$J$74</f>
        <v>0.34241206030150756</v>
      </c>
      <c r="G6" s="28" t="s">
        <v>17</v>
      </c>
      <c r="H6" s="24">
        <f>COUNTIF('Ethnicity Demographics'!$A:$A, G6)</f>
        <v>84</v>
      </c>
      <c r="I6" s="30">
        <f>H6/'[1]Ethnicity Demographics'!$F$74</f>
        <v>0.34710743801652894</v>
      </c>
    </row>
    <row r="7" spans="1:9" ht="25" customHeight="1" thickTop="1" thickBot="1" x14ac:dyDescent="0.4">
      <c r="A7" s="10" t="s">
        <v>24</v>
      </c>
      <c r="C7" s="31" t="s">
        <v>204</v>
      </c>
      <c r="D7" s="29">
        <v>92</v>
      </c>
      <c r="E7" s="30">
        <f>D7/'[1]Ethnicity Demographics'!$J$74</f>
        <v>3.0820770519262982E-3</v>
      </c>
      <c r="G7" s="28" t="s">
        <v>204</v>
      </c>
      <c r="H7" s="24">
        <f>COUNTIF('Ethnicity Demographics'!$A:$A, G7)</f>
        <v>1</v>
      </c>
      <c r="I7" s="30">
        <f>H7/'[1]Ethnicity Demographics'!$F$74</f>
        <v>4.1322314049586778E-3</v>
      </c>
    </row>
    <row r="8" spans="1:9" ht="25" customHeight="1" thickTop="1" thickBot="1" x14ac:dyDescent="0.4">
      <c r="A8" s="10" t="s">
        <v>24</v>
      </c>
      <c r="C8" s="31" t="s">
        <v>96</v>
      </c>
      <c r="D8" s="33" t="s">
        <v>14</v>
      </c>
      <c r="E8" s="34" t="s">
        <v>14</v>
      </c>
      <c r="G8" s="28" t="s">
        <v>96</v>
      </c>
      <c r="H8" s="24">
        <f>COUNTIF('Ethnicity Demographics'!$A:$A, G8)</f>
        <v>2</v>
      </c>
      <c r="I8" s="30">
        <f>H8/'[1]Ethnicity Demographics'!$F$74</f>
        <v>8.2644628099173556E-3</v>
      </c>
    </row>
    <row r="9" spans="1:9" ht="25" customHeight="1" thickTop="1" thickBot="1" x14ac:dyDescent="0.4">
      <c r="A9" s="10" t="s">
        <v>24</v>
      </c>
      <c r="C9" s="31" t="s">
        <v>282</v>
      </c>
      <c r="D9" s="32">
        <v>7864</v>
      </c>
      <c r="E9" s="30">
        <f>D9/'[1]Ethnicity Demographics'!$J$74</f>
        <v>0.26345058626465662</v>
      </c>
      <c r="G9" s="28" t="s">
        <v>282</v>
      </c>
      <c r="H9" s="24">
        <f>COUNTIF('Ethnicity Demographics'!$A:$A, G9)</f>
        <v>21</v>
      </c>
      <c r="I9" s="30">
        <f>H9/'[1]Ethnicity Demographics'!$F$74</f>
        <v>8.6776859504132234E-2</v>
      </c>
    </row>
    <row r="10" spans="1:9" ht="25" customHeight="1" thickTop="1" thickBot="1" x14ac:dyDescent="0.4">
      <c r="A10" s="10" t="s">
        <v>24</v>
      </c>
      <c r="C10" s="31" t="s">
        <v>283</v>
      </c>
      <c r="D10" s="29">
        <v>375</v>
      </c>
      <c r="E10" s="30">
        <f>D10/'[1]Ethnicity Demographics'!$J$74</f>
        <v>1.2562814070351759E-2</v>
      </c>
      <c r="G10" s="28" t="s">
        <v>52</v>
      </c>
      <c r="H10" s="24">
        <f>COUNTIF('Ethnicity Demographics'!$A:$A, G10)</f>
        <v>1</v>
      </c>
      <c r="I10" s="30">
        <f>H10/'[1]Ethnicity Demographics'!$F$74</f>
        <v>4.1322314049586778E-3</v>
      </c>
    </row>
    <row r="11" spans="1:9" ht="25" customHeight="1" thickTop="1" thickBot="1" x14ac:dyDescent="0.4">
      <c r="A11" s="10" t="s">
        <v>24</v>
      </c>
      <c r="C11" s="31" t="s">
        <v>65</v>
      </c>
      <c r="D11" s="32">
        <v>4047</v>
      </c>
      <c r="E11" s="30">
        <f>D11/'[1]Ethnicity Demographics'!$J$74</f>
        <v>0.13557788944723617</v>
      </c>
      <c r="G11" s="28" t="s">
        <v>65</v>
      </c>
      <c r="H11" s="24">
        <f>COUNTIF('Ethnicity Demographics'!$A:$A, G11) + 23</f>
        <v>32</v>
      </c>
      <c r="I11" s="30">
        <f>H11/'[1]Ethnicity Demographics'!$F$74</f>
        <v>0.13223140495867769</v>
      </c>
    </row>
    <row r="12" spans="1:9" ht="25" customHeight="1" thickTop="1" thickBot="1" x14ac:dyDescent="0.4">
      <c r="A12" s="10" t="s">
        <v>24</v>
      </c>
      <c r="C12" s="37" t="s">
        <v>45</v>
      </c>
      <c r="D12" s="38" t="s">
        <v>14</v>
      </c>
      <c r="E12" s="39" t="s">
        <v>14</v>
      </c>
      <c r="G12" s="35" t="s">
        <v>45</v>
      </c>
      <c r="H12" s="24">
        <f>COUNTIF('Ethnicity Demographics'!$A:$A, G12)</f>
        <v>9</v>
      </c>
      <c r="I12" s="36">
        <f>H12/'[1]Ethnicity Demographics'!$F$74</f>
        <v>3.71900826446281E-2</v>
      </c>
    </row>
    <row r="13" spans="1:9" ht="25" customHeight="1" thickTop="1" thickBot="1" x14ac:dyDescent="0.4">
      <c r="A13" s="10" t="s">
        <v>24</v>
      </c>
      <c r="C13" s="40" t="s">
        <v>284</v>
      </c>
      <c r="D13" s="121">
        <f>SUM(D4:D12)</f>
        <v>30204</v>
      </c>
      <c r="E13" s="121"/>
      <c r="G13" s="40" t="s">
        <v>284</v>
      </c>
      <c r="H13" s="121">
        <f>SUM(H4:H12)</f>
        <v>245</v>
      </c>
      <c r="I13" s="121"/>
    </row>
    <row r="14" spans="1:9" ht="18" customHeight="1" thickTop="1" x14ac:dyDescent="0.35">
      <c r="A14" s="10" t="s">
        <v>24</v>
      </c>
    </row>
    <row r="15" spans="1:9" ht="18" customHeight="1" x14ac:dyDescent="0.35">
      <c r="A15" s="10" t="s">
        <v>24</v>
      </c>
    </row>
    <row r="16" spans="1:9" ht="18" customHeight="1" x14ac:dyDescent="0.35">
      <c r="A16" s="10" t="s">
        <v>24</v>
      </c>
    </row>
    <row r="17" spans="1:4" ht="18" customHeight="1" x14ac:dyDescent="0.35">
      <c r="A17" s="10" t="s">
        <v>24</v>
      </c>
    </row>
    <row r="18" spans="1:4" ht="18" customHeight="1" x14ac:dyDescent="0.35">
      <c r="A18" s="10" t="s">
        <v>24</v>
      </c>
    </row>
    <row r="19" spans="1:4" ht="18" customHeight="1" x14ac:dyDescent="0.35">
      <c r="A19" s="10" t="s">
        <v>24</v>
      </c>
    </row>
    <row r="20" spans="1:4" ht="18" customHeight="1" thickBot="1" x14ac:dyDescent="0.4">
      <c r="A20" s="10" t="s">
        <v>24</v>
      </c>
    </row>
    <row r="21" spans="1:4" ht="52" customHeight="1" thickBot="1" x14ac:dyDescent="0.4">
      <c r="A21" s="10" t="s">
        <v>24</v>
      </c>
      <c r="C21" s="78" t="s">
        <v>318</v>
      </c>
    </row>
    <row r="22" spans="1:4" ht="18" customHeight="1" x14ac:dyDescent="0.35">
      <c r="A22" s="10" t="s">
        <v>24</v>
      </c>
    </row>
    <row r="23" spans="1:4" ht="18" customHeight="1" x14ac:dyDescent="0.35">
      <c r="A23" s="10" t="s">
        <v>24</v>
      </c>
    </row>
    <row r="24" spans="1:4" ht="18" customHeight="1" x14ac:dyDescent="0.35">
      <c r="A24" s="10" t="s">
        <v>24</v>
      </c>
    </row>
    <row r="25" spans="1:4" ht="18" customHeight="1" x14ac:dyDescent="0.35">
      <c r="A25" s="10" t="s">
        <v>24</v>
      </c>
    </row>
    <row r="26" spans="1:4" ht="18" customHeight="1" x14ac:dyDescent="0.35">
      <c r="A26" s="10" t="s">
        <v>24</v>
      </c>
      <c r="D26" s="43"/>
    </row>
    <row r="27" spans="1:4" ht="18" customHeight="1" x14ac:dyDescent="0.35">
      <c r="A27" s="10" t="s">
        <v>24</v>
      </c>
    </row>
    <row r="28" spans="1:4" ht="18" customHeight="1" x14ac:dyDescent="0.35">
      <c r="A28" s="10" t="s">
        <v>24</v>
      </c>
    </row>
    <row r="29" spans="1:4" ht="18" customHeight="1" x14ac:dyDescent="0.35">
      <c r="A29" s="10" t="s">
        <v>24</v>
      </c>
    </row>
    <row r="30" spans="1:4" ht="18" customHeight="1" x14ac:dyDescent="0.35">
      <c r="A30" s="10" t="s">
        <v>24</v>
      </c>
    </row>
    <row r="31" spans="1:4" ht="18" customHeight="1" x14ac:dyDescent="0.35">
      <c r="A31" s="55" t="s">
        <v>88</v>
      </c>
    </row>
    <row r="32" spans="1:4" ht="18" customHeight="1" x14ac:dyDescent="0.35">
      <c r="A32" s="55" t="s">
        <v>119</v>
      </c>
    </row>
    <row r="33" spans="1:1" ht="18" customHeight="1" x14ac:dyDescent="0.35">
      <c r="A33" s="55" t="s">
        <v>190</v>
      </c>
    </row>
    <row r="34" spans="1:1" ht="18" customHeight="1" x14ac:dyDescent="0.35">
      <c r="A34" s="55" t="s">
        <v>190</v>
      </c>
    </row>
    <row r="35" spans="1:1" ht="18" customHeight="1" x14ac:dyDescent="0.35">
      <c r="A35" s="55" t="s">
        <v>92</v>
      </c>
    </row>
    <row r="36" spans="1:1" ht="18" customHeight="1" x14ac:dyDescent="0.35">
      <c r="A36" s="55" t="s">
        <v>104</v>
      </c>
    </row>
    <row r="37" spans="1:1" ht="18" customHeight="1" x14ac:dyDescent="0.35">
      <c r="A37" s="55" t="s">
        <v>94</v>
      </c>
    </row>
    <row r="38" spans="1:1" ht="18" customHeight="1" x14ac:dyDescent="0.35">
      <c r="A38" s="10" t="s">
        <v>28</v>
      </c>
    </row>
    <row r="39" spans="1:1" ht="18" customHeight="1" x14ac:dyDescent="0.35">
      <c r="A39" s="10" t="s">
        <v>28</v>
      </c>
    </row>
    <row r="40" spans="1:1" ht="18" customHeight="1" x14ac:dyDescent="0.35">
      <c r="A40" s="10" t="s">
        <v>28</v>
      </c>
    </row>
    <row r="41" spans="1:1" ht="18" customHeight="1" x14ac:dyDescent="0.35">
      <c r="A41" s="10" t="s">
        <v>28</v>
      </c>
    </row>
    <row r="42" spans="1:1" ht="18" customHeight="1" x14ac:dyDescent="0.35">
      <c r="A42" s="10" t="s">
        <v>28</v>
      </c>
    </row>
    <row r="43" spans="1:1" ht="18" customHeight="1" x14ac:dyDescent="0.35">
      <c r="A43" s="10" t="s">
        <v>28</v>
      </c>
    </row>
    <row r="44" spans="1:1" ht="18" customHeight="1" x14ac:dyDescent="0.35">
      <c r="A44" s="10" t="s">
        <v>28</v>
      </c>
    </row>
    <row r="45" spans="1:1" ht="18" customHeight="1" x14ac:dyDescent="0.35">
      <c r="A45" s="10" t="s">
        <v>28</v>
      </c>
    </row>
    <row r="46" spans="1:1" ht="18" customHeight="1" x14ac:dyDescent="0.35">
      <c r="A46" s="10" t="s">
        <v>28</v>
      </c>
    </row>
    <row r="47" spans="1:1" ht="18" customHeight="1" x14ac:dyDescent="0.35">
      <c r="A47" s="10" t="s">
        <v>28</v>
      </c>
    </row>
    <row r="48" spans="1:1" ht="18" customHeight="1" x14ac:dyDescent="0.35">
      <c r="A48" s="10" t="s">
        <v>28</v>
      </c>
    </row>
    <row r="49" spans="1:1" ht="18" customHeight="1" x14ac:dyDescent="0.35">
      <c r="A49" s="10" t="s">
        <v>28</v>
      </c>
    </row>
    <row r="50" spans="1:1" ht="18" customHeight="1" x14ac:dyDescent="0.35">
      <c r="A50" s="10" t="s">
        <v>28</v>
      </c>
    </row>
    <row r="51" spans="1:1" ht="18" customHeight="1" x14ac:dyDescent="0.35">
      <c r="A51" s="10" t="s">
        <v>28</v>
      </c>
    </row>
    <row r="52" spans="1:1" ht="18" customHeight="1" x14ac:dyDescent="0.35">
      <c r="A52" s="10" t="s">
        <v>28</v>
      </c>
    </row>
    <row r="53" spans="1:1" ht="18" customHeight="1" x14ac:dyDescent="0.35">
      <c r="A53" s="10" t="s">
        <v>28</v>
      </c>
    </row>
    <row r="54" spans="1:1" ht="18" customHeight="1" x14ac:dyDescent="0.35">
      <c r="A54" s="10" t="s">
        <v>28</v>
      </c>
    </row>
    <row r="55" spans="1:1" ht="18" customHeight="1" x14ac:dyDescent="0.35">
      <c r="A55" s="10" t="s">
        <v>28</v>
      </c>
    </row>
    <row r="56" spans="1:1" ht="18" customHeight="1" x14ac:dyDescent="0.35">
      <c r="A56" s="10" t="s">
        <v>28</v>
      </c>
    </row>
    <row r="57" spans="1:1" ht="18" customHeight="1" x14ac:dyDescent="0.35">
      <c r="A57" s="10" t="s">
        <v>28</v>
      </c>
    </row>
    <row r="58" spans="1:1" ht="18" customHeight="1" x14ac:dyDescent="0.35">
      <c r="A58" s="10" t="s">
        <v>28</v>
      </c>
    </row>
    <row r="59" spans="1:1" ht="18" customHeight="1" x14ac:dyDescent="0.35">
      <c r="A59" s="10" t="s">
        <v>28</v>
      </c>
    </row>
    <row r="60" spans="1:1" ht="18" customHeight="1" x14ac:dyDescent="0.35">
      <c r="A60" s="10" t="s">
        <v>28</v>
      </c>
    </row>
    <row r="61" spans="1:1" ht="18" customHeight="1" x14ac:dyDescent="0.35">
      <c r="A61" s="10" t="s">
        <v>28</v>
      </c>
    </row>
    <row r="62" spans="1:1" ht="18" customHeight="1" x14ac:dyDescent="0.35">
      <c r="A62" s="10" t="s">
        <v>28</v>
      </c>
    </row>
    <row r="63" spans="1:1" ht="18" customHeight="1" x14ac:dyDescent="0.35">
      <c r="A63" s="10" t="s">
        <v>28</v>
      </c>
    </row>
    <row r="64" spans="1:1" ht="18" customHeight="1" x14ac:dyDescent="0.35">
      <c r="A64" s="10" t="s">
        <v>28</v>
      </c>
    </row>
    <row r="65" spans="1:1" ht="18" customHeight="1" x14ac:dyDescent="0.35">
      <c r="A65" s="10" t="s">
        <v>28</v>
      </c>
    </row>
    <row r="66" spans="1:1" ht="18" customHeight="1" x14ac:dyDescent="0.35">
      <c r="A66" s="10" t="s">
        <v>28</v>
      </c>
    </row>
    <row r="67" spans="1:1" ht="18" customHeight="1" x14ac:dyDescent="0.35">
      <c r="A67" s="10" t="s">
        <v>28</v>
      </c>
    </row>
    <row r="68" spans="1:1" ht="18" customHeight="1" x14ac:dyDescent="0.35">
      <c r="A68" s="10" t="s">
        <v>28</v>
      </c>
    </row>
    <row r="69" spans="1:1" ht="18" customHeight="1" x14ac:dyDescent="0.35">
      <c r="A69" s="10" t="s">
        <v>28</v>
      </c>
    </row>
    <row r="70" spans="1:1" ht="18" customHeight="1" x14ac:dyDescent="0.35">
      <c r="A70" s="10" t="s">
        <v>28</v>
      </c>
    </row>
    <row r="71" spans="1:1" ht="18" customHeight="1" x14ac:dyDescent="0.35">
      <c r="A71" s="10" t="s">
        <v>28</v>
      </c>
    </row>
    <row r="72" spans="1:1" ht="18" customHeight="1" x14ac:dyDescent="0.35">
      <c r="A72" s="10" t="s">
        <v>28</v>
      </c>
    </row>
    <row r="73" spans="1:1" ht="18" customHeight="1" x14ac:dyDescent="0.35">
      <c r="A73" s="10" t="s">
        <v>28</v>
      </c>
    </row>
    <row r="74" spans="1:1" ht="18" customHeight="1" x14ac:dyDescent="0.35">
      <c r="A74" s="10" t="s">
        <v>28</v>
      </c>
    </row>
    <row r="75" spans="1:1" ht="18" customHeight="1" x14ac:dyDescent="0.35">
      <c r="A75" s="10" t="s">
        <v>28</v>
      </c>
    </row>
    <row r="76" spans="1:1" ht="18" customHeight="1" x14ac:dyDescent="0.35">
      <c r="A76" s="10" t="s">
        <v>28</v>
      </c>
    </row>
    <row r="77" spans="1:1" ht="18" customHeight="1" x14ac:dyDescent="0.35">
      <c r="A77" s="10" t="s">
        <v>28</v>
      </c>
    </row>
    <row r="78" spans="1:1" ht="18" customHeight="1" x14ac:dyDescent="0.35">
      <c r="A78" s="10" t="s">
        <v>28</v>
      </c>
    </row>
    <row r="79" spans="1:1" ht="18" customHeight="1" x14ac:dyDescent="0.35">
      <c r="A79" s="10" t="s">
        <v>28</v>
      </c>
    </row>
    <row r="80" spans="1:1" ht="18" customHeight="1" x14ac:dyDescent="0.35">
      <c r="A80" s="10" t="s">
        <v>28</v>
      </c>
    </row>
    <row r="81" spans="1:1" ht="18" customHeight="1" x14ac:dyDescent="0.35">
      <c r="A81" s="10" t="s">
        <v>28</v>
      </c>
    </row>
    <row r="82" spans="1:1" ht="18" customHeight="1" x14ac:dyDescent="0.35">
      <c r="A82" s="10" t="s">
        <v>28</v>
      </c>
    </row>
    <row r="83" spans="1:1" ht="18" customHeight="1" x14ac:dyDescent="0.35">
      <c r="A83" s="10" t="s">
        <v>28</v>
      </c>
    </row>
    <row r="84" spans="1:1" ht="18" customHeight="1" x14ac:dyDescent="0.35">
      <c r="A84" s="10" t="s">
        <v>28</v>
      </c>
    </row>
    <row r="85" spans="1:1" ht="18" customHeight="1" x14ac:dyDescent="0.35">
      <c r="A85" s="10" t="s">
        <v>28</v>
      </c>
    </row>
    <row r="86" spans="1:1" ht="18" customHeight="1" x14ac:dyDescent="0.35">
      <c r="A86" s="10" t="s">
        <v>28</v>
      </c>
    </row>
    <row r="87" spans="1:1" ht="18" customHeight="1" x14ac:dyDescent="0.35">
      <c r="A87" s="10" t="s">
        <v>28</v>
      </c>
    </row>
    <row r="88" spans="1:1" ht="18" customHeight="1" x14ac:dyDescent="0.35">
      <c r="A88" s="10" t="s">
        <v>28</v>
      </c>
    </row>
    <row r="89" spans="1:1" ht="18" customHeight="1" x14ac:dyDescent="0.35">
      <c r="A89" s="10" t="s">
        <v>28</v>
      </c>
    </row>
    <row r="90" spans="1:1" ht="18" customHeight="1" x14ac:dyDescent="0.35">
      <c r="A90" s="10" t="s">
        <v>28</v>
      </c>
    </row>
    <row r="91" spans="1:1" ht="18" customHeight="1" x14ac:dyDescent="0.35">
      <c r="A91" s="10" t="s">
        <v>28</v>
      </c>
    </row>
    <row r="92" spans="1:1" ht="18" customHeight="1" x14ac:dyDescent="0.35">
      <c r="A92" s="10" t="s">
        <v>28</v>
      </c>
    </row>
    <row r="93" spans="1:1" ht="18" customHeight="1" x14ac:dyDescent="0.35">
      <c r="A93" s="10" t="s">
        <v>28</v>
      </c>
    </row>
    <row r="94" spans="1:1" ht="18" customHeight="1" x14ac:dyDescent="0.35">
      <c r="A94" s="10" t="s">
        <v>28</v>
      </c>
    </row>
    <row r="95" spans="1:1" ht="18" customHeight="1" x14ac:dyDescent="0.35">
      <c r="A95" s="10" t="s">
        <v>28</v>
      </c>
    </row>
    <row r="96" spans="1:1" ht="18" customHeight="1" x14ac:dyDescent="0.35">
      <c r="A96" s="10" t="s">
        <v>28</v>
      </c>
    </row>
    <row r="97" spans="1:1" ht="18" customHeight="1" x14ac:dyDescent="0.35">
      <c r="A97" s="10" t="s">
        <v>28</v>
      </c>
    </row>
    <row r="98" spans="1:1" ht="18" customHeight="1" x14ac:dyDescent="0.35">
      <c r="A98" s="10" t="s">
        <v>28</v>
      </c>
    </row>
    <row r="99" spans="1:1" ht="18" customHeight="1" x14ac:dyDescent="0.35">
      <c r="A99" s="10" t="s">
        <v>28</v>
      </c>
    </row>
    <row r="100" spans="1:1" ht="18" customHeight="1" x14ac:dyDescent="0.35">
      <c r="A100" s="10" t="s">
        <v>28</v>
      </c>
    </row>
    <row r="101" spans="1:1" ht="18" customHeight="1" x14ac:dyDescent="0.35">
      <c r="A101" s="10" t="s">
        <v>28</v>
      </c>
    </row>
    <row r="102" spans="1:1" ht="18" customHeight="1" x14ac:dyDescent="0.35">
      <c r="A102" s="10" t="s">
        <v>28</v>
      </c>
    </row>
    <row r="103" spans="1:1" ht="18" customHeight="1" x14ac:dyDescent="0.35">
      <c r="A103" s="10" t="s">
        <v>28</v>
      </c>
    </row>
    <row r="104" spans="1:1" ht="18" customHeight="1" x14ac:dyDescent="0.35">
      <c r="A104" s="55" t="s">
        <v>62</v>
      </c>
    </row>
    <row r="105" spans="1:1" ht="18" customHeight="1" x14ac:dyDescent="0.35">
      <c r="A105" s="55" t="s">
        <v>62</v>
      </c>
    </row>
    <row r="106" spans="1:1" ht="18" customHeight="1" x14ac:dyDescent="0.35">
      <c r="A106" s="55" t="s">
        <v>62</v>
      </c>
    </row>
    <row r="107" spans="1:1" ht="18" customHeight="1" x14ac:dyDescent="0.35">
      <c r="A107" s="55" t="s">
        <v>155</v>
      </c>
    </row>
    <row r="108" spans="1:1" ht="18" customHeight="1" x14ac:dyDescent="0.35">
      <c r="A108" s="55" t="s">
        <v>155</v>
      </c>
    </row>
    <row r="109" spans="1:1" ht="18" customHeight="1" x14ac:dyDescent="0.35">
      <c r="A109" s="55" t="s">
        <v>155</v>
      </c>
    </row>
    <row r="110" spans="1:1" ht="18" customHeight="1" x14ac:dyDescent="0.35">
      <c r="A110" s="55" t="s">
        <v>285</v>
      </c>
    </row>
    <row r="111" spans="1:1" ht="18" customHeight="1" x14ac:dyDescent="0.35">
      <c r="A111" s="55" t="s">
        <v>147</v>
      </c>
    </row>
    <row r="112" spans="1:1" ht="18" customHeight="1" x14ac:dyDescent="0.35">
      <c r="A112" s="55" t="s">
        <v>147</v>
      </c>
    </row>
    <row r="113" spans="1:1" ht="18" customHeight="1" x14ac:dyDescent="0.35">
      <c r="A113" s="55" t="s">
        <v>188</v>
      </c>
    </row>
    <row r="114" spans="1:1" ht="18" customHeight="1" x14ac:dyDescent="0.35">
      <c r="A114" s="55" t="s">
        <v>31</v>
      </c>
    </row>
    <row r="115" spans="1:1" ht="18" customHeight="1" x14ac:dyDescent="0.35">
      <c r="A115" s="55" t="s">
        <v>31</v>
      </c>
    </row>
    <row r="116" spans="1:1" ht="18" customHeight="1" x14ac:dyDescent="0.35">
      <c r="A116" s="10" t="s">
        <v>65</v>
      </c>
    </row>
    <row r="117" spans="1:1" ht="18" customHeight="1" x14ac:dyDescent="0.35">
      <c r="A117" s="10" t="s">
        <v>65</v>
      </c>
    </row>
    <row r="118" spans="1:1" ht="18" customHeight="1" x14ac:dyDescent="0.35">
      <c r="A118" s="10" t="s">
        <v>65</v>
      </c>
    </row>
    <row r="119" spans="1:1" ht="18" customHeight="1" x14ac:dyDescent="0.35">
      <c r="A119" s="10" t="s">
        <v>65</v>
      </c>
    </row>
    <row r="120" spans="1:1" ht="18" customHeight="1" x14ac:dyDescent="0.35">
      <c r="A120" s="10" t="s">
        <v>65</v>
      </c>
    </row>
    <row r="121" spans="1:1" ht="18" customHeight="1" x14ac:dyDescent="0.35">
      <c r="A121" s="10" t="s">
        <v>65</v>
      </c>
    </row>
    <row r="122" spans="1:1" ht="18" customHeight="1" x14ac:dyDescent="0.35">
      <c r="A122" s="10" t="s">
        <v>65</v>
      </c>
    </row>
    <row r="123" spans="1:1" ht="18" customHeight="1" x14ac:dyDescent="0.35">
      <c r="A123" s="10" t="s">
        <v>65</v>
      </c>
    </row>
    <row r="124" spans="1:1" ht="18" customHeight="1" x14ac:dyDescent="0.35">
      <c r="A124" s="10" t="s">
        <v>65</v>
      </c>
    </row>
    <row r="125" spans="1:1" ht="18" customHeight="1" x14ac:dyDescent="0.35">
      <c r="A125" s="10" t="s">
        <v>17</v>
      </c>
    </row>
    <row r="126" spans="1:1" ht="18" customHeight="1" x14ac:dyDescent="0.35">
      <c r="A126" s="10" t="s">
        <v>17</v>
      </c>
    </row>
    <row r="127" spans="1:1" ht="18" customHeight="1" x14ac:dyDescent="0.35">
      <c r="A127" s="10" t="s">
        <v>17</v>
      </c>
    </row>
    <row r="128" spans="1:1" ht="18" customHeight="1" x14ac:dyDescent="0.35">
      <c r="A128" s="10" t="s">
        <v>17</v>
      </c>
    </row>
    <row r="129" spans="1:1" ht="18" customHeight="1" x14ac:dyDescent="0.35">
      <c r="A129" s="10" t="s">
        <v>17</v>
      </c>
    </row>
    <row r="130" spans="1:1" ht="18" customHeight="1" x14ac:dyDescent="0.35">
      <c r="A130" s="10" t="s">
        <v>17</v>
      </c>
    </row>
    <row r="131" spans="1:1" ht="18" customHeight="1" x14ac:dyDescent="0.35">
      <c r="A131" s="10" t="s">
        <v>17</v>
      </c>
    </row>
    <row r="132" spans="1:1" ht="18" customHeight="1" x14ac:dyDescent="0.35">
      <c r="A132" s="10" t="s">
        <v>17</v>
      </c>
    </row>
    <row r="133" spans="1:1" ht="18" customHeight="1" x14ac:dyDescent="0.35">
      <c r="A133" s="10" t="s">
        <v>17</v>
      </c>
    </row>
    <row r="134" spans="1:1" ht="18" customHeight="1" x14ac:dyDescent="0.35">
      <c r="A134" s="10" t="s">
        <v>17</v>
      </c>
    </row>
    <row r="135" spans="1:1" ht="18" customHeight="1" x14ac:dyDescent="0.35">
      <c r="A135" s="10" t="s">
        <v>17</v>
      </c>
    </row>
    <row r="136" spans="1:1" ht="18" customHeight="1" x14ac:dyDescent="0.35">
      <c r="A136" s="10" t="s">
        <v>17</v>
      </c>
    </row>
    <row r="137" spans="1:1" ht="18" customHeight="1" x14ac:dyDescent="0.35">
      <c r="A137" s="10" t="s">
        <v>17</v>
      </c>
    </row>
    <row r="138" spans="1:1" ht="18" customHeight="1" x14ac:dyDescent="0.35">
      <c r="A138" s="10" t="s">
        <v>17</v>
      </c>
    </row>
    <row r="139" spans="1:1" ht="18" customHeight="1" x14ac:dyDescent="0.35">
      <c r="A139" s="10" t="s">
        <v>17</v>
      </c>
    </row>
    <row r="140" spans="1:1" ht="18" customHeight="1" x14ac:dyDescent="0.35">
      <c r="A140" s="10" t="s">
        <v>17</v>
      </c>
    </row>
    <row r="141" spans="1:1" ht="18" customHeight="1" x14ac:dyDescent="0.35">
      <c r="A141" s="10" t="s">
        <v>17</v>
      </c>
    </row>
    <row r="142" spans="1:1" ht="18" customHeight="1" x14ac:dyDescent="0.35">
      <c r="A142" s="10" t="s">
        <v>17</v>
      </c>
    </row>
    <row r="143" spans="1:1" ht="18" customHeight="1" x14ac:dyDescent="0.35">
      <c r="A143" s="10" t="s">
        <v>17</v>
      </c>
    </row>
    <row r="144" spans="1:1" ht="18" customHeight="1" x14ac:dyDescent="0.35">
      <c r="A144" s="10" t="s">
        <v>17</v>
      </c>
    </row>
    <row r="145" spans="1:1" ht="18" customHeight="1" x14ac:dyDescent="0.35">
      <c r="A145" s="10" t="s">
        <v>17</v>
      </c>
    </row>
    <row r="146" spans="1:1" ht="18" customHeight="1" x14ac:dyDescent="0.35">
      <c r="A146" s="10" t="s">
        <v>17</v>
      </c>
    </row>
    <row r="147" spans="1:1" ht="18" customHeight="1" x14ac:dyDescent="0.35">
      <c r="A147" s="10" t="s">
        <v>17</v>
      </c>
    </row>
    <row r="148" spans="1:1" ht="18" customHeight="1" x14ac:dyDescent="0.35">
      <c r="A148" s="10" t="s">
        <v>17</v>
      </c>
    </row>
    <row r="149" spans="1:1" ht="18" customHeight="1" x14ac:dyDescent="0.35">
      <c r="A149" s="10" t="s">
        <v>17</v>
      </c>
    </row>
    <row r="150" spans="1:1" ht="18" customHeight="1" x14ac:dyDescent="0.35">
      <c r="A150" s="10" t="s">
        <v>17</v>
      </c>
    </row>
    <row r="151" spans="1:1" ht="18" customHeight="1" x14ac:dyDescent="0.35">
      <c r="A151" s="10" t="s">
        <v>17</v>
      </c>
    </row>
    <row r="152" spans="1:1" ht="18" customHeight="1" x14ac:dyDescent="0.35">
      <c r="A152" s="10" t="s">
        <v>17</v>
      </c>
    </row>
    <row r="153" spans="1:1" ht="18" customHeight="1" x14ac:dyDescent="0.35">
      <c r="A153" s="10" t="s">
        <v>17</v>
      </c>
    </row>
    <row r="154" spans="1:1" ht="18" customHeight="1" x14ac:dyDescent="0.35">
      <c r="A154" s="10" t="s">
        <v>17</v>
      </c>
    </row>
    <row r="155" spans="1:1" ht="18" customHeight="1" x14ac:dyDescent="0.35">
      <c r="A155" s="10" t="s">
        <v>17</v>
      </c>
    </row>
    <row r="156" spans="1:1" ht="18" customHeight="1" x14ac:dyDescent="0.35">
      <c r="A156" s="10" t="s">
        <v>17</v>
      </c>
    </row>
    <row r="157" spans="1:1" ht="18" customHeight="1" x14ac:dyDescent="0.35">
      <c r="A157" s="10" t="s">
        <v>17</v>
      </c>
    </row>
    <row r="158" spans="1:1" ht="18" customHeight="1" x14ac:dyDescent="0.35">
      <c r="A158" s="10" t="s">
        <v>17</v>
      </c>
    </row>
    <row r="159" spans="1:1" ht="18" customHeight="1" x14ac:dyDescent="0.35">
      <c r="A159" s="10" t="s">
        <v>17</v>
      </c>
    </row>
    <row r="160" spans="1:1" ht="18" customHeight="1" x14ac:dyDescent="0.35">
      <c r="A160" s="10" t="s">
        <v>17</v>
      </c>
    </row>
    <row r="161" spans="1:1" ht="18" customHeight="1" x14ac:dyDescent="0.35">
      <c r="A161" s="10" t="s">
        <v>17</v>
      </c>
    </row>
    <row r="162" spans="1:1" ht="18" customHeight="1" x14ac:dyDescent="0.35">
      <c r="A162" s="10" t="s">
        <v>17</v>
      </c>
    </row>
    <row r="163" spans="1:1" ht="18" customHeight="1" x14ac:dyDescent="0.35">
      <c r="A163" s="10" t="s">
        <v>17</v>
      </c>
    </row>
    <row r="164" spans="1:1" ht="18" customHeight="1" x14ac:dyDescent="0.35">
      <c r="A164" s="10" t="s">
        <v>17</v>
      </c>
    </row>
    <row r="165" spans="1:1" ht="18" customHeight="1" x14ac:dyDescent="0.35">
      <c r="A165" s="10" t="s">
        <v>17</v>
      </c>
    </row>
    <row r="166" spans="1:1" ht="18" customHeight="1" x14ac:dyDescent="0.35">
      <c r="A166" s="10" t="s">
        <v>17</v>
      </c>
    </row>
    <row r="167" spans="1:1" ht="18" customHeight="1" x14ac:dyDescent="0.35">
      <c r="A167" s="10" t="s">
        <v>17</v>
      </c>
    </row>
    <row r="168" spans="1:1" ht="18" customHeight="1" x14ac:dyDescent="0.35">
      <c r="A168" s="10" t="s">
        <v>17</v>
      </c>
    </row>
    <row r="169" spans="1:1" ht="18" customHeight="1" x14ac:dyDescent="0.35">
      <c r="A169" s="10" t="s">
        <v>17</v>
      </c>
    </row>
    <row r="170" spans="1:1" ht="18" customHeight="1" x14ac:dyDescent="0.35">
      <c r="A170" s="10" t="s">
        <v>17</v>
      </c>
    </row>
    <row r="171" spans="1:1" ht="18" customHeight="1" x14ac:dyDescent="0.35">
      <c r="A171" s="10" t="s">
        <v>17</v>
      </c>
    </row>
    <row r="172" spans="1:1" ht="18" customHeight="1" x14ac:dyDescent="0.35">
      <c r="A172" s="10" t="s">
        <v>17</v>
      </c>
    </row>
    <row r="173" spans="1:1" ht="18" customHeight="1" x14ac:dyDescent="0.35">
      <c r="A173" s="10" t="s">
        <v>17</v>
      </c>
    </row>
    <row r="174" spans="1:1" ht="18" customHeight="1" x14ac:dyDescent="0.35">
      <c r="A174" s="10" t="s">
        <v>17</v>
      </c>
    </row>
    <row r="175" spans="1:1" ht="18" customHeight="1" x14ac:dyDescent="0.35">
      <c r="A175" s="10" t="s">
        <v>17</v>
      </c>
    </row>
    <row r="176" spans="1:1" ht="18" customHeight="1" x14ac:dyDescent="0.35">
      <c r="A176" s="10" t="s">
        <v>17</v>
      </c>
    </row>
    <row r="177" spans="1:1" ht="18" customHeight="1" x14ac:dyDescent="0.35">
      <c r="A177" s="10" t="s">
        <v>17</v>
      </c>
    </row>
    <row r="178" spans="1:1" ht="18" customHeight="1" x14ac:dyDescent="0.35">
      <c r="A178" s="10" t="s">
        <v>17</v>
      </c>
    </row>
    <row r="179" spans="1:1" ht="18" customHeight="1" x14ac:dyDescent="0.35">
      <c r="A179" s="10" t="s">
        <v>17</v>
      </c>
    </row>
    <row r="180" spans="1:1" ht="18" customHeight="1" x14ac:dyDescent="0.35">
      <c r="A180" s="10" t="s">
        <v>17</v>
      </c>
    </row>
    <row r="181" spans="1:1" ht="18" customHeight="1" x14ac:dyDescent="0.35">
      <c r="A181" s="10" t="s">
        <v>17</v>
      </c>
    </row>
    <row r="182" spans="1:1" ht="18" customHeight="1" x14ac:dyDescent="0.35">
      <c r="A182" s="10" t="s">
        <v>17</v>
      </c>
    </row>
    <row r="183" spans="1:1" ht="18" customHeight="1" x14ac:dyDescent="0.35">
      <c r="A183" s="10" t="s">
        <v>17</v>
      </c>
    </row>
    <row r="184" spans="1:1" ht="18" customHeight="1" x14ac:dyDescent="0.35">
      <c r="A184" s="10" t="s">
        <v>17</v>
      </c>
    </row>
    <row r="185" spans="1:1" ht="18" customHeight="1" x14ac:dyDescent="0.35">
      <c r="A185" s="10" t="s">
        <v>17</v>
      </c>
    </row>
    <row r="186" spans="1:1" ht="18" customHeight="1" x14ac:dyDescent="0.35">
      <c r="A186" s="10" t="s">
        <v>17</v>
      </c>
    </row>
    <row r="187" spans="1:1" ht="18" customHeight="1" x14ac:dyDescent="0.35">
      <c r="A187" s="10" t="s">
        <v>17</v>
      </c>
    </row>
    <row r="188" spans="1:1" ht="18" customHeight="1" x14ac:dyDescent="0.35">
      <c r="A188" s="10" t="s">
        <v>17</v>
      </c>
    </row>
    <row r="189" spans="1:1" ht="18" customHeight="1" x14ac:dyDescent="0.35">
      <c r="A189" s="10" t="s">
        <v>17</v>
      </c>
    </row>
    <row r="190" spans="1:1" ht="18" customHeight="1" x14ac:dyDescent="0.35">
      <c r="A190" s="10" t="s">
        <v>17</v>
      </c>
    </row>
    <row r="191" spans="1:1" ht="18" customHeight="1" x14ac:dyDescent="0.35">
      <c r="A191" s="10" t="s">
        <v>17</v>
      </c>
    </row>
    <row r="192" spans="1:1" ht="18" customHeight="1" x14ac:dyDescent="0.35">
      <c r="A192" s="10" t="s">
        <v>17</v>
      </c>
    </row>
    <row r="193" spans="1:1" ht="18" customHeight="1" x14ac:dyDescent="0.35">
      <c r="A193" s="10" t="s">
        <v>17</v>
      </c>
    </row>
    <row r="194" spans="1:1" ht="18" customHeight="1" x14ac:dyDescent="0.35">
      <c r="A194" s="10" t="s">
        <v>17</v>
      </c>
    </row>
    <row r="195" spans="1:1" ht="18" customHeight="1" x14ac:dyDescent="0.35">
      <c r="A195" s="10" t="s">
        <v>17</v>
      </c>
    </row>
    <row r="196" spans="1:1" ht="18" customHeight="1" x14ac:dyDescent="0.35">
      <c r="A196" s="10" t="s">
        <v>17</v>
      </c>
    </row>
    <row r="197" spans="1:1" ht="18" customHeight="1" x14ac:dyDescent="0.35">
      <c r="A197" s="10" t="s">
        <v>17</v>
      </c>
    </row>
    <row r="198" spans="1:1" ht="18" customHeight="1" x14ac:dyDescent="0.35">
      <c r="A198" s="10" t="s">
        <v>17</v>
      </c>
    </row>
    <row r="199" spans="1:1" ht="18" customHeight="1" x14ac:dyDescent="0.35">
      <c r="A199" s="10" t="s">
        <v>17</v>
      </c>
    </row>
    <row r="200" spans="1:1" ht="18" customHeight="1" x14ac:dyDescent="0.35">
      <c r="A200" s="10" t="s">
        <v>17</v>
      </c>
    </row>
    <row r="201" spans="1:1" ht="18" customHeight="1" x14ac:dyDescent="0.35">
      <c r="A201" s="10" t="s">
        <v>17</v>
      </c>
    </row>
    <row r="202" spans="1:1" ht="18" customHeight="1" x14ac:dyDescent="0.35">
      <c r="A202" s="10" t="s">
        <v>17</v>
      </c>
    </row>
    <row r="203" spans="1:1" ht="18" customHeight="1" x14ac:dyDescent="0.35">
      <c r="A203" s="10" t="s">
        <v>17</v>
      </c>
    </row>
    <row r="204" spans="1:1" ht="18" customHeight="1" x14ac:dyDescent="0.35">
      <c r="A204" s="10" t="s">
        <v>17</v>
      </c>
    </row>
    <row r="205" spans="1:1" ht="18" customHeight="1" x14ac:dyDescent="0.35">
      <c r="A205" s="10" t="s">
        <v>17</v>
      </c>
    </row>
    <row r="206" spans="1:1" ht="18" customHeight="1" x14ac:dyDescent="0.35">
      <c r="A206" s="10" t="s">
        <v>17</v>
      </c>
    </row>
    <row r="207" spans="1:1" ht="18" customHeight="1" x14ac:dyDescent="0.35">
      <c r="A207" s="10" t="s">
        <v>17</v>
      </c>
    </row>
    <row r="208" spans="1:1" ht="18" customHeight="1" x14ac:dyDescent="0.35">
      <c r="A208" s="10" t="s">
        <v>17</v>
      </c>
    </row>
    <row r="209" spans="1:1" ht="18" customHeight="1" x14ac:dyDescent="0.35">
      <c r="A209" s="55" t="s">
        <v>34</v>
      </c>
    </row>
    <row r="210" spans="1:1" ht="18" customHeight="1" x14ac:dyDescent="0.35">
      <c r="A210" s="55" t="s">
        <v>57</v>
      </c>
    </row>
    <row r="211" spans="1:1" ht="18" customHeight="1" x14ac:dyDescent="0.35">
      <c r="A211" s="55" t="s">
        <v>185</v>
      </c>
    </row>
    <row r="212" spans="1:1" ht="18" customHeight="1" x14ac:dyDescent="0.35">
      <c r="A212" s="56" t="s">
        <v>96</v>
      </c>
    </row>
    <row r="213" spans="1:1" ht="18" customHeight="1" x14ac:dyDescent="0.35">
      <c r="A213" s="56" t="s">
        <v>96</v>
      </c>
    </row>
    <row r="214" spans="1:1" ht="18" customHeight="1" x14ac:dyDescent="0.35">
      <c r="A214" s="56" t="s">
        <v>204</v>
      </c>
    </row>
    <row r="215" spans="1:1" ht="18" customHeight="1" x14ac:dyDescent="0.35">
      <c r="A215" s="10" t="s">
        <v>52</v>
      </c>
    </row>
    <row r="216" spans="1:1" ht="18" customHeight="1" x14ac:dyDescent="0.35">
      <c r="A216" s="10" t="s">
        <v>21</v>
      </c>
    </row>
    <row r="217" spans="1:1" ht="18" customHeight="1" x14ac:dyDescent="0.35">
      <c r="A217" s="10" t="s">
        <v>21</v>
      </c>
    </row>
    <row r="218" spans="1:1" ht="18" customHeight="1" x14ac:dyDescent="0.35">
      <c r="A218" s="10" t="s">
        <v>21</v>
      </c>
    </row>
    <row r="219" spans="1:1" ht="18" customHeight="1" x14ac:dyDescent="0.35">
      <c r="A219" s="10" t="s">
        <v>21</v>
      </c>
    </row>
    <row r="220" spans="1:1" ht="18" customHeight="1" x14ac:dyDescent="0.35">
      <c r="A220" s="10" t="s">
        <v>21</v>
      </c>
    </row>
    <row r="221" spans="1:1" ht="18" customHeight="1" x14ac:dyDescent="0.35">
      <c r="A221" s="10" t="s">
        <v>21</v>
      </c>
    </row>
    <row r="222" spans="1:1" ht="18" customHeight="1" x14ac:dyDescent="0.35">
      <c r="A222" s="10" t="s">
        <v>21</v>
      </c>
    </row>
    <row r="223" spans="1:1" ht="18" customHeight="1" x14ac:dyDescent="0.35">
      <c r="A223" s="10" t="s">
        <v>21</v>
      </c>
    </row>
    <row r="224" spans="1:1" ht="18" customHeight="1" x14ac:dyDescent="0.35">
      <c r="A224" s="10" t="s">
        <v>21</v>
      </c>
    </row>
    <row r="225" spans="1:1" ht="18" customHeight="1" x14ac:dyDescent="0.35">
      <c r="A225" s="10" t="s">
        <v>6</v>
      </c>
    </row>
    <row r="226" spans="1:1" ht="18" customHeight="1" x14ac:dyDescent="0.35">
      <c r="A226" s="10" t="s">
        <v>282</v>
      </c>
    </row>
    <row r="227" spans="1:1" ht="18" customHeight="1" x14ac:dyDescent="0.35">
      <c r="A227" s="10" t="s">
        <v>282</v>
      </c>
    </row>
    <row r="228" spans="1:1" ht="18" customHeight="1" x14ac:dyDescent="0.35">
      <c r="A228" s="10" t="s">
        <v>282</v>
      </c>
    </row>
    <row r="229" spans="1:1" ht="18" customHeight="1" x14ac:dyDescent="0.35">
      <c r="A229" s="10" t="s">
        <v>282</v>
      </c>
    </row>
    <row r="230" spans="1:1" ht="18" customHeight="1" x14ac:dyDescent="0.35">
      <c r="A230" s="10" t="s">
        <v>282</v>
      </c>
    </row>
    <row r="231" spans="1:1" ht="18" customHeight="1" x14ac:dyDescent="0.35">
      <c r="A231" s="10" t="s">
        <v>282</v>
      </c>
    </row>
    <row r="232" spans="1:1" ht="18" customHeight="1" x14ac:dyDescent="0.35">
      <c r="A232" s="10" t="s">
        <v>282</v>
      </c>
    </row>
    <row r="233" spans="1:1" ht="18" customHeight="1" x14ac:dyDescent="0.35">
      <c r="A233" s="10" t="s">
        <v>282</v>
      </c>
    </row>
    <row r="234" spans="1:1" ht="18" customHeight="1" x14ac:dyDescent="0.35">
      <c r="A234" s="10" t="s">
        <v>282</v>
      </c>
    </row>
    <row r="235" spans="1:1" ht="18" customHeight="1" x14ac:dyDescent="0.35">
      <c r="A235" s="10" t="s">
        <v>282</v>
      </c>
    </row>
    <row r="236" spans="1:1" ht="18" customHeight="1" x14ac:dyDescent="0.35">
      <c r="A236" s="10" t="s">
        <v>282</v>
      </c>
    </row>
    <row r="237" spans="1:1" ht="18" customHeight="1" x14ac:dyDescent="0.35">
      <c r="A237" s="10" t="s">
        <v>282</v>
      </c>
    </row>
    <row r="238" spans="1:1" ht="18" customHeight="1" x14ac:dyDescent="0.35">
      <c r="A238" s="10" t="s">
        <v>282</v>
      </c>
    </row>
    <row r="239" spans="1:1" ht="18" customHeight="1" x14ac:dyDescent="0.35">
      <c r="A239" s="10" t="s">
        <v>282</v>
      </c>
    </row>
    <row r="240" spans="1:1" ht="18" customHeight="1" x14ac:dyDescent="0.35">
      <c r="A240" s="10" t="s">
        <v>282</v>
      </c>
    </row>
    <row r="241" spans="1:1" ht="18" customHeight="1" x14ac:dyDescent="0.35">
      <c r="A241" s="10" t="s">
        <v>282</v>
      </c>
    </row>
    <row r="242" spans="1:1" ht="18" customHeight="1" x14ac:dyDescent="0.35">
      <c r="A242" s="10" t="s">
        <v>282</v>
      </c>
    </row>
    <row r="243" spans="1:1" ht="18" customHeight="1" x14ac:dyDescent="0.35">
      <c r="A243" s="10" t="s">
        <v>282</v>
      </c>
    </row>
    <row r="244" spans="1:1" ht="18" customHeight="1" x14ac:dyDescent="0.35">
      <c r="A244" s="10" t="s">
        <v>282</v>
      </c>
    </row>
    <row r="245" spans="1:1" ht="18" customHeight="1" x14ac:dyDescent="0.35">
      <c r="A245" s="10" t="s">
        <v>282</v>
      </c>
    </row>
    <row r="246" spans="1:1" ht="15.5" x14ac:dyDescent="0.35">
      <c r="A246" s="10" t="s">
        <v>282</v>
      </c>
    </row>
    <row r="247" spans="1:1" ht="15.5" x14ac:dyDescent="0.35">
      <c r="A247" s="55" t="s">
        <v>198</v>
      </c>
    </row>
    <row r="248" spans="1:1" ht="13" thickBot="1" x14ac:dyDescent="0.3"/>
    <row r="249" spans="1:1" ht="25.5" thickBot="1" x14ac:dyDescent="0.3">
      <c r="A249" s="78" t="s">
        <v>318</v>
      </c>
    </row>
  </sheetData>
  <mergeCells count="4">
    <mergeCell ref="D13:E13"/>
    <mergeCell ref="G2:I2"/>
    <mergeCell ref="H13:I13"/>
    <mergeCell ref="C2:E2"/>
  </mergeCells>
  <hyperlinks>
    <hyperlink ref="C21" location="Contents!A1" display="Go Back To Contents Sheet" xr:uid="{9BA95923-DACB-45A9-BC69-8B2FAE3AFCA1}"/>
    <hyperlink ref="A249" location="Contents!A1" display="Go Back To Contents Sheet" xr:uid="{C69EC45D-AFC0-4B84-B1E9-B1B0B8E33866}"/>
  </hyperlinks>
  <pageMargins left="0.7" right="0.7" top="0.75" bottom="0.75" header="0.3" footer="0.3"/>
  <ignoredErrors>
    <ignoredError sqref="H11" formula="1"/>
  </ignoredErrors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1B30-7F04-4492-8643-CAFEDC4CA7E9}">
  <dimension ref="A1:F248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customHeight="1" x14ac:dyDescent="0.25"/>
  <cols>
    <col min="1" max="1" width="23.54296875" bestFit="1" customWidth="1"/>
    <col min="3" max="3" width="23.54296875" style="53" bestFit="1" customWidth="1"/>
    <col min="4" max="4" width="9.453125" customWidth="1"/>
    <col min="6" max="6" width="41.453125" customWidth="1"/>
  </cols>
  <sheetData>
    <row r="1" spans="1:6" ht="24" customHeight="1" thickBot="1" x14ac:dyDescent="0.3">
      <c r="A1" s="57" t="s">
        <v>3</v>
      </c>
    </row>
    <row r="2" spans="1:6" ht="50.5" customHeight="1" thickBot="1" x14ac:dyDescent="0.45">
      <c r="A2" s="10" t="s">
        <v>71</v>
      </c>
      <c r="C2" s="66" t="s">
        <v>3</v>
      </c>
      <c r="D2" s="66" t="s">
        <v>278</v>
      </c>
      <c r="F2" s="78" t="s">
        <v>318</v>
      </c>
    </row>
    <row r="3" spans="1:6" ht="18" customHeight="1" x14ac:dyDescent="0.35">
      <c r="A3" s="10" t="s">
        <v>71</v>
      </c>
      <c r="C3" s="63" t="s">
        <v>71</v>
      </c>
      <c r="D3" s="59">
        <f>COUNTIF('School Year Demographics'!$A$2:$A$1048576, C3 )</f>
        <v>42</v>
      </c>
    </row>
    <row r="4" spans="1:6" ht="18" customHeight="1" x14ac:dyDescent="0.35">
      <c r="A4" s="10" t="s">
        <v>71</v>
      </c>
      <c r="C4" s="63" t="s">
        <v>20</v>
      </c>
      <c r="D4" s="59">
        <f>COUNTIF('School Year Demographics'!$A$2:$A$1048576, C4 )</f>
        <v>38</v>
      </c>
    </row>
    <row r="5" spans="1:6" ht="18" customHeight="1" x14ac:dyDescent="0.35">
      <c r="A5" s="10" t="s">
        <v>71</v>
      </c>
      <c r="C5" s="63" t="s">
        <v>15</v>
      </c>
      <c r="D5" s="59">
        <f>COUNTIF('School Year Demographics'!$A$2:$A$1048576, C5 )</f>
        <v>71</v>
      </c>
    </row>
    <row r="6" spans="1:6" ht="18" customHeight="1" x14ac:dyDescent="0.35">
      <c r="A6" s="10" t="s">
        <v>71</v>
      </c>
      <c r="C6" s="63" t="s">
        <v>27</v>
      </c>
      <c r="D6" s="59">
        <f>COUNTIF('School Year Demographics'!$A$2:$A$1048576, C6 )</f>
        <v>48</v>
      </c>
    </row>
    <row r="7" spans="1:6" ht="18" customHeight="1" x14ac:dyDescent="0.35">
      <c r="A7" s="10" t="s">
        <v>71</v>
      </c>
      <c r="C7" s="63" t="s">
        <v>286</v>
      </c>
      <c r="D7" s="59">
        <f>COUNTIF('School Year Demographics'!$A$2:$A$1048576, C7 )</f>
        <v>11</v>
      </c>
    </row>
    <row r="8" spans="1:6" ht="18" customHeight="1" x14ac:dyDescent="0.35">
      <c r="A8" s="10" t="s">
        <v>71</v>
      </c>
      <c r="C8" s="63" t="s">
        <v>64</v>
      </c>
      <c r="D8" s="59">
        <f>COUNTIF('School Year Demographics'!$A$2:$A$1048576, C8 )</f>
        <v>6</v>
      </c>
    </row>
    <row r="9" spans="1:6" ht="18" customHeight="1" x14ac:dyDescent="0.35">
      <c r="A9" s="10" t="s">
        <v>71</v>
      </c>
      <c r="C9" s="63" t="s">
        <v>29</v>
      </c>
      <c r="D9" s="59">
        <f>COUNTIF('School Year Demographics'!$A$2:$A$1048576, C9 )</f>
        <v>28</v>
      </c>
    </row>
    <row r="10" spans="1:6" ht="18" customHeight="1" x14ac:dyDescent="0.35">
      <c r="A10" s="10" t="s">
        <v>71</v>
      </c>
      <c r="C10" s="63" t="s">
        <v>168</v>
      </c>
      <c r="D10" s="59">
        <f>COUNTIF('School Year Demographics'!$A$2:$A$1048576, C10 )</f>
        <v>1</v>
      </c>
    </row>
    <row r="11" spans="1:6" ht="18" customHeight="1" thickBot="1" x14ac:dyDescent="0.4">
      <c r="A11" s="10" t="s">
        <v>71</v>
      </c>
      <c r="C11" s="67" t="s">
        <v>284</v>
      </c>
      <c r="D11" s="68">
        <f>SUM(D3:D10)</f>
        <v>245</v>
      </c>
    </row>
    <row r="12" spans="1:6" ht="18" customHeight="1" x14ac:dyDescent="0.35">
      <c r="A12" s="10" t="s">
        <v>71</v>
      </c>
    </row>
    <row r="13" spans="1:6" ht="18" customHeight="1" x14ac:dyDescent="0.35">
      <c r="A13" s="10" t="s">
        <v>71</v>
      </c>
    </row>
    <row r="14" spans="1:6" ht="18" customHeight="1" x14ac:dyDescent="0.35">
      <c r="A14" s="10" t="s">
        <v>71</v>
      </c>
    </row>
    <row r="15" spans="1:6" ht="18" customHeight="1" x14ac:dyDescent="0.35">
      <c r="A15" s="10" t="s">
        <v>71</v>
      </c>
    </row>
    <row r="16" spans="1:6" ht="18" customHeight="1" x14ac:dyDescent="0.35">
      <c r="A16" s="10" t="s">
        <v>71</v>
      </c>
    </row>
    <row r="17" spans="1:1" ht="18" customHeight="1" x14ac:dyDescent="0.35">
      <c r="A17" s="10" t="s">
        <v>71</v>
      </c>
    </row>
    <row r="18" spans="1:1" ht="18" customHeight="1" x14ac:dyDescent="0.35">
      <c r="A18" s="10" t="s">
        <v>71</v>
      </c>
    </row>
    <row r="19" spans="1:1" ht="18" customHeight="1" x14ac:dyDescent="0.35">
      <c r="A19" s="10" t="s">
        <v>71</v>
      </c>
    </row>
    <row r="20" spans="1:1" ht="18" customHeight="1" x14ac:dyDescent="0.35">
      <c r="A20" s="10" t="s">
        <v>71</v>
      </c>
    </row>
    <row r="21" spans="1:1" ht="18" customHeight="1" x14ac:dyDescent="0.35">
      <c r="A21" s="10" t="s">
        <v>71</v>
      </c>
    </row>
    <row r="22" spans="1:1" ht="18" customHeight="1" x14ac:dyDescent="0.35">
      <c r="A22" s="10" t="s">
        <v>71</v>
      </c>
    </row>
    <row r="23" spans="1:1" ht="18" customHeight="1" x14ac:dyDescent="0.35">
      <c r="A23" s="10" t="s">
        <v>71</v>
      </c>
    </row>
    <row r="24" spans="1:1" ht="18" customHeight="1" x14ac:dyDescent="0.35">
      <c r="A24" s="10" t="s">
        <v>71</v>
      </c>
    </row>
    <row r="25" spans="1:1" ht="18" customHeight="1" x14ac:dyDescent="0.35">
      <c r="A25" s="10" t="s">
        <v>71</v>
      </c>
    </row>
    <row r="26" spans="1:1" ht="18" customHeight="1" x14ac:dyDescent="0.35">
      <c r="A26" s="10" t="s">
        <v>71</v>
      </c>
    </row>
    <row r="27" spans="1:1" ht="18" customHeight="1" x14ac:dyDescent="0.35">
      <c r="A27" s="10" t="s">
        <v>71</v>
      </c>
    </row>
    <row r="28" spans="1:1" ht="18" customHeight="1" x14ac:dyDescent="0.35">
      <c r="A28" s="10" t="s">
        <v>71</v>
      </c>
    </row>
    <row r="29" spans="1:1" ht="18" customHeight="1" x14ac:dyDescent="0.35">
      <c r="A29" s="10" t="s">
        <v>71</v>
      </c>
    </row>
    <row r="30" spans="1:1" ht="18" customHeight="1" x14ac:dyDescent="0.35">
      <c r="A30" s="10" t="s">
        <v>71</v>
      </c>
    </row>
    <row r="31" spans="1:1" ht="18" customHeight="1" x14ac:dyDescent="0.35">
      <c r="A31" s="10" t="s">
        <v>71</v>
      </c>
    </row>
    <row r="32" spans="1:1" ht="18" customHeight="1" x14ac:dyDescent="0.35">
      <c r="A32" s="10" t="s">
        <v>71</v>
      </c>
    </row>
    <row r="33" spans="1:1" ht="18" customHeight="1" x14ac:dyDescent="0.35">
      <c r="A33" s="10" t="s">
        <v>71</v>
      </c>
    </row>
    <row r="34" spans="1:1" ht="18" customHeight="1" x14ac:dyDescent="0.35">
      <c r="A34" s="10" t="s">
        <v>71</v>
      </c>
    </row>
    <row r="35" spans="1:1" ht="18" customHeight="1" x14ac:dyDescent="0.35">
      <c r="A35" s="10" t="s">
        <v>71</v>
      </c>
    </row>
    <row r="36" spans="1:1" ht="18" customHeight="1" x14ac:dyDescent="0.35">
      <c r="A36" s="10" t="s">
        <v>71</v>
      </c>
    </row>
    <row r="37" spans="1:1" ht="18" customHeight="1" x14ac:dyDescent="0.35">
      <c r="A37" s="10" t="s">
        <v>71</v>
      </c>
    </row>
    <row r="38" spans="1:1" ht="18" customHeight="1" x14ac:dyDescent="0.35">
      <c r="A38" s="10" t="s">
        <v>71</v>
      </c>
    </row>
    <row r="39" spans="1:1" ht="18" customHeight="1" x14ac:dyDescent="0.35">
      <c r="A39" s="10" t="s">
        <v>71</v>
      </c>
    </row>
    <row r="40" spans="1:1" ht="18" customHeight="1" x14ac:dyDescent="0.35">
      <c r="A40" s="10" t="s">
        <v>71</v>
      </c>
    </row>
    <row r="41" spans="1:1" ht="18" customHeight="1" x14ac:dyDescent="0.35">
      <c r="A41" s="10" t="s">
        <v>71</v>
      </c>
    </row>
    <row r="42" spans="1:1" ht="18" customHeight="1" x14ac:dyDescent="0.35">
      <c r="A42" s="10" t="s">
        <v>71</v>
      </c>
    </row>
    <row r="43" spans="1:1" ht="18" customHeight="1" x14ac:dyDescent="0.35">
      <c r="A43" s="10" t="s">
        <v>20</v>
      </c>
    </row>
    <row r="44" spans="1:1" ht="18" customHeight="1" x14ac:dyDescent="0.35">
      <c r="A44" s="10" t="s">
        <v>20</v>
      </c>
    </row>
    <row r="45" spans="1:1" ht="18" customHeight="1" x14ac:dyDescent="0.35">
      <c r="A45" s="10" t="s">
        <v>20</v>
      </c>
    </row>
    <row r="46" spans="1:1" ht="18" customHeight="1" x14ac:dyDescent="0.35">
      <c r="A46" s="10" t="s">
        <v>20</v>
      </c>
    </row>
    <row r="47" spans="1:1" ht="18" customHeight="1" x14ac:dyDescent="0.35">
      <c r="A47" s="10" t="s">
        <v>20</v>
      </c>
    </row>
    <row r="48" spans="1:1" ht="18" customHeight="1" x14ac:dyDescent="0.35">
      <c r="A48" s="10" t="s">
        <v>20</v>
      </c>
    </row>
    <row r="49" spans="1:1" ht="18" customHeight="1" x14ac:dyDescent="0.35">
      <c r="A49" s="10" t="s">
        <v>20</v>
      </c>
    </row>
    <row r="50" spans="1:1" ht="18" customHeight="1" x14ac:dyDescent="0.35">
      <c r="A50" s="10" t="s">
        <v>20</v>
      </c>
    </row>
    <row r="51" spans="1:1" ht="18" customHeight="1" x14ac:dyDescent="0.35">
      <c r="A51" s="10" t="s">
        <v>20</v>
      </c>
    </row>
    <row r="52" spans="1:1" ht="18" customHeight="1" x14ac:dyDescent="0.35">
      <c r="A52" s="10" t="s">
        <v>20</v>
      </c>
    </row>
    <row r="53" spans="1:1" ht="18" customHeight="1" x14ac:dyDescent="0.35">
      <c r="A53" s="10" t="s">
        <v>20</v>
      </c>
    </row>
    <row r="54" spans="1:1" ht="18" customHeight="1" x14ac:dyDescent="0.35">
      <c r="A54" s="10" t="s">
        <v>20</v>
      </c>
    </row>
    <row r="55" spans="1:1" ht="18" customHeight="1" x14ac:dyDescent="0.35">
      <c r="A55" s="10" t="s">
        <v>20</v>
      </c>
    </row>
    <row r="56" spans="1:1" ht="18" customHeight="1" x14ac:dyDescent="0.35">
      <c r="A56" s="10" t="s">
        <v>20</v>
      </c>
    </row>
    <row r="57" spans="1:1" ht="18" customHeight="1" x14ac:dyDescent="0.35">
      <c r="A57" s="10" t="s">
        <v>20</v>
      </c>
    </row>
    <row r="58" spans="1:1" ht="18" customHeight="1" x14ac:dyDescent="0.35">
      <c r="A58" s="10" t="s">
        <v>20</v>
      </c>
    </row>
    <row r="59" spans="1:1" ht="18" customHeight="1" x14ac:dyDescent="0.35">
      <c r="A59" s="10" t="s">
        <v>20</v>
      </c>
    </row>
    <row r="60" spans="1:1" ht="18" customHeight="1" x14ac:dyDescent="0.35">
      <c r="A60" s="10" t="s">
        <v>20</v>
      </c>
    </row>
    <row r="61" spans="1:1" ht="18" customHeight="1" x14ac:dyDescent="0.35">
      <c r="A61" s="10" t="s">
        <v>20</v>
      </c>
    </row>
    <row r="62" spans="1:1" ht="18" customHeight="1" x14ac:dyDescent="0.35">
      <c r="A62" s="10" t="s">
        <v>20</v>
      </c>
    </row>
    <row r="63" spans="1:1" ht="18" customHeight="1" x14ac:dyDescent="0.35">
      <c r="A63" s="10" t="s">
        <v>20</v>
      </c>
    </row>
    <row r="64" spans="1:1" ht="18" customHeight="1" x14ac:dyDescent="0.35">
      <c r="A64" s="10" t="s">
        <v>20</v>
      </c>
    </row>
    <row r="65" spans="1:1" ht="18" customHeight="1" x14ac:dyDescent="0.35">
      <c r="A65" s="10" t="s">
        <v>20</v>
      </c>
    </row>
    <row r="66" spans="1:1" ht="18" customHeight="1" x14ac:dyDescent="0.35">
      <c r="A66" s="10" t="s">
        <v>20</v>
      </c>
    </row>
    <row r="67" spans="1:1" ht="18" customHeight="1" x14ac:dyDescent="0.35">
      <c r="A67" s="10" t="s">
        <v>20</v>
      </c>
    </row>
    <row r="68" spans="1:1" ht="18" customHeight="1" x14ac:dyDescent="0.35">
      <c r="A68" s="10" t="s">
        <v>20</v>
      </c>
    </row>
    <row r="69" spans="1:1" ht="18" customHeight="1" x14ac:dyDescent="0.35">
      <c r="A69" s="10" t="s">
        <v>20</v>
      </c>
    </row>
    <row r="70" spans="1:1" ht="18" customHeight="1" x14ac:dyDescent="0.35">
      <c r="A70" s="10" t="s">
        <v>20</v>
      </c>
    </row>
    <row r="71" spans="1:1" ht="18" customHeight="1" x14ac:dyDescent="0.35">
      <c r="A71" s="10" t="s">
        <v>20</v>
      </c>
    </row>
    <row r="72" spans="1:1" ht="18" customHeight="1" x14ac:dyDescent="0.35">
      <c r="A72" s="10" t="s">
        <v>20</v>
      </c>
    </row>
    <row r="73" spans="1:1" ht="18" customHeight="1" x14ac:dyDescent="0.35">
      <c r="A73" s="10" t="s">
        <v>20</v>
      </c>
    </row>
    <row r="74" spans="1:1" ht="18" customHeight="1" x14ac:dyDescent="0.35">
      <c r="A74" s="10" t="s">
        <v>20</v>
      </c>
    </row>
    <row r="75" spans="1:1" ht="18" customHeight="1" x14ac:dyDescent="0.35">
      <c r="A75" s="10" t="s">
        <v>20</v>
      </c>
    </row>
    <row r="76" spans="1:1" ht="18" customHeight="1" x14ac:dyDescent="0.35">
      <c r="A76" s="10" t="s">
        <v>20</v>
      </c>
    </row>
    <row r="77" spans="1:1" ht="18" customHeight="1" x14ac:dyDescent="0.35">
      <c r="A77" s="10" t="s">
        <v>20</v>
      </c>
    </row>
    <row r="78" spans="1:1" ht="18" customHeight="1" x14ac:dyDescent="0.35">
      <c r="A78" s="10" t="s">
        <v>20</v>
      </c>
    </row>
    <row r="79" spans="1:1" ht="18" customHeight="1" x14ac:dyDescent="0.35">
      <c r="A79" s="10" t="s">
        <v>20</v>
      </c>
    </row>
    <row r="80" spans="1:1" ht="18" customHeight="1" x14ac:dyDescent="0.35">
      <c r="A80" s="10" t="s">
        <v>15</v>
      </c>
    </row>
    <row r="81" spans="1:1" ht="18" customHeight="1" x14ac:dyDescent="0.35">
      <c r="A81" s="10" t="s">
        <v>15</v>
      </c>
    </row>
    <row r="82" spans="1:1" ht="18" customHeight="1" x14ac:dyDescent="0.35">
      <c r="A82" s="10" t="s">
        <v>15</v>
      </c>
    </row>
    <row r="83" spans="1:1" ht="18" customHeight="1" x14ac:dyDescent="0.35">
      <c r="A83" s="10" t="s">
        <v>15</v>
      </c>
    </row>
    <row r="84" spans="1:1" ht="18" customHeight="1" x14ac:dyDescent="0.35">
      <c r="A84" s="10" t="s">
        <v>15</v>
      </c>
    </row>
    <row r="85" spans="1:1" ht="18" customHeight="1" x14ac:dyDescent="0.35">
      <c r="A85" s="10" t="s">
        <v>15</v>
      </c>
    </row>
    <row r="86" spans="1:1" ht="18" customHeight="1" x14ac:dyDescent="0.35">
      <c r="A86" s="10" t="s">
        <v>15</v>
      </c>
    </row>
    <row r="87" spans="1:1" ht="18" customHeight="1" x14ac:dyDescent="0.35">
      <c r="A87" s="10" t="s">
        <v>15</v>
      </c>
    </row>
    <row r="88" spans="1:1" ht="18" customHeight="1" x14ac:dyDescent="0.35">
      <c r="A88" s="10" t="s">
        <v>15</v>
      </c>
    </row>
    <row r="89" spans="1:1" ht="18" customHeight="1" x14ac:dyDescent="0.35">
      <c r="A89" s="10" t="s">
        <v>15</v>
      </c>
    </row>
    <row r="90" spans="1:1" ht="18" customHeight="1" x14ac:dyDescent="0.35">
      <c r="A90" s="10" t="s">
        <v>15</v>
      </c>
    </row>
    <row r="91" spans="1:1" ht="18" customHeight="1" x14ac:dyDescent="0.35">
      <c r="A91" s="10" t="s">
        <v>15</v>
      </c>
    </row>
    <row r="92" spans="1:1" ht="18" customHeight="1" x14ac:dyDescent="0.35">
      <c r="A92" s="10" t="s">
        <v>15</v>
      </c>
    </row>
    <row r="93" spans="1:1" ht="18" customHeight="1" x14ac:dyDescent="0.35">
      <c r="A93" s="10" t="s">
        <v>15</v>
      </c>
    </row>
    <row r="94" spans="1:1" ht="18" customHeight="1" x14ac:dyDescent="0.35">
      <c r="A94" s="10" t="s">
        <v>15</v>
      </c>
    </row>
    <row r="95" spans="1:1" ht="18" customHeight="1" x14ac:dyDescent="0.35">
      <c r="A95" s="10" t="s">
        <v>15</v>
      </c>
    </row>
    <row r="96" spans="1:1" ht="18" customHeight="1" x14ac:dyDescent="0.35">
      <c r="A96" s="10" t="s">
        <v>15</v>
      </c>
    </row>
    <row r="97" spans="1:1" ht="18" customHeight="1" x14ac:dyDescent="0.35">
      <c r="A97" s="10" t="s">
        <v>15</v>
      </c>
    </row>
    <row r="98" spans="1:1" ht="18" customHeight="1" x14ac:dyDescent="0.35">
      <c r="A98" s="10" t="s">
        <v>15</v>
      </c>
    </row>
    <row r="99" spans="1:1" ht="18" customHeight="1" x14ac:dyDescent="0.35">
      <c r="A99" s="10" t="s">
        <v>15</v>
      </c>
    </row>
    <row r="100" spans="1:1" ht="18" customHeight="1" x14ac:dyDescent="0.35">
      <c r="A100" s="10" t="s">
        <v>15</v>
      </c>
    </row>
    <row r="101" spans="1:1" ht="18" customHeight="1" x14ac:dyDescent="0.35">
      <c r="A101" s="10" t="s">
        <v>15</v>
      </c>
    </row>
    <row r="102" spans="1:1" ht="18" customHeight="1" x14ac:dyDescent="0.35">
      <c r="A102" s="10" t="s">
        <v>15</v>
      </c>
    </row>
    <row r="103" spans="1:1" ht="18" customHeight="1" x14ac:dyDescent="0.35">
      <c r="A103" s="10" t="s">
        <v>15</v>
      </c>
    </row>
    <row r="104" spans="1:1" ht="18" customHeight="1" x14ac:dyDescent="0.35">
      <c r="A104" s="10" t="s">
        <v>15</v>
      </c>
    </row>
    <row r="105" spans="1:1" ht="18" customHeight="1" x14ac:dyDescent="0.35">
      <c r="A105" s="10" t="s">
        <v>15</v>
      </c>
    </row>
    <row r="106" spans="1:1" ht="18" customHeight="1" x14ac:dyDescent="0.35">
      <c r="A106" s="10" t="s">
        <v>15</v>
      </c>
    </row>
    <row r="107" spans="1:1" ht="18" customHeight="1" x14ac:dyDescent="0.35">
      <c r="A107" s="10" t="s">
        <v>15</v>
      </c>
    </row>
    <row r="108" spans="1:1" ht="18" customHeight="1" x14ac:dyDescent="0.35">
      <c r="A108" s="10" t="s">
        <v>15</v>
      </c>
    </row>
    <row r="109" spans="1:1" ht="18" customHeight="1" x14ac:dyDescent="0.35">
      <c r="A109" s="10" t="s">
        <v>15</v>
      </c>
    </row>
    <row r="110" spans="1:1" ht="18" customHeight="1" x14ac:dyDescent="0.35">
      <c r="A110" s="10" t="s">
        <v>15</v>
      </c>
    </row>
    <row r="111" spans="1:1" ht="18" customHeight="1" x14ac:dyDescent="0.35">
      <c r="A111" s="10" t="s">
        <v>15</v>
      </c>
    </row>
    <row r="112" spans="1:1" ht="18" customHeight="1" x14ac:dyDescent="0.35">
      <c r="A112" s="10" t="s">
        <v>15</v>
      </c>
    </row>
    <row r="113" spans="1:1" ht="18" customHeight="1" x14ac:dyDescent="0.35">
      <c r="A113" s="10" t="s">
        <v>15</v>
      </c>
    </row>
    <row r="114" spans="1:1" ht="18" customHeight="1" x14ac:dyDescent="0.35">
      <c r="A114" s="10" t="s">
        <v>15</v>
      </c>
    </row>
    <row r="115" spans="1:1" ht="18" customHeight="1" x14ac:dyDescent="0.35">
      <c r="A115" s="10" t="s">
        <v>15</v>
      </c>
    </row>
    <row r="116" spans="1:1" ht="18" customHeight="1" x14ac:dyDescent="0.35">
      <c r="A116" s="10" t="s">
        <v>15</v>
      </c>
    </row>
    <row r="117" spans="1:1" ht="18" customHeight="1" x14ac:dyDescent="0.35">
      <c r="A117" s="10" t="s">
        <v>15</v>
      </c>
    </row>
    <row r="118" spans="1:1" ht="18" customHeight="1" x14ac:dyDescent="0.35">
      <c r="A118" s="10" t="s">
        <v>15</v>
      </c>
    </row>
    <row r="119" spans="1:1" ht="18" customHeight="1" x14ac:dyDescent="0.35">
      <c r="A119" s="10" t="s">
        <v>15</v>
      </c>
    </row>
    <row r="120" spans="1:1" ht="18" customHeight="1" x14ac:dyDescent="0.35">
      <c r="A120" s="10" t="s">
        <v>15</v>
      </c>
    </row>
    <row r="121" spans="1:1" ht="18" customHeight="1" x14ac:dyDescent="0.35">
      <c r="A121" s="10" t="s">
        <v>15</v>
      </c>
    </row>
    <row r="122" spans="1:1" ht="18" customHeight="1" x14ac:dyDescent="0.35">
      <c r="A122" s="10" t="s">
        <v>15</v>
      </c>
    </row>
    <row r="123" spans="1:1" ht="18" customHeight="1" x14ac:dyDescent="0.35">
      <c r="A123" s="10" t="s">
        <v>15</v>
      </c>
    </row>
    <row r="124" spans="1:1" ht="18" customHeight="1" x14ac:dyDescent="0.35">
      <c r="A124" s="10" t="s">
        <v>15</v>
      </c>
    </row>
    <row r="125" spans="1:1" ht="18" customHeight="1" x14ac:dyDescent="0.35">
      <c r="A125" s="10" t="s">
        <v>15</v>
      </c>
    </row>
    <row r="126" spans="1:1" ht="18" customHeight="1" x14ac:dyDescent="0.35">
      <c r="A126" s="10" t="s">
        <v>15</v>
      </c>
    </row>
    <row r="127" spans="1:1" ht="18" customHeight="1" x14ac:dyDescent="0.35">
      <c r="A127" s="10" t="s">
        <v>15</v>
      </c>
    </row>
    <row r="128" spans="1:1" ht="18" customHeight="1" x14ac:dyDescent="0.35">
      <c r="A128" s="10" t="s">
        <v>15</v>
      </c>
    </row>
    <row r="129" spans="1:1" ht="18" customHeight="1" x14ac:dyDescent="0.35">
      <c r="A129" s="10" t="s">
        <v>15</v>
      </c>
    </row>
    <row r="130" spans="1:1" ht="18" customHeight="1" x14ac:dyDescent="0.35">
      <c r="A130" s="10" t="s">
        <v>15</v>
      </c>
    </row>
    <row r="131" spans="1:1" ht="18" customHeight="1" x14ac:dyDescent="0.35">
      <c r="A131" s="10" t="s">
        <v>15</v>
      </c>
    </row>
    <row r="132" spans="1:1" ht="18" customHeight="1" x14ac:dyDescent="0.35">
      <c r="A132" s="10" t="s">
        <v>15</v>
      </c>
    </row>
    <row r="133" spans="1:1" ht="18" customHeight="1" x14ac:dyDescent="0.35">
      <c r="A133" s="10" t="s">
        <v>15</v>
      </c>
    </row>
    <row r="134" spans="1:1" ht="18" customHeight="1" x14ac:dyDescent="0.35">
      <c r="A134" s="10" t="s">
        <v>15</v>
      </c>
    </row>
    <row r="135" spans="1:1" ht="18" customHeight="1" x14ac:dyDescent="0.35">
      <c r="A135" s="10" t="s">
        <v>15</v>
      </c>
    </row>
    <row r="136" spans="1:1" ht="18" customHeight="1" x14ac:dyDescent="0.35">
      <c r="A136" s="10" t="s">
        <v>15</v>
      </c>
    </row>
    <row r="137" spans="1:1" ht="18" customHeight="1" x14ac:dyDescent="0.35">
      <c r="A137" s="10" t="s">
        <v>15</v>
      </c>
    </row>
    <row r="138" spans="1:1" ht="18" customHeight="1" x14ac:dyDescent="0.35">
      <c r="A138" s="10" t="s">
        <v>15</v>
      </c>
    </row>
    <row r="139" spans="1:1" ht="18" customHeight="1" x14ac:dyDescent="0.35">
      <c r="A139" s="10" t="s">
        <v>15</v>
      </c>
    </row>
    <row r="140" spans="1:1" ht="18" customHeight="1" x14ac:dyDescent="0.35">
      <c r="A140" s="10" t="s">
        <v>15</v>
      </c>
    </row>
    <row r="141" spans="1:1" ht="18" customHeight="1" x14ac:dyDescent="0.35">
      <c r="A141" s="10" t="s">
        <v>15</v>
      </c>
    </row>
    <row r="142" spans="1:1" ht="18" customHeight="1" x14ac:dyDescent="0.35">
      <c r="A142" s="10" t="s">
        <v>15</v>
      </c>
    </row>
    <row r="143" spans="1:1" ht="18" customHeight="1" x14ac:dyDescent="0.35">
      <c r="A143" s="10" t="s">
        <v>15</v>
      </c>
    </row>
    <row r="144" spans="1:1" ht="18" customHeight="1" x14ac:dyDescent="0.35">
      <c r="A144" s="10" t="s">
        <v>15</v>
      </c>
    </row>
    <row r="145" spans="1:1" ht="18" customHeight="1" x14ac:dyDescent="0.35">
      <c r="A145" s="10" t="s">
        <v>15</v>
      </c>
    </row>
    <row r="146" spans="1:1" ht="18" customHeight="1" x14ac:dyDescent="0.35">
      <c r="A146" s="10" t="s">
        <v>15</v>
      </c>
    </row>
    <row r="147" spans="1:1" ht="18" customHeight="1" x14ac:dyDescent="0.35">
      <c r="A147" s="10" t="s">
        <v>15</v>
      </c>
    </row>
    <row r="148" spans="1:1" ht="18" customHeight="1" x14ac:dyDescent="0.35">
      <c r="A148" s="10" t="s">
        <v>15</v>
      </c>
    </row>
    <row r="149" spans="1:1" ht="18" customHeight="1" x14ac:dyDescent="0.35">
      <c r="A149" s="10" t="s">
        <v>15</v>
      </c>
    </row>
    <row r="150" spans="1:1" ht="18" customHeight="1" x14ac:dyDescent="0.35">
      <c r="A150" s="10" t="s">
        <v>15</v>
      </c>
    </row>
    <row r="151" spans="1:1" ht="18" customHeight="1" x14ac:dyDescent="0.35">
      <c r="A151" s="10" t="s">
        <v>27</v>
      </c>
    </row>
    <row r="152" spans="1:1" ht="18" customHeight="1" x14ac:dyDescent="0.35">
      <c r="A152" s="10" t="s">
        <v>27</v>
      </c>
    </row>
    <row r="153" spans="1:1" ht="18" customHeight="1" x14ac:dyDescent="0.35">
      <c r="A153" s="10" t="s">
        <v>27</v>
      </c>
    </row>
    <row r="154" spans="1:1" ht="18" customHeight="1" x14ac:dyDescent="0.35">
      <c r="A154" s="10" t="s">
        <v>27</v>
      </c>
    </row>
    <row r="155" spans="1:1" ht="18" customHeight="1" x14ac:dyDescent="0.35">
      <c r="A155" s="10" t="s">
        <v>27</v>
      </c>
    </row>
    <row r="156" spans="1:1" ht="18" customHeight="1" x14ac:dyDescent="0.35">
      <c r="A156" s="10" t="s">
        <v>27</v>
      </c>
    </row>
    <row r="157" spans="1:1" ht="18" customHeight="1" x14ac:dyDescent="0.35">
      <c r="A157" s="10" t="s">
        <v>27</v>
      </c>
    </row>
    <row r="158" spans="1:1" ht="18" customHeight="1" x14ac:dyDescent="0.35">
      <c r="A158" s="10" t="s">
        <v>27</v>
      </c>
    </row>
    <row r="159" spans="1:1" ht="18" customHeight="1" x14ac:dyDescent="0.35">
      <c r="A159" s="10" t="s">
        <v>27</v>
      </c>
    </row>
    <row r="160" spans="1:1" ht="18" customHeight="1" x14ac:dyDescent="0.35">
      <c r="A160" s="10" t="s">
        <v>27</v>
      </c>
    </row>
    <row r="161" spans="1:1" ht="18" customHeight="1" x14ac:dyDescent="0.35">
      <c r="A161" s="10" t="s">
        <v>27</v>
      </c>
    </row>
    <row r="162" spans="1:1" ht="18" customHeight="1" x14ac:dyDescent="0.35">
      <c r="A162" s="10" t="s">
        <v>27</v>
      </c>
    </row>
    <row r="163" spans="1:1" ht="18" customHeight="1" x14ac:dyDescent="0.35">
      <c r="A163" s="10" t="s">
        <v>27</v>
      </c>
    </row>
    <row r="164" spans="1:1" ht="18" customHeight="1" x14ac:dyDescent="0.35">
      <c r="A164" s="10" t="s">
        <v>27</v>
      </c>
    </row>
    <row r="165" spans="1:1" ht="18" customHeight="1" x14ac:dyDescent="0.35">
      <c r="A165" s="10" t="s">
        <v>27</v>
      </c>
    </row>
    <row r="166" spans="1:1" ht="18" customHeight="1" x14ac:dyDescent="0.35">
      <c r="A166" s="10" t="s">
        <v>27</v>
      </c>
    </row>
    <row r="167" spans="1:1" ht="18" customHeight="1" x14ac:dyDescent="0.35">
      <c r="A167" s="10" t="s">
        <v>27</v>
      </c>
    </row>
    <row r="168" spans="1:1" ht="18" customHeight="1" x14ac:dyDescent="0.35">
      <c r="A168" s="10" t="s">
        <v>27</v>
      </c>
    </row>
    <row r="169" spans="1:1" ht="18" customHeight="1" x14ac:dyDescent="0.35">
      <c r="A169" s="10" t="s">
        <v>27</v>
      </c>
    </row>
    <row r="170" spans="1:1" ht="18" customHeight="1" x14ac:dyDescent="0.35">
      <c r="A170" s="10" t="s">
        <v>27</v>
      </c>
    </row>
    <row r="171" spans="1:1" ht="18" customHeight="1" x14ac:dyDescent="0.35">
      <c r="A171" s="10" t="s">
        <v>27</v>
      </c>
    </row>
    <row r="172" spans="1:1" ht="18" customHeight="1" x14ac:dyDescent="0.35">
      <c r="A172" s="10" t="s">
        <v>27</v>
      </c>
    </row>
    <row r="173" spans="1:1" ht="18" customHeight="1" x14ac:dyDescent="0.35">
      <c r="A173" s="10" t="s">
        <v>27</v>
      </c>
    </row>
    <row r="174" spans="1:1" ht="18" customHeight="1" x14ac:dyDescent="0.35">
      <c r="A174" s="10" t="s">
        <v>27</v>
      </c>
    </row>
    <row r="175" spans="1:1" ht="18" customHeight="1" x14ac:dyDescent="0.35">
      <c r="A175" s="10" t="s">
        <v>27</v>
      </c>
    </row>
    <row r="176" spans="1:1" ht="18" customHeight="1" x14ac:dyDescent="0.35">
      <c r="A176" s="10" t="s">
        <v>27</v>
      </c>
    </row>
    <row r="177" spans="1:1" ht="18" customHeight="1" x14ac:dyDescent="0.35">
      <c r="A177" s="10" t="s">
        <v>27</v>
      </c>
    </row>
    <row r="178" spans="1:1" ht="18" customHeight="1" x14ac:dyDescent="0.35">
      <c r="A178" s="10" t="s">
        <v>27</v>
      </c>
    </row>
    <row r="179" spans="1:1" ht="18" customHeight="1" x14ac:dyDescent="0.35">
      <c r="A179" s="10" t="s">
        <v>27</v>
      </c>
    </row>
    <row r="180" spans="1:1" ht="18" customHeight="1" x14ac:dyDescent="0.35">
      <c r="A180" s="10" t="s">
        <v>27</v>
      </c>
    </row>
    <row r="181" spans="1:1" ht="18" customHeight="1" x14ac:dyDescent="0.35">
      <c r="A181" s="10" t="s">
        <v>27</v>
      </c>
    </row>
    <row r="182" spans="1:1" ht="18" customHeight="1" x14ac:dyDescent="0.35">
      <c r="A182" s="10" t="s">
        <v>27</v>
      </c>
    </row>
    <row r="183" spans="1:1" ht="18" customHeight="1" x14ac:dyDescent="0.35">
      <c r="A183" s="10" t="s">
        <v>27</v>
      </c>
    </row>
    <row r="184" spans="1:1" ht="18" customHeight="1" x14ac:dyDescent="0.35">
      <c r="A184" s="10" t="s">
        <v>27</v>
      </c>
    </row>
    <row r="185" spans="1:1" ht="18" customHeight="1" x14ac:dyDescent="0.35">
      <c r="A185" s="10" t="s">
        <v>27</v>
      </c>
    </row>
    <row r="186" spans="1:1" ht="18" customHeight="1" x14ac:dyDescent="0.35">
      <c r="A186" s="10" t="s">
        <v>27</v>
      </c>
    </row>
    <row r="187" spans="1:1" ht="18" customHeight="1" x14ac:dyDescent="0.35">
      <c r="A187" s="10" t="s">
        <v>27</v>
      </c>
    </row>
    <row r="188" spans="1:1" ht="18" customHeight="1" x14ac:dyDescent="0.35">
      <c r="A188" s="10" t="s">
        <v>27</v>
      </c>
    </row>
    <row r="189" spans="1:1" ht="18" customHeight="1" x14ac:dyDescent="0.35">
      <c r="A189" s="10" t="s">
        <v>27</v>
      </c>
    </row>
    <row r="190" spans="1:1" ht="18" customHeight="1" x14ac:dyDescent="0.35">
      <c r="A190" s="10" t="s">
        <v>27</v>
      </c>
    </row>
    <row r="191" spans="1:1" ht="18" customHeight="1" x14ac:dyDescent="0.35">
      <c r="A191" s="10" t="s">
        <v>27</v>
      </c>
    </row>
    <row r="192" spans="1:1" ht="18" customHeight="1" x14ac:dyDescent="0.35">
      <c r="A192" s="10" t="s">
        <v>27</v>
      </c>
    </row>
    <row r="193" spans="1:1" ht="18" customHeight="1" x14ac:dyDescent="0.35">
      <c r="A193" s="10" t="s">
        <v>27</v>
      </c>
    </row>
    <row r="194" spans="1:1" ht="18" customHeight="1" x14ac:dyDescent="0.35">
      <c r="A194" s="10" t="s">
        <v>27</v>
      </c>
    </row>
    <row r="195" spans="1:1" ht="18" customHeight="1" x14ac:dyDescent="0.35">
      <c r="A195" s="10" t="s">
        <v>27</v>
      </c>
    </row>
    <row r="196" spans="1:1" ht="18" customHeight="1" x14ac:dyDescent="0.35">
      <c r="A196" s="10" t="s">
        <v>27</v>
      </c>
    </row>
    <row r="197" spans="1:1" ht="18" customHeight="1" x14ac:dyDescent="0.35">
      <c r="A197" s="10" t="s">
        <v>27</v>
      </c>
    </row>
    <row r="198" spans="1:1" ht="18" customHeight="1" x14ac:dyDescent="0.35">
      <c r="A198" s="10" t="s">
        <v>27</v>
      </c>
    </row>
    <row r="199" spans="1:1" ht="18" customHeight="1" x14ac:dyDescent="0.35">
      <c r="A199" s="10" t="s">
        <v>49</v>
      </c>
    </row>
    <row r="200" spans="1:1" ht="18" customHeight="1" x14ac:dyDescent="0.35">
      <c r="A200" s="10" t="s">
        <v>49</v>
      </c>
    </row>
    <row r="201" spans="1:1" ht="18" customHeight="1" x14ac:dyDescent="0.35">
      <c r="A201" s="10" t="s">
        <v>49</v>
      </c>
    </row>
    <row r="202" spans="1:1" ht="18" customHeight="1" x14ac:dyDescent="0.35">
      <c r="A202" s="10" t="s">
        <v>49</v>
      </c>
    </row>
    <row r="203" spans="1:1" ht="18" customHeight="1" x14ac:dyDescent="0.35">
      <c r="A203" s="10" t="s">
        <v>49</v>
      </c>
    </row>
    <row r="204" spans="1:1" ht="18" customHeight="1" x14ac:dyDescent="0.35">
      <c r="A204" s="10" t="s">
        <v>49</v>
      </c>
    </row>
    <row r="205" spans="1:1" ht="18" customHeight="1" x14ac:dyDescent="0.35">
      <c r="A205" s="10" t="s">
        <v>49</v>
      </c>
    </row>
    <row r="206" spans="1:1" ht="18" customHeight="1" x14ac:dyDescent="0.35">
      <c r="A206" s="10" t="s">
        <v>49</v>
      </c>
    </row>
    <row r="207" spans="1:1" ht="18" customHeight="1" x14ac:dyDescent="0.35">
      <c r="A207" s="10" t="s">
        <v>49</v>
      </c>
    </row>
    <row r="208" spans="1:1" ht="18" customHeight="1" x14ac:dyDescent="0.35">
      <c r="A208" s="10" t="s">
        <v>49</v>
      </c>
    </row>
    <row r="209" spans="1:1" ht="18" customHeight="1" x14ac:dyDescent="0.35">
      <c r="A209" s="10" t="s">
        <v>49</v>
      </c>
    </row>
    <row r="210" spans="1:1" ht="18" customHeight="1" x14ac:dyDescent="0.35">
      <c r="A210" s="10" t="s">
        <v>29</v>
      </c>
    </row>
    <row r="211" spans="1:1" ht="18" customHeight="1" x14ac:dyDescent="0.35">
      <c r="A211" s="10" t="s">
        <v>29</v>
      </c>
    </row>
    <row r="212" spans="1:1" ht="18" customHeight="1" x14ac:dyDescent="0.35">
      <c r="A212" s="10" t="s">
        <v>29</v>
      </c>
    </row>
    <row r="213" spans="1:1" ht="18" customHeight="1" x14ac:dyDescent="0.35">
      <c r="A213" s="10" t="s">
        <v>29</v>
      </c>
    </row>
    <row r="214" spans="1:1" ht="18" customHeight="1" x14ac:dyDescent="0.35">
      <c r="A214" s="10" t="s">
        <v>29</v>
      </c>
    </row>
    <row r="215" spans="1:1" ht="18" customHeight="1" x14ac:dyDescent="0.35">
      <c r="A215" s="10" t="s">
        <v>29</v>
      </c>
    </row>
    <row r="216" spans="1:1" ht="18" customHeight="1" x14ac:dyDescent="0.35">
      <c r="A216" s="10" t="s">
        <v>29</v>
      </c>
    </row>
    <row r="217" spans="1:1" ht="18" customHeight="1" x14ac:dyDescent="0.35">
      <c r="A217" s="10" t="s">
        <v>29</v>
      </c>
    </row>
    <row r="218" spans="1:1" ht="18" customHeight="1" x14ac:dyDescent="0.35">
      <c r="A218" s="10" t="s">
        <v>29</v>
      </c>
    </row>
    <row r="219" spans="1:1" ht="18" customHeight="1" x14ac:dyDescent="0.35">
      <c r="A219" s="10" t="s">
        <v>29</v>
      </c>
    </row>
    <row r="220" spans="1:1" ht="18" customHeight="1" x14ac:dyDescent="0.35">
      <c r="A220" s="10" t="s">
        <v>29</v>
      </c>
    </row>
    <row r="221" spans="1:1" ht="18" customHeight="1" x14ac:dyDescent="0.35">
      <c r="A221" s="10" t="s">
        <v>29</v>
      </c>
    </row>
    <row r="222" spans="1:1" ht="18" customHeight="1" x14ac:dyDescent="0.35">
      <c r="A222" s="10" t="s">
        <v>29</v>
      </c>
    </row>
    <row r="223" spans="1:1" ht="18" customHeight="1" x14ac:dyDescent="0.35">
      <c r="A223" s="10" t="s">
        <v>29</v>
      </c>
    </row>
    <row r="224" spans="1:1" ht="18" customHeight="1" x14ac:dyDescent="0.35">
      <c r="A224" s="10" t="s">
        <v>29</v>
      </c>
    </row>
    <row r="225" spans="1:1" ht="18" customHeight="1" x14ac:dyDescent="0.35">
      <c r="A225" s="10" t="s">
        <v>29</v>
      </c>
    </row>
    <row r="226" spans="1:1" ht="18" customHeight="1" x14ac:dyDescent="0.35">
      <c r="A226" s="10" t="s">
        <v>29</v>
      </c>
    </row>
    <row r="227" spans="1:1" ht="18" customHeight="1" x14ac:dyDescent="0.35">
      <c r="A227" s="10" t="s">
        <v>29</v>
      </c>
    </row>
    <row r="228" spans="1:1" ht="18" customHeight="1" x14ac:dyDescent="0.35">
      <c r="A228" s="10" t="s">
        <v>29</v>
      </c>
    </row>
    <row r="229" spans="1:1" ht="18" customHeight="1" x14ac:dyDescent="0.35">
      <c r="A229" s="10" t="s">
        <v>29</v>
      </c>
    </row>
    <row r="230" spans="1:1" ht="18" customHeight="1" x14ac:dyDescent="0.35">
      <c r="A230" s="10" t="s">
        <v>29</v>
      </c>
    </row>
    <row r="231" spans="1:1" ht="18" customHeight="1" x14ac:dyDescent="0.35">
      <c r="A231" s="10" t="s">
        <v>29</v>
      </c>
    </row>
    <row r="232" spans="1:1" ht="18" customHeight="1" x14ac:dyDescent="0.35">
      <c r="A232" s="10" t="s">
        <v>29</v>
      </c>
    </row>
    <row r="233" spans="1:1" ht="18" customHeight="1" x14ac:dyDescent="0.35">
      <c r="A233" s="10" t="s">
        <v>29</v>
      </c>
    </row>
    <row r="234" spans="1:1" ht="18" customHeight="1" x14ac:dyDescent="0.35">
      <c r="A234" s="10" t="s">
        <v>29</v>
      </c>
    </row>
    <row r="235" spans="1:1" ht="18" customHeight="1" x14ac:dyDescent="0.35">
      <c r="A235" s="10" t="s">
        <v>29</v>
      </c>
    </row>
    <row r="236" spans="1:1" ht="18" customHeight="1" x14ac:dyDescent="0.35">
      <c r="A236" s="10" t="s">
        <v>29</v>
      </c>
    </row>
    <row r="237" spans="1:1" ht="18" customHeight="1" x14ac:dyDescent="0.35">
      <c r="A237" s="10" t="s">
        <v>29</v>
      </c>
    </row>
    <row r="238" spans="1:1" ht="18" customHeight="1" x14ac:dyDescent="0.35">
      <c r="A238" s="10" t="s">
        <v>64</v>
      </c>
    </row>
    <row r="239" spans="1:1" ht="18" customHeight="1" x14ac:dyDescent="0.35">
      <c r="A239" s="10" t="s">
        <v>64</v>
      </c>
    </row>
    <row r="240" spans="1:1" ht="18" customHeight="1" x14ac:dyDescent="0.35">
      <c r="A240" s="10" t="s">
        <v>64</v>
      </c>
    </row>
    <row r="241" spans="1:1" ht="18" customHeight="1" x14ac:dyDescent="0.35">
      <c r="A241" s="10" t="s">
        <v>64</v>
      </c>
    </row>
    <row r="242" spans="1:1" ht="18" customHeight="1" x14ac:dyDescent="0.35">
      <c r="A242" s="10" t="s">
        <v>64</v>
      </c>
    </row>
    <row r="243" spans="1:1" ht="18" customHeight="1" x14ac:dyDescent="0.35">
      <c r="A243" s="10" t="s">
        <v>64</v>
      </c>
    </row>
    <row r="244" spans="1:1" ht="18" customHeight="1" x14ac:dyDescent="0.35">
      <c r="A244" s="10" t="s">
        <v>168</v>
      </c>
    </row>
    <row r="245" spans="1:1" ht="15" customHeight="1" x14ac:dyDescent="0.35">
      <c r="A245" s="10" t="s">
        <v>71</v>
      </c>
    </row>
    <row r="246" spans="1:1" ht="15.5" x14ac:dyDescent="0.35">
      <c r="A246" s="10" t="s">
        <v>20</v>
      </c>
    </row>
    <row r="247" spans="1:1" ht="13" thickBot="1" x14ac:dyDescent="0.3"/>
    <row r="248" spans="1:1" ht="75.5" thickBot="1" x14ac:dyDescent="0.3">
      <c r="A248" s="78" t="s">
        <v>318</v>
      </c>
    </row>
  </sheetData>
  <hyperlinks>
    <hyperlink ref="F2" location="Contents!A1" display="Go Back To Contents Sheet" xr:uid="{549C7636-3C7E-466D-A3A4-6035B49ECE1B}"/>
    <hyperlink ref="A248" location="Contents!A1" display="Go Back To Contents Sheet" xr:uid="{2A069438-F74F-48C1-AD7F-62B36FC42C6D}"/>
  </hyperlink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0168-A1A4-4F05-A9CF-2FE593DF41E7}">
  <dimension ref="A1:F248"/>
  <sheetViews>
    <sheetView showGridLines="0" workbookViewId="0">
      <pane ySplit="1" topLeftCell="A2" activePane="bottomLeft" state="frozen"/>
      <selection pane="bottomLeft" activeCell="F2" sqref="F2"/>
    </sheetView>
  </sheetViews>
  <sheetFormatPr defaultRowHeight="12.5" x14ac:dyDescent="0.25"/>
  <cols>
    <col min="1" max="1" width="40.1796875" customWidth="1"/>
    <col min="3" max="3" width="22.6328125" bestFit="1" customWidth="1"/>
    <col min="5" max="5" width="9.26953125" customWidth="1"/>
    <col min="6" max="6" width="42.90625" customWidth="1"/>
  </cols>
  <sheetData>
    <row r="1" spans="1:6" ht="155.5" thickBot="1" x14ac:dyDescent="0.4">
      <c r="A1" s="58" t="s">
        <v>296</v>
      </c>
    </row>
    <row r="2" spans="1:6" ht="50.5" customHeight="1" thickBot="1" x14ac:dyDescent="0.45">
      <c r="A2" s="56">
        <v>1</v>
      </c>
      <c r="C2" s="120" t="s">
        <v>287</v>
      </c>
      <c r="D2" s="120"/>
      <c r="F2" s="78" t="s">
        <v>318</v>
      </c>
    </row>
    <row r="3" spans="1:6" ht="18" customHeight="1" x14ac:dyDescent="0.35">
      <c r="A3" s="56">
        <v>1</v>
      </c>
      <c r="C3" s="61" t="s">
        <v>288</v>
      </c>
      <c r="D3" s="60">
        <f>COUNTIF(A:A,"1")</f>
        <v>54</v>
      </c>
    </row>
    <row r="4" spans="1:6" ht="18" customHeight="1" x14ac:dyDescent="0.35">
      <c r="A4" s="56">
        <v>1</v>
      </c>
      <c r="C4" s="62" t="s">
        <v>289</v>
      </c>
      <c r="D4" s="60">
        <f>COUNTIF(A:A,"2")</f>
        <v>33</v>
      </c>
    </row>
    <row r="5" spans="1:6" ht="18" customHeight="1" x14ac:dyDescent="0.35">
      <c r="A5" s="56">
        <v>1</v>
      </c>
      <c r="C5" s="62">
        <v>3</v>
      </c>
      <c r="D5" s="60">
        <f>COUNTIF(A:A,"3")</f>
        <v>61</v>
      </c>
    </row>
    <row r="6" spans="1:6" ht="18" customHeight="1" x14ac:dyDescent="0.35">
      <c r="A6" s="56">
        <v>1</v>
      </c>
      <c r="C6" s="62">
        <v>4</v>
      </c>
      <c r="D6" s="60">
        <f>COUNTIF(A:A,"4")</f>
        <v>43</v>
      </c>
    </row>
    <row r="7" spans="1:6" ht="18" customHeight="1" x14ac:dyDescent="0.35">
      <c r="A7" s="56">
        <v>1</v>
      </c>
      <c r="C7" s="61" t="s">
        <v>290</v>
      </c>
      <c r="D7" s="60">
        <f>COUNTIF(A:A,"5")</f>
        <v>54</v>
      </c>
    </row>
    <row r="8" spans="1:6" ht="18" customHeight="1" thickBot="1" x14ac:dyDescent="0.4">
      <c r="A8" s="56">
        <v>1</v>
      </c>
      <c r="C8" s="64" t="s">
        <v>284</v>
      </c>
      <c r="D8" s="65">
        <f>SUM(D3:D7)</f>
        <v>245</v>
      </c>
    </row>
    <row r="9" spans="1:6" ht="18" customHeight="1" x14ac:dyDescent="0.35">
      <c r="A9" s="56">
        <v>1</v>
      </c>
    </row>
    <row r="10" spans="1:6" ht="18" customHeight="1" x14ac:dyDescent="0.35">
      <c r="A10" s="56">
        <v>1</v>
      </c>
    </row>
    <row r="11" spans="1:6" ht="18" customHeight="1" x14ac:dyDescent="0.35">
      <c r="A11" s="56">
        <v>1</v>
      </c>
    </row>
    <row r="12" spans="1:6" ht="18" customHeight="1" x14ac:dyDescent="0.35">
      <c r="A12" s="56">
        <v>1</v>
      </c>
    </row>
    <row r="13" spans="1:6" ht="18" customHeight="1" x14ac:dyDescent="0.35">
      <c r="A13" s="56">
        <v>1</v>
      </c>
    </row>
    <row r="14" spans="1:6" ht="18" customHeight="1" x14ac:dyDescent="0.35">
      <c r="A14" s="56">
        <v>1</v>
      </c>
    </row>
    <row r="15" spans="1:6" ht="18" customHeight="1" x14ac:dyDescent="0.35">
      <c r="A15" s="56">
        <v>1</v>
      </c>
    </row>
    <row r="16" spans="1:6" ht="18" customHeight="1" x14ac:dyDescent="0.35">
      <c r="A16" s="56">
        <v>1</v>
      </c>
    </row>
    <row r="17" spans="1:1" ht="18" customHeight="1" x14ac:dyDescent="0.35">
      <c r="A17" s="56">
        <v>1</v>
      </c>
    </row>
    <row r="18" spans="1:1" ht="18" customHeight="1" x14ac:dyDescent="0.35">
      <c r="A18" s="56">
        <v>1</v>
      </c>
    </row>
    <row r="19" spans="1:1" ht="18" customHeight="1" x14ac:dyDescent="0.35">
      <c r="A19" s="56">
        <v>1</v>
      </c>
    </row>
    <row r="20" spans="1:1" ht="18" customHeight="1" x14ac:dyDescent="0.35">
      <c r="A20" s="56">
        <v>1</v>
      </c>
    </row>
    <row r="21" spans="1:1" ht="18" customHeight="1" x14ac:dyDescent="0.35">
      <c r="A21" s="56">
        <v>1</v>
      </c>
    </row>
    <row r="22" spans="1:1" ht="18" customHeight="1" x14ac:dyDescent="0.35">
      <c r="A22" s="56">
        <v>1</v>
      </c>
    </row>
    <row r="23" spans="1:1" ht="18" customHeight="1" x14ac:dyDescent="0.35">
      <c r="A23" s="56">
        <v>1</v>
      </c>
    </row>
    <row r="24" spans="1:1" ht="18" customHeight="1" x14ac:dyDescent="0.35">
      <c r="A24" s="56">
        <v>1</v>
      </c>
    </row>
    <row r="25" spans="1:1" ht="18" customHeight="1" x14ac:dyDescent="0.35">
      <c r="A25" s="56">
        <v>1</v>
      </c>
    </row>
    <row r="26" spans="1:1" ht="18" customHeight="1" x14ac:dyDescent="0.35">
      <c r="A26" s="56">
        <v>1</v>
      </c>
    </row>
    <row r="27" spans="1:1" ht="18" customHeight="1" x14ac:dyDescent="0.35">
      <c r="A27" s="56">
        <v>1</v>
      </c>
    </row>
    <row r="28" spans="1:1" ht="18" customHeight="1" x14ac:dyDescent="0.35">
      <c r="A28" s="56">
        <v>1</v>
      </c>
    </row>
    <row r="29" spans="1:1" ht="18" customHeight="1" x14ac:dyDescent="0.35">
      <c r="A29" s="56">
        <v>1</v>
      </c>
    </row>
    <row r="30" spans="1:1" ht="18" customHeight="1" x14ac:dyDescent="0.35">
      <c r="A30" s="56">
        <v>1</v>
      </c>
    </row>
    <row r="31" spans="1:1" ht="18" customHeight="1" x14ac:dyDescent="0.35">
      <c r="A31" s="56">
        <v>1</v>
      </c>
    </row>
    <row r="32" spans="1:1" ht="18" customHeight="1" x14ac:dyDescent="0.35">
      <c r="A32" s="56">
        <v>1</v>
      </c>
    </row>
    <row r="33" spans="1:1" ht="18" customHeight="1" x14ac:dyDescent="0.35">
      <c r="A33" s="56">
        <v>1</v>
      </c>
    </row>
    <row r="34" spans="1:1" ht="18" customHeight="1" x14ac:dyDescent="0.35">
      <c r="A34" s="56">
        <v>1</v>
      </c>
    </row>
    <row r="35" spans="1:1" ht="18" customHeight="1" x14ac:dyDescent="0.35">
      <c r="A35" s="56">
        <v>1</v>
      </c>
    </row>
    <row r="36" spans="1:1" ht="18" customHeight="1" x14ac:dyDescent="0.35">
      <c r="A36" s="56">
        <v>1</v>
      </c>
    </row>
    <row r="37" spans="1:1" ht="18" customHeight="1" x14ac:dyDescent="0.35">
      <c r="A37" s="56">
        <v>1</v>
      </c>
    </row>
    <row r="38" spans="1:1" ht="18" customHeight="1" x14ac:dyDescent="0.35">
      <c r="A38" s="56">
        <v>1</v>
      </c>
    </row>
    <row r="39" spans="1:1" ht="18" customHeight="1" x14ac:dyDescent="0.35">
      <c r="A39" s="56">
        <v>1</v>
      </c>
    </row>
    <row r="40" spans="1:1" ht="18" customHeight="1" x14ac:dyDescent="0.35">
      <c r="A40" s="56">
        <v>1</v>
      </c>
    </row>
    <row r="41" spans="1:1" ht="18" customHeight="1" x14ac:dyDescent="0.35">
      <c r="A41" s="56">
        <v>1</v>
      </c>
    </row>
    <row r="42" spans="1:1" ht="18" customHeight="1" x14ac:dyDescent="0.35">
      <c r="A42" s="56">
        <v>1</v>
      </c>
    </row>
    <row r="43" spans="1:1" ht="18" customHeight="1" x14ac:dyDescent="0.35">
      <c r="A43" s="56">
        <v>1</v>
      </c>
    </row>
    <row r="44" spans="1:1" ht="18" customHeight="1" x14ac:dyDescent="0.35">
      <c r="A44" s="56">
        <v>1</v>
      </c>
    </row>
    <row r="45" spans="1:1" ht="18" customHeight="1" x14ac:dyDescent="0.35">
      <c r="A45" s="56">
        <v>1</v>
      </c>
    </row>
    <row r="46" spans="1:1" ht="18" customHeight="1" x14ac:dyDescent="0.35">
      <c r="A46" s="56">
        <v>1</v>
      </c>
    </row>
    <row r="47" spans="1:1" ht="18" customHeight="1" x14ac:dyDescent="0.35">
      <c r="A47" s="56">
        <v>1</v>
      </c>
    </row>
    <row r="48" spans="1:1" ht="18" customHeight="1" x14ac:dyDescent="0.35">
      <c r="A48" s="56">
        <v>1</v>
      </c>
    </row>
    <row r="49" spans="1:1" ht="18" customHeight="1" x14ac:dyDescent="0.35">
      <c r="A49" s="56">
        <v>1</v>
      </c>
    </row>
    <row r="50" spans="1:1" ht="18" customHeight="1" x14ac:dyDescent="0.35">
      <c r="A50" s="56">
        <v>1</v>
      </c>
    </row>
    <row r="51" spans="1:1" ht="18" customHeight="1" x14ac:dyDescent="0.35">
      <c r="A51" s="56">
        <v>1</v>
      </c>
    </row>
    <row r="52" spans="1:1" ht="18" customHeight="1" x14ac:dyDescent="0.35">
      <c r="A52" s="56">
        <v>1</v>
      </c>
    </row>
    <row r="53" spans="1:1" ht="18" customHeight="1" x14ac:dyDescent="0.35">
      <c r="A53" s="56">
        <v>1</v>
      </c>
    </row>
    <row r="54" spans="1:1" ht="18" customHeight="1" x14ac:dyDescent="0.35">
      <c r="A54" s="56">
        <v>1</v>
      </c>
    </row>
    <row r="55" spans="1:1" ht="18" customHeight="1" x14ac:dyDescent="0.35">
      <c r="A55" s="56">
        <v>1</v>
      </c>
    </row>
    <row r="56" spans="1:1" ht="18" customHeight="1" x14ac:dyDescent="0.35">
      <c r="A56" s="56">
        <v>2</v>
      </c>
    </row>
    <row r="57" spans="1:1" ht="18" customHeight="1" x14ac:dyDescent="0.35">
      <c r="A57" s="56">
        <v>2</v>
      </c>
    </row>
    <row r="58" spans="1:1" ht="18" customHeight="1" x14ac:dyDescent="0.35">
      <c r="A58" s="56">
        <v>2</v>
      </c>
    </row>
    <row r="59" spans="1:1" ht="18" customHeight="1" x14ac:dyDescent="0.35">
      <c r="A59" s="56">
        <v>2</v>
      </c>
    </row>
    <row r="60" spans="1:1" ht="18" customHeight="1" x14ac:dyDescent="0.35">
      <c r="A60" s="56">
        <v>2</v>
      </c>
    </row>
    <row r="61" spans="1:1" ht="18" customHeight="1" x14ac:dyDescent="0.35">
      <c r="A61" s="56">
        <v>2</v>
      </c>
    </row>
    <row r="62" spans="1:1" ht="18" customHeight="1" x14ac:dyDescent="0.35">
      <c r="A62" s="56">
        <v>2</v>
      </c>
    </row>
    <row r="63" spans="1:1" ht="18" customHeight="1" x14ac:dyDescent="0.35">
      <c r="A63" s="56">
        <v>2</v>
      </c>
    </row>
    <row r="64" spans="1:1" ht="18" customHeight="1" x14ac:dyDescent="0.35">
      <c r="A64" s="56">
        <v>2</v>
      </c>
    </row>
    <row r="65" spans="1:1" ht="18" customHeight="1" x14ac:dyDescent="0.35">
      <c r="A65" s="56">
        <v>2</v>
      </c>
    </row>
    <row r="66" spans="1:1" ht="18" customHeight="1" x14ac:dyDescent="0.35">
      <c r="A66" s="56">
        <v>2</v>
      </c>
    </row>
    <row r="67" spans="1:1" ht="18" customHeight="1" x14ac:dyDescent="0.35">
      <c r="A67" s="56">
        <v>2</v>
      </c>
    </row>
    <row r="68" spans="1:1" ht="18" customHeight="1" x14ac:dyDescent="0.35">
      <c r="A68" s="56">
        <v>2</v>
      </c>
    </row>
    <row r="69" spans="1:1" ht="18" customHeight="1" x14ac:dyDescent="0.35">
      <c r="A69" s="56">
        <v>2</v>
      </c>
    </row>
    <row r="70" spans="1:1" ht="18" customHeight="1" x14ac:dyDescent="0.35">
      <c r="A70" s="56">
        <v>2</v>
      </c>
    </row>
    <row r="71" spans="1:1" ht="18" customHeight="1" x14ac:dyDescent="0.35">
      <c r="A71" s="56">
        <v>2</v>
      </c>
    </row>
    <row r="72" spans="1:1" ht="18" customHeight="1" x14ac:dyDescent="0.35">
      <c r="A72" s="56">
        <v>2</v>
      </c>
    </row>
    <row r="73" spans="1:1" ht="18" customHeight="1" x14ac:dyDescent="0.35">
      <c r="A73" s="56">
        <v>2</v>
      </c>
    </row>
    <row r="74" spans="1:1" ht="18" customHeight="1" x14ac:dyDescent="0.35">
      <c r="A74" s="56">
        <v>2</v>
      </c>
    </row>
    <row r="75" spans="1:1" ht="18" customHeight="1" x14ac:dyDescent="0.35">
      <c r="A75" s="56">
        <v>2</v>
      </c>
    </row>
    <row r="76" spans="1:1" ht="18" customHeight="1" x14ac:dyDescent="0.35">
      <c r="A76" s="56">
        <v>2</v>
      </c>
    </row>
    <row r="77" spans="1:1" ht="18" customHeight="1" x14ac:dyDescent="0.35">
      <c r="A77" s="56">
        <v>2</v>
      </c>
    </row>
    <row r="78" spans="1:1" ht="18" customHeight="1" x14ac:dyDescent="0.35">
      <c r="A78" s="56">
        <v>2</v>
      </c>
    </row>
    <row r="79" spans="1:1" ht="18" customHeight="1" x14ac:dyDescent="0.35">
      <c r="A79" s="56">
        <v>2</v>
      </c>
    </row>
    <row r="80" spans="1:1" ht="18" customHeight="1" x14ac:dyDescent="0.35">
      <c r="A80" s="56">
        <v>2</v>
      </c>
    </row>
    <row r="81" spans="1:1" ht="18" customHeight="1" x14ac:dyDescent="0.35">
      <c r="A81" s="56">
        <v>2</v>
      </c>
    </row>
    <row r="82" spans="1:1" ht="18" customHeight="1" x14ac:dyDescent="0.35">
      <c r="A82" s="56">
        <v>2</v>
      </c>
    </row>
    <row r="83" spans="1:1" ht="18" customHeight="1" x14ac:dyDescent="0.35">
      <c r="A83" s="56">
        <v>2</v>
      </c>
    </row>
    <row r="84" spans="1:1" ht="18" customHeight="1" x14ac:dyDescent="0.35">
      <c r="A84" s="56">
        <v>2</v>
      </c>
    </row>
    <row r="85" spans="1:1" ht="18" customHeight="1" x14ac:dyDescent="0.35">
      <c r="A85" s="56">
        <v>2</v>
      </c>
    </row>
    <row r="86" spans="1:1" ht="18" customHeight="1" x14ac:dyDescent="0.35">
      <c r="A86" s="56">
        <v>2</v>
      </c>
    </row>
    <row r="87" spans="1:1" ht="18" customHeight="1" x14ac:dyDescent="0.35">
      <c r="A87" s="56">
        <v>2</v>
      </c>
    </row>
    <row r="88" spans="1:1" ht="18" customHeight="1" x14ac:dyDescent="0.35">
      <c r="A88" s="56">
        <v>2</v>
      </c>
    </row>
    <row r="89" spans="1:1" ht="18" customHeight="1" x14ac:dyDescent="0.35">
      <c r="A89" s="56">
        <v>3</v>
      </c>
    </row>
    <row r="90" spans="1:1" ht="18" customHeight="1" x14ac:dyDescent="0.35">
      <c r="A90" s="56">
        <v>3</v>
      </c>
    </row>
    <row r="91" spans="1:1" ht="18" customHeight="1" x14ac:dyDescent="0.35">
      <c r="A91" s="56">
        <v>3</v>
      </c>
    </row>
    <row r="92" spans="1:1" ht="18" customHeight="1" x14ac:dyDescent="0.35">
      <c r="A92" s="56">
        <v>3</v>
      </c>
    </row>
    <row r="93" spans="1:1" ht="18" customHeight="1" x14ac:dyDescent="0.35">
      <c r="A93" s="56">
        <v>3</v>
      </c>
    </row>
    <row r="94" spans="1:1" ht="18" customHeight="1" x14ac:dyDescent="0.35">
      <c r="A94" s="56">
        <v>3</v>
      </c>
    </row>
    <row r="95" spans="1:1" ht="18" customHeight="1" x14ac:dyDescent="0.35">
      <c r="A95" s="56">
        <v>3</v>
      </c>
    </row>
    <row r="96" spans="1:1" ht="18" customHeight="1" x14ac:dyDescent="0.35">
      <c r="A96" s="56">
        <v>3</v>
      </c>
    </row>
    <row r="97" spans="1:1" ht="18" customHeight="1" x14ac:dyDescent="0.35">
      <c r="A97" s="56">
        <v>3</v>
      </c>
    </row>
    <row r="98" spans="1:1" ht="18" customHeight="1" x14ac:dyDescent="0.35">
      <c r="A98" s="56">
        <v>3</v>
      </c>
    </row>
    <row r="99" spans="1:1" ht="18" customHeight="1" x14ac:dyDescent="0.35">
      <c r="A99" s="56">
        <v>3</v>
      </c>
    </row>
    <row r="100" spans="1:1" ht="18" customHeight="1" x14ac:dyDescent="0.35">
      <c r="A100" s="56">
        <v>3</v>
      </c>
    </row>
    <row r="101" spans="1:1" ht="18" customHeight="1" x14ac:dyDescent="0.35">
      <c r="A101" s="56">
        <v>3</v>
      </c>
    </row>
    <row r="102" spans="1:1" ht="18" customHeight="1" x14ac:dyDescent="0.35">
      <c r="A102" s="56">
        <v>3</v>
      </c>
    </row>
    <row r="103" spans="1:1" ht="18" customHeight="1" x14ac:dyDescent="0.35">
      <c r="A103" s="56">
        <v>3</v>
      </c>
    </row>
    <row r="104" spans="1:1" ht="18" customHeight="1" x14ac:dyDescent="0.35">
      <c r="A104" s="56">
        <v>3</v>
      </c>
    </row>
    <row r="105" spans="1:1" ht="18" customHeight="1" x14ac:dyDescent="0.35">
      <c r="A105" s="56">
        <v>3</v>
      </c>
    </row>
    <row r="106" spans="1:1" ht="18" customHeight="1" x14ac:dyDescent="0.35">
      <c r="A106" s="56">
        <v>3</v>
      </c>
    </row>
    <row r="107" spans="1:1" ht="18" customHeight="1" x14ac:dyDescent="0.35">
      <c r="A107" s="56">
        <v>3</v>
      </c>
    </row>
    <row r="108" spans="1:1" ht="18" customHeight="1" x14ac:dyDescent="0.35">
      <c r="A108" s="56">
        <v>3</v>
      </c>
    </row>
    <row r="109" spans="1:1" ht="18" customHeight="1" x14ac:dyDescent="0.35">
      <c r="A109" s="56">
        <v>3</v>
      </c>
    </row>
    <row r="110" spans="1:1" ht="18" customHeight="1" x14ac:dyDescent="0.35">
      <c r="A110" s="56">
        <v>3</v>
      </c>
    </row>
    <row r="111" spans="1:1" ht="18" customHeight="1" x14ac:dyDescent="0.35">
      <c r="A111" s="56">
        <v>3</v>
      </c>
    </row>
    <row r="112" spans="1:1" ht="18" customHeight="1" x14ac:dyDescent="0.35">
      <c r="A112" s="56">
        <v>3</v>
      </c>
    </row>
    <row r="113" spans="1:1" ht="18" customHeight="1" x14ac:dyDescent="0.35">
      <c r="A113" s="56">
        <v>3</v>
      </c>
    </row>
    <row r="114" spans="1:1" ht="18" customHeight="1" x14ac:dyDescent="0.35">
      <c r="A114" s="56">
        <v>3</v>
      </c>
    </row>
    <row r="115" spans="1:1" ht="18" customHeight="1" x14ac:dyDescent="0.35">
      <c r="A115" s="56">
        <v>3</v>
      </c>
    </row>
    <row r="116" spans="1:1" ht="18" customHeight="1" x14ac:dyDescent="0.35">
      <c r="A116" s="56">
        <v>3</v>
      </c>
    </row>
    <row r="117" spans="1:1" ht="18" customHeight="1" x14ac:dyDescent="0.35">
      <c r="A117" s="56">
        <v>3</v>
      </c>
    </row>
    <row r="118" spans="1:1" ht="18" customHeight="1" x14ac:dyDescent="0.35">
      <c r="A118" s="56">
        <v>3</v>
      </c>
    </row>
    <row r="119" spans="1:1" ht="18" customHeight="1" x14ac:dyDescent="0.35">
      <c r="A119" s="56">
        <v>3</v>
      </c>
    </row>
    <row r="120" spans="1:1" ht="18" customHeight="1" x14ac:dyDescent="0.35">
      <c r="A120" s="56">
        <v>3</v>
      </c>
    </row>
    <row r="121" spans="1:1" ht="18" customHeight="1" x14ac:dyDescent="0.35">
      <c r="A121" s="56">
        <v>3</v>
      </c>
    </row>
    <row r="122" spans="1:1" ht="18" customHeight="1" x14ac:dyDescent="0.35">
      <c r="A122" s="56">
        <v>3</v>
      </c>
    </row>
    <row r="123" spans="1:1" ht="18" customHeight="1" x14ac:dyDescent="0.35">
      <c r="A123" s="56">
        <v>3</v>
      </c>
    </row>
    <row r="124" spans="1:1" ht="18" customHeight="1" x14ac:dyDescent="0.35">
      <c r="A124" s="56">
        <v>3</v>
      </c>
    </row>
    <row r="125" spans="1:1" ht="18" customHeight="1" x14ac:dyDescent="0.35">
      <c r="A125" s="56">
        <v>3</v>
      </c>
    </row>
    <row r="126" spans="1:1" ht="18" customHeight="1" x14ac:dyDescent="0.35">
      <c r="A126" s="56">
        <v>3</v>
      </c>
    </row>
    <row r="127" spans="1:1" ht="18" customHeight="1" x14ac:dyDescent="0.35">
      <c r="A127" s="56">
        <v>3</v>
      </c>
    </row>
    <row r="128" spans="1:1" ht="18" customHeight="1" x14ac:dyDescent="0.35">
      <c r="A128" s="56">
        <v>3</v>
      </c>
    </row>
    <row r="129" spans="1:1" ht="18" customHeight="1" x14ac:dyDescent="0.35">
      <c r="A129" s="56">
        <v>3</v>
      </c>
    </row>
    <row r="130" spans="1:1" ht="18" customHeight="1" x14ac:dyDescent="0.35">
      <c r="A130" s="56">
        <v>3</v>
      </c>
    </row>
    <row r="131" spans="1:1" ht="18" customHeight="1" x14ac:dyDescent="0.35">
      <c r="A131" s="56">
        <v>3</v>
      </c>
    </row>
    <row r="132" spans="1:1" ht="18" customHeight="1" x14ac:dyDescent="0.35">
      <c r="A132" s="56">
        <v>3</v>
      </c>
    </row>
    <row r="133" spans="1:1" ht="18" customHeight="1" x14ac:dyDescent="0.35">
      <c r="A133" s="56">
        <v>3</v>
      </c>
    </row>
    <row r="134" spans="1:1" ht="18" customHeight="1" x14ac:dyDescent="0.35">
      <c r="A134" s="56">
        <v>3</v>
      </c>
    </row>
    <row r="135" spans="1:1" ht="18" customHeight="1" x14ac:dyDescent="0.35">
      <c r="A135" s="56">
        <v>3</v>
      </c>
    </row>
    <row r="136" spans="1:1" ht="18" customHeight="1" x14ac:dyDescent="0.35">
      <c r="A136" s="56">
        <v>3</v>
      </c>
    </row>
    <row r="137" spans="1:1" ht="18" customHeight="1" x14ac:dyDescent="0.35">
      <c r="A137" s="56">
        <v>3</v>
      </c>
    </row>
    <row r="138" spans="1:1" ht="18" customHeight="1" x14ac:dyDescent="0.35">
      <c r="A138" s="56">
        <v>3</v>
      </c>
    </row>
    <row r="139" spans="1:1" ht="18" customHeight="1" x14ac:dyDescent="0.35">
      <c r="A139" s="56">
        <v>3</v>
      </c>
    </row>
    <row r="140" spans="1:1" ht="18" customHeight="1" x14ac:dyDescent="0.35">
      <c r="A140" s="56">
        <v>3</v>
      </c>
    </row>
    <row r="141" spans="1:1" ht="18" customHeight="1" x14ac:dyDescent="0.35">
      <c r="A141" s="56">
        <v>3</v>
      </c>
    </row>
    <row r="142" spans="1:1" ht="18" customHeight="1" x14ac:dyDescent="0.35">
      <c r="A142" s="56">
        <v>3</v>
      </c>
    </row>
    <row r="143" spans="1:1" ht="18" customHeight="1" x14ac:dyDescent="0.35">
      <c r="A143" s="56">
        <v>3</v>
      </c>
    </row>
    <row r="144" spans="1:1" ht="18" customHeight="1" x14ac:dyDescent="0.35">
      <c r="A144" s="56">
        <v>3</v>
      </c>
    </row>
    <row r="145" spans="1:1" ht="18" customHeight="1" x14ac:dyDescent="0.35">
      <c r="A145" s="56">
        <v>3</v>
      </c>
    </row>
    <row r="146" spans="1:1" ht="18" customHeight="1" x14ac:dyDescent="0.35">
      <c r="A146" s="56">
        <v>3</v>
      </c>
    </row>
    <row r="147" spans="1:1" ht="18" customHeight="1" x14ac:dyDescent="0.35">
      <c r="A147" s="56">
        <v>3</v>
      </c>
    </row>
    <row r="148" spans="1:1" ht="18" customHeight="1" x14ac:dyDescent="0.35">
      <c r="A148" s="56">
        <v>3</v>
      </c>
    </row>
    <row r="149" spans="1:1" ht="18" customHeight="1" x14ac:dyDescent="0.35">
      <c r="A149" s="56">
        <v>3</v>
      </c>
    </row>
    <row r="150" spans="1:1" ht="18" customHeight="1" x14ac:dyDescent="0.35">
      <c r="A150" s="56">
        <v>4</v>
      </c>
    </row>
    <row r="151" spans="1:1" ht="18" customHeight="1" x14ac:dyDescent="0.35">
      <c r="A151" s="56">
        <v>4</v>
      </c>
    </row>
    <row r="152" spans="1:1" ht="18" customHeight="1" x14ac:dyDescent="0.35">
      <c r="A152" s="56">
        <v>4</v>
      </c>
    </row>
    <row r="153" spans="1:1" ht="18" customHeight="1" x14ac:dyDescent="0.35">
      <c r="A153" s="56">
        <v>4</v>
      </c>
    </row>
    <row r="154" spans="1:1" ht="18" customHeight="1" x14ac:dyDescent="0.35">
      <c r="A154" s="56">
        <v>4</v>
      </c>
    </row>
    <row r="155" spans="1:1" ht="18" customHeight="1" x14ac:dyDescent="0.35">
      <c r="A155" s="56">
        <v>4</v>
      </c>
    </row>
    <row r="156" spans="1:1" ht="18" customHeight="1" x14ac:dyDescent="0.35">
      <c r="A156" s="56">
        <v>4</v>
      </c>
    </row>
    <row r="157" spans="1:1" ht="18" customHeight="1" x14ac:dyDescent="0.35">
      <c r="A157" s="56">
        <v>4</v>
      </c>
    </row>
    <row r="158" spans="1:1" ht="18" customHeight="1" x14ac:dyDescent="0.35">
      <c r="A158" s="56">
        <v>4</v>
      </c>
    </row>
    <row r="159" spans="1:1" ht="18" customHeight="1" x14ac:dyDescent="0.35">
      <c r="A159" s="56">
        <v>4</v>
      </c>
    </row>
    <row r="160" spans="1:1" ht="18" customHeight="1" x14ac:dyDescent="0.35">
      <c r="A160" s="56">
        <v>4</v>
      </c>
    </row>
    <row r="161" spans="1:1" ht="18" customHeight="1" x14ac:dyDescent="0.35">
      <c r="A161" s="56">
        <v>4</v>
      </c>
    </row>
    <row r="162" spans="1:1" ht="18" customHeight="1" x14ac:dyDescent="0.35">
      <c r="A162" s="56">
        <v>4</v>
      </c>
    </row>
    <row r="163" spans="1:1" ht="18" customHeight="1" x14ac:dyDescent="0.35">
      <c r="A163" s="56">
        <v>4</v>
      </c>
    </row>
    <row r="164" spans="1:1" ht="18" customHeight="1" x14ac:dyDescent="0.35">
      <c r="A164" s="56">
        <v>4</v>
      </c>
    </row>
    <row r="165" spans="1:1" ht="18" customHeight="1" x14ac:dyDescent="0.35">
      <c r="A165" s="56">
        <v>4</v>
      </c>
    </row>
    <row r="166" spans="1:1" ht="18" customHeight="1" x14ac:dyDescent="0.35">
      <c r="A166" s="56">
        <v>4</v>
      </c>
    </row>
    <row r="167" spans="1:1" ht="18" customHeight="1" x14ac:dyDescent="0.35">
      <c r="A167" s="56">
        <v>4</v>
      </c>
    </row>
    <row r="168" spans="1:1" ht="18" customHeight="1" x14ac:dyDescent="0.35">
      <c r="A168" s="56">
        <v>4</v>
      </c>
    </row>
    <row r="169" spans="1:1" ht="18" customHeight="1" x14ac:dyDescent="0.35">
      <c r="A169" s="56">
        <v>4</v>
      </c>
    </row>
    <row r="170" spans="1:1" ht="18" customHeight="1" x14ac:dyDescent="0.35">
      <c r="A170" s="56">
        <v>4</v>
      </c>
    </row>
    <row r="171" spans="1:1" ht="18" customHeight="1" x14ac:dyDescent="0.35">
      <c r="A171" s="56">
        <v>4</v>
      </c>
    </row>
    <row r="172" spans="1:1" ht="18" customHeight="1" x14ac:dyDescent="0.35">
      <c r="A172" s="56">
        <v>4</v>
      </c>
    </row>
    <row r="173" spans="1:1" ht="18" customHeight="1" x14ac:dyDescent="0.35">
      <c r="A173" s="56">
        <v>4</v>
      </c>
    </row>
    <row r="174" spans="1:1" ht="18" customHeight="1" x14ac:dyDescent="0.35">
      <c r="A174" s="56">
        <v>4</v>
      </c>
    </row>
    <row r="175" spans="1:1" ht="18" customHeight="1" x14ac:dyDescent="0.35">
      <c r="A175" s="56">
        <v>4</v>
      </c>
    </row>
    <row r="176" spans="1:1" ht="18" customHeight="1" x14ac:dyDescent="0.35">
      <c r="A176" s="56">
        <v>4</v>
      </c>
    </row>
    <row r="177" spans="1:1" ht="18" customHeight="1" x14ac:dyDescent="0.35">
      <c r="A177" s="56">
        <v>4</v>
      </c>
    </row>
    <row r="178" spans="1:1" ht="18" customHeight="1" x14ac:dyDescent="0.35">
      <c r="A178" s="56">
        <v>4</v>
      </c>
    </row>
    <row r="179" spans="1:1" ht="18" customHeight="1" x14ac:dyDescent="0.35">
      <c r="A179" s="56">
        <v>4</v>
      </c>
    </row>
    <row r="180" spans="1:1" ht="18" customHeight="1" x14ac:dyDescent="0.35">
      <c r="A180" s="56">
        <v>4</v>
      </c>
    </row>
    <row r="181" spans="1:1" ht="18" customHeight="1" x14ac:dyDescent="0.35">
      <c r="A181" s="56">
        <v>4</v>
      </c>
    </row>
    <row r="182" spans="1:1" ht="18" customHeight="1" x14ac:dyDescent="0.35">
      <c r="A182" s="56">
        <v>4</v>
      </c>
    </row>
    <row r="183" spans="1:1" ht="18" customHeight="1" x14ac:dyDescent="0.35">
      <c r="A183" s="56">
        <v>4</v>
      </c>
    </row>
    <row r="184" spans="1:1" ht="18" customHeight="1" x14ac:dyDescent="0.35">
      <c r="A184" s="56">
        <v>4</v>
      </c>
    </row>
    <row r="185" spans="1:1" ht="18" customHeight="1" x14ac:dyDescent="0.35">
      <c r="A185" s="56">
        <v>4</v>
      </c>
    </row>
    <row r="186" spans="1:1" ht="18" customHeight="1" x14ac:dyDescent="0.35">
      <c r="A186" s="56">
        <v>4</v>
      </c>
    </row>
    <row r="187" spans="1:1" ht="18" customHeight="1" x14ac:dyDescent="0.35">
      <c r="A187" s="56">
        <v>4</v>
      </c>
    </row>
    <row r="188" spans="1:1" ht="18" customHeight="1" x14ac:dyDescent="0.35">
      <c r="A188" s="56">
        <v>4</v>
      </c>
    </row>
    <row r="189" spans="1:1" ht="18" customHeight="1" x14ac:dyDescent="0.35">
      <c r="A189" s="56">
        <v>4</v>
      </c>
    </row>
    <row r="190" spans="1:1" ht="18" customHeight="1" x14ac:dyDescent="0.35">
      <c r="A190" s="56">
        <v>4</v>
      </c>
    </row>
    <row r="191" spans="1:1" ht="18" customHeight="1" x14ac:dyDescent="0.35">
      <c r="A191" s="56">
        <v>4</v>
      </c>
    </row>
    <row r="192" spans="1:1" ht="18" customHeight="1" x14ac:dyDescent="0.35">
      <c r="A192" s="56">
        <v>4</v>
      </c>
    </row>
    <row r="193" spans="1:1" ht="18" customHeight="1" x14ac:dyDescent="0.35">
      <c r="A193" s="56">
        <v>5</v>
      </c>
    </row>
    <row r="194" spans="1:1" ht="18" customHeight="1" x14ac:dyDescent="0.35">
      <c r="A194" s="56">
        <v>5</v>
      </c>
    </row>
    <row r="195" spans="1:1" ht="18" customHeight="1" x14ac:dyDescent="0.35">
      <c r="A195" s="56">
        <v>5</v>
      </c>
    </row>
    <row r="196" spans="1:1" ht="18" customHeight="1" x14ac:dyDescent="0.35">
      <c r="A196" s="56">
        <v>5</v>
      </c>
    </row>
    <row r="197" spans="1:1" ht="18" customHeight="1" x14ac:dyDescent="0.35">
      <c r="A197" s="56">
        <v>5</v>
      </c>
    </row>
    <row r="198" spans="1:1" ht="18" customHeight="1" x14ac:dyDescent="0.35">
      <c r="A198" s="56">
        <v>5</v>
      </c>
    </row>
    <row r="199" spans="1:1" ht="18" customHeight="1" x14ac:dyDescent="0.35">
      <c r="A199" s="56">
        <v>5</v>
      </c>
    </row>
    <row r="200" spans="1:1" ht="18" customHeight="1" x14ac:dyDescent="0.35">
      <c r="A200" s="56">
        <v>5</v>
      </c>
    </row>
    <row r="201" spans="1:1" ht="18" customHeight="1" x14ac:dyDescent="0.35">
      <c r="A201" s="56">
        <v>5</v>
      </c>
    </row>
    <row r="202" spans="1:1" ht="18" customHeight="1" x14ac:dyDescent="0.35">
      <c r="A202" s="56">
        <v>5</v>
      </c>
    </row>
    <row r="203" spans="1:1" ht="18" customHeight="1" x14ac:dyDescent="0.35">
      <c r="A203" s="56">
        <v>5</v>
      </c>
    </row>
    <row r="204" spans="1:1" ht="18" customHeight="1" x14ac:dyDescent="0.35">
      <c r="A204" s="56">
        <v>5</v>
      </c>
    </row>
    <row r="205" spans="1:1" ht="18" customHeight="1" x14ac:dyDescent="0.35">
      <c r="A205" s="56">
        <v>5</v>
      </c>
    </row>
    <row r="206" spans="1:1" ht="18" customHeight="1" x14ac:dyDescent="0.35">
      <c r="A206" s="56">
        <v>5</v>
      </c>
    </row>
    <row r="207" spans="1:1" ht="18" customHeight="1" x14ac:dyDescent="0.35">
      <c r="A207" s="56">
        <v>5</v>
      </c>
    </row>
    <row r="208" spans="1:1" ht="18" customHeight="1" x14ac:dyDescent="0.35">
      <c r="A208" s="56">
        <v>5</v>
      </c>
    </row>
    <row r="209" spans="1:1" ht="18" customHeight="1" x14ac:dyDescent="0.35">
      <c r="A209" s="56">
        <v>5</v>
      </c>
    </row>
    <row r="210" spans="1:1" ht="18" customHeight="1" x14ac:dyDescent="0.35">
      <c r="A210" s="56">
        <v>5</v>
      </c>
    </row>
    <row r="211" spans="1:1" ht="18" customHeight="1" x14ac:dyDescent="0.35">
      <c r="A211" s="56">
        <v>5</v>
      </c>
    </row>
    <row r="212" spans="1:1" ht="18" customHeight="1" x14ac:dyDescent="0.35">
      <c r="A212" s="56">
        <v>5</v>
      </c>
    </row>
    <row r="213" spans="1:1" ht="18" customHeight="1" x14ac:dyDescent="0.35">
      <c r="A213" s="56">
        <v>5</v>
      </c>
    </row>
    <row r="214" spans="1:1" ht="18" customHeight="1" x14ac:dyDescent="0.35">
      <c r="A214" s="56">
        <v>5</v>
      </c>
    </row>
    <row r="215" spans="1:1" ht="18" customHeight="1" x14ac:dyDescent="0.35">
      <c r="A215" s="56">
        <v>5</v>
      </c>
    </row>
    <row r="216" spans="1:1" ht="18" customHeight="1" x14ac:dyDescent="0.35">
      <c r="A216" s="56">
        <v>5</v>
      </c>
    </row>
    <row r="217" spans="1:1" ht="18" customHeight="1" x14ac:dyDescent="0.35">
      <c r="A217" s="56">
        <v>5</v>
      </c>
    </row>
    <row r="218" spans="1:1" ht="18" customHeight="1" x14ac:dyDescent="0.35">
      <c r="A218" s="56">
        <v>5</v>
      </c>
    </row>
    <row r="219" spans="1:1" ht="18" customHeight="1" x14ac:dyDescent="0.35">
      <c r="A219" s="56">
        <v>5</v>
      </c>
    </row>
    <row r="220" spans="1:1" ht="18" customHeight="1" x14ac:dyDescent="0.35">
      <c r="A220" s="56">
        <v>5</v>
      </c>
    </row>
    <row r="221" spans="1:1" ht="18" customHeight="1" x14ac:dyDescent="0.35">
      <c r="A221" s="56">
        <v>5</v>
      </c>
    </row>
    <row r="222" spans="1:1" ht="18" customHeight="1" x14ac:dyDescent="0.35">
      <c r="A222" s="56">
        <v>5</v>
      </c>
    </row>
    <row r="223" spans="1:1" ht="18" customHeight="1" x14ac:dyDescent="0.35">
      <c r="A223" s="56">
        <v>5</v>
      </c>
    </row>
    <row r="224" spans="1:1" ht="18" customHeight="1" x14ac:dyDescent="0.35">
      <c r="A224" s="56">
        <v>5</v>
      </c>
    </row>
    <row r="225" spans="1:1" ht="18" customHeight="1" x14ac:dyDescent="0.35">
      <c r="A225" s="56">
        <v>5</v>
      </c>
    </row>
    <row r="226" spans="1:1" ht="18" customHeight="1" x14ac:dyDescent="0.35">
      <c r="A226" s="56">
        <v>5</v>
      </c>
    </row>
    <row r="227" spans="1:1" ht="18" customHeight="1" x14ac:dyDescent="0.35">
      <c r="A227" s="56">
        <v>5</v>
      </c>
    </row>
    <row r="228" spans="1:1" ht="18" customHeight="1" x14ac:dyDescent="0.35">
      <c r="A228" s="56">
        <v>5</v>
      </c>
    </row>
    <row r="229" spans="1:1" ht="18" customHeight="1" x14ac:dyDescent="0.35">
      <c r="A229" s="56">
        <v>5</v>
      </c>
    </row>
    <row r="230" spans="1:1" ht="18" customHeight="1" x14ac:dyDescent="0.35">
      <c r="A230" s="56">
        <v>5</v>
      </c>
    </row>
    <row r="231" spans="1:1" ht="18" customHeight="1" x14ac:dyDescent="0.35">
      <c r="A231" s="56">
        <v>5</v>
      </c>
    </row>
    <row r="232" spans="1:1" ht="18" customHeight="1" x14ac:dyDescent="0.35">
      <c r="A232" s="56">
        <v>5</v>
      </c>
    </row>
    <row r="233" spans="1:1" ht="18" customHeight="1" x14ac:dyDescent="0.35">
      <c r="A233" s="56">
        <v>5</v>
      </c>
    </row>
    <row r="234" spans="1:1" ht="18" customHeight="1" x14ac:dyDescent="0.35">
      <c r="A234" s="56">
        <v>5</v>
      </c>
    </row>
    <row r="235" spans="1:1" ht="18" customHeight="1" x14ac:dyDescent="0.35">
      <c r="A235" s="56">
        <v>5</v>
      </c>
    </row>
    <row r="236" spans="1:1" ht="18" customHeight="1" x14ac:dyDescent="0.35">
      <c r="A236" s="56">
        <v>5</v>
      </c>
    </row>
    <row r="237" spans="1:1" ht="18" customHeight="1" x14ac:dyDescent="0.35">
      <c r="A237" s="56">
        <v>5</v>
      </c>
    </row>
    <row r="238" spans="1:1" ht="18" customHeight="1" x14ac:dyDescent="0.35">
      <c r="A238" s="56">
        <v>5</v>
      </c>
    </row>
    <row r="239" spans="1:1" ht="18" customHeight="1" x14ac:dyDescent="0.35">
      <c r="A239" s="56">
        <v>5</v>
      </c>
    </row>
    <row r="240" spans="1:1" ht="18" customHeight="1" x14ac:dyDescent="0.35">
      <c r="A240" s="56">
        <v>5</v>
      </c>
    </row>
    <row r="241" spans="1:1" ht="18" customHeight="1" x14ac:dyDescent="0.35">
      <c r="A241" s="56">
        <v>5</v>
      </c>
    </row>
    <row r="242" spans="1:1" ht="18" customHeight="1" x14ac:dyDescent="0.35">
      <c r="A242" s="56">
        <v>5</v>
      </c>
    </row>
    <row r="243" spans="1:1" ht="18" customHeight="1" x14ac:dyDescent="0.35">
      <c r="A243" s="56">
        <v>5</v>
      </c>
    </row>
    <row r="244" spans="1:1" ht="18" customHeight="1" x14ac:dyDescent="0.35">
      <c r="A244" s="56">
        <v>5</v>
      </c>
    </row>
    <row r="245" spans="1:1" ht="15.5" x14ac:dyDescent="0.35">
      <c r="A245" s="56">
        <v>5</v>
      </c>
    </row>
    <row r="246" spans="1:1" ht="15.5" x14ac:dyDescent="0.35">
      <c r="A246" s="56">
        <v>5</v>
      </c>
    </row>
    <row r="247" spans="1:1" ht="13" thickBot="1" x14ac:dyDescent="0.3"/>
    <row r="248" spans="1:1" ht="50.5" thickBot="1" x14ac:dyDescent="0.3">
      <c r="A248" s="78" t="s">
        <v>318</v>
      </c>
    </row>
  </sheetData>
  <mergeCells count="1">
    <mergeCell ref="C2:D2"/>
  </mergeCells>
  <hyperlinks>
    <hyperlink ref="F2" location="Contents!A1" display="Go Back To Contents Sheet" xr:uid="{1FF769CF-44E9-4A1B-BFBF-E258623B5029}"/>
    <hyperlink ref="A248" location="Contents!A1" display="Go Back To Contents Sheet" xr:uid="{1DE27A72-5D78-4F6C-B069-B63C92EC2E93}"/>
  </hyperlink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CE71-797D-40AB-A0FE-0FE07D56DBF2}">
  <dimension ref="A1:F248"/>
  <sheetViews>
    <sheetView showGridLines="0" workbookViewId="0">
      <pane ySplit="1" topLeftCell="A2" activePane="bottomLeft" state="frozen"/>
      <selection pane="bottomLeft" activeCell="F248" sqref="F248"/>
    </sheetView>
  </sheetViews>
  <sheetFormatPr defaultRowHeight="15.5" x14ac:dyDescent="0.35"/>
  <cols>
    <col min="1" max="1" width="46.7265625" style="10" customWidth="1"/>
    <col min="3" max="3" width="23.1796875" bestFit="1" customWidth="1"/>
    <col min="5" max="5" width="5.6328125" customWidth="1"/>
    <col min="6" max="6" width="41.36328125" customWidth="1"/>
  </cols>
  <sheetData>
    <row r="1" spans="1:6" ht="80.5" customHeight="1" thickBot="1" x14ac:dyDescent="0.3">
      <c r="A1" s="96" t="s">
        <v>10</v>
      </c>
    </row>
    <row r="2" spans="1:6" ht="50.5" customHeight="1" thickBot="1" x14ac:dyDescent="0.45">
      <c r="A2" s="10">
        <v>1</v>
      </c>
      <c r="C2" s="120" t="s">
        <v>287</v>
      </c>
      <c r="D2" s="120"/>
      <c r="F2" s="78" t="s">
        <v>318</v>
      </c>
    </row>
    <row r="3" spans="1:6" x14ac:dyDescent="0.35">
      <c r="A3" s="10">
        <v>1</v>
      </c>
      <c r="C3" s="72" t="s">
        <v>291</v>
      </c>
      <c r="D3" s="59">
        <f>COUNTIF(A:A,"1")</f>
        <v>52</v>
      </c>
    </row>
    <row r="4" spans="1:6" x14ac:dyDescent="0.35">
      <c r="A4" s="10">
        <v>1</v>
      </c>
      <c r="C4" s="73" t="s">
        <v>289</v>
      </c>
      <c r="D4" s="59">
        <f>COUNTIF(A:A,"2")</f>
        <v>81</v>
      </c>
    </row>
    <row r="5" spans="1:6" x14ac:dyDescent="0.35">
      <c r="A5" s="10">
        <v>1</v>
      </c>
      <c r="C5" s="73">
        <v>3</v>
      </c>
      <c r="D5" s="59">
        <f>COUNTIF(A:A,"3")</f>
        <v>81</v>
      </c>
    </row>
    <row r="6" spans="1:6" x14ac:dyDescent="0.35">
      <c r="A6" s="10">
        <v>1</v>
      </c>
      <c r="C6" s="73">
        <v>4</v>
      </c>
      <c r="D6" s="59">
        <f>COUNTIF(A:A,"4")</f>
        <v>25</v>
      </c>
    </row>
    <row r="7" spans="1:6" x14ac:dyDescent="0.35">
      <c r="A7" s="10">
        <v>1</v>
      </c>
      <c r="C7" s="72" t="s">
        <v>292</v>
      </c>
      <c r="D7" s="59">
        <f>COUNTIF(A:A,"5")</f>
        <v>6</v>
      </c>
    </row>
    <row r="8" spans="1:6" ht="21.5" customHeight="1" thickBot="1" x14ac:dyDescent="0.45">
      <c r="A8" s="10">
        <v>1</v>
      </c>
      <c r="C8" s="74" t="s">
        <v>284</v>
      </c>
      <c r="D8" s="75">
        <f>SUM(D3:D7)</f>
        <v>245</v>
      </c>
    </row>
    <row r="9" spans="1:6" x14ac:dyDescent="0.35">
      <c r="A9" s="10">
        <v>1</v>
      </c>
    </row>
    <row r="10" spans="1:6" x14ac:dyDescent="0.35">
      <c r="A10" s="10">
        <v>1</v>
      </c>
    </row>
    <row r="11" spans="1:6" x14ac:dyDescent="0.35">
      <c r="A11" s="10">
        <v>1</v>
      </c>
    </row>
    <row r="12" spans="1:6" x14ac:dyDescent="0.35">
      <c r="A12" s="10">
        <v>1</v>
      </c>
    </row>
    <row r="13" spans="1:6" x14ac:dyDescent="0.35">
      <c r="A13" s="10">
        <v>1</v>
      </c>
    </row>
    <row r="14" spans="1:6" x14ac:dyDescent="0.35">
      <c r="A14" s="10">
        <v>1</v>
      </c>
    </row>
    <row r="15" spans="1:6" x14ac:dyDescent="0.35">
      <c r="A15" s="10">
        <v>1</v>
      </c>
    </row>
    <row r="16" spans="1:6" x14ac:dyDescent="0.35">
      <c r="A16" s="10">
        <v>1</v>
      </c>
    </row>
    <row r="17" spans="1:1" x14ac:dyDescent="0.35">
      <c r="A17" s="10">
        <v>1</v>
      </c>
    </row>
    <row r="18" spans="1:1" x14ac:dyDescent="0.35">
      <c r="A18" s="10">
        <v>1</v>
      </c>
    </row>
    <row r="19" spans="1:1" x14ac:dyDescent="0.35">
      <c r="A19" s="10">
        <v>1</v>
      </c>
    </row>
    <row r="20" spans="1:1" x14ac:dyDescent="0.35">
      <c r="A20" s="10">
        <v>1</v>
      </c>
    </row>
    <row r="21" spans="1:1" x14ac:dyDescent="0.35">
      <c r="A21" s="10">
        <v>1</v>
      </c>
    </row>
    <row r="22" spans="1:1" x14ac:dyDescent="0.35">
      <c r="A22" s="10">
        <v>1</v>
      </c>
    </row>
    <row r="23" spans="1:1" x14ac:dyDescent="0.35">
      <c r="A23" s="10">
        <v>1</v>
      </c>
    </row>
    <row r="24" spans="1:1" x14ac:dyDescent="0.35">
      <c r="A24" s="10">
        <v>1</v>
      </c>
    </row>
    <row r="25" spans="1:1" x14ac:dyDescent="0.35">
      <c r="A25" s="10">
        <v>1</v>
      </c>
    </row>
    <row r="26" spans="1:1" x14ac:dyDescent="0.35">
      <c r="A26" s="10">
        <v>1</v>
      </c>
    </row>
    <row r="27" spans="1:1" x14ac:dyDescent="0.35">
      <c r="A27" s="10">
        <v>1</v>
      </c>
    </row>
    <row r="28" spans="1:1" x14ac:dyDescent="0.35">
      <c r="A28" s="10">
        <v>1</v>
      </c>
    </row>
    <row r="29" spans="1:1" x14ac:dyDescent="0.35">
      <c r="A29" s="10">
        <v>1</v>
      </c>
    </row>
    <row r="30" spans="1:1" x14ac:dyDescent="0.35">
      <c r="A30" s="10">
        <v>1</v>
      </c>
    </row>
    <row r="31" spans="1:1" x14ac:dyDescent="0.35">
      <c r="A31" s="10">
        <v>1</v>
      </c>
    </row>
    <row r="32" spans="1:1" x14ac:dyDescent="0.35">
      <c r="A32" s="10">
        <v>1</v>
      </c>
    </row>
    <row r="33" spans="1:1" x14ac:dyDescent="0.35">
      <c r="A33" s="10">
        <v>1</v>
      </c>
    </row>
    <row r="34" spans="1:1" x14ac:dyDescent="0.35">
      <c r="A34" s="10">
        <v>1</v>
      </c>
    </row>
    <row r="35" spans="1:1" x14ac:dyDescent="0.35">
      <c r="A35" s="10">
        <v>1</v>
      </c>
    </row>
    <row r="36" spans="1:1" x14ac:dyDescent="0.35">
      <c r="A36" s="10">
        <v>1</v>
      </c>
    </row>
    <row r="37" spans="1:1" x14ac:dyDescent="0.35">
      <c r="A37" s="10">
        <v>1</v>
      </c>
    </row>
    <row r="38" spans="1:1" x14ac:dyDescent="0.35">
      <c r="A38" s="10">
        <v>1</v>
      </c>
    </row>
    <row r="39" spans="1:1" x14ac:dyDescent="0.35">
      <c r="A39" s="10">
        <v>1</v>
      </c>
    </row>
    <row r="40" spans="1:1" x14ac:dyDescent="0.35">
      <c r="A40" s="10">
        <v>1</v>
      </c>
    </row>
    <row r="41" spans="1:1" x14ac:dyDescent="0.35">
      <c r="A41" s="10">
        <v>1</v>
      </c>
    </row>
    <row r="42" spans="1:1" x14ac:dyDescent="0.35">
      <c r="A42" s="10">
        <v>1</v>
      </c>
    </row>
    <row r="43" spans="1:1" x14ac:dyDescent="0.35">
      <c r="A43" s="10">
        <v>1</v>
      </c>
    </row>
    <row r="44" spans="1:1" x14ac:dyDescent="0.35">
      <c r="A44" s="10">
        <v>1</v>
      </c>
    </row>
    <row r="45" spans="1:1" x14ac:dyDescent="0.35">
      <c r="A45" s="10">
        <v>1</v>
      </c>
    </row>
    <row r="46" spans="1:1" x14ac:dyDescent="0.35">
      <c r="A46" s="10">
        <v>1</v>
      </c>
    </row>
    <row r="47" spans="1:1" x14ac:dyDescent="0.35">
      <c r="A47" s="10">
        <v>1</v>
      </c>
    </row>
    <row r="48" spans="1:1" x14ac:dyDescent="0.35">
      <c r="A48" s="10">
        <v>1</v>
      </c>
    </row>
    <row r="49" spans="1:1" x14ac:dyDescent="0.35">
      <c r="A49" s="10">
        <v>1</v>
      </c>
    </row>
    <row r="50" spans="1:1" x14ac:dyDescent="0.35">
      <c r="A50" s="10">
        <v>1</v>
      </c>
    </row>
    <row r="51" spans="1:1" x14ac:dyDescent="0.35">
      <c r="A51" s="10">
        <v>1</v>
      </c>
    </row>
    <row r="52" spans="1:1" x14ac:dyDescent="0.35">
      <c r="A52" s="10">
        <v>1</v>
      </c>
    </row>
    <row r="53" spans="1:1" x14ac:dyDescent="0.35">
      <c r="A53" s="10">
        <v>1</v>
      </c>
    </row>
    <row r="54" spans="1:1" x14ac:dyDescent="0.35">
      <c r="A54" s="10">
        <v>2</v>
      </c>
    </row>
    <row r="55" spans="1:1" x14ac:dyDescent="0.35">
      <c r="A55" s="10">
        <v>2</v>
      </c>
    </row>
    <row r="56" spans="1:1" x14ac:dyDescent="0.35">
      <c r="A56" s="10">
        <v>2</v>
      </c>
    </row>
    <row r="57" spans="1:1" x14ac:dyDescent="0.35">
      <c r="A57" s="10">
        <v>2</v>
      </c>
    </row>
    <row r="58" spans="1:1" x14ac:dyDescent="0.35">
      <c r="A58" s="10">
        <v>2</v>
      </c>
    </row>
    <row r="59" spans="1:1" x14ac:dyDescent="0.35">
      <c r="A59" s="10">
        <v>2</v>
      </c>
    </row>
    <row r="60" spans="1:1" x14ac:dyDescent="0.35">
      <c r="A60" s="10">
        <v>2</v>
      </c>
    </row>
    <row r="61" spans="1:1" x14ac:dyDescent="0.35">
      <c r="A61" s="10">
        <v>2</v>
      </c>
    </row>
    <row r="62" spans="1:1" x14ac:dyDescent="0.35">
      <c r="A62" s="10">
        <v>2</v>
      </c>
    </row>
    <row r="63" spans="1:1" x14ac:dyDescent="0.35">
      <c r="A63" s="10">
        <v>2</v>
      </c>
    </row>
    <row r="64" spans="1:1" x14ac:dyDescent="0.35">
      <c r="A64" s="10">
        <v>2</v>
      </c>
    </row>
    <row r="65" spans="1:1" x14ac:dyDescent="0.35">
      <c r="A65" s="10">
        <v>2</v>
      </c>
    </row>
    <row r="66" spans="1:1" x14ac:dyDescent="0.35">
      <c r="A66" s="10">
        <v>2</v>
      </c>
    </row>
    <row r="67" spans="1:1" x14ac:dyDescent="0.35">
      <c r="A67" s="10">
        <v>2</v>
      </c>
    </row>
    <row r="68" spans="1:1" x14ac:dyDescent="0.35">
      <c r="A68" s="10">
        <v>2</v>
      </c>
    </row>
    <row r="69" spans="1:1" x14ac:dyDescent="0.35">
      <c r="A69" s="10">
        <v>2</v>
      </c>
    </row>
    <row r="70" spans="1:1" x14ac:dyDescent="0.35">
      <c r="A70" s="10">
        <v>2</v>
      </c>
    </row>
    <row r="71" spans="1:1" x14ac:dyDescent="0.35">
      <c r="A71" s="10">
        <v>2</v>
      </c>
    </row>
    <row r="72" spans="1:1" x14ac:dyDescent="0.35">
      <c r="A72" s="10">
        <v>2</v>
      </c>
    </row>
    <row r="73" spans="1:1" x14ac:dyDescent="0.35">
      <c r="A73" s="10">
        <v>2</v>
      </c>
    </row>
    <row r="74" spans="1:1" x14ac:dyDescent="0.35">
      <c r="A74" s="10">
        <v>2</v>
      </c>
    </row>
    <row r="75" spans="1:1" x14ac:dyDescent="0.35">
      <c r="A75" s="10">
        <v>2</v>
      </c>
    </row>
    <row r="76" spans="1:1" x14ac:dyDescent="0.35">
      <c r="A76" s="10">
        <v>2</v>
      </c>
    </row>
    <row r="77" spans="1:1" x14ac:dyDescent="0.35">
      <c r="A77" s="10">
        <v>2</v>
      </c>
    </row>
    <row r="78" spans="1:1" x14ac:dyDescent="0.35">
      <c r="A78" s="10">
        <v>2</v>
      </c>
    </row>
    <row r="79" spans="1:1" x14ac:dyDescent="0.35">
      <c r="A79" s="10">
        <v>2</v>
      </c>
    </row>
    <row r="80" spans="1:1" x14ac:dyDescent="0.35">
      <c r="A80" s="10">
        <v>2</v>
      </c>
    </row>
    <row r="81" spans="1:1" x14ac:dyDescent="0.35">
      <c r="A81" s="10">
        <v>2</v>
      </c>
    </row>
    <row r="82" spans="1:1" x14ac:dyDescent="0.35">
      <c r="A82" s="10">
        <v>2</v>
      </c>
    </row>
    <row r="83" spans="1:1" x14ac:dyDescent="0.35">
      <c r="A83" s="10">
        <v>2</v>
      </c>
    </row>
    <row r="84" spans="1:1" x14ac:dyDescent="0.35">
      <c r="A84" s="10">
        <v>2</v>
      </c>
    </row>
    <row r="85" spans="1:1" x14ac:dyDescent="0.35">
      <c r="A85" s="10">
        <v>2</v>
      </c>
    </row>
    <row r="86" spans="1:1" x14ac:dyDescent="0.35">
      <c r="A86" s="10">
        <v>2</v>
      </c>
    </row>
    <row r="87" spans="1:1" x14ac:dyDescent="0.35">
      <c r="A87" s="10">
        <v>2</v>
      </c>
    </row>
    <row r="88" spans="1:1" x14ac:dyDescent="0.35">
      <c r="A88" s="10">
        <v>2</v>
      </c>
    </row>
    <row r="89" spans="1:1" x14ac:dyDescent="0.35">
      <c r="A89" s="10">
        <v>2</v>
      </c>
    </row>
    <row r="90" spans="1:1" x14ac:dyDescent="0.35">
      <c r="A90" s="10">
        <v>2</v>
      </c>
    </row>
    <row r="91" spans="1:1" x14ac:dyDescent="0.35">
      <c r="A91" s="10">
        <v>2</v>
      </c>
    </row>
    <row r="92" spans="1:1" x14ac:dyDescent="0.35">
      <c r="A92" s="10">
        <v>2</v>
      </c>
    </row>
    <row r="93" spans="1:1" x14ac:dyDescent="0.35">
      <c r="A93" s="10">
        <v>2</v>
      </c>
    </row>
    <row r="94" spans="1:1" x14ac:dyDescent="0.35">
      <c r="A94" s="10">
        <v>2</v>
      </c>
    </row>
    <row r="95" spans="1:1" x14ac:dyDescent="0.35">
      <c r="A95" s="10">
        <v>2</v>
      </c>
    </row>
    <row r="96" spans="1:1" x14ac:dyDescent="0.35">
      <c r="A96" s="10">
        <v>2</v>
      </c>
    </row>
    <row r="97" spans="1:1" x14ac:dyDescent="0.35">
      <c r="A97" s="10">
        <v>2</v>
      </c>
    </row>
    <row r="98" spans="1:1" x14ac:dyDescent="0.35">
      <c r="A98" s="10">
        <v>2</v>
      </c>
    </row>
    <row r="99" spans="1:1" x14ac:dyDescent="0.35">
      <c r="A99" s="10">
        <v>2</v>
      </c>
    </row>
    <row r="100" spans="1:1" x14ac:dyDescent="0.35">
      <c r="A100" s="10">
        <v>2</v>
      </c>
    </row>
    <row r="101" spans="1:1" x14ac:dyDescent="0.35">
      <c r="A101" s="10">
        <v>2</v>
      </c>
    </row>
    <row r="102" spans="1:1" x14ac:dyDescent="0.35">
      <c r="A102" s="10">
        <v>2</v>
      </c>
    </row>
    <row r="103" spans="1:1" x14ac:dyDescent="0.35">
      <c r="A103" s="10">
        <v>2</v>
      </c>
    </row>
    <row r="104" spans="1:1" x14ac:dyDescent="0.35">
      <c r="A104" s="10">
        <v>2</v>
      </c>
    </row>
    <row r="105" spans="1:1" x14ac:dyDescent="0.35">
      <c r="A105" s="10">
        <v>2</v>
      </c>
    </row>
    <row r="106" spans="1:1" x14ac:dyDescent="0.35">
      <c r="A106" s="10">
        <v>2</v>
      </c>
    </row>
    <row r="107" spans="1:1" x14ac:dyDescent="0.35">
      <c r="A107" s="10">
        <v>2</v>
      </c>
    </row>
    <row r="108" spans="1:1" x14ac:dyDescent="0.35">
      <c r="A108" s="10">
        <v>2</v>
      </c>
    </row>
    <row r="109" spans="1:1" x14ac:dyDescent="0.35">
      <c r="A109" s="10">
        <v>2</v>
      </c>
    </row>
    <row r="110" spans="1:1" x14ac:dyDescent="0.35">
      <c r="A110" s="10">
        <v>2</v>
      </c>
    </row>
    <row r="111" spans="1:1" x14ac:dyDescent="0.35">
      <c r="A111" s="10">
        <v>2</v>
      </c>
    </row>
    <row r="112" spans="1:1" x14ac:dyDescent="0.35">
      <c r="A112" s="10">
        <v>2</v>
      </c>
    </row>
    <row r="113" spans="1:1" x14ac:dyDescent="0.35">
      <c r="A113" s="10">
        <v>2</v>
      </c>
    </row>
    <row r="114" spans="1:1" x14ac:dyDescent="0.35">
      <c r="A114" s="10">
        <v>2</v>
      </c>
    </row>
    <row r="115" spans="1:1" x14ac:dyDescent="0.35">
      <c r="A115" s="10">
        <v>2</v>
      </c>
    </row>
    <row r="116" spans="1:1" x14ac:dyDescent="0.35">
      <c r="A116" s="10">
        <v>2</v>
      </c>
    </row>
    <row r="117" spans="1:1" x14ac:dyDescent="0.35">
      <c r="A117" s="10">
        <v>2</v>
      </c>
    </row>
    <row r="118" spans="1:1" x14ac:dyDescent="0.35">
      <c r="A118" s="10">
        <v>2</v>
      </c>
    </row>
    <row r="119" spans="1:1" x14ac:dyDescent="0.35">
      <c r="A119" s="10">
        <v>2</v>
      </c>
    </row>
    <row r="120" spans="1:1" x14ac:dyDescent="0.35">
      <c r="A120" s="10">
        <v>2</v>
      </c>
    </row>
    <row r="121" spans="1:1" x14ac:dyDescent="0.35">
      <c r="A121" s="10">
        <v>2</v>
      </c>
    </row>
    <row r="122" spans="1:1" x14ac:dyDescent="0.35">
      <c r="A122" s="10">
        <v>2</v>
      </c>
    </row>
    <row r="123" spans="1:1" x14ac:dyDescent="0.35">
      <c r="A123" s="10">
        <v>2</v>
      </c>
    </row>
    <row r="124" spans="1:1" x14ac:dyDescent="0.35">
      <c r="A124" s="10">
        <v>2</v>
      </c>
    </row>
    <row r="125" spans="1:1" x14ac:dyDescent="0.35">
      <c r="A125" s="10">
        <v>2</v>
      </c>
    </row>
    <row r="126" spans="1:1" x14ac:dyDescent="0.35">
      <c r="A126" s="10">
        <v>2</v>
      </c>
    </row>
    <row r="127" spans="1:1" x14ac:dyDescent="0.35">
      <c r="A127" s="10">
        <v>2</v>
      </c>
    </row>
    <row r="128" spans="1:1" x14ac:dyDescent="0.35">
      <c r="A128" s="10">
        <v>2</v>
      </c>
    </row>
    <row r="129" spans="1:1" x14ac:dyDescent="0.35">
      <c r="A129" s="10">
        <v>2</v>
      </c>
    </row>
    <row r="130" spans="1:1" x14ac:dyDescent="0.35">
      <c r="A130" s="10">
        <v>2</v>
      </c>
    </row>
    <row r="131" spans="1:1" x14ac:dyDescent="0.35">
      <c r="A131" s="10">
        <v>2</v>
      </c>
    </row>
    <row r="132" spans="1:1" x14ac:dyDescent="0.35">
      <c r="A132" s="10">
        <v>2</v>
      </c>
    </row>
    <row r="133" spans="1:1" x14ac:dyDescent="0.35">
      <c r="A133" s="10">
        <v>2</v>
      </c>
    </row>
    <row r="134" spans="1:1" x14ac:dyDescent="0.35">
      <c r="A134" s="10">
        <v>2</v>
      </c>
    </row>
    <row r="135" spans="1:1" x14ac:dyDescent="0.35">
      <c r="A135" s="10">
        <v>3</v>
      </c>
    </row>
    <row r="136" spans="1:1" x14ac:dyDescent="0.35">
      <c r="A136" s="10">
        <v>3</v>
      </c>
    </row>
    <row r="137" spans="1:1" x14ac:dyDescent="0.35">
      <c r="A137" s="10">
        <v>3</v>
      </c>
    </row>
    <row r="138" spans="1:1" x14ac:dyDescent="0.35">
      <c r="A138" s="10">
        <v>3</v>
      </c>
    </row>
    <row r="139" spans="1:1" x14ac:dyDescent="0.35">
      <c r="A139" s="10">
        <v>3</v>
      </c>
    </row>
    <row r="140" spans="1:1" x14ac:dyDescent="0.35">
      <c r="A140" s="10">
        <v>3</v>
      </c>
    </row>
    <row r="141" spans="1:1" x14ac:dyDescent="0.35">
      <c r="A141" s="10">
        <v>3</v>
      </c>
    </row>
    <row r="142" spans="1:1" x14ac:dyDescent="0.35">
      <c r="A142" s="10">
        <v>3</v>
      </c>
    </row>
    <row r="143" spans="1:1" x14ac:dyDescent="0.35">
      <c r="A143" s="10">
        <v>3</v>
      </c>
    </row>
    <row r="144" spans="1:1" x14ac:dyDescent="0.35">
      <c r="A144" s="10">
        <v>3</v>
      </c>
    </row>
    <row r="145" spans="1:1" x14ac:dyDescent="0.35">
      <c r="A145" s="10">
        <v>3</v>
      </c>
    </row>
    <row r="146" spans="1:1" x14ac:dyDescent="0.35">
      <c r="A146" s="10">
        <v>3</v>
      </c>
    </row>
    <row r="147" spans="1:1" x14ac:dyDescent="0.35">
      <c r="A147" s="10">
        <v>3</v>
      </c>
    </row>
    <row r="148" spans="1:1" x14ac:dyDescent="0.35">
      <c r="A148" s="10">
        <v>3</v>
      </c>
    </row>
    <row r="149" spans="1:1" x14ac:dyDescent="0.35">
      <c r="A149" s="10">
        <v>3</v>
      </c>
    </row>
    <row r="150" spans="1:1" x14ac:dyDescent="0.35">
      <c r="A150" s="10">
        <v>3</v>
      </c>
    </row>
    <row r="151" spans="1:1" x14ac:dyDescent="0.35">
      <c r="A151" s="10">
        <v>3</v>
      </c>
    </row>
    <row r="152" spans="1:1" x14ac:dyDescent="0.35">
      <c r="A152" s="10">
        <v>3</v>
      </c>
    </row>
    <row r="153" spans="1:1" x14ac:dyDescent="0.35">
      <c r="A153" s="10">
        <v>3</v>
      </c>
    </row>
    <row r="154" spans="1:1" x14ac:dyDescent="0.35">
      <c r="A154" s="10">
        <v>3</v>
      </c>
    </row>
    <row r="155" spans="1:1" x14ac:dyDescent="0.35">
      <c r="A155" s="10">
        <v>3</v>
      </c>
    </row>
    <row r="156" spans="1:1" x14ac:dyDescent="0.35">
      <c r="A156" s="10">
        <v>3</v>
      </c>
    </row>
    <row r="157" spans="1:1" x14ac:dyDescent="0.35">
      <c r="A157" s="10">
        <v>3</v>
      </c>
    </row>
    <row r="158" spans="1:1" x14ac:dyDescent="0.35">
      <c r="A158" s="10">
        <v>3</v>
      </c>
    </row>
    <row r="159" spans="1:1" x14ac:dyDescent="0.35">
      <c r="A159" s="10">
        <v>3</v>
      </c>
    </row>
    <row r="160" spans="1:1" x14ac:dyDescent="0.35">
      <c r="A160" s="10">
        <v>3</v>
      </c>
    </row>
    <row r="161" spans="1:1" x14ac:dyDescent="0.35">
      <c r="A161" s="10">
        <v>3</v>
      </c>
    </row>
    <row r="162" spans="1:1" x14ac:dyDescent="0.35">
      <c r="A162" s="10">
        <v>3</v>
      </c>
    </row>
    <row r="163" spans="1:1" x14ac:dyDescent="0.35">
      <c r="A163" s="10">
        <v>3</v>
      </c>
    </row>
    <row r="164" spans="1:1" x14ac:dyDescent="0.35">
      <c r="A164" s="10">
        <v>3</v>
      </c>
    </row>
    <row r="165" spans="1:1" x14ac:dyDescent="0.35">
      <c r="A165" s="10">
        <v>3</v>
      </c>
    </row>
    <row r="166" spans="1:1" x14ac:dyDescent="0.35">
      <c r="A166" s="10">
        <v>3</v>
      </c>
    </row>
    <row r="167" spans="1:1" x14ac:dyDescent="0.35">
      <c r="A167" s="10">
        <v>3</v>
      </c>
    </row>
    <row r="168" spans="1:1" x14ac:dyDescent="0.35">
      <c r="A168" s="10">
        <v>3</v>
      </c>
    </row>
    <row r="169" spans="1:1" x14ac:dyDescent="0.35">
      <c r="A169" s="10">
        <v>3</v>
      </c>
    </row>
    <row r="170" spans="1:1" x14ac:dyDescent="0.35">
      <c r="A170" s="10">
        <v>3</v>
      </c>
    </row>
    <row r="171" spans="1:1" x14ac:dyDescent="0.35">
      <c r="A171" s="10">
        <v>3</v>
      </c>
    </row>
    <row r="172" spans="1:1" x14ac:dyDescent="0.35">
      <c r="A172" s="10">
        <v>3</v>
      </c>
    </row>
    <row r="173" spans="1:1" x14ac:dyDescent="0.35">
      <c r="A173" s="10">
        <v>3</v>
      </c>
    </row>
    <row r="174" spans="1:1" x14ac:dyDescent="0.35">
      <c r="A174" s="10">
        <v>3</v>
      </c>
    </row>
    <row r="175" spans="1:1" x14ac:dyDescent="0.35">
      <c r="A175" s="10">
        <v>3</v>
      </c>
    </row>
    <row r="176" spans="1:1" x14ac:dyDescent="0.35">
      <c r="A176" s="10">
        <v>3</v>
      </c>
    </row>
    <row r="177" spans="1:1" x14ac:dyDescent="0.35">
      <c r="A177" s="10">
        <v>3</v>
      </c>
    </row>
    <row r="178" spans="1:1" x14ac:dyDescent="0.35">
      <c r="A178" s="10">
        <v>3</v>
      </c>
    </row>
    <row r="179" spans="1:1" x14ac:dyDescent="0.35">
      <c r="A179" s="10">
        <v>3</v>
      </c>
    </row>
    <row r="180" spans="1:1" x14ac:dyDescent="0.35">
      <c r="A180" s="10">
        <v>3</v>
      </c>
    </row>
    <row r="181" spans="1:1" x14ac:dyDescent="0.35">
      <c r="A181" s="10">
        <v>3</v>
      </c>
    </row>
    <row r="182" spans="1:1" x14ac:dyDescent="0.35">
      <c r="A182" s="10">
        <v>3</v>
      </c>
    </row>
    <row r="183" spans="1:1" x14ac:dyDescent="0.35">
      <c r="A183" s="10">
        <v>3</v>
      </c>
    </row>
    <row r="184" spans="1:1" x14ac:dyDescent="0.35">
      <c r="A184" s="10">
        <v>3</v>
      </c>
    </row>
    <row r="185" spans="1:1" x14ac:dyDescent="0.35">
      <c r="A185" s="10">
        <v>3</v>
      </c>
    </row>
    <row r="186" spans="1:1" x14ac:dyDescent="0.35">
      <c r="A186" s="10">
        <v>3</v>
      </c>
    </row>
    <row r="187" spans="1:1" x14ac:dyDescent="0.35">
      <c r="A187" s="10">
        <v>3</v>
      </c>
    </row>
    <row r="188" spans="1:1" x14ac:dyDescent="0.35">
      <c r="A188" s="10">
        <v>3</v>
      </c>
    </row>
    <row r="189" spans="1:1" x14ac:dyDescent="0.35">
      <c r="A189" s="10">
        <v>3</v>
      </c>
    </row>
    <row r="190" spans="1:1" x14ac:dyDescent="0.35">
      <c r="A190" s="10">
        <v>3</v>
      </c>
    </row>
    <row r="191" spans="1:1" x14ac:dyDescent="0.35">
      <c r="A191" s="10">
        <v>3</v>
      </c>
    </row>
    <row r="192" spans="1:1" x14ac:dyDescent="0.35">
      <c r="A192" s="10">
        <v>3</v>
      </c>
    </row>
    <row r="193" spans="1:1" x14ac:dyDescent="0.35">
      <c r="A193" s="10">
        <v>3</v>
      </c>
    </row>
    <row r="194" spans="1:1" x14ac:dyDescent="0.35">
      <c r="A194" s="10">
        <v>3</v>
      </c>
    </row>
    <row r="195" spans="1:1" x14ac:dyDescent="0.35">
      <c r="A195" s="10">
        <v>3</v>
      </c>
    </row>
    <row r="196" spans="1:1" x14ac:dyDescent="0.35">
      <c r="A196" s="10">
        <v>3</v>
      </c>
    </row>
    <row r="197" spans="1:1" x14ac:dyDescent="0.35">
      <c r="A197" s="10">
        <v>3</v>
      </c>
    </row>
    <row r="198" spans="1:1" x14ac:dyDescent="0.35">
      <c r="A198" s="10">
        <v>3</v>
      </c>
    </row>
    <row r="199" spans="1:1" x14ac:dyDescent="0.35">
      <c r="A199" s="10">
        <v>3</v>
      </c>
    </row>
    <row r="200" spans="1:1" x14ac:dyDescent="0.35">
      <c r="A200" s="10">
        <v>3</v>
      </c>
    </row>
    <row r="201" spans="1:1" x14ac:dyDescent="0.35">
      <c r="A201" s="10">
        <v>3</v>
      </c>
    </row>
    <row r="202" spans="1:1" x14ac:dyDescent="0.35">
      <c r="A202" s="10">
        <v>3</v>
      </c>
    </row>
    <row r="203" spans="1:1" x14ac:dyDescent="0.35">
      <c r="A203" s="10">
        <v>3</v>
      </c>
    </row>
    <row r="204" spans="1:1" x14ac:dyDescent="0.35">
      <c r="A204" s="10">
        <v>3</v>
      </c>
    </row>
    <row r="205" spans="1:1" x14ac:dyDescent="0.35">
      <c r="A205" s="10">
        <v>3</v>
      </c>
    </row>
    <row r="206" spans="1:1" x14ac:dyDescent="0.35">
      <c r="A206" s="10">
        <v>3</v>
      </c>
    </row>
    <row r="207" spans="1:1" x14ac:dyDescent="0.35">
      <c r="A207" s="10">
        <v>3</v>
      </c>
    </row>
    <row r="208" spans="1:1" x14ac:dyDescent="0.35">
      <c r="A208" s="10">
        <v>3</v>
      </c>
    </row>
    <row r="209" spans="1:1" x14ac:dyDescent="0.35">
      <c r="A209" s="10">
        <v>3</v>
      </c>
    </row>
    <row r="210" spans="1:1" x14ac:dyDescent="0.35">
      <c r="A210" s="10">
        <v>3</v>
      </c>
    </row>
    <row r="211" spans="1:1" x14ac:dyDescent="0.35">
      <c r="A211" s="10">
        <v>3</v>
      </c>
    </row>
    <row r="212" spans="1:1" x14ac:dyDescent="0.35">
      <c r="A212" s="10">
        <v>3</v>
      </c>
    </row>
    <row r="213" spans="1:1" x14ac:dyDescent="0.35">
      <c r="A213" s="10">
        <v>3</v>
      </c>
    </row>
    <row r="214" spans="1:1" x14ac:dyDescent="0.35">
      <c r="A214" s="10">
        <v>3</v>
      </c>
    </row>
    <row r="215" spans="1:1" x14ac:dyDescent="0.35">
      <c r="A215" s="10">
        <v>3</v>
      </c>
    </row>
    <row r="216" spans="1:1" x14ac:dyDescent="0.35">
      <c r="A216" s="10">
        <v>4</v>
      </c>
    </row>
    <row r="217" spans="1:1" x14ac:dyDescent="0.35">
      <c r="A217" s="10">
        <v>4</v>
      </c>
    </row>
    <row r="218" spans="1:1" x14ac:dyDescent="0.35">
      <c r="A218" s="10">
        <v>4</v>
      </c>
    </row>
    <row r="219" spans="1:1" x14ac:dyDescent="0.35">
      <c r="A219" s="10">
        <v>4</v>
      </c>
    </row>
    <row r="220" spans="1:1" x14ac:dyDescent="0.35">
      <c r="A220" s="10">
        <v>4</v>
      </c>
    </row>
    <row r="221" spans="1:1" x14ac:dyDescent="0.35">
      <c r="A221" s="10">
        <v>4</v>
      </c>
    </row>
    <row r="222" spans="1:1" x14ac:dyDescent="0.35">
      <c r="A222" s="10">
        <v>4</v>
      </c>
    </row>
    <row r="223" spans="1:1" x14ac:dyDescent="0.35">
      <c r="A223" s="10">
        <v>4</v>
      </c>
    </row>
    <row r="224" spans="1:1" x14ac:dyDescent="0.35">
      <c r="A224" s="10">
        <v>4</v>
      </c>
    </row>
    <row r="225" spans="1:1" x14ac:dyDescent="0.35">
      <c r="A225" s="10">
        <v>4</v>
      </c>
    </row>
    <row r="226" spans="1:1" x14ac:dyDescent="0.35">
      <c r="A226" s="10">
        <v>4</v>
      </c>
    </row>
    <row r="227" spans="1:1" x14ac:dyDescent="0.35">
      <c r="A227" s="10">
        <v>4</v>
      </c>
    </row>
    <row r="228" spans="1:1" x14ac:dyDescent="0.35">
      <c r="A228" s="10">
        <v>4</v>
      </c>
    </row>
    <row r="229" spans="1:1" x14ac:dyDescent="0.35">
      <c r="A229" s="10">
        <v>4</v>
      </c>
    </row>
    <row r="230" spans="1:1" x14ac:dyDescent="0.35">
      <c r="A230" s="10">
        <v>4</v>
      </c>
    </row>
    <row r="231" spans="1:1" x14ac:dyDescent="0.35">
      <c r="A231" s="10">
        <v>4</v>
      </c>
    </row>
    <row r="232" spans="1:1" x14ac:dyDescent="0.35">
      <c r="A232" s="10">
        <v>4</v>
      </c>
    </row>
    <row r="233" spans="1:1" x14ac:dyDescent="0.35">
      <c r="A233" s="10">
        <v>4</v>
      </c>
    </row>
    <row r="234" spans="1:1" x14ac:dyDescent="0.35">
      <c r="A234" s="10">
        <v>4</v>
      </c>
    </row>
    <row r="235" spans="1:1" x14ac:dyDescent="0.35">
      <c r="A235" s="10">
        <v>4</v>
      </c>
    </row>
    <row r="236" spans="1:1" x14ac:dyDescent="0.35">
      <c r="A236" s="10">
        <v>4</v>
      </c>
    </row>
    <row r="237" spans="1:1" x14ac:dyDescent="0.35">
      <c r="A237" s="10">
        <v>4</v>
      </c>
    </row>
    <row r="238" spans="1:1" x14ac:dyDescent="0.35">
      <c r="A238" s="10">
        <v>4</v>
      </c>
    </row>
    <row r="239" spans="1:1" x14ac:dyDescent="0.35">
      <c r="A239" s="10">
        <v>4</v>
      </c>
    </row>
    <row r="240" spans="1:1" x14ac:dyDescent="0.35">
      <c r="A240" s="10">
        <v>4</v>
      </c>
    </row>
    <row r="241" spans="1:1" x14ac:dyDescent="0.35">
      <c r="A241" s="10">
        <v>5</v>
      </c>
    </row>
    <row r="242" spans="1:1" x14ac:dyDescent="0.35">
      <c r="A242" s="10">
        <v>5</v>
      </c>
    </row>
    <row r="243" spans="1:1" x14ac:dyDescent="0.35">
      <c r="A243" s="10">
        <v>5</v>
      </c>
    </row>
    <row r="244" spans="1:1" x14ac:dyDescent="0.35">
      <c r="A244" s="10">
        <v>5</v>
      </c>
    </row>
    <row r="245" spans="1:1" x14ac:dyDescent="0.35">
      <c r="A245" s="10">
        <v>5</v>
      </c>
    </row>
    <row r="246" spans="1:1" x14ac:dyDescent="0.35">
      <c r="A246" s="10">
        <v>5</v>
      </c>
    </row>
    <row r="247" spans="1:1" ht="16" thickBot="1" x14ac:dyDescent="0.4"/>
    <row r="248" spans="1:1" ht="50.5" thickBot="1" x14ac:dyDescent="0.3">
      <c r="A248" s="78" t="s">
        <v>318</v>
      </c>
    </row>
  </sheetData>
  <mergeCells count="1">
    <mergeCell ref="C2:D2"/>
  </mergeCells>
  <hyperlinks>
    <hyperlink ref="F2" location="Contents!A1" display="Go Back To Contents Sheet" xr:uid="{3BE95F95-801D-439F-A75F-6A5376739303}"/>
    <hyperlink ref="A248" location="Contents!A1" display="Go Back To Contents Sheet" xr:uid="{5CC10EFC-E603-458B-904C-42192481EE5C}"/>
  </hyperlink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I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6 i + z c 6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c s x h v K M A W y m J A r / Q X Y N H h O f 0 z Y D q 0 b e s m l D g 8 F k E U C e X / g T w A A A P / / A w B Q S w M E F A A C A A g A A A A h A D Y d S S M C A Q A A o A E A A B M A A A B G b 3 J t d W x h c y 9 T Z W N 0 a W 9 u M S 5 t j I / B S s Q w E I b v h X 2 H I X t J o R b d v b l 4 k K 6 9 i A q N 4 s F 4 y H Y H E p p m S p K u F f H d T V 1 B U B D n M v A z f P P 9 A d t o y I E 4 7 r N N l g W t P O 5 h y U S r y S o f t B n g c h h A j P 6 A r 8 A b D A O 5 g C G H 2 j h l T 9 Y w 2 T A x u A C L c Z F B G k G j b z E l V 1 O L t n w k 3 + 2 I O l 4 b i 2 V F L q K L g b P q X D 4 E 9 E H e K N / J L Y Y u 0 i B r Z S 2 s T l d r u V V R y f 9 7 l J 8 e e Q F u t L a A 6 E f M i 6 P Q k q X X E e d m D b 2 E W f Z e 7 Z K M Q J u 6 z x k / S h e A q t X A n 6 6 N 2 z + n O y Y 0 Y m T 5 N 6 r B n g 6 J d B c 1 e q j I j r 3 7 h f y K + c / P x R u 7 V T 2 y 9 3 y R G f c 3 c v M B A A D / / w M A U E s B A i 0 A F A A G A A g A A A A h A C r d q k D S A A A A N w E A A B M A A A A A A A A A A A A A A A A A A A A A A F t D b 2 5 0 Z W 5 0 X 1 R 5 c G V z X S 5 4 b W x Q S w E C L Q A U A A I A C A A A A C E A 6 i + z c 6 w A A A D 3 A A A A E g A A A A A A A A A A A A A A A A A L A w A A Q 2 9 u Z m l n L 1 B h Y 2 t h Z 2 U u e G 1 s U E s B A i 0 A F A A C A A g A A A A h A D Y d S S M C A Q A A o A E A A B M A A A A A A A A A A A A A A A A A 5 w M A A E Z v c m 1 1 b G F z L 1 N l Y 3 R p b 2 4 x L m 1 Q S w U G A A A A A A M A A w D C A A A A G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J A A A A A A A A z A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Y 2 h v b G F y c 2 h p c C U y M E F w c C U y M F N 1 c n Z l e S U y M C h S Z X N w b 2 5 z Z X M p J T I w R m l u Y W w t M y U y M H h s c 3 g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I y V D A 4 O j I 5 O j I 1 L j U 5 N T I z M T J a I i 8 + P E V u d H J 5 I F R 5 c G U 9 I k Z p b G x D b 2 x 1 b W 5 U e X B l c y I g V m F s d W U 9 I n N C Z z 0 9 I i 8 + P E V u d H J 5 I F R 5 c G U 9 I k Z p b G x D b 2 x 1 b W 5 O Y W 1 l c y I g V m F s d W U 9 I n N b J n F 1 b 3 Q 7 T m F t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z A 2 Z D E z N T c t Z D g w O C 0 0 Z T F l L T k 2 Y z A t Y j E 3 M T N i Z D M x Y W E 0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a G 9 s Y X J z a G l w I E F w c C B T d X J 2 Z X k g K F J l c 3 B v b n N l c y k g R m l u Y W w t M y B 4 b H N 4 L 0 F 1 d G 9 S Z W 1 v d m V k Q 2 9 s d W 1 u c z E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N o b 2 x h c n N o a X A g Q X B w I F N 1 c n Z l e S A o U m V z c G 9 u c 2 V z K S B G a W 5 h b C 0 z I H h s c 3 g v Q X V 0 b 1 J l b W 9 2 Z W R D b 2 x 1 b W 5 z M S 5 7 T m F t Z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N o b 2 x h c n N o a X A l M j B B c H A l M j B T d X J 2 Z X k l M j A o U m V z c G 9 u c 2 V z K S U y M E Z p b m F s L T M l M j B 4 b H N 4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N o b 2 x h c n N o a X A l M j B B c H A l M j B T d X J 2 Z X k l M j A o U m V z c G 9 u c 2 V z K S U y M E Z p b m F s L T M l M j B 4 b H N 4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N o b 2 x h c n N o a X A l M j B B c H A l M j B T d X J 2 Z X k l M j A o U m V z c G 9 u c 2 V z K S U y M E Z p b m F s L T M l M j B 4 b H N 4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N c L R Z 0 y y 5 C v K P 0 n 8 O 5 V n g A A A A A A g A A A A A A E G Y A A A A B A A A g A A A A x e 9 z i 0 K W w f g r q 8 3 O 2 s 1 / W p S s g h T s w + e o a x u o Z z G J Q G Y A A A A A D o A A A A A C A A A g A A A A a O x 2 q t 8 L W U e x A M T m w U 8 C S 9 7 w 2 k Q u 8 Q f o q 3 C s S K D C 5 i R Q A A A A t 1 a T l l v q + f / d V E o f 9 q x m E h T d 2 A Y S N F G a y 3 T u P n J r 9 E i N 1 E S D z b u C 3 h Q / b F 0 v Z K b j t L Y K Q 4 + 3 n d T 0 G 4 B C 6 G l S / R F s Y T Y R U e g V l B K L N 8 H K L f R A A A A A d 4 N Z z i R g h B a Y W s r S r I E e C a j 9 c N z T r V a P d 4 + 7 J J + 5 v O 3 L / P 6 D v 7 J w G Q c 4 N / A + y G A c i c o v N 5 8 H q q q P O b 2 Y m 8 F W / g = = < / D a t a M a s h u p > 
</file>

<file path=customXml/itemProps1.xml><?xml version="1.0" encoding="utf-8"?>
<ds:datastoreItem xmlns:ds="http://schemas.openxmlformats.org/officeDocument/2006/customXml" ds:itemID="{25F42A12-5824-4351-A794-85A371DB1C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Contents</vt:lpstr>
      <vt:lpstr>Form Responses (Raw Data)</vt:lpstr>
      <vt:lpstr>Sheet1</vt:lpstr>
      <vt:lpstr>School &amp; Major Demographics</vt:lpstr>
      <vt:lpstr>Minor &amp; Double Major %</vt:lpstr>
      <vt:lpstr>Ethnicity Demographics</vt:lpstr>
      <vt:lpstr>School Year Demographics</vt:lpstr>
      <vt:lpstr>Difficulty Finding Employment</vt:lpstr>
      <vt:lpstr>Knowledge of Scholarships</vt:lpstr>
      <vt:lpstr>Scholarship COM Satisfaction</vt:lpstr>
      <vt:lpstr>Scholarship App Opinion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Robles</cp:lastModifiedBy>
  <dcterms:created xsi:type="dcterms:W3CDTF">2023-12-08T13:27:12Z</dcterms:created>
  <dcterms:modified xsi:type="dcterms:W3CDTF">2024-02-07T08:35:46Z</dcterms:modified>
</cp:coreProperties>
</file>