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385" windowHeight="8970"/>
  </bookViews>
  <sheets>
    <sheet name="PA" sheetId="1" r:id="rId1"/>
    <sheet name="YARN" sheetId="2" r:id="rId2"/>
    <sheet name="PLAN" sheetId="3" r:id="rId3"/>
  </sheets>
  <calcPr calcId="124519"/>
</workbook>
</file>

<file path=xl/calcChain.xml><?xml version="1.0" encoding="utf-8"?>
<calcChain xmlns="http://schemas.openxmlformats.org/spreadsheetml/2006/main">
  <c r="H9" i="1"/>
  <c r="G11" i="3"/>
  <c r="F11"/>
  <c r="E11"/>
  <c r="D11"/>
  <c r="C11"/>
  <c r="B11"/>
  <c r="B10"/>
  <c r="B7"/>
  <c r="B5"/>
  <c r="B4"/>
  <c r="B3"/>
  <c r="I11" i="1"/>
  <c r="H11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sz val="9"/>
            <color indexed="81"/>
            <rFont val="宋体"/>
            <charset val="134"/>
          </rPr>
          <t>Jan 28 storage+arrival before Dec 29</t>
        </r>
      </text>
    </comment>
  </commentList>
</comments>
</file>

<file path=xl/sharedStrings.xml><?xml version="1.0" encoding="utf-8"?>
<sst xmlns="http://schemas.openxmlformats.org/spreadsheetml/2006/main" count="60" uniqueCount="34">
  <si>
    <t>Inventory at the beginning of the month</t>
  </si>
  <si>
    <t>Input (mt)</t>
  </si>
  <si>
    <t>Output (mt)</t>
  </si>
  <si>
    <t>Inventory on a current date (mt)</t>
  </si>
  <si>
    <t>Cargo in transportation process</t>
  </si>
  <si>
    <t>Total cargo availability</t>
  </si>
  <si>
    <t>Total free for sale</t>
  </si>
  <si>
    <t>Product</t>
  </si>
  <si>
    <t>Quantity (mt)</t>
  </si>
  <si>
    <t>total</t>
  </si>
  <si>
    <t>included</t>
  </si>
  <si>
    <t>sold</t>
  </si>
  <si>
    <t>free for sale</t>
  </si>
  <si>
    <t>Volgamid 25</t>
  </si>
  <si>
    <t>Volgamid 27</t>
  </si>
  <si>
    <t>Volgamid 32</t>
  </si>
  <si>
    <t>Volgamid 34 (F)</t>
  </si>
  <si>
    <t>Volgamid 24</t>
  </si>
  <si>
    <t>Volgamid 24 SD</t>
  </si>
  <si>
    <t>total:</t>
  </si>
  <si>
    <t>Input (kg)</t>
  </si>
  <si>
    <t>Output (kg)</t>
  </si>
  <si>
    <t>Inventory on a current date (kg)</t>
  </si>
  <si>
    <t>Quantity (kg)</t>
  </si>
  <si>
    <t>Yarns and fibre</t>
  </si>
  <si>
    <t>Dispatch plan</t>
  </si>
  <si>
    <t>sales target</t>
  </si>
  <si>
    <t xml:space="preserve">Available for dispatch </t>
  </si>
  <si>
    <t>1st week(1-5)</t>
  </si>
  <si>
    <t>2nd week(8-12)</t>
  </si>
  <si>
    <t>3rd week(15-19)</t>
  </si>
  <si>
    <t>4th week(22-26)</t>
  </si>
  <si>
    <t>Total</t>
  </si>
  <si>
    <t>Caprolactam</t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</si>
</sst>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0_);[Red]\(0.00\)"/>
  </numFmts>
  <fonts count="7">
    <font>
      <sz val="11"/>
      <color theme="1"/>
      <name val="宋体"/>
      <charset val="134"/>
      <scheme val="minor"/>
    </font>
    <font>
      <b/>
      <sz val="11"/>
      <name val="Calibri"/>
      <family val="2"/>
    </font>
    <font>
      <sz val="11"/>
      <name val="宋体"/>
      <charset val="13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9"/>
      <color indexed="8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Fill="1" applyBorder="1" applyAlignment="1">
      <alignment vertical="distributed"/>
    </xf>
    <xf numFmtId="0" fontId="2" fillId="0" borderId="1" xfId="0" applyFont="1" applyBorder="1" applyAlignment="1">
      <alignment vertical="distributed"/>
    </xf>
    <xf numFmtId="0" fontId="0" fillId="0" borderId="1" xfId="0" applyBorder="1" applyAlignment="1">
      <alignment vertical="distributed"/>
    </xf>
    <xf numFmtId="0" fontId="1" fillId="0" borderId="1" xfId="0" applyFont="1" applyFill="1" applyBorder="1" applyAlignment="1">
      <alignment vertical="distributed"/>
    </xf>
    <xf numFmtId="177" fontId="2" fillId="0" borderId="1" xfId="0" applyNumberFormat="1" applyFont="1" applyFill="1" applyBorder="1" applyAlignment="1">
      <alignment horizontal="center"/>
    </xf>
    <xf numFmtId="177" fontId="2" fillId="0" borderId="2" xfId="0" applyNumberFormat="1" applyFont="1" applyFill="1" applyBorder="1" applyAlignment="1">
      <alignment horizontal="center"/>
    </xf>
    <xf numFmtId="178" fontId="2" fillId="3" borderId="1" xfId="0" applyNumberFormat="1" applyFont="1" applyFill="1" applyBorder="1" applyAlignment="1">
      <alignment horizontal="center"/>
    </xf>
    <xf numFmtId="177" fontId="2" fillId="0" borderId="3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176" fontId="2" fillId="0" borderId="1" xfId="0" applyNumberFormat="1" applyFont="1" applyFill="1" applyBorder="1" applyAlignment="1">
      <alignment horizontal="center"/>
    </xf>
    <xf numFmtId="0" fontId="0" fillId="0" borderId="0" xfId="0" applyFont="1" applyFill="1">
      <alignment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2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2" fillId="0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I11" sqref="H11:I11"/>
    </sheetView>
  </sheetViews>
  <sheetFormatPr defaultColWidth="9" defaultRowHeight="13.5"/>
  <cols>
    <col min="1" max="1" width="18.125" customWidth="1"/>
  </cols>
  <sheetData>
    <row r="1" spans="1:13">
      <c r="A1" t="s">
        <v>0</v>
      </c>
      <c r="D1" t="s">
        <v>1</v>
      </c>
      <c r="E1" t="s">
        <v>2</v>
      </c>
      <c r="F1" t="s">
        <v>3</v>
      </c>
      <c r="J1" t="s">
        <v>4</v>
      </c>
      <c r="K1" t="s">
        <v>5</v>
      </c>
      <c r="L1" t="s">
        <v>6</v>
      </c>
    </row>
    <row r="2" spans="1:13">
      <c r="A2" t="s">
        <v>7</v>
      </c>
      <c r="B2" t="s">
        <v>8</v>
      </c>
      <c r="F2" t="s">
        <v>9</v>
      </c>
      <c r="H2" t="s">
        <v>10</v>
      </c>
    </row>
    <row r="3" spans="1:13">
      <c r="H3" t="s">
        <v>11</v>
      </c>
      <c r="I3" t="s">
        <v>12</v>
      </c>
    </row>
    <row r="4" spans="1:13">
      <c r="A4" t="s">
        <v>13</v>
      </c>
      <c r="B4">
        <v>777.5</v>
      </c>
      <c r="C4">
        <v>0.14735006775260401</v>
      </c>
      <c r="D4">
        <v>825</v>
      </c>
      <c r="E4">
        <v>990.625</v>
      </c>
      <c r="F4">
        <v>611.875</v>
      </c>
      <c r="G4">
        <v>0.130533333333333</v>
      </c>
      <c r="H4" s="20">
        <v>1275</v>
      </c>
      <c r="I4" s="20">
        <v>-966.25</v>
      </c>
      <c r="J4">
        <v>1650</v>
      </c>
      <c r="K4">
        <v>2261.875</v>
      </c>
      <c r="L4">
        <v>-2656.5749999999998</v>
      </c>
      <c r="M4">
        <v>-0.631250096532321</v>
      </c>
    </row>
    <row r="5" spans="1:13">
      <c r="A5" t="s">
        <v>14</v>
      </c>
      <c r="B5">
        <v>2656.875</v>
      </c>
      <c r="C5">
        <v>0.50352503055974096</v>
      </c>
      <c r="D5">
        <v>1000</v>
      </c>
      <c r="E5">
        <v>1160</v>
      </c>
      <c r="F5">
        <v>2496.875</v>
      </c>
      <c r="G5">
        <v>0.53266666666666695</v>
      </c>
      <c r="H5" s="20">
        <v>1118.125</v>
      </c>
      <c r="I5" s="20">
        <v>-160.625</v>
      </c>
      <c r="J5">
        <v>1675</v>
      </c>
      <c r="K5">
        <v>4171.875</v>
      </c>
      <c r="L5">
        <v>3751.26</v>
      </c>
      <c r="M5">
        <v>0.89136698083729504</v>
      </c>
    </row>
    <row r="6" spans="1:13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0">
        <v>0</v>
      </c>
      <c r="I6" s="20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16</v>
      </c>
      <c r="B7">
        <v>295.625</v>
      </c>
      <c r="C7">
        <v>5.60261913560944E-2</v>
      </c>
      <c r="D7">
        <v>200</v>
      </c>
      <c r="E7">
        <v>18.75</v>
      </c>
      <c r="F7">
        <v>476.875</v>
      </c>
      <c r="G7">
        <v>0.101733333333333</v>
      </c>
      <c r="H7" s="20">
        <v>85</v>
      </c>
      <c r="I7" s="20">
        <v>40</v>
      </c>
      <c r="J7">
        <v>750</v>
      </c>
      <c r="K7">
        <v>1226.875</v>
      </c>
      <c r="L7">
        <v>1026.875</v>
      </c>
      <c r="M7">
        <v>0.244004006239849</v>
      </c>
    </row>
    <row r="8" spans="1:13">
      <c r="A8" t="s">
        <v>16</v>
      </c>
      <c r="B8">
        <v>578.125</v>
      </c>
      <c r="C8">
        <v>0.109564961954307</v>
      </c>
      <c r="D8">
        <v>0</v>
      </c>
      <c r="E8">
        <v>20</v>
      </c>
      <c r="F8">
        <v>558.125</v>
      </c>
      <c r="G8">
        <v>0.119066666666667</v>
      </c>
      <c r="H8" s="20">
        <v>25</v>
      </c>
      <c r="I8" s="20">
        <v>23.75</v>
      </c>
      <c r="J8">
        <v>50</v>
      </c>
      <c r="K8">
        <v>608.125</v>
      </c>
      <c r="L8">
        <v>608.125</v>
      </c>
      <c r="M8">
        <v>0.1445014595687</v>
      </c>
    </row>
    <row r="9" spans="1:13">
      <c r="A9" t="s">
        <v>17</v>
      </c>
      <c r="B9">
        <v>968.42499999999995</v>
      </c>
      <c r="C9">
        <v>0.183533748377254</v>
      </c>
      <c r="D9">
        <v>550</v>
      </c>
      <c r="E9">
        <v>974.67499999999995</v>
      </c>
      <c r="F9">
        <v>543.75</v>
      </c>
      <c r="G9">
        <v>0.11600000000000001</v>
      </c>
      <c r="H9" s="20">
        <f>115.064+17.5</f>
        <v>132.56399999999999</v>
      </c>
      <c r="I9" s="20">
        <v>161.87500000000009</v>
      </c>
      <c r="J9">
        <v>1025</v>
      </c>
      <c r="K9">
        <v>1568.75</v>
      </c>
      <c r="L9">
        <v>1478.75</v>
      </c>
      <c r="M9">
        <v>0.35137764988647802</v>
      </c>
    </row>
    <row r="10" spans="1:13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0">
        <v>0</v>
      </c>
      <c r="I10" s="2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19</v>
      </c>
      <c r="B11">
        <v>5276.55</v>
      </c>
      <c r="D11">
        <v>2575</v>
      </c>
      <c r="E11">
        <v>3164.05</v>
      </c>
      <c r="F11">
        <v>4687.5</v>
      </c>
      <c r="H11">
        <f>SUM(H4:H10)</f>
        <v>2635.6889999999999</v>
      </c>
      <c r="I11">
        <f>SUM(I4:I10)</f>
        <v>-901.24999999999989</v>
      </c>
      <c r="J11">
        <v>5150</v>
      </c>
      <c r="K11">
        <v>9837.5</v>
      </c>
      <c r="L11">
        <v>4208.4350000000004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H19" sqref="H19"/>
    </sheetView>
  </sheetViews>
  <sheetFormatPr defaultColWidth="9" defaultRowHeight="13.5"/>
  <cols>
    <col min="1" max="1" width="45" customWidth="1"/>
    <col min="2" max="3" width="9" style="15"/>
    <col min="7" max="7" width="14.875" customWidth="1"/>
    <col min="8" max="8" width="34.875" customWidth="1"/>
    <col min="9" max="9" width="24.875" customWidth="1"/>
  </cols>
  <sheetData>
    <row r="1" spans="1:10">
      <c r="A1" t="s">
        <v>0</v>
      </c>
      <c r="B1" s="16"/>
      <c r="C1" s="16" t="s">
        <v>20</v>
      </c>
      <c r="D1" t="s">
        <v>21</v>
      </c>
      <c r="E1" t="s">
        <v>22</v>
      </c>
      <c r="H1" t="s">
        <v>4</v>
      </c>
      <c r="I1" t="s">
        <v>5</v>
      </c>
      <c r="J1" t="s">
        <v>6</v>
      </c>
    </row>
    <row r="2" spans="1:10">
      <c r="A2" t="s">
        <v>7</v>
      </c>
      <c r="B2" s="17" t="s">
        <v>23</v>
      </c>
      <c r="C2" s="17"/>
      <c r="E2" t="s">
        <v>9</v>
      </c>
      <c r="F2" t="s">
        <v>10</v>
      </c>
    </row>
    <row r="3" spans="1:10">
      <c r="B3" s="17"/>
      <c r="C3" s="17"/>
      <c r="F3" t="s">
        <v>11</v>
      </c>
      <c r="G3" t="s">
        <v>12</v>
      </c>
    </row>
    <row r="4" spans="1:10">
      <c r="A4" t="s">
        <v>24</v>
      </c>
      <c r="B4" s="17">
        <v>0</v>
      </c>
      <c r="C4" s="17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t="s">
        <v>24</v>
      </c>
      <c r="B5" s="17">
        <v>277858.8</v>
      </c>
      <c r="C5" s="17">
        <v>0</v>
      </c>
      <c r="D5">
        <v>0</v>
      </c>
      <c r="E5">
        <v>277858.8</v>
      </c>
      <c r="F5">
        <v>18434.5</v>
      </c>
      <c r="G5">
        <v>259424.3</v>
      </c>
      <c r="H5">
        <v>372856</v>
      </c>
      <c r="I5">
        <v>650714.80000000005</v>
      </c>
      <c r="J5">
        <v>650714.80000000005</v>
      </c>
    </row>
    <row r="6" spans="1:10">
      <c r="A6" t="s">
        <v>24</v>
      </c>
      <c r="B6" s="18">
        <v>0</v>
      </c>
      <c r="C6" s="18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t="s">
        <v>24</v>
      </c>
      <c r="B7" s="17">
        <v>0</v>
      </c>
      <c r="C7" s="1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t="s">
        <v>24</v>
      </c>
      <c r="B8" s="17">
        <v>0</v>
      </c>
      <c r="C8" s="17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t="s">
        <v>24</v>
      </c>
      <c r="B9" s="19">
        <v>0</v>
      </c>
      <c r="C9" s="1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t="s">
        <v>24</v>
      </c>
      <c r="B10" s="15">
        <v>0</v>
      </c>
      <c r="C10" s="15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t="s">
        <v>24</v>
      </c>
      <c r="B11" s="15">
        <v>0</v>
      </c>
      <c r="C11" s="15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A12" t="s">
        <v>19</v>
      </c>
      <c r="B12" s="15">
        <v>277858.8</v>
      </c>
      <c r="C12" s="15">
        <v>0</v>
      </c>
      <c r="D12">
        <v>0</v>
      </c>
      <c r="E12">
        <v>277858.8</v>
      </c>
      <c r="F12">
        <v>18434.5</v>
      </c>
      <c r="G12">
        <v>259424.3</v>
      </c>
      <c r="H12">
        <v>372856</v>
      </c>
      <c r="I12">
        <v>650714.80000000005</v>
      </c>
      <c r="J12">
        <v>650714.80000000005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0" sqref="G10"/>
    </sheetView>
  </sheetViews>
  <sheetFormatPr defaultColWidth="9" defaultRowHeight="13.5"/>
  <cols>
    <col min="1" max="1" width="17.25" customWidth="1"/>
  </cols>
  <sheetData>
    <row r="1" spans="1:7" ht="15">
      <c r="A1" s="1" t="s">
        <v>25</v>
      </c>
      <c r="B1" s="2"/>
      <c r="C1" s="21" t="s">
        <v>26</v>
      </c>
      <c r="D1" s="21"/>
      <c r="E1" s="21"/>
      <c r="F1" s="3"/>
      <c r="G1" s="2"/>
    </row>
    <row r="2" spans="1:7" ht="40.5">
      <c r="A2" s="4"/>
      <c r="B2" s="5" t="s">
        <v>27</v>
      </c>
      <c r="C2" s="6" t="s">
        <v>28</v>
      </c>
      <c r="D2" s="7" t="s">
        <v>29</v>
      </c>
      <c r="E2" s="7" t="s">
        <v>30</v>
      </c>
      <c r="F2" s="7" t="s">
        <v>31</v>
      </c>
      <c r="G2" s="8" t="s">
        <v>32</v>
      </c>
    </row>
    <row r="3" spans="1:7">
      <c r="A3" s="4" t="s">
        <v>13</v>
      </c>
      <c r="B3" s="9">
        <f>112.5+113.75+13.125+100+75</f>
        <v>414.375</v>
      </c>
      <c r="C3" s="9">
        <v>330</v>
      </c>
      <c r="D3" s="9"/>
      <c r="E3" s="9">
        <v>220</v>
      </c>
      <c r="F3" s="10">
        <v>220</v>
      </c>
      <c r="G3" s="11">
        <v>685</v>
      </c>
    </row>
    <row r="4" spans="1:7">
      <c r="A4" s="4" t="s">
        <v>14</v>
      </c>
      <c r="B4" s="9">
        <f>1736.25+392.5+362.5+11.25+100+275+75+200</f>
        <v>3152.5</v>
      </c>
      <c r="C4" s="9">
        <v>100</v>
      </c>
      <c r="D4" s="9"/>
      <c r="E4" s="9">
        <v>100</v>
      </c>
      <c r="F4" s="10">
        <v>100</v>
      </c>
      <c r="G4" s="11">
        <v>1072.5</v>
      </c>
    </row>
    <row r="5" spans="1:7">
      <c r="A5" s="4" t="s">
        <v>16</v>
      </c>
      <c r="B5" s="9">
        <f>376.875+60.8125+400</f>
        <v>837.6875</v>
      </c>
      <c r="C5" s="9">
        <v>200</v>
      </c>
      <c r="D5" s="9"/>
      <c r="E5" s="9">
        <v>100</v>
      </c>
      <c r="F5" s="10">
        <v>100</v>
      </c>
      <c r="G5" s="11">
        <v>140</v>
      </c>
    </row>
    <row r="6" spans="1:7">
      <c r="A6" s="2" t="s">
        <v>15</v>
      </c>
      <c r="B6" s="9">
        <v>0</v>
      </c>
      <c r="C6" s="9"/>
      <c r="D6" s="12"/>
      <c r="E6" s="9"/>
      <c r="F6" s="10"/>
      <c r="G6" s="11"/>
    </row>
    <row r="7" spans="1:7">
      <c r="A7" s="4" t="s">
        <v>17</v>
      </c>
      <c r="B7" s="9">
        <f>348.5+46.25+75+150+325</f>
        <v>944.75</v>
      </c>
      <c r="C7" s="9">
        <v>100</v>
      </c>
      <c r="D7" s="9">
        <v>100</v>
      </c>
      <c r="E7" s="9">
        <v>100</v>
      </c>
      <c r="F7" s="10">
        <v>100</v>
      </c>
      <c r="G7" s="11">
        <v>1484.375</v>
      </c>
    </row>
    <row r="8" spans="1:7">
      <c r="A8" s="4" t="s">
        <v>18</v>
      </c>
      <c r="B8" s="9">
        <v>0</v>
      </c>
      <c r="C8" s="9"/>
      <c r="D8" s="9"/>
      <c r="E8" s="9"/>
      <c r="F8" s="10"/>
      <c r="G8" s="11"/>
    </row>
    <row r="9" spans="1:7">
      <c r="A9" s="4" t="s">
        <v>33</v>
      </c>
      <c r="B9" s="9">
        <v>0</v>
      </c>
      <c r="C9" s="9"/>
      <c r="D9" s="9"/>
      <c r="E9" s="9"/>
      <c r="F9" s="10"/>
      <c r="G9" s="11"/>
    </row>
    <row r="10" spans="1:7">
      <c r="A10" s="4" t="s">
        <v>24</v>
      </c>
      <c r="B10" s="9" t="e">
        <f>#REF!</f>
        <v>#REF!</v>
      </c>
      <c r="C10" s="9"/>
      <c r="D10" s="9"/>
      <c r="E10" s="9">
        <v>18</v>
      </c>
      <c r="F10" s="10"/>
      <c r="G10" s="11">
        <v>36.69</v>
      </c>
    </row>
    <row r="11" spans="1:7" ht="15">
      <c r="A11" s="13" t="s">
        <v>32</v>
      </c>
      <c r="B11" s="14" t="e">
        <f t="shared" ref="B11:F11" si="0">SUM(B3:B10)</f>
        <v>#REF!</v>
      </c>
      <c r="C11" s="9">
        <f t="shared" si="0"/>
        <v>730</v>
      </c>
      <c r="D11" s="9">
        <f t="shared" si="0"/>
        <v>100</v>
      </c>
      <c r="E11" s="9">
        <f t="shared" si="0"/>
        <v>538</v>
      </c>
      <c r="F11" s="10">
        <f t="shared" si="0"/>
        <v>520</v>
      </c>
      <c r="G11" s="11">
        <f>SUM(G3:G10)</f>
        <v>3418.5650000000001</v>
      </c>
    </row>
  </sheetData>
  <mergeCells count="1">
    <mergeCell ref="C1:E1"/>
  </mergeCells>
  <phoneticPr fontId="6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</vt:lpstr>
      <vt:lpstr>YARN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2016-09-08T08:59:46Z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