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<sst xmlns="http://schemas.openxmlformats.org/spreadsheetml/2006/main" count="182" uniqueCount="79">
  <si>
    <t>Unit (thousand) money</t>
  </si>
  <si>
    <t xml:space="preserve">Stock on </t>
  </si>
  <si>
    <t xml:space="preserve">Receipt in </t>
  </si>
  <si>
    <t xml:space="preserve">Delivery </t>
  </si>
  <si>
    <t xml:space="preserve">Compared to </t>
  </si>
  <si>
    <t>Total Delivery</t>
  </si>
  <si>
    <t xml:space="preserve">Plan </t>
  </si>
  <si>
    <t>Product</t>
  </si>
  <si>
    <t>total</t>
  </si>
  <si>
    <t>Incl on the way</t>
  </si>
  <si>
    <t>Exp</t>
  </si>
  <si>
    <t>Transit</t>
  </si>
  <si>
    <t>Incl.warehouse</t>
  </si>
  <si>
    <t>Total</t>
  </si>
  <si>
    <t>transit</t>
  </si>
  <si>
    <t xml:space="preserve"> м </t>
  </si>
  <si>
    <t>%</t>
  </si>
  <si>
    <t>contr</t>
  </si>
  <si>
    <t>free</t>
  </si>
  <si>
    <t>V 24</t>
  </si>
  <si>
    <t>mt</t>
  </si>
  <si>
    <t>RMB</t>
  </si>
  <si>
    <t>V 24 SD</t>
  </si>
  <si>
    <t>V 25</t>
  </si>
  <si>
    <t>V 27</t>
  </si>
  <si>
    <t>V 34 (F)</t>
  </si>
  <si>
    <t>Other</t>
  </si>
  <si>
    <t>Total PA</t>
  </si>
  <si>
    <t>USD</t>
  </si>
  <si>
    <t>CPL</t>
  </si>
  <si>
    <t>Yarn</t>
  </si>
  <si>
    <t>Second PA</t>
  </si>
  <si>
    <t>Tyre cord</t>
  </si>
  <si>
    <t>Sum, ths.  RMB</t>
  </si>
  <si>
    <t xml:space="preserve">Change to previous month，ths.RMB </t>
  </si>
  <si>
    <t>Change to previous year</t>
  </si>
  <si>
    <t>Customers total incl.</t>
  </si>
  <si>
    <t>&gt; 3 m</t>
  </si>
  <si>
    <t>Overd.</t>
  </si>
  <si>
    <t>Total ths.RMB</t>
  </si>
  <si>
    <t>Accounts Receivable</t>
  </si>
  <si>
    <t>TOP 10 customers</t>
  </si>
  <si>
    <t>-</t>
  </si>
  <si>
    <t>Total:</t>
  </si>
  <si>
    <t>Other customers</t>
  </si>
  <si>
    <t>Accounts Payable</t>
  </si>
  <si>
    <t>TOP 5 suppliers</t>
  </si>
  <si>
    <t>Kuibyshevazot HK</t>
  </si>
  <si>
    <t>Shekino (RST)</t>
  </si>
  <si>
    <t>Kurskhimvolokno</t>
  </si>
  <si>
    <t>PJSC Kuibyshevazot</t>
  </si>
  <si>
    <t>warehouse fee and transportation fee include the purchase in china</t>
  </si>
  <si>
    <t>Suppliers, total</t>
  </si>
  <si>
    <t>Banks</t>
  </si>
  <si>
    <t>Name</t>
  </si>
  <si>
    <t>Unit</t>
  </si>
  <si>
    <t>Plan January 2024</t>
  </si>
  <si>
    <t>Fact January 2024</t>
  </si>
  <si>
    <t>Fact January 2023</t>
  </si>
  <si>
    <t>Fact January 2024/Plan January 2024</t>
  </si>
  <si>
    <t>Fact December 2024/Fact December 2023</t>
  </si>
  <si>
    <t>Plan 01m.2024</t>
  </si>
  <si>
    <t>Fact 01m.2024</t>
  </si>
  <si>
    <t>Fact 01m.2023</t>
  </si>
  <si>
    <t>Fact 01m.2024/Plan 01m.2024</t>
  </si>
  <si>
    <t>Fact01m.2024/Fact 01m.2023</t>
  </si>
  <si>
    <t>+/-</t>
  </si>
  <si>
    <t>Revenues from sale of goods</t>
  </si>
  <si>
    <t>PA6</t>
  </si>
  <si>
    <t>Others</t>
  </si>
  <si>
    <t>Expenses for the sale of goods incl:</t>
  </si>
  <si>
    <t>Cost of goods</t>
  </si>
  <si>
    <t>Sales taxes</t>
  </si>
  <si>
    <t>Operating costs</t>
  </si>
  <si>
    <t>Personnel costs</t>
  </si>
  <si>
    <t>Other administrative expenses</t>
  </si>
  <si>
    <t>Financial expenses</t>
  </si>
  <si>
    <t>Other income</t>
  </si>
  <si>
    <t>Profit before tax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</si>
</sst>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\ ###\ ##0_);_(* \(#\ ##0\);_(* &quot;-&quot;_);_(@_)"/>
    <numFmt numFmtId="177" formatCode="#,##0_р_."/>
    <numFmt numFmtId="178" formatCode="#,##0_);[Red]\(#,##0\)"/>
    <numFmt numFmtId="179" formatCode="#,##0.0"/>
    <numFmt numFmtId="180" formatCode="#,##0.00000_);[Red]\(#,##0.00000\)"/>
    <numFmt numFmtId="181" formatCode="#,##0.0000000000_ "/>
    <numFmt numFmtId="182" formatCode="_(* #\ ##0_);_(* \(#\ ##0\);_(* &quot;-&quot;_);_(@_)"/>
    <numFmt numFmtId="183" formatCode="0_);[Red]\(0\)"/>
  </numFmts>
  <fonts count="36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7"/>
      <color theme="1"/>
      <name val="Times New Roman"/>
      <charset val="134"/>
    </font>
    <font>
      <sz val="6.5"/>
      <color theme="1"/>
      <name val="Times New Roman"/>
      <charset val="134"/>
    </font>
    <font>
      <sz val="5"/>
      <color theme="1"/>
      <name val="Times New Roman"/>
      <charset val="134"/>
    </font>
    <font>
      <sz val="6"/>
      <color theme="1"/>
      <name val="Times New Roman"/>
      <charset val="134"/>
    </font>
    <font>
      <sz val="11"/>
      <color theme="1"/>
      <name val="宋体"/>
      <charset val="134"/>
    </font>
    <font>
      <b/>
      <sz val="8.5"/>
      <color theme="1"/>
      <name val="宋体"/>
      <charset val="134"/>
    </font>
    <font>
      <b/>
      <sz val="8"/>
      <color theme="1"/>
      <name val="宋体"/>
      <charset val="134"/>
    </font>
    <font>
      <sz val="11"/>
      <color indexed="8"/>
      <name val="宋体"/>
      <charset val="134"/>
    </font>
    <font>
      <sz val="8.5"/>
      <color theme="1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5.5"/>
      <color theme="1"/>
      <name val="Times New Roman"/>
      <charset val="134"/>
    </font>
    <font>
      <sz val="10"/>
      <color theme="1"/>
      <name val="Times New Roman"/>
      <charset val="134"/>
    </font>
    <font>
      <sz val="6"/>
      <color theme="1"/>
      <name val="宋体"/>
      <charset val="134"/>
    </font>
    <font>
      <b/>
      <sz val="6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19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7" fillId="5" borderId="19" applyNumberFormat="0" applyAlignment="0" applyProtection="0">
      <alignment vertical="center"/>
    </xf>
    <xf numFmtId="0" fontId="28" fillId="6" borderId="21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78" fontId="2" fillId="0" borderId="7" xfId="0" applyNumberFormat="1" applyFont="1" applyBorder="1" applyAlignment="1">
      <alignment horizontal="center" vertical="center" wrapText="1"/>
    </xf>
    <xf numFmtId="178" fontId="5" fillId="0" borderId="7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10" xfId="0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2" xfId="0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9" fontId="11" fillId="0" borderId="7" xfId="0" applyNumberFormat="1" applyFont="1" applyBorder="1" applyAlignment="1">
      <alignment vertical="center"/>
    </xf>
    <xf numFmtId="38" fontId="12" fillId="0" borderId="7" xfId="0" applyNumberFormat="1" applyFont="1" applyBorder="1" applyAlignment="1">
      <alignment horizontal="center" vertical="center" wrapText="1"/>
    </xf>
    <xf numFmtId="180" fontId="11" fillId="0" borderId="7" xfId="0" applyNumberFormat="1" applyFont="1" applyBorder="1" applyAlignment="1">
      <alignment vertical="center"/>
    </xf>
    <xf numFmtId="38" fontId="12" fillId="0" borderId="10" xfId="0" applyNumberFormat="1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8" xfId="0" applyFont="1" applyBorder="1"/>
    <xf numFmtId="0" fontId="12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3" fontId="12" fillId="0" borderId="7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37" fontId="12" fillId="0" borderId="7" xfId="0" applyNumberFormat="1" applyFont="1" applyBorder="1" applyAlignment="1">
      <alignment horizontal="center" vertical="center" wrapText="1"/>
    </xf>
    <xf numFmtId="3" fontId="12" fillId="0" borderId="10" xfId="0" applyNumberFormat="1" applyFont="1" applyBorder="1" applyAlignment="1">
      <alignment horizontal="center" vertical="center" wrapText="1"/>
    </xf>
    <xf numFmtId="37" fontId="12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81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9" fontId="2" fillId="2" borderId="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38" fontId="12" fillId="2" borderId="7" xfId="0" applyNumberFormat="1" applyFont="1" applyFill="1" applyBorder="1" applyAlignment="1">
      <alignment horizontal="center" vertical="center" wrapText="1"/>
    </xf>
    <xf numFmtId="37" fontId="12" fillId="2" borderId="7" xfId="0" applyNumberFormat="1" applyFont="1" applyFill="1" applyBorder="1" applyAlignment="1">
      <alignment horizontal="center" vertical="center" wrapText="1"/>
    </xf>
    <xf numFmtId="177" fontId="12" fillId="0" borderId="10" xfId="0" applyNumberFormat="1" applyFont="1" applyBorder="1" applyAlignment="1">
      <alignment horizontal="center" vertical="center" wrapText="1"/>
    </xf>
    <xf numFmtId="182" fontId="12" fillId="2" borderId="7" xfId="0" applyNumberFormat="1" applyFont="1" applyFill="1" applyBorder="1" applyAlignment="1">
      <alignment vertical="center" wrapText="1"/>
    </xf>
    <xf numFmtId="3" fontId="12" fillId="2" borderId="7" xfId="0" applyNumberFormat="1" applyFont="1" applyFill="1" applyBorder="1" applyAlignment="1">
      <alignment horizontal="center" vertical="center" wrapText="1"/>
    </xf>
    <xf numFmtId="183" fontId="11" fillId="0" borderId="0" xfId="0" applyNumberFormat="1" applyFont="1" applyAlignment="1">
      <alignment horizontal="center" vertical="center" wrapText="1"/>
    </xf>
    <xf numFmtId="183" fontId="14" fillId="0" borderId="0" xfId="0" applyNumberFormat="1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9" fontId="12" fillId="2" borderId="10" xfId="0" applyNumberFormat="1" applyFont="1" applyFill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49" fontId="6" fillId="0" borderId="0" xfId="0" applyNumberFormat="1" applyFont="1"/>
    <xf numFmtId="0" fontId="15" fillId="2" borderId="10" xfId="0" applyFont="1" applyFill="1" applyBorder="1" applyAlignment="1">
      <alignment horizontal="center" vertical="center" wrapText="1"/>
    </xf>
    <xf numFmtId="0" fontId="9" fillId="0" borderId="3" xfId="0" applyFont="1" applyBorder="1"/>
    <xf numFmtId="49" fontId="15" fillId="2" borderId="10" xfId="0" applyNumberFormat="1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7" xfId="0" applyFont="1" applyBorder="1"/>
    <xf numFmtId="0" fontId="15" fillId="2" borderId="7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9" fillId="0" borderId="15" xfId="0" applyFont="1" applyBorder="1"/>
    <xf numFmtId="0" fontId="15" fillId="0" borderId="7" xfId="0" applyFont="1" applyBorder="1" applyAlignment="1">
      <alignment horizontal="center" vertical="center" wrapText="1"/>
    </xf>
    <xf numFmtId="178" fontId="16" fillId="0" borderId="7" xfId="0" applyNumberFormat="1" applyFont="1" applyBorder="1" applyAlignment="1">
      <alignment horizontal="center" vertical="center" wrapText="1"/>
    </xf>
    <xf numFmtId="9" fontId="16" fillId="0" borderId="7" xfId="0" applyNumberFormat="1" applyFont="1" applyBorder="1" applyAlignment="1">
      <alignment horizontal="center" vertical="center" wrapText="1"/>
    </xf>
    <xf numFmtId="178" fontId="15" fillId="0" borderId="7" xfId="0" applyNumberFormat="1" applyFont="1" applyBorder="1" applyAlignment="1">
      <alignment horizontal="center" vertical="center" wrapText="1"/>
    </xf>
    <xf numFmtId="9" fontId="15" fillId="0" borderId="7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78" fontId="6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C84"/>
  <sheetViews>
    <sheetView tabSelected="1" zoomScale="190" zoomScaleNormal="190" topLeftCell="A64" workbookViewId="0">
      <selection activeCell="C79" sqref="C79"/>
    </sheetView>
  </sheetViews>
  <sheetFormatPr defaultColWidth="9" defaultRowHeight="14.25"/>
  <cols>
    <col min="1" max="1" width="14" customWidth="1"/>
    <col min="2" max="2" width="24.1416666666667" customWidth="1"/>
    <col min="3" max="3" width="6.625" customWidth="1"/>
    <col min="4" max="4" width="13.3583333333333" customWidth="1"/>
    <col min="5" max="5" width="15" customWidth="1"/>
    <col min="6" max="6" width="15.5166666666667" customWidth="1"/>
    <col min="7" max="7" width="8.525" customWidth="1"/>
    <col min="8" max="8" width="7.66666666666667" customWidth="1"/>
    <col min="9" max="9" width="8" customWidth="1"/>
    <col min="10" max="10" width="7" customWidth="1"/>
    <col min="11" max="11" width="8" customWidth="1"/>
    <col min="12" max="12" width="8.44166666666667" customWidth="1"/>
    <col min="13" max="13" width="8.78333333333333" customWidth="1"/>
    <col min="14" max="14" width="11.5583333333333" customWidth="1"/>
    <col min="15" max="15" width="7" customWidth="1"/>
    <col min="16" max="16" width="9.30833333333333" customWidth="1"/>
    <col min="17" max="17" width="5.69166666666667" customWidth="1"/>
    <col min="18" max="18" width="2.875" customWidth="1"/>
  </cols>
  <sheetData>
    <row r="2" ht="15.75" spans="1:29">
      <c r="A2" s="1"/>
      <c r="B2" s="1">
        <v>6.3339</v>
      </c>
      <c r="C2" s="1"/>
      <c r="D2" s="2"/>
      <c r="E2" s="3"/>
      <c r="F2" s="1"/>
      <c r="H2" s="4"/>
      <c r="I2" s="1"/>
      <c r="J2" s="45"/>
      <c r="K2" s="1"/>
      <c r="L2" s="46"/>
      <c r="M2" s="47"/>
      <c r="N2" s="1"/>
      <c r="O2" s="45"/>
      <c r="P2" s="1"/>
      <c r="Q2" s="1"/>
      <c r="R2" s="1"/>
      <c r="S2" s="1"/>
      <c r="T2" s="67"/>
      <c r="U2" s="68"/>
      <c r="V2" s="1"/>
      <c r="W2" s="1"/>
      <c r="X2" s="1"/>
      <c r="Y2" s="1"/>
      <c r="Z2" s="1"/>
      <c r="AA2" s="1"/>
      <c r="AB2" s="1"/>
      <c r="AC2" s="1"/>
    </row>
    <row r="3" ht="15.75" spans="1:29">
      <c r="A3" s="5"/>
      <c r="B3" s="6" t="s">
        <v>0</v>
      </c>
      <c r="C3" s="7" t="s">
        <v>1</v>
      </c>
      <c r="D3" s="8"/>
      <c r="E3" s="9" t="s">
        <v>2</v>
      </c>
      <c r="F3" s="7" t="s">
        <v>3</v>
      </c>
      <c r="G3" s="10"/>
      <c r="H3" s="8"/>
      <c r="I3" s="7" t="s">
        <v>1</v>
      </c>
      <c r="J3" s="10"/>
      <c r="K3" s="10"/>
      <c r="L3" s="8"/>
      <c r="M3" s="48" t="s">
        <v>4</v>
      </c>
      <c r="N3" s="49"/>
      <c r="O3" s="7" t="s">
        <v>3</v>
      </c>
      <c r="P3" s="10"/>
      <c r="Q3" s="8"/>
      <c r="R3" s="69" t="s">
        <v>3</v>
      </c>
      <c r="S3" s="70"/>
      <c r="T3" s="7" t="s">
        <v>3</v>
      </c>
      <c r="U3" s="8"/>
      <c r="V3" s="69" t="s">
        <v>3</v>
      </c>
      <c r="W3" s="70"/>
      <c r="X3" s="7" t="s">
        <v>5</v>
      </c>
      <c r="Y3" s="10"/>
      <c r="Z3" s="8"/>
      <c r="AA3" s="6" t="s">
        <v>6</v>
      </c>
      <c r="AB3" s="1"/>
      <c r="AC3" s="1"/>
    </row>
    <row r="4" ht="15.75" spans="1:29">
      <c r="A4" s="11"/>
      <c r="B4" s="12"/>
      <c r="C4" s="13"/>
      <c r="D4" s="14"/>
      <c r="E4" s="15"/>
      <c r="F4" s="13"/>
      <c r="G4" s="16"/>
      <c r="H4" s="14"/>
      <c r="I4" s="13"/>
      <c r="J4" s="16"/>
      <c r="K4" s="16"/>
      <c r="L4" s="14"/>
      <c r="M4" s="50"/>
      <c r="N4" s="51"/>
      <c r="O4" s="13"/>
      <c r="P4" s="16"/>
      <c r="Q4" s="14"/>
      <c r="R4" s="69" t="s">
        <v>3</v>
      </c>
      <c r="S4" s="70"/>
      <c r="T4" s="13"/>
      <c r="U4" s="14"/>
      <c r="V4" s="69" t="s">
        <v>3</v>
      </c>
      <c r="W4" s="70"/>
      <c r="X4" s="13"/>
      <c r="Y4" s="16"/>
      <c r="Z4" s="14"/>
      <c r="AA4" s="19"/>
      <c r="AB4" s="1"/>
      <c r="AC4" s="1"/>
    </row>
    <row r="5" ht="15.75" spans="1:29">
      <c r="A5" s="11" t="s">
        <v>7</v>
      </c>
      <c r="B5" s="12"/>
      <c r="C5" s="6" t="s">
        <v>8</v>
      </c>
      <c r="D5" s="6" t="s">
        <v>9</v>
      </c>
      <c r="E5" s="6" t="s">
        <v>8</v>
      </c>
      <c r="F5" s="6" t="s">
        <v>8</v>
      </c>
      <c r="G5" s="17" t="s">
        <v>10</v>
      </c>
      <c r="H5" s="6" t="s">
        <v>11</v>
      </c>
      <c r="I5" s="6" t="s">
        <v>8</v>
      </c>
      <c r="J5" s="52" t="s">
        <v>12</v>
      </c>
      <c r="K5" s="53"/>
      <c r="L5" s="6" t="s">
        <v>9</v>
      </c>
      <c r="M5" s="54" t="s">
        <v>8</v>
      </c>
      <c r="N5" s="55" t="s">
        <v>9</v>
      </c>
      <c r="O5" s="6" t="s">
        <v>8</v>
      </c>
      <c r="P5" s="6" t="s">
        <v>10</v>
      </c>
      <c r="Q5" s="6" t="s">
        <v>11</v>
      </c>
      <c r="R5" s="54" t="s">
        <v>13</v>
      </c>
      <c r="S5" s="54" t="s">
        <v>14</v>
      </c>
      <c r="T5" s="6" t="s">
        <v>8</v>
      </c>
      <c r="U5" s="6" t="s">
        <v>11</v>
      </c>
      <c r="V5" s="54" t="s">
        <v>13</v>
      </c>
      <c r="W5" s="54" t="s">
        <v>14</v>
      </c>
      <c r="X5" s="6" t="s">
        <v>15</v>
      </c>
      <c r="Y5" s="6" t="s">
        <v>15</v>
      </c>
      <c r="Z5" s="6" t="s">
        <v>16</v>
      </c>
      <c r="AA5" s="6" t="s">
        <v>13</v>
      </c>
      <c r="AB5" s="1"/>
      <c r="AC5" s="1"/>
    </row>
    <row r="6" ht="15.75" spans="1:29">
      <c r="A6" s="18"/>
      <c r="B6" s="19"/>
      <c r="C6" s="19"/>
      <c r="D6" s="19"/>
      <c r="E6" s="19"/>
      <c r="F6" s="19"/>
      <c r="G6" s="20"/>
      <c r="H6" s="19"/>
      <c r="I6" s="19"/>
      <c r="J6" s="14" t="s">
        <v>17</v>
      </c>
      <c r="K6" s="14" t="s">
        <v>18</v>
      </c>
      <c r="L6" s="19"/>
      <c r="M6" s="56"/>
      <c r="N6" s="57"/>
      <c r="O6" s="19"/>
      <c r="P6" s="19"/>
      <c r="Q6" s="19"/>
      <c r="R6" s="56"/>
      <c r="S6" s="56"/>
      <c r="T6" s="19"/>
      <c r="U6" s="19"/>
      <c r="V6" s="56"/>
      <c r="W6" s="56"/>
      <c r="X6" s="19"/>
      <c r="Y6" s="19"/>
      <c r="Z6" s="19"/>
      <c r="AA6" s="19"/>
      <c r="AB6" s="1"/>
      <c r="AC6" s="1"/>
    </row>
    <row r="7" ht="15.75" spans="1:29">
      <c r="A7" s="6" t="s">
        <v>19</v>
      </c>
      <c r="B7" s="14" t="s">
        <v>20</v>
      </c>
      <c r="C7" s="21"/>
      <c r="D7" s="21"/>
      <c r="E7" s="21"/>
      <c r="F7" s="21"/>
      <c r="G7" s="21"/>
      <c r="H7" s="21"/>
      <c r="I7" s="21">
        <f>C7+E7-F7</f>
        <v>0</v>
      </c>
      <c r="J7" s="21"/>
      <c r="K7" s="21"/>
      <c r="L7" s="21"/>
      <c r="M7" s="58" t="str">
        <f>IF(C7&lt;&gt;0,I7/C7,"-")</f>
        <v>-</v>
      </c>
      <c r="N7" s="58" t="str">
        <f>IF(D7&lt;&gt;0,L7/D7,"-")</f>
        <v>-</v>
      </c>
      <c r="O7" s="21"/>
      <c r="P7" s="21"/>
      <c r="Q7" s="21"/>
      <c r="R7" s="58" t="str">
        <f>IF(O7&lt;&gt;0,F7/O7,"-")</f>
        <v>-</v>
      </c>
      <c r="S7" s="58" t="str">
        <f>IF(Q7&lt;&gt;0,H7/Q7,"-")</f>
        <v>-</v>
      </c>
      <c r="T7" s="21"/>
      <c r="U7" s="21"/>
      <c r="V7" s="58" t="str">
        <f>IF(T7&lt;&gt;0,F7/T7,"-")</f>
        <v>-</v>
      </c>
      <c r="W7" s="58" t="str">
        <f>IF(U7&lt;&gt;0,H7/U7,"-")</f>
        <v>-</v>
      </c>
      <c r="X7" s="21"/>
      <c r="Y7" s="21"/>
      <c r="Z7" s="72" t="str">
        <f>IF(Y7&lt;&gt;0,X7/Y7,"-")</f>
        <v>-</v>
      </c>
      <c r="AA7" s="21"/>
      <c r="AB7" s="1"/>
      <c r="AC7" s="1"/>
    </row>
    <row r="8" ht="15.75" spans="1:29">
      <c r="A8" s="19"/>
      <c r="B8" s="14" t="s">
        <v>21</v>
      </c>
      <c r="C8" s="21"/>
      <c r="D8" s="21"/>
      <c r="E8" s="21"/>
      <c r="F8" s="21"/>
      <c r="G8" s="21" t="str">
        <f>IF(F7&lt;&gt;0,F8/F7*G7,"0")</f>
        <v>0</v>
      </c>
      <c r="H8" s="21" t="str">
        <f>IF(F7&lt;&gt;0,F8/F7*H7,"0")</f>
        <v>0</v>
      </c>
      <c r="I8" s="21">
        <f t="shared" ref="I8:I32" si="0">C8+E8-F8</f>
        <v>0</v>
      </c>
      <c r="J8" s="21"/>
      <c r="K8" s="21"/>
      <c r="L8" s="21"/>
      <c r="M8" s="58" t="str">
        <f t="shared" ref="M8:M32" si="1">IF(C8&lt;&gt;0,I8/C8,"-")</f>
        <v>-</v>
      </c>
      <c r="N8" s="58" t="str">
        <f t="shared" ref="N8:N32" si="2">IF(D8&lt;&gt;0,L8/D8,"-")</f>
        <v>-</v>
      </c>
      <c r="O8" s="21"/>
      <c r="P8" s="21"/>
      <c r="Q8" s="21"/>
      <c r="R8" s="58" t="str">
        <f t="shared" ref="R8:R32" si="3">IF(O8&lt;&gt;0,F8/O8,"-")</f>
        <v>-</v>
      </c>
      <c r="S8" s="58" t="str">
        <f t="shared" ref="S8:S32" si="4">IF(Q8&lt;&gt;0,H8/Q8,"-")</f>
        <v>-</v>
      </c>
      <c r="T8" s="21"/>
      <c r="U8" s="21"/>
      <c r="V8" s="58" t="str">
        <f t="shared" ref="V8:V32" si="5">IF(T8&lt;&gt;0,F8/T8,"-")</f>
        <v>-</v>
      </c>
      <c r="W8" s="58" t="str">
        <f t="shared" ref="W8:W32" si="6">IF(U8&lt;&gt;0,H8/U8,"-")</f>
        <v>-</v>
      </c>
      <c r="X8" s="21"/>
      <c r="Y8" s="21"/>
      <c r="Z8" s="72" t="str">
        <f t="shared" ref="Z8:Z32" si="7">IF(Y8&lt;&gt;0,X8/Y8,"-")</f>
        <v>-</v>
      </c>
      <c r="AA8" s="21"/>
      <c r="AB8" s="1"/>
      <c r="AC8" s="1"/>
    </row>
    <row r="9" ht="15.75" spans="1:29">
      <c r="A9" s="6" t="s">
        <v>22</v>
      </c>
      <c r="B9" s="14" t="s">
        <v>20</v>
      </c>
      <c r="C9" s="21"/>
      <c r="D9" s="21"/>
      <c r="E9" s="21"/>
      <c r="F9" s="21"/>
      <c r="G9" s="21"/>
      <c r="H9" s="21"/>
      <c r="I9" s="21">
        <f t="shared" si="0"/>
        <v>0</v>
      </c>
      <c r="J9" s="21"/>
      <c r="K9" s="21"/>
      <c r="L9" s="21"/>
      <c r="M9" s="58" t="str">
        <f t="shared" si="1"/>
        <v>-</v>
      </c>
      <c r="N9" s="58" t="str">
        <f t="shared" si="2"/>
        <v>-</v>
      </c>
      <c r="O9" s="21"/>
      <c r="P9" s="21"/>
      <c r="Q9" s="21"/>
      <c r="R9" s="58" t="str">
        <f t="shared" si="3"/>
        <v>-</v>
      </c>
      <c r="S9" s="58" t="str">
        <f t="shared" si="4"/>
        <v>-</v>
      </c>
      <c r="T9" s="21"/>
      <c r="U9" s="21"/>
      <c r="V9" s="58" t="str">
        <f t="shared" si="5"/>
        <v>-</v>
      </c>
      <c r="W9" s="58" t="str">
        <f t="shared" si="6"/>
        <v>-</v>
      </c>
      <c r="X9" s="21"/>
      <c r="Y9" s="21"/>
      <c r="Z9" s="72" t="str">
        <f t="shared" si="7"/>
        <v>-</v>
      </c>
      <c r="AA9" s="21"/>
      <c r="AB9" s="1"/>
      <c r="AC9" s="1"/>
    </row>
    <row r="10" ht="15.75" spans="1:29">
      <c r="A10" s="19"/>
      <c r="B10" s="14" t="s">
        <v>21</v>
      </c>
      <c r="C10" s="21"/>
      <c r="D10" s="21"/>
      <c r="E10" s="21"/>
      <c r="F10" s="21"/>
      <c r="G10" s="21" t="str">
        <f>IF(F9&lt;&gt;0,F10/F9*G9,"0")</f>
        <v>0</v>
      </c>
      <c r="H10" s="21" t="str">
        <f>IF(F9&lt;&gt;0,F10/F9*H9,"0")</f>
        <v>0</v>
      </c>
      <c r="I10" s="21">
        <f t="shared" si="0"/>
        <v>0</v>
      </c>
      <c r="J10" s="21"/>
      <c r="K10" s="21"/>
      <c r="L10" s="21"/>
      <c r="M10" s="58" t="str">
        <f t="shared" si="1"/>
        <v>-</v>
      </c>
      <c r="N10" s="58" t="str">
        <f t="shared" si="2"/>
        <v>-</v>
      </c>
      <c r="O10" s="21"/>
      <c r="P10" s="21"/>
      <c r="Q10" s="21"/>
      <c r="R10" s="58" t="str">
        <f t="shared" si="3"/>
        <v>-</v>
      </c>
      <c r="S10" s="58" t="str">
        <f t="shared" si="4"/>
        <v>-</v>
      </c>
      <c r="T10" s="21"/>
      <c r="U10" s="21"/>
      <c r="V10" s="58" t="str">
        <f t="shared" si="5"/>
        <v>-</v>
      </c>
      <c r="W10" s="58" t="str">
        <f t="shared" si="6"/>
        <v>-</v>
      </c>
      <c r="X10" s="21"/>
      <c r="Y10" s="21"/>
      <c r="Z10" s="72" t="str">
        <f t="shared" si="7"/>
        <v>-</v>
      </c>
      <c r="AA10" s="21"/>
      <c r="AB10" s="1"/>
      <c r="AC10" s="1"/>
    </row>
    <row r="11" ht="15.75" spans="1:29">
      <c r="A11" s="6" t="s">
        <v>23</v>
      </c>
      <c r="B11" s="14" t="s">
        <v>20</v>
      </c>
      <c r="C11" s="21"/>
      <c r="D11" s="21"/>
      <c r="E11" s="21"/>
      <c r="F11" s="21"/>
      <c r="G11" s="21"/>
      <c r="H11" s="21"/>
      <c r="I11" s="21">
        <f t="shared" si="0"/>
        <v>0</v>
      </c>
      <c r="J11" s="21"/>
      <c r="K11" s="21"/>
      <c r="L11" s="21"/>
      <c r="M11" s="58" t="str">
        <f t="shared" si="1"/>
        <v>-</v>
      </c>
      <c r="N11" s="58" t="str">
        <f t="shared" si="2"/>
        <v>-</v>
      </c>
      <c r="O11" s="21"/>
      <c r="P11" s="21"/>
      <c r="Q11" s="21"/>
      <c r="R11" s="58" t="str">
        <f t="shared" si="3"/>
        <v>-</v>
      </c>
      <c r="S11" s="58" t="str">
        <f t="shared" si="4"/>
        <v>-</v>
      </c>
      <c r="T11" s="21"/>
      <c r="U11" s="21"/>
      <c r="V11" s="58" t="str">
        <f t="shared" si="5"/>
        <v>-</v>
      </c>
      <c r="W11" s="58" t="str">
        <f t="shared" si="6"/>
        <v>-</v>
      </c>
      <c r="X11" s="21"/>
      <c r="Y11" s="21"/>
      <c r="Z11" s="72" t="str">
        <f t="shared" si="7"/>
        <v>-</v>
      </c>
      <c r="AA11" s="21"/>
      <c r="AB11" s="1"/>
      <c r="AC11" s="1"/>
    </row>
    <row r="12" ht="15.75" spans="1:29">
      <c r="A12" s="19"/>
      <c r="B12" s="14" t="s">
        <v>21</v>
      </c>
      <c r="C12" s="21"/>
      <c r="D12" s="21"/>
      <c r="E12" s="21"/>
      <c r="F12" s="21"/>
      <c r="G12" s="21" t="str">
        <f>IF(F11&lt;&gt;0,F12/F11*G11,"0")</f>
        <v>0</v>
      </c>
      <c r="H12" s="21" t="str">
        <f>IF(F11&lt;&gt;0,F12/F11*H11,"0")</f>
        <v>0</v>
      </c>
      <c r="I12" s="21">
        <f t="shared" si="0"/>
        <v>0</v>
      </c>
      <c r="J12" s="21"/>
      <c r="K12" s="21"/>
      <c r="L12" s="21"/>
      <c r="M12" s="58" t="str">
        <f t="shared" si="1"/>
        <v>-</v>
      </c>
      <c r="N12" s="58" t="str">
        <f t="shared" si="2"/>
        <v>-</v>
      </c>
      <c r="O12" s="21"/>
      <c r="P12" s="21"/>
      <c r="Q12" s="21"/>
      <c r="R12" s="58" t="str">
        <f t="shared" si="3"/>
        <v>-</v>
      </c>
      <c r="S12" s="58" t="str">
        <f t="shared" si="4"/>
        <v>-</v>
      </c>
      <c r="T12" s="21"/>
      <c r="U12" s="21"/>
      <c r="V12" s="58" t="str">
        <f t="shared" si="5"/>
        <v>-</v>
      </c>
      <c r="W12" s="58" t="str">
        <f t="shared" si="6"/>
        <v>-</v>
      </c>
      <c r="X12" s="21"/>
      <c r="Y12" s="21"/>
      <c r="Z12" s="72" t="str">
        <f t="shared" si="7"/>
        <v>-</v>
      </c>
      <c r="AA12" s="21"/>
      <c r="AB12" s="1"/>
      <c r="AC12" s="1"/>
    </row>
    <row r="13" ht="15.75" spans="1:29">
      <c r="A13" s="6" t="s">
        <v>24</v>
      </c>
      <c r="B13" s="14" t="s">
        <v>20</v>
      </c>
      <c r="C13" s="21"/>
      <c r="D13" s="21"/>
      <c r="E13" s="21"/>
      <c r="F13" s="21"/>
      <c r="G13" s="21"/>
      <c r="H13" s="21"/>
      <c r="I13" s="21">
        <f t="shared" si="0"/>
        <v>0</v>
      </c>
      <c r="J13" s="21"/>
      <c r="K13" s="21"/>
      <c r="L13" s="21"/>
      <c r="M13" s="58" t="str">
        <f t="shared" si="1"/>
        <v>-</v>
      </c>
      <c r="N13" s="58" t="str">
        <f t="shared" si="2"/>
        <v>-</v>
      </c>
      <c r="O13" s="21"/>
      <c r="P13" s="21"/>
      <c r="Q13" s="21"/>
      <c r="R13" s="58" t="str">
        <f t="shared" si="3"/>
        <v>-</v>
      </c>
      <c r="S13" s="58" t="str">
        <f t="shared" si="4"/>
        <v>-</v>
      </c>
      <c r="T13" s="21"/>
      <c r="U13" s="21"/>
      <c r="V13" s="58" t="str">
        <f t="shared" si="5"/>
        <v>-</v>
      </c>
      <c r="W13" s="58" t="str">
        <f t="shared" si="6"/>
        <v>-</v>
      </c>
      <c r="X13" s="21"/>
      <c r="Y13" s="21"/>
      <c r="Z13" s="72" t="str">
        <f t="shared" si="7"/>
        <v>-</v>
      </c>
      <c r="AA13" s="21"/>
      <c r="AB13" s="1"/>
      <c r="AC13" s="1"/>
    </row>
    <row r="14" ht="15.75" spans="1:29">
      <c r="A14" s="19"/>
      <c r="B14" s="14" t="s">
        <v>21</v>
      </c>
      <c r="C14" s="21"/>
      <c r="D14" s="21"/>
      <c r="E14" s="21"/>
      <c r="F14" s="21"/>
      <c r="G14" s="21" t="str">
        <f>IF(F13&lt;&gt;0,F14/F13*G13,"0")</f>
        <v>0</v>
      </c>
      <c r="H14" s="21" t="str">
        <f>IF(F13&lt;&gt;0,F14/F13*H13,"0")</f>
        <v>0</v>
      </c>
      <c r="I14" s="21">
        <f t="shared" si="0"/>
        <v>0</v>
      </c>
      <c r="J14" s="21"/>
      <c r="K14" s="21"/>
      <c r="L14" s="21"/>
      <c r="M14" s="58" t="str">
        <f t="shared" si="1"/>
        <v>-</v>
      </c>
      <c r="N14" s="58" t="str">
        <f t="shared" si="2"/>
        <v>-</v>
      </c>
      <c r="O14" s="21"/>
      <c r="P14" s="21"/>
      <c r="Q14" s="21"/>
      <c r="R14" s="58" t="str">
        <f t="shared" si="3"/>
        <v>-</v>
      </c>
      <c r="S14" s="58" t="str">
        <f t="shared" si="4"/>
        <v>-</v>
      </c>
      <c r="T14" s="21"/>
      <c r="U14" s="21"/>
      <c r="V14" s="58" t="str">
        <f t="shared" si="5"/>
        <v>-</v>
      </c>
      <c r="W14" s="58" t="str">
        <f t="shared" si="6"/>
        <v>-</v>
      </c>
      <c r="X14" s="21"/>
      <c r="Y14" s="21"/>
      <c r="Z14" s="72" t="str">
        <f t="shared" si="7"/>
        <v>-</v>
      </c>
      <c r="AA14" s="21"/>
      <c r="AB14" s="1"/>
      <c r="AC14" s="1"/>
    </row>
    <row r="15" ht="15" spans="1:29">
      <c r="A15" s="6" t="s">
        <v>25</v>
      </c>
      <c r="B15" s="14" t="s">
        <v>20</v>
      </c>
      <c r="C15" s="21"/>
      <c r="D15" s="21"/>
      <c r="E15" s="21"/>
      <c r="F15" s="21"/>
      <c r="G15" s="21"/>
      <c r="H15" s="21"/>
      <c r="I15" s="21">
        <f t="shared" si="0"/>
        <v>0</v>
      </c>
      <c r="J15" s="21"/>
      <c r="K15" s="21"/>
      <c r="L15" s="21"/>
      <c r="M15" s="58" t="str">
        <f t="shared" si="1"/>
        <v>-</v>
      </c>
      <c r="N15" s="58" t="str">
        <f t="shared" si="2"/>
        <v>-</v>
      </c>
      <c r="O15" s="21"/>
      <c r="P15" s="21"/>
      <c r="Q15" s="21"/>
      <c r="R15" s="58" t="str">
        <f t="shared" si="3"/>
        <v>-</v>
      </c>
      <c r="S15" s="58" t="str">
        <f t="shared" si="4"/>
        <v>-</v>
      </c>
      <c r="T15" s="21"/>
      <c r="U15" s="21"/>
      <c r="V15" s="58" t="str">
        <f t="shared" si="5"/>
        <v>-</v>
      </c>
      <c r="W15" s="58" t="str">
        <f t="shared" si="6"/>
        <v>-</v>
      </c>
      <c r="X15" s="21"/>
      <c r="Y15" s="21"/>
      <c r="Z15" s="72" t="str">
        <f t="shared" si="7"/>
        <v>-</v>
      </c>
      <c r="AA15" s="21"/>
      <c r="AB15" s="23"/>
      <c r="AC15" s="23"/>
    </row>
    <row r="16" ht="15" spans="1:29">
      <c r="A16" s="19"/>
      <c r="B16" s="14" t="s">
        <v>21</v>
      </c>
      <c r="C16" s="21"/>
      <c r="D16" s="21"/>
      <c r="E16" s="21"/>
      <c r="F16" s="21"/>
      <c r="G16" s="21" t="str">
        <f>IF(F15&lt;&gt;0,F16/F15*G15,"0")</f>
        <v>0</v>
      </c>
      <c r="H16" s="21" t="str">
        <f>IF(F15&lt;&gt;0,F16/F15*H15,"0")</f>
        <v>0</v>
      </c>
      <c r="I16" s="21">
        <f t="shared" si="0"/>
        <v>0</v>
      </c>
      <c r="J16" s="21"/>
      <c r="K16" s="21"/>
      <c r="L16" s="21"/>
      <c r="M16" s="58" t="str">
        <f t="shared" si="1"/>
        <v>-</v>
      </c>
      <c r="N16" s="58" t="str">
        <f t="shared" si="2"/>
        <v>-</v>
      </c>
      <c r="O16" s="21"/>
      <c r="P16" s="21"/>
      <c r="Q16" s="21"/>
      <c r="R16" s="58" t="str">
        <f t="shared" si="3"/>
        <v>-</v>
      </c>
      <c r="S16" s="58" t="str">
        <f t="shared" si="4"/>
        <v>-</v>
      </c>
      <c r="T16" s="21"/>
      <c r="U16" s="21"/>
      <c r="V16" s="58" t="str">
        <f t="shared" si="5"/>
        <v>-</v>
      </c>
      <c r="W16" s="58" t="str">
        <f t="shared" si="6"/>
        <v>-</v>
      </c>
      <c r="X16" s="21"/>
      <c r="Y16" s="21"/>
      <c r="Z16" s="72" t="str">
        <f t="shared" si="7"/>
        <v>-</v>
      </c>
      <c r="AA16" s="21"/>
      <c r="AB16" s="23"/>
      <c r="AC16" s="23"/>
    </row>
    <row r="17" ht="15" spans="1:29">
      <c r="A17" s="6" t="s">
        <v>26</v>
      </c>
      <c r="B17" s="14" t="s">
        <v>20</v>
      </c>
      <c r="C17" s="21"/>
      <c r="D17" s="21"/>
      <c r="E17" s="21"/>
      <c r="F17" s="21"/>
      <c r="G17" s="21">
        <v>0</v>
      </c>
      <c r="H17" s="21"/>
      <c r="I17" s="21">
        <f t="shared" si="0"/>
        <v>0</v>
      </c>
      <c r="J17" s="21"/>
      <c r="K17" s="21"/>
      <c r="L17" s="21"/>
      <c r="M17" s="58" t="str">
        <f t="shared" si="1"/>
        <v>-</v>
      </c>
      <c r="N17" s="58" t="str">
        <f t="shared" si="2"/>
        <v>-</v>
      </c>
      <c r="O17" s="21"/>
      <c r="P17" s="21"/>
      <c r="Q17" s="21"/>
      <c r="R17" s="58" t="str">
        <f t="shared" si="3"/>
        <v>-</v>
      </c>
      <c r="S17" s="58" t="str">
        <f t="shared" si="4"/>
        <v>-</v>
      </c>
      <c r="T17" s="21"/>
      <c r="U17" s="21"/>
      <c r="V17" s="58" t="str">
        <f t="shared" si="5"/>
        <v>-</v>
      </c>
      <c r="W17" s="58" t="str">
        <f t="shared" si="6"/>
        <v>-</v>
      </c>
      <c r="X17" s="21"/>
      <c r="Y17" s="21"/>
      <c r="Z17" s="72" t="str">
        <f t="shared" si="7"/>
        <v>-</v>
      </c>
      <c r="AA17" s="21"/>
      <c r="AB17" s="23"/>
      <c r="AC17" s="23"/>
    </row>
    <row r="18" ht="15" spans="1:29">
      <c r="A18" s="19"/>
      <c r="B18" s="14" t="s">
        <v>21</v>
      </c>
      <c r="C18" s="21"/>
      <c r="D18" s="21"/>
      <c r="E18" s="21"/>
      <c r="F18" s="21"/>
      <c r="G18" s="21">
        <v>0</v>
      </c>
      <c r="H18" s="21" t="str">
        <f>IF(F17&lt;&gt;0,F18/F17*H17,"0")</f>
        <v>0</v>
      </c>
      <c r="I18" s="21">
        <f t="shared" si="0"/>
        <v>0</v>
      </c>
      <c r="J18" s="21"/>
      <c r="K18" s="21"/>
      <c r="L18" s="21"/>
      <c r="M18" s="58" t="str">
        <f t="shared" si="1"/>
        <v>-</v>
      </c>
      <c r="N18" s="58" t="str">
        <f t="shared" si="2"/>
        <v>-</v>
      </c>
      <c r="O18" s="21"/>
      <c r="P18" s="21"/>
      <c r="Q18" s="21"/>
      <c r="R18" s="58" t="str">
        <f t="shared" si="3"/>
        <v>-</v>
      </c>
      <c r="S18" s="58" t="str">
        <f t="shared" si="4"/>
        <v>-</v>
      </c>
      <c r="T18" s="21"/>
      <c r="U18" s="21"/>
      <c r="V18" s="58" t="str">
        <f t="shared" si="5"/>
        <v>-</v>
      </c>
      <c r="W18" s="58" t="str">
        <f t="shared" si="6"/>
        <v>-</v>
      </c>
      <c r="X18" s="21"/>
      <c r="Y18" s="21"/>
      <c r="Z18" s="72" t="str">
        <f t="shared" si="7"/>
        <v>-</v>
      </c>
      <c r="AA18" s="21"/>
      <c r="AB18" s="23"/>
      <c r="AC18" s="23"/>
    </row>
    <row r="19" ht="15" spans="1:29">
      <c r="A19" s="6" t="s">
        <v>27</v>
      </c>
      <c r="B19" s="14" t="s">
        <v>20</v>
      </c>
      <c r="C19" s="21"/>
      <c r="D19" s="21"/>
      <c r="E19" s="21">
        <f>SUM(E7,E9,E11,E13,E15,E17)</f>
        <v>0</v>
      </c>
      <c r="F19" s="21">
        <f>SUM(F7,F9,F11,F13,F15)</f>
        <v>0</v>
      </c>
      <c r="G19" s="21">
        <f>SUM(G7,G9,G11,G13,G15)</f>
        <v>0</v>
      </c>
      <c r="H19" s="21">
        <f>SUM(H7,H9,H11,H13,H15)</f>
        <v>0</v>
      </c>
      <c r="I19" s="21">
        <f t="shared" si="0"/>
        <v>0</v>
      </c>
      <c r="J19" s="21"/>
      <c r="K19" s="21"/>
      <c r="L19" s="21">
        <f>SUM(L7,L9,L11,L13,L15)</f>
        <v>0</v>
      </c>
      <c r="M19" s="58" t="str">
        <f t="shared" si="1"/>
        <v>-</v>
      </c>
      <c r="N19" s="58" t="str">
        <f t="shared" si="2"/>
        <v>-</v>
      </c>
      <c r="O19" s="21"/>
      <c r="P19" s="21"/>
      <c r="Q19" s="21"/>
      <c r="R19" s="58" t="str">
        <f t="shared" si="3"/>
        <v>-</v>
      </c>
      <c r="S19" s="58" t="str">
        <f t="shared" si="4"/>
        <v>-</v>
      </c>
      <c r="T19" s="21"/>
      <c r="U19" s="21"/>
      <c r="V19" s="58" t="str">
        <f t="shared" si="5"/>
        <v>-</v>
      </c>
      <c r="W19" s="58" t="str">
        <f t="shared" si="6"/>
        <v>-</v>
      </c>
      <c r="X19" s="21"/>
      <c r="Y19" s="21"/>
      <c r="Z19" s="72" t="str">
        <f t="shared" si="7"/>
        <v>-</v>
      </c>
      <c r="AA19" s="21"/>
      <c r="AB19" s="23"/>
      <c r="AC19" s="23"/>
    </row>
    <row r="20" ht="15" spans="1:29">
      <c r="A20" s="12"/>
      <c r="B20" s="14" t="s">
        <v>28</v>
      </c>
      <c r="C20" s="21"/>
      <c r="D20" s="21"/>
      <c r="E20" s="21">
        <f>IF(B2&lt;&gt;0,E21/B2,"-")</f>
        <v>0</v>
      </c>
      <c r="F20" s="21">
        <f>IF(B2&lt;&gt;0,F21/B2,"-")</f>
        <v>0</v>
      </c>
      <c r="G20" s="21">
        <f>IF(B2&lt;&gt;0,G21/B2,"-")</f>
        <v>0</v>
      </c>
      <c r="H20" s="21">
        <f>IF(B2&lt;&gt;0,H21/B2,"-")</f>
        <v>0</v>
      </c>
      <c r="I20" s="21">
        <f t="shared" si="0"/>
        <v>0</v>
      </c>
      <c r="J20" s="21"/>
      <c r="K20" s="21"/>
      <c r="L20" s="21">
        <f>IF(B2&lt;&gt;0,L21/B2,"-")</f>
        <v>0</v>
      </c>
      <c r="M20" s="58" t="str">
        <f t="shared" si="1"/>
        <v>-</v>
      </c>
      <c r="N20" s="58" t="str">
        <f t="shared" si="2"/>
        <v>-</v>
      </c>
      <c r="O20" s="21"/>
      <c r="P20" s="21"/>
      <c r="Q20" s="21"/>
      <c r="R20" s="58" t="str">
        <f t="shared" si="3"/>
        <v>-</v>
      </c>
      <c r="S20" s="58" t="str">
        <f t="shared" si="4"/>
        <v>-</v>
      </c>
      <c r="T20" s="21"/>
      <c r="U20" s="21"/>
      <c r="V20" s="58" t="str">
        <f t="shared" si="5"/>
        <v>-</v>
      </c>
      <c r="W20" s="58" t="str">
        <f t="shared" si="6"/>
        <v>-</v>
      </c>
      <c r="X20" s="21"/>
      <c r="Y20" s="21"/>
      <c r="Z20" s="72" t="str">
        <f t="shared" si="7"/>
        <v>-</v>
      </c>
      <c r="AA20" s="21"/>
      <c r="AB20" s="23"/>
      <c r="AC20" s="23"/>
    </row>
    <row r="21" ht="15" spans="1:29">
      <c r="A21" s="19"/>
      <c r="B21" s="14" t="s">
        <v>21</v>
      </c>
      <c r="C21" s="21"/>
      <c r="D21" s="21"/>
      <c r="E21" s="22">
        <f>SUM(E8,E10,E12,E14,E16,E18)</f>
        <v>0</v>
      </c>
      <c r="F21" s="21">
        <f>SUM(F8,F10,F12,F14,F16)</f>
        <v>0</v>
      </c>
      <c r="G21" s="21">
        <f>SUM(G8,G10,G12,G14,G16)</f>
        <v>0</v>
      </c>
      <c r="H21" s="21">
        <f>SUM(H8,H10,H12,H14,H16)</f>
        <v>0</v>
      </c>
      <c r="I21" s="21">
        <f t="shared" si="0"/>
        <v>0</v>
      </c>
      <c r="J21" s="21"/>
      <c r="K21" s="21"/>
      <c r="L21" s="21">
        <f>SUM(L8,L10,L12,L14,L16)</f>
        <v>0</v>
      </c>
      <c r="M21" s="58" t="str">
        <f t="shared" si="1"/>
        <v>-</v>
      </c>
      <c r="N21" s="58" t="str">
        <f t="shared" si="2"/>
        <v>-</v>
      </c>
      <c r="O21" s="21"/>
      <c r="P21" s="21"/>
      <c r="Q21" s="21"/>
      <c r="R21" s="58" t="str">
        <f t="shared" si="3"/>
        <v>-</v>
      </c>
      <c r="S21" s="58" t="str">
        <f t="shared" si="4"/>
        <v>-</v>
      </c>
      <c r="T21" s="21"/>
      <c r="U21" s="21"/>
      <c r="V21" s="58" t="str">
        <f t="shared" si="5"/>
        <v>-</v>
      </c>
      <c r="W21" s="58" t="str">
        <f t="shared" si="6"/>
        <v>-</v>
      </c>
      <c r="X21" s="21"/>
      <c r="Y21" s="21"/>
      <c r="Z21" s="72" t="str">
        <f t="shared" si="7"/>
        <v>-</v>
      </c>
      <c r="AA21" s="21"/>
      <c r="AB21" s="23"/>
      <c r="AC21" s="23"/>
    </row>
    <row r="22" ht="15" spans="1:29">
      <c r="A22" s="6" t="s">
        <v>29</v>
      </c>
      <c r="B22" s="14" t="s">
        <v>20</v>
      </c>
      <c r="C22" s="21"/>
      <c r="D22" s="21"/>
      <c r="E22" s="21"/>
      <c r="F22" s="21"/>
      <c r="G22" s="21">
        <v>0</v>
      </c>
      <c r="H22" s="21"/>
      <c r="I22" s="21">
        <f t="shared" si="0"/>
        <v>0</v>
      </c>
      <c r="J22" s="21"/>
      <c r="K22" s="21"/>
      <c r="L22" s="21"/>
      <c r="M22" s="58" t="str">
        <f t="shared" si="1"/>
        <v>-</v>
      </c>
      <c r="N22" s="58" t="str">
        <f t="shared" si="2"/>
        <v>-</v>
      </c>
      <c r="O22" s="21"/>
      <c r="P22" s="21"/>
      <c r="Q22" s="21"/>
      <c r="R22" s="58" t="str">
        <f t="shared" si="3"/>
        <v>-</v>
      </c>
      <c r="S22" s="58" t="str">
        <f t="shared" si="4"/>
        <v>-</v>
      </c>
      <c r="T22" s="21"/>
      <c r="U22" s="21"/>
      <c r="V22" s="58" t="str">
        <f t="shared" si="5"/>
        <v>-</v>
      </c>
      <c r="W22" s="58" t="str">
        <f t="shared" si="6"/>
        <v>-</v>
      </c>
      <c r="X22" s="21"/>
      <c r="Y22" s="21"/>
      <c r="Z22" s="72" t="str">
        <f t="shared" si="7"/>
        <v>-</v>
      </c>
      <c r="AA22" s="21"/>
      <c r="AB22" s="23"/>
      <c r="AC22" s="23"/>
    </row>
    <row r="23" ht="15" spans="1:29">
      <c r="A23" s="19"/>
      <c r="B23" s="14" t="s">
        <v>28</v>
      </c>
      <c r="C23" s="21"/>
      <c r="D23" s="21"/>
      <c r="E23" s="21"/>
      <c r="F23" s="21"/>
      <c r="G23" s="21" t="str">
        <f>IF(H22&lt;&gt;0,G23/G22*H22,"0")</f>
        <v>0</v>
      </c>
      <c r="H23" s="21" t="str">
        <f>IF(F22&lt;&gt;0,F23/F22*H22,"0")</f>
        <v>0</v>
      </c>
      <c r="I23" s="21">
        <f t="shared" si="0"/>
        <v>0</v>
      </c>
      <c r="J23" s="21"/>
      <c r="K23" s="21"/>
      <c r="L23" s="21"/>
      <c r="M23" s="58" t="str">
        <f t="shared" si="1"/>
        <v>-</v>
      </c>
      <c r="N23" s="58" t="str">
        <f t="shared" si="2"/>
        <v>-</v>
      </c>
      <c r="O23" s="21"/>
      <c r="P23" s="21"/>
      <c r="Q23" s="21"/>
      <c r="R23" s="58" t="str">
        <f t="shared" si="3"/>
        <v>-</v>
      </c>
      <c r="S23" s="58" t="str">
        <f t="shared" si="4"/>
        <v>-</v>
      </c>
      <c r="T23" s="21"/>
      <c r="U23" s="21"/>
      <c r="V23" s="58" t="str">
        <f t="shared" si="5"/>
        <v>-</v>
      </c>
      <c r="W23" s="58" t="str">
        <f t="shared" si="6"/>
        <v>-</v>
      </c>
      <c r="X23" s="21"/>
      <c r="Y23" s="21"/>
      <c r="Z23" s="72" t="str">
        <f t="shared" si="7"/>
        <v>-</v>
      </c>
      <c r="AA23" s="21"/>
      <c r="AB23" s="23"/>
      <c r="AC23" s="23"/>
    </row>
    <row r="24" ht="15" spans="1:29">
      <c r="A24" s="6" t="s">
        <v>30</v>
      </c>
      <c r="B24" s="14" t="s">
        <v>20</v>
      </c>
      <c r="C24" s="21"/>
      <c r="D24" s="21"/>
      <c r="E24" s="21"/>
      <c r="F24" s="21"/>
      <c r="G24" s="21">
        <v>0</v>
      </c>
      <c r="H24" s="21">
        <v>0</v>
      </c>
      <c r="I24" s="21">
        <f t="shared" si="0"/>
        <v>0</v>
      </c>
      <c r="J24" s="21"/>
      <c r="K24" s="21"/>
      <c r="L24" s="21"/>
      <c r="M24" s="58" t="str">
        <f t="shared" si="1"/>
        <v>-</v>
      </c>
      <c r="N24" s="58" t="str">
        <f t="shared" si="2"/>
        <v>-</v>
      </c>
      <c r="O24" s="21"/>
      <c r="P24" s="21"/>
      <c r="Q24" s="21"/>
      <c r="R24" s="58" t="str">
        <f t="shared" si="3"/>
        <v>-</v>
      </c>
      <c r="S24" s="58" t="str">
        <f t="shared" si="4"/>
        <v>-</v>
      </c>
      <c r="T24" s="21"/>
      <c r="U24" s="21"/>
      <c r="V24" s="58" t="str">
        <f t="shared" si="5"/>
        <v>-</v>
      </c>
      <c r="W24" s="58" t="str">
        <f t="shared" si="6"/>
        <v>-</v>
      </c>
      <c r="X24" s="21"/>
      <c r="Y24" s="21"/>
      <c r="Z24" s="72" t="str">
        <f t="shared" si="7"/>
        <v>-</v>
      </c>
      <c r="AA24" s="21"/>
      <c r="AB24" s="23"/>
      <c r="AC24" s="23"/>
    </row>
    <row r="25" ht="15" spans="1:29">
      <c r="A25" s="19"/>
      <c r="B25" s="14" t="s">
        <v>28</v>
      </c>
      <c r="C25" s="21"/>
      <c r="D25" s="21"/>
      <c r="E25" s="21"/>
      <c r="F25" s="21"/>
      <c r="G25" s="21">
        <v>0</v>
      </c>
      <c r="H25" s="21">
        <v>0</v>
      </c>
      <c r="I25" s="21">
        <f t="shared" si="0"/>
        <v>0</v>
      </c>
      <c r="J25" s="21"/>
      <c r="K25" s="21"/>
      <c r="L25" s="21"/>
      <c r="M25" s="58" t="str">
        <f t="shared" si="1"/>
        <v>-</v>
      </c>
      <c r="N25" s="58" t="str">
        <f t="shared" si="2"/>
        <v>-</v>
      </c>
      <c r="O25" s="21"/>
      <c r="P25" s="21"/>
      <c r="Q25" s="21"/>
      <c r="R25" s="58" t="str">
        <f t="shared" si="3"/>
        <v>-</v>
      </c>
      <c r="S25" s="58" t="str">
        <f t="shared" si="4"/>
        <v>-</v>
      </c>
      <c r="T25" s="21"/>
      <c r="U25" s="21"/>
      <c r="V25" s="58" t="str">
        <f t="shared" si="5"/>
        <v>-</v>
      </c>
      <c r="W25" s="58" t="str">
        <f t="shared" si="6"/>
        <v>-</v>
      </c>
      <c r="X25" s="21"/>
      <c r="Y25" s="21"/>
      <c r="Z25" s="72" t="str">
        <f t="shared" si="7"/>
        <v>-</v>
      </c>
      <c r="AA25" s="21"/>
      <c r="AB25" s="23"/>
      <c r="AC25" s="23"/>
    </row>
    <row r="26" ht="15" spans="1:29">
      <c r="A26" s="6" t="s">
        <v>31</v>
      </c>
      <c r="B26" s="14" t="s">
        <v>20</v>
      </c>
      <c r="C26" s="21"/>
      <c r="D26" s="21"/>
      <c r="E26" s="21"/>
      <c r="F26" s="21"/>
      <c r="G26" s="21">
        <v>0</v>
      </c>
      <c r="H26" s="21">
        <v>0</v>
      </c>
      <c r="I26" s="21">
        <f t="shared" si="0"/>
        <v>0</v>
      </c>
      <c r="J26" s="21"/>
      <c r="K26" s="21"/>
      <c r="L26" s="21"/>
      <c r="M26" s="58" t="str">
        <f t="shared" si="1"/>
        <v>-</v>
      </c>
      <c r="N26" s="58" t="str">
        <f t="shared" si="2"/>
        <v>-</v>
      </c>
      <c r="O26" s="21"/>
      <c r="P26" s="21"/>
      <c r="Q26" s="21"/>
      <c r="R26" s="58" t="str">
        <f t="shared" si="3"/>
        <v>-</v>
      </c>
      <c r="S26" s="58" t="str">
        <f t="shared" si="4"/>
        <v>-</v>
      </c>
      <c r="T26" s="21"/>
      <c r="U26" s="21"/>
      <c r="V26" s="58" t="str">
        <f t="shared" si="5"/>
        <v>-</v>
      </c>
      <c r="W26" s="58" t="str">
        <f t="shared" si="6"/>
        <v>-</v>
      </c>
      <c r="X26" s="21"/>
      <c r="Y26" s="21"/>
      <c r="Z26" s="72" t="str">
        <f t="shared" si="7"/>
        <v>-</v>
      </c>
      <c r="AA26" s="21"/>
      <c r="AB26" s="23"/>
      <c r="AC26" s="23"/>
    </row>
    <row r="27" ht="15" spans="1:29">
      <c r="A27" s="19"/>
      <c r="B27" s="14" t="s">
        <v>21</v>
      </c>
      <c r="C27" s="21"/>
      <c r="D27" s="21"/>
      <c r="E27" s="21"/>
      <c r="F27" s="21"/>
      <c r="G27" s="21">
        <v>0</v>
      </c>
      <c r="H27" s="21">
        <v>0</v>
      </c>
      <c r="I27" s="21">
        <f t="shared" si="0"/>
        <v>0</v>
      </c>
      <c r="J27" s="21"/>
      <c r="K27" s="21"/>
      <c r="L27" s="21"/>
      <c r="M27" s="58" t="str">
        <f t="shared" si="1"/>
        <v>-</v>
      </c>
      <c r="N27" s="58" t="str">
        <f t="shared" si="2"/>
        <v>-</v>
      </c>
      <c r="O27" s="21"/>
      <c r="P27" s="21"/>
      <c r="Q27" s="21"/>
      <c r="R27" s="58" t="str">
        <f t="shared" si="3"/>
        <v>-</v>
      </c>
      <c r="S27" s="58" t="str">
        <f t="shared" si="4"/>
        <v>-</v>
      </c>
      <c r="T27" s="21"/>
      <c r="U27" s="21"/>
      <c r="V27" s="58" t="str">
        <f t="shared" si="5"/>
        <v>-</v>
      </c>
      <c r="W27" s="58" t="str">
        <f t="shared" si="6"/>
        <v>-</v>
      </c>
      <c r="X27" s="21"/>
      <c r="Y27" s="21"/>
      <c r="Z27" s="72" t="str">
        <f t="shared" si="7"/>
        <v>-</v>
      </c>
      <c r="AA27" s="21"/>
      <c r="AB27" s="23"/>
      <c r="AC27" s="23"/>
    </row>
    <row r="28" ht="15" spans="1:29">
      <c r="A28" s="6" t="s">
        <v>32</v>
      </c>
      <c r="B28" s="14" t="s">
        <v>20</v>
      </c>
      <c r="C28" s="21"/>
      <c r="D28" s="21"/>
      <c r="E28" s="21"/>
      <c r="F28" s="21"/>
      <c r="G28" s="21">
        <v>0</v>
      </c>
      <c r="H28" s="21">
        <f>F28</f>
        <v>0</v>
      </c>
      <c r="I28" s="21">
        <f t="shared" si="0"/>
        <v>0</v>
      </c>
      <c r="J28" s="21"/>
      <c r="K28" s="21"/>
      <c r="L28" s="21"/>
      <c r="M28" s="58" t="str">
        <f t="shared" si="1"/>
        <v>-</v>
      </c>
      <c r="N28" s="58" t="str">
        <f t="shared" si="2"/>
        <v>-</v>
      </c>
      <c r="O28" s="21"/>
      <c r="P28" s="21"/>
      <c r="Q28" s="21"/>
      <c r="R28" s="58" t="str">
        <f t="shared" si="3"/>
        <v>-</v>
      </c>
      <c r="S28" s="58" t="str">
        <f t="shared" si="4"/>
        <v>-</v>
      </c>
      <c r="T28" s="21"/>
      <c r="U28" s="21"/>
      <c r="V28" s="58" t="str">
        <f t="shared" si="5"/>
        <v>-</v>
      </c>
      <c r="W28" s="58" t="str">
        <f t="shared" si="6"/>
        <v>-</v>
      </c>
      <c r="X28" s="21"/>
      <c r="Y28" s="21"/>
      <c r="Z28" s="72" t="str">
        <f t="shared" si="7"/>
        <v>-</v>
      </c>
      <c r="AA28" s="21"/>
      <c r="AB28" s="23"/>
      <c r="AC28" s="23"/>
    </row>
    <row r="29" ht="15" spans="1:29">
      <c r="A29" s="19"/>
      <c r="B29" s="14" t="s">
        <v>21</v>
      </c>
      <c r="C29" s="21"/>
      <c r="D29" s="21"/>
      <c r="E29" s="21"/>
      <c r="F29" s="21"/>
      <c r="G29" s="21">
        <v>0</v>
      </c>
      <c r="H29" s="21">
        <f>F29</f>
        <v>0</v>
      </c>
      <c r="I29" s="21">
        <f t="shared" si="0"/>
        <v>0</v>
      </c>
      <c r="J29" s="21"/>
      <c r="K29" s="21"/>
      <c r="L29" s="21"/>
      <c r="M29" s="58" t="str">
        <f t="shared" si="1"/>
        <v>-</v>
      </c>
      <c r="N29" s="58" t="str">
        <f t="shared" si="2"/>
        <v>-</v>
      </c>
      <c r="O29" s="21"/>
      <c r="P29" s="21"/>
      <c r="Q29" s="21"/>
      <c r="R29" s="58" t="str">
        <f t="shared" si="3"/>
        <v>-</v>
      </c>
      <c r="S29" s="58" t="str">
        <f t="shared" si="4"/>
        <v>-</v>
      </c>
      <c r="T29" s="21"/>
      <c r="U29" s="21"/>
      <c r="V29" s="58" t="str">
        <f t="shared" si="5"/>
        <v>-</v>
      </c>
      <c r="W29" s="58" t="str">
        <f t="shared" si="6"/>
        <v>-</v>
      </c>
      <c r="X29" s="21"/>
      <c r="Y29" s="21"/>
      <c r="Z29" s="72" t="str">
        <f t="shared" si="7"/>
        <v>-</v>
      </c>
      <c r="AA29" s="21"/>
      <c r="AB29" s="23"/>
      <c r="AC29" s="23"/>
    </row>
    <row r="30" ht="15" spans="1:29">
      <c r="A30" s="6" t="s">
        <v>13</v>
      </c>
      <c r="B30" s="14" t="s">
        <v>20</v>
      </c>
      <c r="C30" s="21"/>
      <c r="D30" s="21"/>
      <c r="E30" s="21">
        <f>SUM(E19,E22,E24,E26,E28)</f>
        <v>0</v>
      </c>
      <c r="F30" s="21">
        <f>SUM(F19,F22,F24,F26,F28)</f>
        <v>0</v>
      </c>
      <c r="G30" s="21">
        <f>G24+G22+G19+G26+G28</f>
        <v>0</v>
      </c>
      <c r="H30" s="21">
        <f>SUM(H17,H19,H22,H24,H26,H28)</f>
        <v>0</v>
      </c>
      <c r="I30" s="21">
        <f t="shared" si="0"/>
        <v>0</v>
      </c>
      <c r="J30" s="21"/>
      <c r="K30" s="21"/>
      <c r="L30" s="21">
        <f>SUM(L19,L22,L24,L26,L28)</f>
        <v>0</v>
      </c>
      <c r="M30" s="58" t="str">
        <f t="shared" si="1"/>
        <v>-</v>
      </c>
      <c r="N30" s="58" t="str">
        <f t="shared" si="2"/>
        <v>-</v>
      </c>
      <c r="O30" s="21"/>
      <c r="P30" s="21"/>
      <c r="Q30" s="21"/>
      <c r="R30" s="58" t="str">
        <f t="shared" si="3"/>
        <v>-</v>
      </c>
      <c r="S30" s="58" t="str">
        <f t="shared" si="4"/>
        <v>-</v>
      </c>
      <c r="T30" s="21"/>
      <c r="U30" s="21"/>
      <c r="V30" s="58" t="str">
        <f t="shared" si="5"/>
        <v>-</v>
      </c>
      <c r="W30" s="58" t="str">
        <f t="shared" si="6"/>
        <v>-</v>
      </c>
      <c r="X30" s="21"/>
      <c r="Y30" s="21"/>
      <c r="Z30" s="72" t="str">
        <f t="shared" si="7"/>
        <v>-</v>
      </c>
      <c r="AA30" s="21"/>
      <c r="AB30" s="23"/>
      <c r="AC30" s="23"/>
    </row>
    <row r="31" ht="15" spans="1:29">
      <c r="A31" s="12"/>
      <c r="B31" s="14" t="s">
        <v>28</v>
      </c>
      <c r="C31" s="21"/>
      <c r="D31" s="21"/>
      <c r="E31" s="21">
        <f>IF(B2&lt;&gt;0,E32/B2,"-")</f>
        <v>0</v>
      </c>
      <c r="F31" s="21">
        <f>IF(B2&lt;&gt;0,F32/B2,"-")</f>
        <v>0</v>
      </c>
      <c r="G31" s="21">
        <f>IF(B2&lt;&gt;0,G32/B2,"-")</f>
        <v>0</v>
      </c>
      <c r="H31" s="21">
        <f>IF(B2&lt;&gt;0,H32/B2,"-")</f>
        <v>0</v>
      </c>
      <c r="I31" s="21">
        <f t="shared" si="0"/>
        <v>0</v>
      </c>
      <c r="J31" s="21"/>
      <c r="K31" s="21"/>
      <c r="L31" s="21">
        <f>IF(B2&lt;&gt;0,L32/B2,"-")</f>
        <v>0</v>
      </c>
      <c r="M31" s="58" t="str">
        <f t="shared" si="1"/>
        <v>-</v>
      </c>
      <c r="N31" s="58" t="str">
        <f t="shared" si="2"/>
        <v>-</v>
      </c>
      <c r="O31" s="21"/>
      <c r="P31" s="21"/>
      <c r="Q31" s="21"/>
      <c r="R31" s="58" t="str">
        <f t="shared" si="3"/>
        <v>-</v>
      </c>
      <c r="S31" s="58" t="str">
        <f t="shared" si="4"/>
        <v>-</v>
      </c>
      <c r="T31" s="21"/>
      <c r="U31" s="21"/>
      <c r="V31" s="58" t="str">
        <f t="shared" si="5"/>
        <v>-</v>
      </c>
      <c r="W31" s="58" t="str">
        <f t="shared" si="6"/>
        <v>-</v>
      </c>
      <c r="X31" s="21"/>
      <c r="Y31" s="21"/>
      <c r="Z31" s="72" t="str">
        <f t="shared" si="7"/>
        <v>-</v>
      </c>
      <c r="AA31" s="21"/>
      <c r="AB31" s="23"/>
      <c r="AC31" s="23"/>
    </row>
    <row r="32" ht="15" spans="1:29">
      <c r="A32" s="19"/>
      <c r="B32" s="14" t="s">
        <v>21</v>
      </c>
      <c r="C32" s="21"/>
      <c r="D32" s="21"/>
      <c r="E32" s="22">
        <f>SUM(E18,E21,E27,E29)+E23*B2+E25*B2</f>
        <v>0</v>
      </c>
      <c r="F32" s="21">
        <f>SUM(F18,F21,F27,F29)+(F23+F25)*B2</f>
        <v>0</v>
      </c>
      <c r="G32" s="21">
        <f>G21+(G23+G25)*B2+G27+G29+G18</f>
        <v>0</v>
      </c>
      <c r="H32" s="21">
        <f>SUM(H18,H21,H27,H29)+(H23+H25)*B2</f>
        <v>0</v>
      </c>
      <c r="I32" s="21">
        <f t="shared" si="0"/>
        <v>0</v>
      </c>
      <c r="J32" s="21"/>
      <c r="K32" s="21"/>
      <c r="L32" s="21">
        <f>SUM(L18,L21,L27,L29)+L23*B2+L25*B2</f>
        <v>0</v>
      </c>
      <c r="M32" s="58" t="str">
        <f t="shared" si="1"/>
        <v>-</v>
      </c>
      <c r="N32" s="58" t="str">
        <f t="shared" si="2"/>
        <v>-</v>
      </c>
      <c r="O32" s="21"/>
      <c r="P32" s="21"/>
      <c r="Q32" s="21"/>
      <c r="R32" s="58" t="str">
        <f t="shared" si="3"/>
        <v>-</v>
      </c>
      <c r="S32" s="58" t="str">
        <f t="shared" si="4"/>
        <v>-</v>
      </c>
      <c r="T32" s="21"/>
      <c r="U32" s="21"/>
      <c r="V32" s="58" t="str">
        <f t="shared" si="5"/>
        <v>-</v>
      </c>
      <c r="W32" s="58" t="str">
        <f t="shared" si="6"/>
        <v>-</v>
      </c>
      <c r="X32" s="21"/>
      <c r="Y32" s="21"/>
      <c r="Z32" s="72" t="str">
        <f t="shared" si="7"/>
        <v>-</v>
      </c>
      <c r="AA32" s="21"/>
      <c r="AB32" s="23"/>
      <c r="AC32" s="23"/>
    </row>
    <row r="33" spans="1:29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59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59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59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59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ht="15" spans="1:29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59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ht="28" customHeight="1" spans="1:29">
      <c r="A38" s="24" t="s">
        <v>33</v>
      </c>
      <c r="B38" s="25"/>
      <c r="C38" s="26"/>
      <c r="D38" s="26"/>
      <c r="E38" s="27"/>
      <c r="F38" s="25"/>
      <c r="G38" s="26"/>
      <c r="H38" s="26"/>
      <c r="I38" s="26"/>
      <c r="J38" s="27"/>
      <c r="K38" s="60" t="s">
        <v>34</v>
      </c>
      <c r="L38" s="26"/>
      <c r="M38" s="27"/>
      <c r="N38" s="25"/>
      <c r="O38" s="27"/>
      <c r="P38" s="60" t="s">
        <v>35</v>
      </c>
      <c r="Q38" s="26"/>
      <c r="R38" s="27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ht="21.75" spans="1:29">
      <c r="A39" s="28" t="s">
        <v>36</v>
      </c>
      <c r="B39" s="29" t="s">
        <v>13</v>
      </c>
      <c r="C39" s="27"/>
      <c r="D39" s="30" t="s">
        <v>37</v>
      </c>
      <c r="E39" s="30" t="s">
        <v>38</v>
      </c>
      <c r="F39" s="29" t="s">
        <v>13</v>
      </c>
      <c r="G39" s="26"/>
      <c r="H39" s="27"/>
      <c r="I39" s="30" t="s">
        <v>37</v>
      </c>
      <c r="J39" s="30" t="s">
        <v>38</v>
      </c>
      <c r="K39" s="61" t="s">
        <v>13</v>
      </c>
      <c r="L39" s="61" t="s">
        <v>37</v>
      </c>
      <c r="M39" s="61" t="s">
        <v>38</v>
      </c>
      <c r="N39" s="29" t="s">
        <v>13</v>
      </c>
      <c r="O39" s="27"/>
      <c r="P39" s="60" t="s">
        <v>39</v>
      </c>
      <c r="Q39" s="27"/>
      <c r="R39" s="61" t="s">
        <v>16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ht="15" spans="1:29">
      <c r="A40" s="29" t="s">
        <v>40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7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ht="15" spans="1:29">
      <c r="A41" s="31" t="s">
        <v>41</v>
      </c>
      <c r="B41" s="32">
        <v>0</v>
      </c>
      <c r="C41" s="33">
        <v>0</v>
      </c>
      <c r="D41" s="33">
        <v>0</v>
      </c>
      <c r="E41" s="33">
        <v>0</v>
      </c>
      <c r="F41" s="34"/>
      <c r="G41" s="35"/>
      <c r="H41" s="27"/>
      <c r="I41" s="33"/>
      <c r="J41" s="33"/>
      <c r="K41" s="62">
        <v>0</v>
      </c>
      <c r="L41" s="62">
        <v>0</v>
      </c>
      <c r="M41" s="62">
        <v>0</v>
      </c>
      <c r="N41" s="32"/>
      <c r="O41" s="42"/>
      <c r="P41" s="63">
        <v>0</v>
      </c>
      <c r="Q41" s="71" t="s">
        <v>42</v>
      </c>
      <c r="R41" s="27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ht="15" spans="1:29">
      <c r="A42" s="36"/>
      <c r="B42" s="32">
        <v>0</v>
      </c>
      <c r="C42" s="33">
        <v>0</v>
      </c>
      <c r="D42" s="33">
        <v>0</v>
      </c>
      <c r="E42" s="33">
        <v>0</v>
      </c>
      <c r="F42" s="34"/>
      <c r="G42" s="35"/>
      <c r="H42" s="27"/>
      <c r="I42" s="33"/>
      <c r="J42" s="33"/>
      <c r="K42" s="62">
        <v>0</v>
      </c>
      <c r="L42" s="62">
        <v>0</v>
      </c>
      <c r="M42" s="62">
        <v>0</v>
      </c>
      <c r="N42" s="32"/>
      <c r="O42" s="42"/>
      <c r="P42" s="63">
        <v>0</v>
      </c>
      <c r="Q42" s="71" t="s">
        <v>42</v>
      </c>
      <c r="R42" s="27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ht="15" spans="1:29">
      <c r="A43" s="36"/>
      <c r="B43" s="32">
        <v>0</v>
      </c>
      <c r="C43" s="33">
        <v>0</v>
      </c>
      <c r="D43" s="33">
        <v>0</v>
      </c>
      <c r="E43" s="33">
        <v>0</v>
      </c>
      <c r="F43" s="34"/>
      <c r="G43" s="35"/>
      <c r="H43" s="27"/>
      <c r="I43" s="33"/>
      <c r="J43" s="33"/>
      <c r="K43" s="62">
        <v>0</v>
      </c>
      <c r="L43" s="62">
        <v>0</v>
      </c>
      <c r="M43" s="62">
        <v>0</v>
      </c>
      <c r="N43" s="32"/>
      <c r="O43" s="42"/>
      <c r="P43" s="63">
        <v>0</v>
      </c>
      <c r="Q43" s="71" t="s">
        <v>42</v>
      </c>
      <c r="R43" s="27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ht="15" spans="1:29">
      <c r="A44" s="36"/>
      <c r="B44" s="32">
        <v>0</v>
      </c>
      <c r="C44" s="33">
        <v>0</v>
      </c>
      <c r="D44" s="33">
        <v>0</v>
      </c>
      <c r="E44" s="33">
        <v>0</v>
      </c>
      <c r="F44" s="34"/>
      <c r="G44" s="35"/>
      <c r="H44" s="27"/>
      <c r="I44" s="33"/>
      <c r="J44" s="33"/>
      <c r="K44" s="62">
        <v>0</v>
      </c>
      <c r="L44" s="62">
        <v>0</v>
      </c>
      <c r="M44" s="62">
        <v>0</v>
      </c>
      <c r="N44" s="32"/>
      <c r="O44" s="42"/>
      <c r="P44" s="63">
        <v>0</v>
      </c>
      <c r="Q44" s="71" t="s">
        <v>42</v>
      </c>
      <c r="R44" s="27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ht="15" spans="1:29">
      <c r="A45" s="36"/>
      <c r="B45" s="32">
        <v>0</v>
      </c>
      <c r="C45" s="33">
        <v>0</v>
      </c>
      <c r="D45" s="33">
        <v>0</v>
      </c>
      <c r="E45" s="33">
        <v>0</v>
      </c>
      <c r="F45" s="34"/>
      <c r="G45" s="35"/>
      <c r="H45" s="27"/>
      <c r="I45" s="33"/>
      <c r="J45" s="33"/>
      <c r="K45" s="62">
        <v>0</v>
      </c>
      <c r="L45" s="62">
        <v>0</v>
      </c>
      <c r="M45" s="62">
        <v>0</v>
      </c>
      <c r="N45" s="32"/>
      <c r="O45" s="42"/>
      <c r="P45" s="63">
        <v>0</v>
      </c>
      <c r="Q45" s="71" t="s">
        <v>42</v>
      </c>
      <c r="R45" s="27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ht="15" spans="1:29">
      <c r="A46" s="36"/>
      <c r="B46" s="32">
        <v>0</v>
      </c>
      <c r="C46" s="33">
        <v>0</v>
      </c>
      <c r="D46" s="33">
        <v>0</v>
      </c>
      <c r="E46" s="33">
        <v>0</v>
      </c>
      <c r="F46" s="34"/>
      <c r="G46" s="35"/>
      <c r="H46" s="27"/>
      <c r="I46" s="33"/>
      <c r="J46" s="33"/>
      <c r="K46" s="62">
        <v>0</v>
      </c>
      <c r="L46" s="62">
        <v>0</v>
      </c>
      <c r="M46" s="62">
        <v>0</v>
      </c>
      <c r="N46" s="32"/>
      <c r="O46" s="42"/>
      <c r="P46" s="63">
        <v>0</v>
      </c>
      <c r="Q46" s="71" t="s">
        <v>42</v>
      </c>
      <c r="R46" s="27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ht="15" spans="1:29">
      <c r="A47" s="36"/>
      <c r="B47" s="32">
        <v>0</v>
      </c>
      <c r="C47" s="33">
        <v>0</v>
      </c>
      <c r="D47" s="33">
        <v>0</v>
      </c>
      <c r="E47" s="33">
        <v>0</v>
      </c>
      <c r="F47" s="34"/>
      <c r="G47" s="35"/>
      <c r="H47" s="27"/>
      <c r="I47" s="33"/>
      <c r="J47" s="33"/>
      <c r="K47" s="62">
        <v>0</v>
      </c>
      <c r="L47" s="62">
        <v>0</v>
      </c>
      <c r="M47" s="62">
        <v>0</v>
      </c>
      <c r="N47" s="32"/>
      <c r="O47" s="42"/>
      <c r="P47" s="63">
        <v>0</v>
      </c>
      <c r="Q47" s="71" t="s">
        <v>42</v>
      </c>
      <c r="R47" s="27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ht="15" spans="1:29">
      <c r="A48" s="36"/>
      <c r="B48" s="32">
        <v>0</v>
      </c>
      <c r="C48" s="33">
        <v>0</v>
      </c>
      <c r="D48" s="33">
        <v>0</v>
      </c>
      <c r="E48" s="33">
        <v>0</v>
      </c>
      <c r="F48" s="34"/>
      <c r="G48" s="35"/>
      <c r="H48" s="27"/>
      <c r="I48" s="33"/>
      <c r="J48" s="33"/>
      <c r="K48" s="62">
        <v>0</v>
      </c>
      <c r="L48" s="62">
        <v>0</v>
      </c>
      <c r="M48" s="62">
        <v>0</v>
      </c>
      <c r="N48" s="32"/>
      <c r="O48" s="42"/>
      <c r="P48" s="63">
        <v>0</v>
      </c>
      <c r="Q48" s="71" t="s">
        <v>42</v>
      </c>
      <c r="R48" s="27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ht="15" spans="1:29">
      <c r="A49" s="36"/>
      <c r="B49" s="32">
        <v>0</v>
      </c>
      <c r="C49" s="33">
        <v>0</v>
      </c>
      <c r="D49" s="33">
        <v>0</v>
      </c>
      <c r="E49" s="33">
        <v>0</v>
      </c>
      <c r="F49" s="34"/>
      <c r="G49" s="35"/>
      <c r="H49" s="27"/>
      <c r="I49" s="33"/>
      <c r="J49" s="33"/>
      <c r="K49" s="62">
        <v>0</v>
      </c>
      <c r="L49" s="62">
        <v>0</v>
      </c>
      <c r="M49" s="62">
        <v>0</v>
      </c>
      <c r="N49" s="32"/>
      <c r="O49" s="42"/>
      <c r="P49" s="63">
        <v>0</v>
      </c>
      <c r="Q49" s="71" t="s">
        <v>42</v>
      </c>
      <c r="R49" s="27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ht="15" spans="1:29">
      <c r="A50" s="36"/>
      <c r="B50" s="32">
        <v>0</v>
      </c>
      <c r="C50" s="33">
        <v>0</v>
      </c>
      <c r="D50" s="33">
        <v>0</v>
      </c>
      <c r="E50" s="33">
        <v>0</v>
      </c>
      <c r="F50" s="34"/>
      <c r="G50" s="35"/>
      <c r="H50" s="27"/>
      <c r="I50" s="33"/>
      <c r="J50" s="33"/>
      <c r="K50" s="62">
        <v>0</v>
      </c>
      <c r="L50" s="62">
        <v>0</v>
      </c>
      <c r="M50" s="62">
        <v>0</v>
      </c>
      <c r="N50" s="32"/>
      <c r="O50" s="42"/>
      <c r="P50" s="63">
        <v>0</v>
      </c>
      <c r="Q50" s="71" t="s">
        <v>42</v>
      </c>
      <c r="R50" s="27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ht="15" spans="1:29">
      <c r="A51" s="37"/>
      <c r="B51" s="38" t="s">
        <v>43</v>
      </c>
      <c r="C51" s="33">
        <f>SUM(C41:C50)</f>
        <v>0</v>
      </c>
      <c r="D51" s="33">
        <f>SUM(D41:D50)</f>
        <v>0</v>
      </c>
      <c r="E51" s="33">
        <f>SUM(E41:E50)</f>
        <v>0</v>
      </c>
      <c r="F51" s="38"/>
      <c r="G51" s="35"/>
      <c r="H51" s="27"/>
      <c r="I51" s="33"/>
      <c r="J51" s="33"/>
      <c r="K51" s="63">
        <f>C51-G51</f>
        <v>0</v>
      </c>
      <c r="L51" s="63">
        <f>D51-I51</f>
        <v>0</v>
      </c>
      <c r="M51" s="63">
        <f>E51-J51</f>
        <v>0</v>
      </c>
      <c r="N51" s="38"/>
      <c r="O51" s="42"/>
      <c r="P51" s="63">
        <f>C51-O51</f>
        <v>0</v>
      </c>
      <c r="Q51" s="71" t="s">
        <v>42</v>
      </c>
      <c r="R51" s="27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ht="15" spans="1:29">
      <c r="A52" s="39" t="s">
        <v>44</v>
      </c>
      <c r="B52" s="35">
        <v>0</v>
      </c>
      <c r="C52" s="27"/>
      <c r="D52" s="33">
        <v>0</v>
      </c>
      <c r="E52" s="33">
        <v>0</v>
      </c>
      <c r="F52" s="35"/>
      <c r="G52" s="26"/>
      <c r="H52" s="27"/>
      <c r="I52" s="33"/>
      <c r="J52" s="33"/>
      <c r="K52" s="63">
        <f>B52-F52</f>
        <v>0</v>
      </c>
      <c r="L52" s="63">
        <f>D52-I52</f>
        <v>0</v>
      </c>
      <c r="M52" s="63">
        <f>E52-J52</f>
        <v>0</v>
      </c>
      <c r="N52" s="64">
        <v>0</v>
      </c>
      <c r="O52" s="27"/>
      <c r="P52" s="65">
        <f>B52-N52</f>
        <v>0</v>
      </c>
      <c r="Q52" s="71" t="s">
        <v>42</v>
      </c>
      <c r="R52" s="27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ht="15" spans="1:29">
      <c r="A53" s="28" t="s">
        <v>13</v>
      </c>
      <c r="B53" s="35">
        <f>C51+B52</f>
        <v>0</v>
      </c>
      <c r="C53" s="27"/>
      <c r="D53" s="33">
        <f>D51+D52</f>
        <v>0</v>
      </c>
      <c r="E53" s="33">
        <f>E51+E52</f>
        <v>0</v>
      </c>
      <c r="F53" s="35"/>
      <c r="G53" s="26"/>
      <c r="H53" s="27"/>
      <c r="I53" s="33"/>
      <c r="J53" s="33"/>
      <c r="K53" s="66">
        <f>B53-F53</f>
        <v>0</v>
      </c>
      <c r="L53" s="66">
        <f>D53-I53</f>
        <v>0</v>
      </c>
      <c r="M53" s="66">
        <f>E53-J53</f>
        <v>0</v>
      </c>
      <c r="N53" s="43">
        <v>0</v>
      </c>
      <c r="O53" s="27"/>
      <c r="P53" s="66">
        <f>B53-N53</f>
        <v>0</v>
      </c>
      <c r="Q53" s="71" t="str">
        <f>IF(N53&lt;&gt;0,B53/N53,"-")</f>
        <v>-</v>
      </c>
      <c r="R53" s="27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ht="15" spans="1:29">
      <c r="A54" s="29" t="s">
        <v>45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7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ht="15" spans="1:29">
      <c r="A55" s="31" t="s">
        <v>46</v>
      </c>
      <c r="B55" s="38" t="s">
        <v>47</v>
      </c>
      <c r="C55" s="40"/>
      <c r="D55" s="40"/>
      <c r="E55" s="40"/>
      <c r="F55" s="41" t="s">
        <v>47</v>
      </c>
      <c r="G55" s="27"/>
      <c r="H55" s="40"/>
      <c r="I55" s="40"/>
      <c r="J55" s="40"/>
      <c r="K55" s="63">
        <f>C55-H55</f>
        <v>0</v>
      </c>
      <c r="L55" s="63">
        <f>D55-I55</f>
        <v>0</v>
      </c>
      <c r="M55" s="63">
        <f>E55-J55</f>
        <v>0</v>
      </c>
      <c r="N55" s="38" t="s">
        <v>47</v>
      </c>
      <c r="O55" s="42"/>
      <c r="P55" s="63">
        <f>C55-O55</f>
        <v>0</v>
      </c>
      <c r="Q55" s="71" t="str">
        <f t="shared" ref="Q55:Q60" si="8">IF(O55&lt;&gt;0,C55/O55,"-")</f>
        <v>-</v>
      </c>
      <c r="R55" s="27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ht="15" spans="1:29">
      <c r="A56" s="36"/>
      <c r="B56" s="38" t="s">
        <v>48</v>
      </c>
      <c r="C56" s="40"/>
      <c r="D56" s="40"/>
      <c r="E56" s="40"/>
      <c r="F56" s="41" t="s">
        <v>48</v>
      </c>
      <c r="G56" s="27"/>
      <c r="H56" s="40"/>
      <c r="I56" s="40"/>
      <c r="J56" s="40"/>
      <c r="K56" s="63">
        <f>C56-H56</f>
        <v>0</v>
      </c>
      <c r="L56" s="63">
        <f>D56-I56</f>
        <v>0</v>
      </c>
      <c r="M56" s="63">
        <f>E56-J56</f>
        <v>0</v>
      </c>
      <c r="N56" s="38" t="s">
        <v>48</v>
      </c>
      <c r="O56" s="42"/>
      <c r="P56" s="63">
        <f>C56-O56</f>
        <v>0</v>
      </c>
      <c r="Q56" s="71" t="str">
        <f t="shared" si="8"/>
        <v>-</v>
      </c>
      <c r="R56" s="27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ht="15" spans="1:29">
      <c r="A57" s="36"/>
      <c r="B57" s="38" t="s">
        <v>49</v>
      </c>
      <c r="C57" s="40"/>
      <c r="D57" s="40"/>
      <c r="E57" s="40"/>
      <c r="F57" s="41" t="s">
        <v>49</v>
      </c>
      <c r="G57" s="27"/>
      <c r="H57" s="40"/>
      <c r="I57" s="40"/>
      <c r="J57" s="40"/>
      <c r="K57" s="63">
        <f>C57-H57</f>
        <v>0</v>
      </c>
      <c r="L57" s="63">
        <f>D57-I57</f>
        <v>0</v>
      </c>
      <c r="M57" s="63">
        <f>E57-J57</f>
        <v>0</v>
      </c>
      <c r="N57" s="38" t="s">
        <v>49</v>
      </c>
      <c r="O57" s="42"/>
      <c r="P57" s="63">
        <f>C57-O57</f>
        <v>0</v>
      </c>
      <c r="Q57" s="71" t="str">
        <f t="shared" si="8"/>
        <v>-</v>
      </c>
      <c r="R57" s="27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>
      <c r="A58" s="36"/>
      <c r="B58" s="38" t="s">
        <v>50</v>
      </c>
      <c r="C58" s="40"/>
      <c r="D58" s="40"/>
      <c r="E58" s="40"/>
      <c r="F58" s="41" t="s">
        <v>50</v>
      </c>
      <c r="G58" s="27"/>
      <c r="H58" s="40"/>
      <c r="I58" s="40"/>
      <c r="J58" s="40"/>
      <c r="K58" s="63">
        <f>C58-H58</f>
        <v>0</v>
      </c>
      <c r="L58" s="63">
        <f>D58-I58</f>
        <v>0</v>
      </c>
      <c r="M58" s="63">
        <f>E58-J58</f>
        <v>0</v>
      </c>
      <c r="N58" s="38" t="s">
        <v>50</v>
      </c>
      <c r="O58" s="42"/>
      <c r="P58" s="63">
        <f>C58-O58</f>
        <v>0</v>
      </c>
      <c r="Q58" s="71" t="str">
        <f t="shared" si="8"/>
        <v>-</v>
      </c>
      <c r="R58" s="27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ht="34.5" spans="1:29">
      <c r="A59" s="36"/>
      <c r="B59" s="38" t="s">
        <v>51</v>
      </c>
      <c r="C59" s="40"/>
      <c r="D59" s="40"/>
      <c r="E59" s="40"/>
      <c r="F59" s="41" t="s">
        <v>51</v>
      </c>
      <c r="G59" s="27"/>
      <c r="H59" s="40"/>
      <c r="I59" s="40"/>
      <c r="J59" s="40"/>
      <c r="K59" s="63">
        <f>C59-H59</f>
        <v>0</v>
      </c>
      <c r="L59" s="63">
        <f>D59-I59</f>
        <v>0</v>
      </c>
      <c r="M59" s="63">
        <f>E59-J59</f>
        <v>0</v>
      </c>
      <c r="N59" s="38" t="s">
        <v>51</v>
      </c>
      <c r="O59" s="42"/>
      <c r="P59" s="63">
        <f>C59-O59</f>
        <v>0</v>
      </c>
      <c r="Q59" s="71" t="str">
        <f t="shared" si="8"/>
        <v>-</v>
      </c>
      <c r="R59" s="27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>
      <c r="A60" s="37"/>
      <c r="B60" s="38" t="s">
        <v>43</v>
      </c>
      <c r="C60" s="42">
        <f>SUM(C55:C59)</f>
        <v>0</v>
      </c>
      <c r="D60" s="42">
        <f>SUM(D55:D59)</f>
        <v>0</v>
      </c>
      <c r="E60" s="42">
        <f>SUM(E55:E59)</f>
        <v>0</v>
      </c>
      <c r="F60" s="41" t="s">
        <v>43</v>
      </c>
      <c r="G60" s="27"/>
      <c r="H60" s="42">
        <f t="shared" ref="H60:M60" si="9">SUM(H55:H59)</f>
        <v>0</v>
      </c>
      <c r="I60" s="42">
        <f t="shared" si="9"/>
        <v>0</v>
      </c>
      <c r="J60" s="42">
        <f t="shared" si="9"/>
        <v>0</v>
      </c>
      <c r="K60" s="42">
        <f t="shared" si="9"/>
        <v>0</v>
      </c>
      <c r="L60" s="42">
        <f t="shared" si="9"/>
        <v>0</v>
      </c>
      <c r="M60" s="42">
        <f t="shared" si="9"/>
        <v>0</v>
      </c>
      <c r="N60" s="38" t="s">
        <v>43</v>
      </c>
      <c r="O60" s="42">
        <f>SUM(O55:O59)</f>
        <v>0</v>
      </c>
      <c r="P60" s="63">
        <f>SUM(P55:P59)</f>
        <v>0</v>
      </c>
      <c r="Q60" s="71" t="str">
        <f t="shared" si="8"/>
        <v>-</v>
      </c>
      <c r="R60" s="27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ht="15" spans="1:29">
      <c r="A61" s="39" t="s">
        <v>52</v>
      </c>
      <c r="B61" s="43">
        <f>C60</f>
        <v>0</v>
      </c>
      <c r="C61" s="27"/>
      <c r="D61" s="40">
        <f>D60</f>
        <v>0</v>
      </c>
      <c r="E61" s="40">
        <f>E60</f>
        <v>0</v>
      </c>
      <c r="F61" s="43">
        <f>H60</f>
        <v>0</v>
      </c>
      <c r="G61" s="26"/>
      <c r="H61" s="27"/>
      <c r="I61" s="40">
        <f>I60</f>
        <v>0</v>
      </c>
      <c r="J61" s="40">
        <f>J60</f>
        <v>0</v>
      </c>
      <c r="K61" s="66">
        <f>K60</f>
        <v>0</v>
      </c>
      <c r="L61" s="66">
        <f>L60</f>
        <v>0</v>
      </c>
      <c r="M61" s="66">
        <f>M60</f>
        <v>0</v>
      </c>
      <c r="N61" s="43">
        <f>O60</f>
        <v>0</v>
      </c>
      <c r="O61" s="27"/>
      <c r="P61" s="66">
        <f>P60</f>
        <v>0</v>
      </c>
      <c r="Q61" s="71" t="str">
        <f>Q60</f>
        <v>-</v>
      </c>
      <c r="R61" s="27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ht="15" spans="1:29">
      <c r="A62" s="39" t="s">
        <v>53</v>
      </c>
      <c r="B62" s="44">
        <v>0</v>
      </c>
      <c r="C62" s="27"/>
      <c r="D62" s="42">
        <v>0</v>
      </c>
      <c r="E62" s="42">
        <v>0</v>
      </c>
      <c r="F62" s="44">
        <v>0</v>
      </c>
      <c r="G62" s="26"/>
      <c r="H62" s="27"/>
      <c r="I62" s="42">
        <v>0</v>
      </c>
      <c r="J62" s="42">
        <v>0</v>
      </c>
      <c r="K62" s="63">
        <v>0</v>
      </c>
      <c r="L62" s="63">
        <v>0</v>
      </c>
      <c r="M62" s="63">
        <v>0</v>
      </c>
      <c r="N62" s="44">
        <v>0</v>
      </c>
      <c r="O62" s="27"/>
      <c r="P62" s="63">
        <v>0</v>
      </c>
      <c r="Q62" s="71" t="s">
        <v>42</v>
      </c>
      <c r="R62" s="27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ht="15" spans="1:29">
      <c r="A63" s="28" t="s">
        <v>13</v>
      </c>
      <c r="B63" s="44">
        <f>C60</f>
        <v>0</v>
      </c>
      <c r="C63" s="27"/>
      <c r="D63" s="42">
        <f>D60</f>
        <v>0</v>
      </c>
      <c r="E63" s="42">
        <f>E60</f>
        <v>0</v>
      </c>
      <c r="F63" s="44">
        <f>H60</f>
        <v>0</v>
      </c>
      <c r="G63" s="26"/>
      <c r="H63" s="27"/>
      <c r="I63" s="42">
        <f>I60</f>
        <v>0</v>
      </c>
      <c r="J63" s="42">
        <f>J60</f>
        <v>0</v>
      </c>
      <c r="K63" s="63">
        <f>K60</f>
        <v>0</v>
      </c>
      <c r="L63" s="63">
        <f>L60</f>
        <v>0</v>
      </c>
      <c r="M63" s="63">
        <f>M60</f>
        <v>0</v>
      </c>
      <c r="N63" s="44">
        <f>O60</f>
        <v>0</v>
      </c>
      <c r="O63" s="27"/>
      <c r="P63" s="63">
        <f>P60</f>
        <v>0</v>
      </c>
      <c r="Q63" s="71" t="str">
        <f>Q60</f>
        <v>-</v>
      </c>
      <c r="R63" s="27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ht="15" spans="1:29">
      <c r="A66" s="23"/>
      <c r="B66" s="23"/>
      <c r="C66" s="23"/>
      <c r="D66" s="23"/>
      <c r="E66" s="23"/>
      <c r="F66" s="23"/>
      <c r="G66" s="73"/>
      <c r="H66" s="23"/>
      <c r="I66" s="23"/>
      <c r="J66" s="23"/>
      <c r="K66" s="23"/>
      <c r="L66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ht="31" customHeight="1" spans="1:29">
      <c r="A67" s="74" t="s">
        <v>54</v>
      </c>
      <c r="B67" s="75"/>
      <c r="C67" s="74" t="s">
        <v>55</v>
      </c>
      <c r="D67" s="74" t="s">
        <v>56</v>
      </c>
      <c r="E67" s="74" t="s">
        <v>57</v>
      </c>
      <c r="F67" s="74" t="s">
        <v>58</v>
      </c>
      <c r="G67" s="76" t="s">
        <v>59</v>
      </c>
      <c r="H67" s="27"/>
      <c r="I67" s="74" t="s">
        <v>60</v>
      </c>
      <c r="J67" s="27"/>
      <c r="K67" s="74" t="s">
        <v>61</v>
      </c>
      <c r="L67" s="74" t="s">
        <v>62</v>
      </c>
      <c r="M67" s="74" t="s">
        <v>63</v>
      </c>
      <c r="N67" s="74" t="s">
        <v>64</v>
      </c>
      <c r="O67" s="27"/>
      <c r="P67" s="74" t="s">
        <v>65</v>
      </c>
      <c r="Q67" s="27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>
      <c r="A68" s="77"/>
      <c r="B68" s="78"/>
      <c r="C68" s="37"/>
      <c r="D68" s="37"/>
      <c r="E68" s="37"/>
      <c r="F68" s="37"/>
      <c r="G68" s="79" t="s">
        <v>66</v>
      </c>
      <c r="H68" s="79" t="s">
        <v>16</v>
      </c>
      <c r="I68" s="79" t="s">
        <v>66</v>
      </c>
      <c r="J68" s="79" t="s">
        <v>16</v>
      </c>
      <c r="K68" s="37"/>
      <c r="L68" s="37"/>
      <c r="M68" s="37"/>
      <c r="N68" s="79" t="s">
        <v>66</v>
      </c>
      <c r="O68" s="79" t="s">
        <v>16</v>
      </c>
      <c r="P68" s="79" t="s">
        <v>66</v>
      </c>
      <c r="Q68" s="79" t="s">
        <v>16</v>
      </c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>
      <c r="A69" s="80" t="s">
        <v>67</v>
      </c>
      <c r="B69" s="81"/>
      <c r="C69" s="82" t="s">
        <v>21</v>
      </c>
      <c r="D69" s="83">
        <v>52111407.1191667</v>
      </c>
      <c r="E69" s="83">
        <f>SUM(E70:E72)</f>
        <v>56480927.44</v>
      </c>
      <c r="F69" s="83">
        <v>31797551.87</v>
      </c>
      <c r="G69" s="83">
        <f>E69-D69</f>
        <v>4369520.3208333</v>
      </c>
      <c r="H69" s="84">
        <f>E69/D69</f>
        <v>1.08384959382964</v>
      </c>
      <c r="I69" s="83">
        <f>E69-F69</f>
        <v>24683375.57</v>
      </c>
      <c r="J69" s="84">
        <f>E69/F69</f>
        <v>1.77626653998127</v>
      </c>
      <c r="K69" s="83">
        <v>52111407.1191667</v>
      </c>
      <c r="L69" s="83">
        <v>56480927.44</v>
      </c>
      <c r="M69" s="83">
        <v>31797551.87</v>
      </c>
      <c r="N69" s="83">
        <f>L69-K69</f>
        <v>4369520.3208333</v>
      </c>
      <c r="O69" s="84">
        <f>L69/K69</f>
        <v>1.08384959382964</v>
      </c>
      <c r="P69" s="83">
        <f>L69-M69</f>
        <v>24683375.57</v>
      </c>
      <c r="Q69" s="84">
        <f>L69/M69</f>
        <v>1.77626653998127</v>
      </c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>
      <c r="A70" s="80" t="s">
        <v>29</v>
      </c>
      <c r="B70" s="81"/>
      <c r="C70" s="82" t="s">
        <v>21</v>
      </c>
      <c r="D70" s="85">
        <v>19119614.3333333</v>
      </c>
      <c r="E70" s="85">
        <v>20168229.13</v>
      </c>
      <c r="F70" s="85">
        <v>21694717.83</v>
      </c>
      <c r="G70" s="85">
        <f>E70-F70</f>
        <v>-1526488.7</v>
      </c>
      <c r="H70" s="86">
        <f>E70/D70</f>
        <v>1.05484497638839</v>
      </c>
      <c r="I70" s="85">
        <f>E70-F70</f>
        <v>-1526488.7</v>
      </c>
      <c r="J70" s="86">
        <f t="shared" ref="J70:J81" si="10">E70/F70</f>
        <v>0.929637771186444</v>
      </c>
      <c r="K70" s="85">
        <v>19119614.3333333</v>
      </c>
      <c r="L70" s="85">
        <v>20168229.13</v>
      </c>
      <c r="M70" s="85">
        <v>21694717.83</v>
      </c>
      <c r="N70" s="85">
        <f t="shared" ref="N70:N81" si="11">L70-K70</f>
        <v>1048614.7966667</v>
      </c>
      <c r="O70" s="86">
        <f t="shared" ref="O70:O81" si="12">L70/K70</f>
        <v>1.05484497638839</v>
      </c>
      <c r="P70" s="85">
        <f t="shared" ref="P70:P81" si="13">L70-M70</f>
        <v>-1526488.7</v>
      </c>
      <c r="Q70" s="86">
        <f t="shared" ref="Q70:Q81" si="14">L70/M70</f>
        <v>0.929637771186444</v>
      </c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>
      <c r="A71" s="80" t="s">
        <v>68</v>
      </c>
      <c r="B71" s="81"/>
      <c r="C71" s="82" t="s">
        <v>21</v>
      </c>
      <c r="D71" s="85">
        <v>32032821.3333333</v>
      </c>
      <c r="E71" s="85">
        <v>35329356.39</v>
      </c>
      <c r="F71" s="85">
        <v>9179555.32</v>
      </c>
      <c r="G71" s="85">
        <f>E71-D71</f>
        <v>3296535.0566667</v>
      </c>
      <c r="H71" s="86">
        <f>E71/D71</f>
        <v>1.10291116796622</v>
      </c>
      <c r="I71" s="85">
        <f t="shared" ref="I71:I81" si="15">E71-F71</f>
        <v>26149801.07</v>
      </c>
      <c r="J71" s="86">
        <f t="shared" si="10"/>
        <v>3.84870019934691</v>
      </c>
      <c r="K71" s="85">
        <v>32032821.3333333</v>
      </c>
      <c r="L71" s="85">
        <v>35329356.39</v>
      </c>
      <c r="M71" s="85">
        <v>9179555.32</v>
      </c>
      <c r="N71" s="85">
        <f t="shared" si="11"/>
        <v>3296535.0566667</v>
      </c>
      <c r="O71" s="86">
        <f t="shared" si="12"/>
        <v>1.10291116796622</v>
      </c>
      <c r="P71" s="85">
        <f t="shared" si="13"/>
        <v>26149801.07</v>
      </c>
      <c r="Q71" s="86">
        <f t="shared" si="14"/>
        <v>3.84870019934691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>
      <c r="A72" s="80" t="s">
        <v>69</v>
      </c>
      <c r="B72" s="81"/>
      <c r="C72" s="82" t="s">
        <v>21</v>
      </c>
      <c r="D72" s="85">
        <v>958971.4525</v>
      </c>
      <c r="E72" s="85">
        <v>983341.92</v>
      </c>
      <c r="F72" s="85">
        <v>923278.72</v>
      </c>
      <c r="G72" s="85">
        <f>E72-D72</f>
        <v>24370.4675</v>
      </c>
      <c r="H72" s="86">
        <f>E72/D72</f>
        <v>1.02541313136743</v>
      </c>
      <c r="I72" s="85">
        <f t="shared" si="15"/>
        <v>60063.2000000001</v>
      </c>
      <c r="J72" s="86">
        <f t="shared" si="10"/>
        <v>1.06505424494133</v>
      </c>
      <c r="K72" s="85">
        <v>958971.4525</v>
      </c>
      <c r="L72" s="85">
        <v>983341.92</v>
      </c>
      <c r="M72" s="85">
        <v>923278.72</v>
      </c>
      <c r="N72" s="85">
        <f t="shared" si="11"/>
        <v>24370.4675</v>
      </c>
      <c r="O72" s="86">
        <f t="shared" si="12"/>
        <v>1.02541313136743</v>
      </c>
      <c r="P72" s="85">
        <f t="shared" si="13"/>
        <v>60063.2000000001</v>
      </c>
      <c r="Q72" s="86">
        <f t="shared" si="14"/>
        <v>1.06505424494133</v>
      </c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>
      <c r="A73" s="80" t="s">
        <v>70</v>
      </c>
      <c r="B73" s="81"/>
      <c r="C73" s="82" t="s">
        <v>21</v>
      </c>
      <c r="D73" s="83">
        <v>50908946.4396988</v>
      </c>
      <c r="E73" s="83">
        <f>SUM(E74:E79)</f>
        <v>53199016.02</v>
      </c>
      <c r="F73" s="83">
        <v>31176814</v>
      </c>
      <c r="G73" s="83">
        <f>E73-D73</f>
        <v>2290069.5803012</v>
      </c>
      <c r="H73" s="84">
        <f>E73/D73</f>
        <v>1.04498363726725</v>
      </c>
      <c r="I73" s="83">
        <f t="shared" si="15"/>
        <v>22022202.02</v>
      </c>
      <c r="J73" s="84">
        <f t="shared" si="10"/>
        <v>1.70636473694843</v>
      </c>
      <c r="K73" s="83">
        <v>50908946.4396988</v>
      </c>
      <c r="L73" s="83">
        <v>53199016.02</v>
      </c>
      <c r="M73" s="83">
        <v>31176814</v>
      </c>
      <c r="N73" s="83">
        <f t="shared" si="11"/>
        <v>2290069.5803012</v>
      </c>
      <c r="O73" s="84">
        <f t="shared" si="12"/>
        <v>1.04498363726725</v>
      </c>
      <c r="P73" s="83">
        <f t="shared" si="13"/>
        <v>22022202.02</v>
      </c>
      <c r="Q73" s="84">
        <f t="shared" si="14"/>
        <v>1.70636473694843</v>
      </c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>
      <c r="A74" s="80" t="s">
        <v>71</v>
      </c>
      <c r="B74" s="81"/>
      <c r="C74" s="82" t="s">
        <v>21</v>
      </c>
      <c r="D74" s="85">
        <v>47766210.3715097</v>
      </c>
      <c r="E74" s="85">
        <v>50259080.46</v>
      </c>
      <c r="F74" s="85">
        <v>30535165.79</v>
      </c>
      <c r="G74" s="85">
        <f>E74-D74</f>
        <v>2492870.0884903</v>
      </c>
      <c r="H74" s="86">
        <f>E74/D74</f>
        <v>1.05218898608664</v>
      </c>
      <c r="I74" s="85">
        <f t="shared" si="15"/>
        <v>19723914.67</v>
      </c>
      <c r="J74" s="86">
        <f t="shared" si="10"/>
        <v>1.64594097198121</v>
      </c>
      <c r="K74" s="85">
        <v>47766210.3715097</v>
      </c>
      <c r="L74" s="85">
        <v>50259080.46</v>
      </c>
      <c r="M74" s="85">
        <v>30535165.79</v>
      </c>
      <c r="N74" s="85">
        <f t="shared" si="11"/>
        <v>2492870.0884903</v>
      </c>
      <c r="O74" s="86">
        <f t="shared" si="12"/>
        <v>1.05218898608664</v>
      </c>
      <c r="P74" s="85">
        <f t="shared" si="13"/>
        <v>19723914.67</v>
      </c>
      <c r="Q74" s="86">
        <f t="shared" si="14"/>
        <v>1.64594097198121</v>
      </c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>
      <c r="A75" s="80" t="s">
        <v>72</v>
      </c>
      <c r="B75" s="81"/>
      <c r="C75" s="82" t="s">
        <v>21</v>
      </c>
      <c r="D75" s="85">
        <v>319.07375</v>
      </c>
      <c r="E75" s="85">
        <v>0</v>
      </c>
      <c r="F75" s="85">
        <v>1085.7</v>
      </c>
      <c r="G75" s="85">
        <f t="shared" ref="G75:G80" si="16">E75-D75</f>
        <v>-319.07375</v>
      </c>
      <c r="H75" s="86">
        <f t="shared" ref="H75:H80" si="17">E75/D75</f>
        <v>0</v>
      </c>
      <c r="I75" s="85">
        <f t="shared" si="15"/>
        <v>-1085.7</v>
      </c>
      <c r="J75" s="86">
        <f t="shared" si="10"/>
        <v>0</v>
      </c>
      <c r="K75" s="85">
        <v>319.07375</v>
      </c>
      <c r="L75" s="85">
        <v>0</v>
      </c>
      <c r="M75" s="85">
        <v>1085.7</v>
      </c>
      <c r="N75" s="85">
        <f t="shared" si="11"/>
        <v>-319.07375</v>
      </c>
      <c r="O75" s="86">
        <f t="shared" si="12"/>
        <v>0</v>
      </c>
      <c r="P75" s="85">
        <f t="shared" si="13"/>
        <v>-1085.7</v>
      </c>
      <c r="Q75" s="86">
        <f t="shared" si="14"/>
        <v>0</v>
      </c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>
      <c r="A76" s="80" t="s">
        <v>73</v>
      </c>
      <c r="B76" s="81"/>
      <c r="C76" s="82" t="s">
        <v>21</v>
      </c>
      <c r="D76" s="85">
        <v>2652406.54900391</v>
      </c>
      <c r="E76" s="85">
        <v>2328769.95</v>
      </c>
      <c r="F76" s="85">
        <v>202451.7</v>
      </c>
      <c r="G76" s="85">
        <f t="shared" si="16"/>
        <v>-323636.59900391</v>
      </c>
      <c r="H76" s="86">
        <f t="shared" si="17"/>
        <v>0.877983788297669</v>
      </c>
      <c r="I76" s="85">
        <f t="shared" si="15"/>
        <v>2126318.25</v>
      </c>
      <c r="J76" s="86">
        <f t="shared" si="10"/>
        <v>11.5028421593891</v>
      </c>
      <c r="K76" s="85">
        <v>2652406.54900391</v>
      </c>
      <c r="L76" s="85">
        <v>2328769.95</v>
      </c>
      <c r="M76" s="85">
        <v>202451.7</v>
      </c>
      <c r="N76" s="85">
        <f t="shared" si="11"/>
        <v>-323636.59900391</v>
      </c>
      <c r="O76" s="86">
        <f t="shared" si="12"/>
        <v>0.877983788297669</v>
      </c>
      <c r="P76" s="85">
        <f t="shared" si="13"/>
        <v>2126318.25</v>
      </c>
      <c r="Q76" s="86">
        <f t="shared" si="14"/>
        <v>11.5028421593891</v>
      </c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>
      <c r="A77" s="80" t="s">
        <v>74</v>
      </c>
      <c r="B77" s="81"/>
      <c r="C77" s="82" t="s">
        <v>21</v>
      </c>
      <c r="D77" s="85">
        <v>244630.125333333</v>
      </c>
      <c r="E77" s="85">
        <v>362655.48</v>
      </c>
      <c r="F77" s="85">
        <v>349336.8</v>
      </c>
      <c r="G77" s="85">
        <f t="shared" si="16"/>
        <v>118025.354666667</v>
      </c>
      <c r="H77" s="86">
        <f t="shared" si="17"/>
        <v>1.48246451456396</v>
      </c>
      <c r="I77" s="85">
        <f t="shared" si="15"/>
        <v>13318.68</v>
      </c>
      <c r="J77" s="86">
        <f t="shared" si="10"/>
        <v>1.03812561402062</v>
      </c>
      <c r="K77" s="85">
        <v>244630.125333333</v>
      </c>
      <c r="L77" s="85">
        <v>362655.48</v>
      </c>
      <c r="M77" s="85">
        <v>349336.8</v>
      </c>
      <c r="N77" s="85">
        <f t="shared" si="11"/>
        <v>118025.354666667</v>
      </c>
      <c r="O77" s="86">
        <f t="shared" si="12"/>
        <v>1.48246451456396</v>
      </c>
      <c r="P77" s="85">
        <f t="shared" si="13"/>
        <v>13318.68</v>
      </c>
      <c r="Q77" s="86">
        <f t="shared" si="14"/>
        <v>1.03812561402062</v>
      </c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>
      <c r="A78" s="80" t="s">
        <v>75</v>
      </c>
      <c r="B78" s="81"/>
      <c r="C78" s="82" t="s">
        <v>21</v>
      </c>
      <c r="D78" s="85">
        <v>103350.23065</v>
      </c>
      <c r="E78" s="85">
        <v>64840.6800000001</v>
      </c>
      <c r="F78" s="85">
        <v>60452.9000000001</v>
      </c>
      <c r="G78" s="85">
        <f t="shared" si="16"/>
        <v>-38509.5506499999</v>
      </c>
      <c r="H78" s="86">
        <f t="shared" si="17"/>
        <v>0.627387859632223</v>
      </c>
      <c r="I78" s="85">
        <f t="shared" si="15"/>
        <v>4387.78</v>
      </c>
      <c r="J78" s="86">
        <f t="shared" si="10"/>
        <v>1.07258179508345</v>
      </c>
      <c r="K78" s="85">
        <v>103350.23065</v>
      </c>
      <c r="L78" s="85">
        <v>64840.6800000001</v>
      </c>
      <c r="M78" s="85">
        <v>60452.9000000001</v>
      </c>
      <c r="N78" s="85">
        <f t="shared" si="11"/>
        <v>-38509.5506499999</v>
      </c>
      <c r="O78" s="86">
        <f t="shared" si="12"/>
        <v>0.627387859632223</v>
      </c>
      <c r="P78" s="85">
        <f t="shared" si="13"/>
        <v>4387.78</v>
      </c>
      <c r="Q78" s="86">
        <f t="shared" si="14"/>
        <v>1.07258179508345</v>
      </c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>
      <c r="A79" s="80" t="s">
        <v>76</v>
      </c>
      <c r="B79" s="81"/>
      <c r="C79" s="82" t="s">
        <v>21</v>
      </c>
      <c r="D79" s="85">
        <v>142030.089451852</v>
      </c>
      <c r="E79" s="85">
        <v>183669.45</v>
      </c>
      <c r="F79" s="85">
        <v>28321.11</v>
      </c>
      <c r="G79" s="85">
        <f t="shared" si="16"/>
        <v>41639.360548148</v>
      </c>
      <c r="H79" s="86">
        <f t="shared" si="17"/>
        <v>1.29317281083783</v>
      </c>
      <c r="I79" s="85">
        <f t="shared" si="15"/>
        <v>155348.34</v>
      </c>
      <c r="J79" s="86">
        <f t="shared" si="10"/>
        <v>6.48524898918157</v>
      </c>
      <c r="K79" s="85">
        <v>142030.089451852</v>
      </c>
      <c r="L79" s="85">
        <v>183669.45</v>
      </c>
      <c r="M79" s="85">
        <v>28321.11</v>
      </c>
      <c r="N79" s="85">
        <f t="shared" si="11"/>
        <v>41639.360548148</v>
      </c>
      <c r="O79" s="86">
        <f t="shared" si="12"/>
        <v>1.29317281083783</v>
      </c>
      <c r="P79" s="85">
        <f t="shared" si="13"/>
        <v>155348.34</v>
      </c>
      <c r="Q79" s="86">
        <f t="shared" si="14"/>
        <v>6.48524898918157</v>
      </c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>
      <c r="A80" s="80" t="s">
        <v>77</v>
      </c>
      <c r="B80" s="81"/>
      <c r="C80" s="82" t="s">
        <v>21</v>
      </c>
      <c r="D80" s="85">
        <v>-30660.4557979019</v>
      </c>
      <c r="E80" s="85">
        <v>426110.93</v>
      </c>
      <c r="F80" s="85">
        <v>1804082.41</v>
      </c>
      <c r="G80" s="85">
        <f t="shared" si="16"/>
        <v>456771.385797902</v>
      </c>
      <c r="H80" s="86">
        <f t="shared" si="17"/>
        <v>-13.8977363157517</v>
      </c>
      <c r="I80" s="85">
        <f t="shared" si="15"/>
        <v>-1377971.48</v>
      </c>
      <c r="J80" s="86">
        <f t="shared" si="10"/>
        <v>0.236192608296647</v>
      </c>
      <c r="K80" s="85">
        <v>-30660.4557979019</v>
      </c>
      <c r="L80" s="85">
        <v>426110.93</v>
      </c>
      <c r="M80" s="85">
        <v>1804082.41</v>
      </c>
      <c r="N80" s="85">
        <f t="shared" si="11"/>
        <v>456771.385797902</v>
      </c>
      <c r="O80" s="86">
        <f t="shared" si="12"/>
        <v>-13.8977363157517</v>
      </c>
      <c r="P80" s="85">
        <f t="shared" si="13"/>
        <v>-1377971.48</v>
      </c>
      <c r="Q80" s="86">
        <f t="shared" si="14"/>
        <v>0.236192608296647</v>
      </c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1:29">
      <c r="A81" s="87" t="s">
        <v>78</v>
      </c>
      <c r="B81" s="81"/>
      <c r="C81" s="88" t="s">
        <v>21</v>
      </c>
      <c r="D81" s="83">
        <v>1171800.22366995</v>
      </c>
      <c r="E81" s="83">
        <v>3708022.34999999</v>
      </c>
      <c r="F81" s="83">
        <v>2424820.28</v>
      </c>
      <c r="G81" s="83">
        <f>E81-D81</f>
        <v>2536222.12633004</v>
      </c>
      <c r="H81" s="84">
        <f>E81/D81</f>
        <v>3.1643809884136</v>
      </c>
      <c r="I81" s="83">
        <f t="shared" si="15"/>
        <v>1283202.06999999</v>
      </c>
      <c r="J81" s="84">
        <f t="shared" si="10"/>
        <v>1.52919471211285</v>
      </c>
      <c r="K81" s="83">
        <v>1171800.22366995</v>
      </c>
      <c r="L81" s="83">
        <v>3708022.34999999</v>
      </c>
      <c r="M81" s="83">
        <v>2424820.28</v>
      </c>
      <c r="N81" s="83">
        <f t="shared" si="11"/>
        <v>2536222.12633004</v>
      </c>
      <c r="O81" s="84">
        <f t="shared" si="12"/>
        <v>3.1643809884136</v>
      </c>
      <c r="P81" s="83">
        <f t="shared" si="13"/>
        <v>1283202.06999999</v>
      </c>
      <c r="Q81" s="84">
        <f t="shared" si="14"/>
        <v>1.52919471211285</v>
      </c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>
      <c r="A82" s="23"/>
      <c r="B82" s="23"/>
      <c r="C82" s="23"/>
      <c r="D82" s="23"/>
      <c r="E82" s="23"/>
      <c r="F82" s="23"/>
      <c r="G82" s="23"/>
      <c r="H82" s="23"/>
      <c r="I82" s="89"/>
      <c r="J82" s="23"/>
      <c r="K82" s="23"/>
      <c r="L82" s="23"/>
      <c r="M82" s="59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1:29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59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59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</sheetData>
  <mergeCells count="142">
    <mergeCell ref="R3:S3"/>
    <mergeCell ref="V3:W3"/>
    <mergeCell ref="R4:S4"/>
    <mergeCell ref="V4:W4"/>
    <mergeCell ref="J5:K5"/>
    <mergeCell ref="B38:E38"/>
    <mergeCell ref="F38:J38"/>
    <mergeCell ref="K38:M38"/>
    <mergeCell ref="N38:O38"/>
    <mergeCell ref="P38:R38"/>
    <mergeCell ref="B39:C39"/>
    <mergeCell ref="F39:H39"/>
    <mergeCell ref="N39:O39"/>
    <mergeCell ref="P39:Q39"/>
    <mergeCell ref="A40:R40"/>
    <mergeCell ref="G41:H41"/>
    <mergeCell ref="Q41:R41"/>
    <mergeCell ref="G42:H42"/>
    <mergeCell ref="Q42:R42"/>
    <mergeCell ref="G43:H43"/>
    <mergeCell ref="Q43:R43"/>
    <mergeCell ref="G44:H44"/>
    <mergeCell ref="Q44:R44"/>
    <mergeCell ref="G45:H45"/>
    <mergeCell ref="Q45:R45"/>
    <mergeCell ref="G46:H46"/>
    <mergeCell ref="Q46:R46"/>
    <mergeCell ref="G47:H47"/>
    <mergeCell ref="Q47:R47"/>
    <mergeCell ref="G48:H48"/>
    <mergeCell ref="Q48:R48"/>
    <mergeCell ref="G49:H49"/>
    <mergeCell ref="Q49:R49"/>
    <mergeCell ref="G50:H50"/>
    <mergeCell ref="Q50:R50"/>
    <mergeCell ref="G51:H51"/>
    <mergeCell ref="Q51:R51"/>
    <mergeCell ref="B52:C52"/>
    <mergeCell ref="F52:H52"/>
    <mergeCell ref="N52:O52"/>
    <mergeCell ref="Q52:R52"/>
    <mergeCell ref="B53:C53"/>
    <mergeCell ref="F53:H53"/>
    <mergeCell ref="N53:O53"/>
    <mergeCell ref="Q53:R53"/>
    <mergeCell ref="A54:R54"/>
    <mergeCell ref="F55:G55"/>
    <mergeCell ref="Q55:R55"/>
    <mergeCell ref="F56:G56"/>
    <mergeCell ref="Q56:R56"/>
    <mergeCell ref="F57:G57"/>
    <mergeCell ref="Q57:R57"/>
    <mergeCell ref="F58:G58"/>
    <mergeCell ref="Q58:R58"/>
    <mergeCell ref="F59:G59"/>
    <mergeCell ref="Q59:R59"/>
    <mergeCell ref="F60:G60"/>
    <mergeCell ref="Q60:R60"/>
    <mergeCell ref="B61:C61"/>
    <mergeCell ref="F61:H61"/>
    <mergeCell ref="N61:O61"/>
    <mergeCell ref="Q61:R61"/>
    <mergeCell ref="B62:C62"/>
    <mergeCell ref="F62:H62"/>
    <mergeCell ref="N62:O62"/>
    <mergeCell ref="Q62:R62"/>
    <mergeCell ref="B63:C63"/>
    <mergeCell ref="F63:H63"/>
    <mergeCell ref="N63:O63"/>
    <mergeCell ref="Q63:R63"/>
    <mergeCell ref="G67:H67"/>
    <mergeCell ref="I67:J67"/>
    <mergeCell ref="N67:O67"/>
    <mergeCell ref="P67:Q67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7:A8"/>
    <mergeCell ref="A9:A10"/>
    <mergeCell ref="A11:A12"/>
    <mergeCell ref="A13:A14"/>
    <mergeCell ref="A15:A16"/>
    <mergeCell ref="A17:A18"/>
    <mergeCell ref="A19:A21"/>
    <mergeCell ref="A22:A23"/>
    <mergeCell ref="A24:A25"/>
    <mergeCell ref="A26:A27"/>
    <mergeCell ref="A28:A29"/>
    <mergeCell ref="A30:A32"/>
    <mergeCell ref="A41:A51"/>
    <mergeCell ref="A55:A60"/>
    <mergeCell ref="B3:B6"/>
    <mergeCell ref="C5:C6"/>
    <mergeCell ref="C67:C68"/>
    <mergeCell ref="D5:D6"/>
    <mergeCell ref="D67:D68"/>
    <mergeCell ref="E3:E4"/>
    <mergeCell ref="E5:E6"/>
    <mergeCell ref="E67:E68"/>
    <mergeCell ref="F5:F6"/>
    <mergeCell ref="F67:F68"/>
    <mergeCell ref="G5:G6"/>
    <mergeCell ref="H5:H6"/>
    <mergeCell ref="I5:I6"/>
    <mergeCell ref="K67:K68"/>
    <mergeCell ref="L5:L6"/>
    <mergeCell ref="L67:L68"/>
    <mergeCell ref="M5:M6"/>
    <mergeCell ref="M67:M68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3:AA4"/>
    <mergeCell ref="AA5:AA6"/>
    <mergeCell ref="F3:H4"/>
    <mergeCell ref="O3:Q4"/>
    <mergeCell ref="X3:Z4"/>
    <mergeCell ref="T3:U4"/>
    <mergeCell ref="C3:D4"/>
    <mergeCell ref="M3:N4"/>
    <mergeCell ref="I3:L4"/>
    <mergeCell ref="A67:B6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</dc:creator>
  <cp:lastModifiedBy>liuboqiang126com</cp:lastModifiedBy>
  <dcterms:created xsi:type="dcterms:W3CDTF">2015-06-05T18:19:00Z</dcterms:created>
  <dcterms:modified xsi:type="dcterms:W3CDTF">2025-05-11T12:13:03Z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EA08F685EC12475A87C9C8D7FE819F68_12</vt:lpwstr>
  </property>
  <property fmtid="{D5CDD505-2E9C-101B-9397-08002B2CF9AE}" pid="3" name="KSOProductBuildVer">
    <vt:lpwstr>2052-12.1.0.20784</vt:lpwstr>
  </property>
</Properties>
</file>