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ramos\Box\UIUC Teaching\ME 446 Notes\Hopping Leg CAD\Final_Assembly\"/>
    </mc:Choice>
  </mc:AlternateContent>
  <xr:revisionPtr revIDLastSave="0" documentId="13_ncr:1_{B8C5A339-E567-4B1C-A26F-1BD21DF9B605}" xr6:coauthVersionLast="44" xr6:coauthVersionMax="44" xr10:uidLastSave="{00000000-0000-0000-0000-000000000000}"/>
  <bookViews>
    <workbookView xWindow="-108" yWindow="-108" windowWidth="23256" windowHeight="12576" activeTab="5" xr2:uid="{17840121-F852-45A3-AA53-9AE530B4355F}"/>
  </bookViews>
  <sheets>
    <sheet name="Base" sheetId="1" r:id="rId1"/>
    <sheet name="Link 1" sheetId="2" r:id="rId2"/>
    <sheet name="Link 2" sheetId="3" r:id="rId3"/>
    <sheet name="Link 3" sheetId="5" r:id="rId4"/>
    <sheet name="Link 4" sheetId="4" r:id="rId5"/>
    <sheet name="Electronic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4" l="1"/>
  <c r="D17" i="5"/>
  <c r="D16" i="5"/>
  <c r="D15" i="5"/>
  <c r="D14" i="5"/>
  <c r="D13" i="5"/>
  <c r="D8" i="5"/>
  <c r="D6" i="5"/>
  <c r="D5" i="5"/>
  <c r="D4" i="5"/>
  <c r="D3" i="5"/>
  <c r="D14" i="4"/>
  <c r="D13" i="4"/>
  <c r="D12" i="4"/>
  <c r="D9" i="4"/>
  <c r="D8" i="4"/>
  <c r="D3" i="4"/>
  <c r="D2" i="4"/>
  <c r="D20" i="3"/>
  <c r="D17" i="3"/>
  <c r="D15" i="3"/>
  <c r="D11" i="3"/>
  <c r="D6" i="3"/>
  <c r="D15" i="2"/>
  <c r="D14" i="2"/>
  <c r="D9" i="2"/>
  <c r="D4" i="2"/>
  <c r="D5" i="2"/>
  <c r="D6" i="2"/>
  <c r="D7" i="2"/>
  <c r="D7" i="1"/>
  <c r="D6" i="1"/>
  <c r="D5" i="1"/>
  <c r="D9" i="1"/>
  <c r="D10" i="1"/>
  <c r="D8" i="1"/>
  <c r="D4" i="3"/>
</calcChain>
</file>

<file path=xl/sharedStrings.xml><?xml version="1.0" encoding="utf-8"?>
<sst xmlns="http://schemas.openxmlformats.org/spreadsheetml/2006/main" count="200" uniqueCount="116">
  <si>
    <t>Index</t>
  </si>
  <si>
    <t>Part Number</t>
  </si>
  <si>
    <t>Quantity</t>
  </si>
  <si>
    <t>Link</t>
  </si>
  <si>
    <t>1140-0006-0144</t>
  </si>
  <si>
    <t>4103-0032-0144</t>
  </si>
  <si>
    <t>1604-0043-0032</t>
  </si>
  <si>
    <t>1500-0010-0032</t>
  </si>
  <si>
    <t>1506-0032-0004</t>
  </si>
  <si>
    <t>1506-0032-0006</t>
  </si>
  <si>
    <t>2800-0004-0010</t>
  </si>
  <si>
    <t>98035A102</t>
  </si>
  <si>
    <t>2802-0004-0008</t>
  </si>
  <si>
    <t xml:space="preserve">https://www.gobilda.com/1140-series-aluminum-baseplate-6mm-thickness-144mm-diameter/ </t>
  </si>
  <si>
    <t xml:space="preserve">https://www.gobilda.com/4103-series-gotube-144mm-length/ </t>
  </si>
  <si>
    <t xml:space="preserve">https://www.gobilda.com/1604-series-2-side-2-post-pillow-block-32mm-bore/ </t>
  </si>
  <si>
    <t xml:space="preserve">https://www.gobilda.com/1500-series-plastic-spacer-32mm-id-x-34mm-od-1mm-thickness-12-pack/ </t>
  </si>
  <si>
    <t xml:space="preserve">https://www.gobilda.com/1506-series-32mm-id-spacer-36mm-od-4mm-length-2-pack/ </t>
  </si>
  <si>
    <t xml:space="preserve">https://www.gobilda.com/1506-series-32mm-id-spacer-36mm-od-6mm-length-2-pack/ </t>
  </si>
  <si>
    <t xml:space="preserve">https://www.gobilda.com/2800-series-zinc-plated-steel-socket-head-screw-m4-x-0-7mm-10mm-length-25-pack/ </t>
  </si>
  <si>
    <t xml:space="preserve">https://www.gobilda.com/2802-series-zinc-plated-steel-button-head-screw-m4-x-0-7mm-8mm-length-25-pack/ </t>
  </si>
  <si>
    <t xml:space="preserve">https://www.mcmaster.com/98035A102/ </t>
  </si>
  <si>
    <t>1123-0048-0144</t>
  </si>
  <si>
    <t>1121-0003-0096</t>
  </si>
  <si>
    <t>2803-0039-0007</t>
  </si>
  <si>
    <t>1502-0006-0020</t>
  </si>
  <si>
    <t>1502-0006-0030</t>
  </si>
  <si>
    <t xml:space="preserve">https://www.gobilda.com/1123-series-pattern-plate-1-x-5-hole-48-x-144mm/ </t>
  </si>
  <si>
    <t xml:space="preserve">https://www.gobilda.com/1121-series-low-side-u-channel-3-hole-96mm-length/ </t>
  </si>
  <si>
    <t xml:space="preserve">https://www.gobilda.com/2803-series-stainless-steel-threaded-plate-39-7-2-pack/ </t>
  </si>
  <si>
    <t xml:space="preserve">https://www.gobilda.com/1502-series-4mm-id-spacer-6mm-od-2mm-length-4-pack/ </t>
  </si>
  <si>
    <t xml:space="preserve">https://www.gobilda.com/1502-series-4mm-id-spacer-6mm-od-3mm-length-4-pack/ </t>
  </si>
  <si>
    <t>1401-0043-0032</t>
  </si>
  <si>
    <t>1.9*</t>
  </si>
  <si>
    <t>1400-0032-0032</t>
  </si>
  <si>
    <t>4103-0032-0043</t>
  </si>
  <si>
    <t>1603-0032-0032</t>
  </si>
  <si>
    <t>4103-0032-0912</t>
  </si>
  <si>
    <t xml:space="preserve">https://www.gobilda.com/1401-series-2-side-2-post-clamping-mount-43mm-width-32mm-bore/ </t>
  </si>
  <si>
    <t xml:space="preserve">https://www.gobilda.com/1400-series-1-side-2-post-clamping-mount-32mm-bore/ </t>
  </si>
  <si>
    <t>Notes</t>
  </si>
  <si>
    <t>*Only required if utilizing encoder on jount 2.</t>
  </si>
  <si>
    <t xml:space="preserve">https://www.gobilda.com/4103-series-gotube-43mm-length/ </t>
  </si>
  <si>
    <t xml:space="preserve">https://www.gobilda.com/1603-series-face-thru-hole-pillow-block-32mm-bore/ </t>
  </si>
  <si>
    <t xml:space="preserve">https://www.gobilda.com/4103-series-gotube-912mm-length/ </t>
  </si>
  <si>
    <t>1502-0006-0100</t>
  </si>
  <si>
    <t>2800-0004-0018</t>
  </si>
  <si>
    <t xml:space="preserve">https://www.gobilda.com/1502-series-4mm-id-spacer-6mm-od-10mm-length-4-pack/ </t>
  </si>
  <si>
    <t xml:space="preserve">https://www.gobilda.com/2800-series-zinc-plated-steel-socket-head-screw-m4-x-0-7mm-18mm-length-25-pack/ </t>
  </si>
  <si>
    <t>5202-0002-0027</t>
  </si>
  <si>
    <t>1201-0043-0002</t>
  </si>
  <si>
    <t>1111-0004-0001</t>
  </si>
  <si>
    <t>1108-0001-0001</t>
  </si>
  <si>
    <t>1309-0016-1006</t>
  </si>
  <si>
    <t xml:space="preserve">https://www.gobilda.com/5202-series-yellow-jacket-planetary-gear-motor-26-9-1-ratio-223-rpm-3-3-5v-encoder/ </t>
  </si>
  <si>
    <t xml:space="preserve">https://www.gobilda.com/1201-series-quad-block-pattern-mount-43-2/ </t>
  </si>
  <si>
    <t>Price per unit (USD)</t>
  </si>
  <si>
    <t xml:space="preserve">https://www.gobilda.com/1111-series-angle-pattern-bracket-4-1/ </t>
  </si>
  <si>
    <t xml:space="preserve">https://www.gobilda.com/1108-series-flat-pattern-bracket-1-1/ </t>
  </si>
  <si>
    <t xml:space="preserve">https://www.gobilda.com/1309-series-sonic-hub-6mm-d-bore/ </t>
  </si>
  <si>
    <t>5202-0002-0019</t>
  </si>
  <si>
    <t>3414-1006-0016</t>
  </si>
  <si>
    <t xml:space="preserve">https://www.gobilda.com/5202-series-yellow-jacket-planetary-gear-motor-19-2-1-ratio-312-rpm-3-3-5v-encoder/ </t>
  </si>
  <si>
    <t xml:space="preserve">https://www.gobilda.com/3414-series-5mm-htd-pitch-set-screw-pinion-timing-belt-pulley-6mm-d-bore-16-tooth/ </t>
  </si>
  <si>
    <t>1502-0005-0100</t>
  </si>
  <si>
    <t>1402-0043-0014</t>
  </si>
  <si>
    <t>1400-0032-0014</t>
  </si>
  <si>
    <t>Rubber Cap</t>
  </si>
  <si>
    <t>4100-1214-0200</t>
  </si>
  <si>
    <t>1102-0005-0040</t>
  </si>
  <si>
    <t>1200-0032-0001</t>
  </si>
  <si>
    <t xml:space="preserve">https://www.gobilda.com/1502-series-4mm-id-spacer-5mm-od-10mm-length-4-pack/ </t>
  </si>
  <si>
    <t xml:space="preserve">https://www.gobilda.com/1402-series-2-side-1-post-clamping-mount-43mm-width-14mm-bore/ </t>
  </si>
  <si>
    <t xml:space="preserve">https://www.gobilda.com/1400-series-1-side-2-post-clamping-mount-14mm-bore/ </t>
  </si>
  <si>
    <t xml:space="preserve">https://www.gobilda.com/4100-series-aluminum-tube-12mm-id-x-14mm-od-200mm-length/ </t>
  </si>
  <si>
    <t xml:space="preserve">https://www.gobilda.com/1102-series-flat-beam-5-hole-40mm-length-2-pack/ </t>
  </si>
  <si>
    <t xml:space="preserve">https://www.gobilda.com/1200-series-1-side-2-post-pattern-mount-32-1/ </t>
  </si>
  <si>
    <t>1505-0032-0080</t>
  </si>
  <si>
    <t>1611-0514-4008</t>
  </si>
  <si>
    <t>3411-0014-0024</t>
  </si>
  <si>
    <t>1. 10</t>
  </si>
  <si>
    <t>2. 10</t>
  </si>
  <si>
    <t>4. 10</t>
  </si>
  <si>
    <t xml:space="preserve">https://www.gobilda.com/1505-series-32mm-od-counterbored-pattern-spacer-8mm-length/ </t>
  </si>
  <si>
    <t xml:space="preserve">https://www.gobilda.com/1611-series-flanged-ball-bearing-8mm-rex-id-x-14mm-od-5mm-thickness-2-pack/ </t>
  </si>
  <si>
    <t xml:space="preserve">https://www.gobilda.com/3411-series-5mm-htd-pitch-aluminum-hub-mount-timing-belt-pulley-14mm-bore-24-tooth/ </t>
  </si>
  <si>
    <t>1120-0001-0048</t>
  </si>
  <si>
    <t>1205-0001-0003</t>
  </si>
  <si>
    <t>1607-0041-0615</t>
  </si>
  <si>
    <t xml:space="preserve">https://www.gobilda.com/1120-series-u-channel-1-hole-48mm-length/ </t>
  </si>
  <si>
    <t xml:space="preserve">https://www.gobilda.com/1205-series-dual-block-mount-1-3-2-pack/ </t>
  </si>
  <si>
    <t xml:space="preserve">https://www.gobilda.com/1607-series-idler-bearing-6mm-id-x-15mm-od-41mm-length/ </t>
  </si>
  <si>
    <t xml:space="preserve">https://www.gobilda.com/1501-series-m4-x-0-7mm-standoff-6mm-od-43mm-length-4-pack/ </t>
  </si>
  <si>
    <t>1501-0006-0430</t>
  </si>
  <si>
    <t>2102-0008-0050</t>
  </si>
  <si>
    <t>1309-0016-4008</t>
  </si>
  <si>
    <t>3412-0009-0295</t>
  </si>
  <si>
    <t>https://www.gobilda.com/3412-series-5mm-htd-pitch-timing-belt-9mm-width-295mm-pitch-length-59-tooth/</t>
  </si>
  <si>
    <t>https://www.gobilda.com/2102-series-stainless-steel-rex-shaft-8mm-diameter-50mm-length/</t>
  </si>
  <si>
    <t xml:space="preserve">https://www.gobilda.com/1309-series-sonic-hub-8mm-rex-bore/ </t>
  </si>
  <si>
    <t>3. 10</t>
  </si>
  <si>
    <t>This part already contains the bearings shown in the assembly video.</t>
  </si>
  <si>
    <t>Chair Leg Tips Caps 14mm 9/16 Inch Anti Slip Rubber Furniture Feet Protector</t>
  </si>
  <si>
    <t xml:space="preserve">https://www.amazon.com/uxcell-Furniture-Protector-Prevent-Scratches/dp/B07MTLFY8M/ref=sr_1_6?dchild=1&amp;keywords=uxcell+20pcs+Chair+Leg+Tips+Caps+14mm+9%2F16+Inch&amp;qid=1603812969&amp;sr=8-6 </t>
  </si>
  <si>
    <t>2915-0001-0001</t>
  </si>
  <si>
    <t xml:space="preserve">https://www.gobilda.com/extension-spring-8mm-od-6-8kg-max-load-80-120mm-length/ </t>
  </si>
  <si>
    <t>This part is missing in the assembly video. This is the spring for the knee joint.</t>
  </si>
  <si>
    <t>This part is missing in the assembly video. This is the shaft for the belt tensioner.</t>
  </si>
  <si>
    <t xml:space="preserve">https://www.pololu.com/product/1451 </t>
  </si>
  <si>
    <t>VNH5019</t>
  </si>
  <si>
    <t>E1</t>
  </si>
  <si>
    <t>E2</t>
  </si>
  <si>
    <t>F28379D</t>
  </si>
  <si>
    <t>https://www.ti.com/tool/LAUNCHXL-F28379D?utm_source=google&amp;utm_medium=cpc&amp;utm_campaign=epd-c2x-null-prodfolderdynamic-cpc-pf-google-USCEgZr5zy1kuFgDIkeDkBoC9dwQAvD_BwE&amp;gclsrc=aw.ds</t>
  </si>
  <si>
    <t>https://www.amazon.com/dp/B07MXXXBV8/ref=sspa_dk_detail_1?pd_rd_i=B07MXXXBV8&amp;pd_rd_w=zV11y&amp;pf_rd_p=45a72588-80f7-4414-9851-786f6c16d42b&amp;pd_rd_wg=dPMqb&amp;pf_rd_r=VTJS08NHMKNKVSZ1QBHQ&amp;pd_rd_r=9b507cb6-071b-42ad-8c21-da391b10d19a&amp;spLa=ZW5jcnlwdGVkUXVhbGlmaWVyPUFOUDQ3STBBRlY3TjAmZW5jcnlwdGVkSWQ9QTA4MjM5NTkxVUtLN0RMVU1ONFpQJmVuY3J5cHRlZEFkSWQ9QTAxMzkxNjgyRlpHRTNCRkFEWU81JndpZGdldE5hbWU9c3BfZGV0YWlsJmFjdGlvbj1jbGlja1JlZGlyZWN0JmRvTm90TG9nQ2xpY2s9dHJ1ZQ&amp;th=1</t>
  </si>
  <si>
    <t>12V 10A Power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</si>
</sst>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8035A102/" TargetMode="External"/><Relationship Id="rId3" Type="http://schemas.openxmlformats.org/officeDocument/2006/relationships/hyperlink" Target="https://www.gobilda.com/1604-series-2-side-2-post-pillow-block-32mm-bore/" TargetMode="External"/><Relationship Id="rId7" Type="http://schemas.openxmlformats.org/officeDocument/2006/relationships/hyperlink" Target="https://www.gobilda.com/2800-series-zinc-plated-steel-socket-head-screw-m4-x-0-7mm-10mm-length-25-pack/" TargetMode="External"/><Relationship Id="rId2" Type="http://schemas.openxmlformats.org/officeDocument/2006/relationships/hyperlink" Target="https://www.gobilda.com/4103-series-gotube-144mm-length/" TargetMode="External"/><Relationship Id="rId1" Type="http://schemas.openxmlformats.org/officeDocument/2006/relationships/hyperlink" Target="https://www.gobilda.com/1140-series-aluminum-baseplate-6mm-thickness-144mm-diameter/" TargetMode="External"/><Relationship Id="rId6" Type="http://schemas.openxmlformats.org/officeDocument/2006/relationships/hyperlink" Target="https://www.gobilda.com/1506-series-32mm-id-spacer-36mm-od-6mm-length-2-pack/" TargetMode="External"/><Relationship Id="rId5" Type="http://schemas.openxmlformats.org/officeDocument/2006/relationships/hyperlink" Target="https://www.gobilda.com/1506-series-32mm-id-spacer-36mm-od-4mm-length-2-pack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gobilda.com/1500-series-plastic-spacer-32mm-id-x-34mm-od-1mm-thickness-12-pack/" TargetMode="External"/><Relationship Id="rId9" Type="http://schemas.openxmlformats.org/officeDocument/2006/relationships/hyperlink" Target="https://www.gobilda.com/2802-series-zinc-plated-steel-button-head-screw-m4-x-0-7mm-8mm-length-25-pack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bilda.com/1506-series-32mm-id-spacer-36mm-od-4mm-length-2-pack/" TargetMode="External"/><Relationship Id="rId13" Type="http://schemas.openxmlformats.org/officeDocument/2006/relationships/hyperlink" Target="https://www.gobilda.com/1502-series-4mm-id-spacer-6mm-od-10mm-length-4-pack/" TargetMode="External"/><Relationship Id="rId3" Type="http://schemas.openxmlformats.org/officeDocument/2006/relationships/hyperlink" Target="https://www.gobilda.com/2803-series-stainless-steel-threaded-plate-39-7-2-pack/" TargetMode="External"/><Relationship Id="rId7" Type="http://schemas.openxmlformats.org/officeDocument/2006/relationships/hyperlink" Target="https://www.gobilda.com/1401-series-2-side-2-post-clamping-mount-43mm-width-32mm-bore/" TargetMode="External"/><Relationship Id="rId12" Type="http://schemas.openxmlformats.org/officeDocument/2006/relationships/hyperlink" Target="https://www.gobilda.com/4103-series-gotube-912mm-length/" TargetMode="External"/><Relationship Id="rId2" Type="http://schemas.openxmlformats.org/officeDocument/2006/relationships/hyperlink" Target="https://www.gobilda.com/1121-series-low-side-u-channel-3-hole-96mm-length/" TargetMode="External"/><Relationship Id="rId1" Type="http://schemas.openxmlformats.org/officeDocument/2006/relationships/hyperlink" Target="https://www.gobilda.com/1123-series-pattern-plate-1-x-5-hole-48-x-144mm/" TargetMode="External"/><Relationship Id="rId6" Type="http://schemas.openxmlformats.org/officeDocument/2006/relationships/hyperlink" Target="https://www.gobilda.com/2800-series-zinc-plated-steel-socket-head-screw-m4-x-0-7mm-10mm-length-25-pack/" TargetMode="External"/><Relationship Id="rId11" Type="http://schemas.openxmlformats.org/officeDocument/2006/relationships/hyperlink" Target="https://www.gobilda.com/1603-series-face-thru-hole-pillow-block-32mm-bore/" TargetMode="External"/><Relationship Id="rId5" Type="http://schemas.openxmlformats.org/officeDocument/2006/relationships/hyperlink" Target="https://www.gobilda.com/1502-series-4mm-id-spacer-6mm-od-3mm-length-4-pack/" TargetMode="External"/><Relationship Id="rId10" Type="http://schemas.openxmlformats.org/officeDocument/2006/relationships/hyperlink" Target="https://www.gobilda.com/4103-series-gotube-43mm-length/" TargetMode="External"/><Relationship Id="rId4" Type="http://schemas.openxmlformats.org/officeDocument/2006/relationships/hyperlink" Target="https://www.gobilda.com/1502-series-4mm-id-spacer-6mm-od-2mm-length-4-pack/" TargetMode="External"/><Relationship Id="rId9" Type="http://schemas.openxmlformats.org/officeDocument/2006/relationships/hyperlink" Target="https://www.gobilda.com/1400-series-1-side-2-post-clamping-mount-32mm-bore/" TargetMode="External"/><Relationship Id="rId14" Type="http://schemas.openxmlformats.org/officeDocument/2006/relationships/hyperlink" Target="https://www.gobilda.com/2800-series-zinc-plated-steel-socket-head-screw-m4-x-0-7mm-18mm-length-25-pack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bilda.com/1401-series-2-side-2-post-clamping-mount-43mm-width-32mm-bore/" TargetMode="External"/><Relationship Id="rId13" Type="http://schemas.openxmlformats.org/officeDocument/2006/relationships/hyperlink" Target="https://www.gobilda.com/1604-series-2-side-2-post-pillow-block-32mm-bore/" TargetMode="External"/><Relationship Id="rId18" Type="http://schemas.openxmlformats.org/officeDocument/2006/relationships/hyperlink" Target="https://www.gobilda.com/1201-series-quad-block-pattern-mount-43-2/" TargetMode="External"/><Relationship Id="rId3" Type="http://schemas.openxmlformats.org/officeDocument/2006/relationships/hyperlink" Target="https://www.gobilda.com/2802-series-zinc-plated-steel-button-head-screw-m4-x-0-7mm-8mm-length-25-pack/" TargetMode="External"/><Relationship Id="rId7" Type="http://schemas.openxmlformats.org/officeDocument/2006/relationships/hyperlink" Target="https://www.gobilda.com/1309-series-sonic-hub-6mm-d-bore/" TargetMode="External"/><Relationship Id="rId12" Type="http://schemas.openxmlformats.org/officeDocument/2006/relationships/hyperlink" Target="https://www.gobilda.com/1111-series-angle-pattern-bracket-4-1/" TargetMode="External"/><Relationship Id="rId17" Type="http://schemas.openxmlformats.org/officeDocument/2006/relationships/hyperlink" Target="https://www.gobilda.com/3414-series-5mm-htd-pitch-set-screw-pinion-timing-belt-pulley-6mm-d-bore-16-tooth/" TargetMode="External"/><Relationship Id="rId2" Type="http://schemas.openxmlformats.org/officeDocument/2006/relationships/hyperlink" Target="https://www.gobilda.com/1201-series-quad-block-pattern-mount-43-2/" TargetMode="External"/><Relationship Id="rId16" Type="http://schemas.openxmlformats.org/officeDocument/2006/relationships/hyperlink" Target="https://www.gobilda.com/2802-series-zinc-plated-steel-button-head-screw-m4-x-0-7mm-8mm-length-25-pack/" TargetMode="External"/><Relationship Id="rId1" Type="http://schemas.openxmlformats.org/officeDocument/2006/relationships/hyperlink" Target="https://www.gobilda.com/5202-series-yellow-jacket-planetary-gear-motor-26-9-1-ratio-223-rpm-3-3-5v-encoder/" TargetMode="External"/><Relationship Id="rId6" Type="http://schemas.openxmlformats.org/officeDocument/2006/relationships/hyperlink" Target="https://www.gobilda.com/1108-series-flat-pattern-bracket-1-1/" TargetMode="External"/><Relationship Id="rId11" Type="http://schemas.openxmlformats.org/officeDocument/2006/relationships/hyperlink" Target="https://www.gobilda.com/5202-series-yellow-jacket-planetary-gear-motor-19-2-1-ratio-312-rpm-3-3-5v-encoder/" TargetMode="External"/><Relationship Id="rId5" Type="http://schemas.openxmlformats.org/officeDocument/2006/relationships/hyperlink" Target="https://www.gobilda.com/2800-series-zinc-plated-steel-socket-head-screw-m4-x-0-7mm-10mm-length-25-pack/" TargetMode="External"/><Relationship Id="rId15" Type="http://schemas.openxmlformats.org/officeDocument/2006/relationships/hyperlink" Target="https://www.gobilda.com/1108-series-flat-pattern-bracket-1-1/" TargetMode="External"/><Relationship Id="rId10" Type="http://schemas.openxmlformats.org/officeDocument/2006/relationships/hyperlink" Target="https://www.gobilda.com/2800-series-zinc-plated-steel-socket-head-screw-m4-x-0-7mm-10mm-length-25-pack/" TargetMode="External"/><Relationship Id="rId19" Type="http://schemas.openxmlformats.org/officeDocument/2006/relationships/hyperlink" Target="https://www.gobilda.com/2800-series-zinc-plated-steel-socket-head-screw-m4-x-0-7mm-10mm-length-25-pack/" TargetMode="External"/><Relationship Id="rId4" Type="http://schemas.openxmlformats.org/officeDocument/2006/relationships/hyperlink" Target="https://www.gobilda.com/1111-series-angle-pattern-bracket-4-1/" TargetMode="External"/><Relationship Id="rId9" Type="http://schemas.openxmlformats.org/officeDocument/2006/relationships/hyperlink" Target="https://www.gobilda.com/1123-series-pattern-plate-1-x-5-hole-48-x-144mm/" TargetMode="External"/><Relationship Id="rId14" Type="http://schemas.openxmlformats.org/officeDocument/2006/relationships/hyperlink" Target="https://www.gobilda.com/2800-series-zinc-plated-steel-socket-head-screw-m4-x-0-7mm-10mm-length-25-pac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bilda.com/1501-series-m4-x-0-7mm-standoff-6mm-od-43mm-length-4-pack/" TargetMode="External"/><Relationship Id="rId13" Type="http://schemas.openxmlformats.org/officeDocument/2006/relationships/hyperlink" Target="https://www.gobilda.com/2802-series-zinc-plated-steel-button-head-screw-m4-x-0-7mm-8mm-length-25-pack/" TargetMode="External"/><Relationship Id="rId3" Type="http://schemas.openxmlformats.org/officeDocument/2006/relationships/hyperlink" Target="https://www.gobilda.com/1502-series-4mm-id-spacer-5mm-od-10mm-length-4-pack/" TargetMode="External"/><Relationship Id="rId7" Type="http://schemas.openxmlformats.org/officeDocument/2006/relationships/hyperlink" Target="https://www.gobilda.com/2800-series-zinc-plated-steel-socket-head-screw-m4-x-0-7mm-10mm-length-25-pack/" TargetMode="External"/><Relationship Id="rId12" Type="http://schemas.openxmlformats.org/officeDocument/2006/relationships/hyperlink" Target="https://www.gobilda.com/1108-series-flat-pattern-bracket-1-1/" TargetMode="External"/><Relationship Id="rId2" Type="http://schemas.openxmlformats.org/officeDocument/2006/relationships/hyperlink" Target="https://www.gobilda.com/1205-series-dual-block-mount-1-3-2-pack/" TargetMode="External"/><Relationship Id="rId16" Type="http://schemas.openxmlformats.org/officeDocument/2006/relationships/hyperlink" Target="https://www.gobilda.com/2802-series-zinc-plated-steel-button-head-screw-m4-x-0-7mm-8mm-length-25-pack/" TargetMode="External"/><Relationship Id="rId1" Type="http://schemas.openxmlformats.org/officeDocument/2006/relationships/hyperlink" Target="https://www.gobilda.com/1120-series-u-channel-1-hole-48mm-length/" TargetMode="External"/><Relationship Id="rId6" Type="http://schemas.openxmlformats.org/officeDocument/2006/relationships/hyperlink" Target="https://www.gobilda.com/1607-series-idler-bearing-6mm-id-x-15mm-od-41mm-length/" TargetMode="External"/><Relationship Id="rId11" Type="http://schemas.openxmlformats.org/officeDocument/2006/relationships/hyperlink" Target="https://www.gobilda.com/1309-series-sonic-hub-8mm-rex-bore/" TargetMode="External"/><Relationship Id="rId5" Type="http://schemas.openxmlformats.org/officeDocument/2006/relationships/hyperlink" Target="https://www.gobilda.com/2802-series-zinc-plated-steel-button-head-screw-m4-x-0-7mm-8mm-length-25-pack/" TargetMode="External"/><Relationship Id="rId15" Type="http://schemas.openxmlformats.org/officeDocument/2006/relationships/hyperlink" Target="https://www.gobilda.com/2803-series-stainless-steel-threaded-plate-39-7-2-pack/" TargetMode="External"/><Relationship Id="rId10" Type="http://schemas.openxmlformats.org/officeDocument/2006/relationships/hyperlink" Target="https://www.gobilda.com/2102-series-stainless-steel-rex-shaft-8mm-diameter-50mm-length/" TargetMode="External"/><Relationship Id="rId4" Type="http://schemas.openxmlformats.org/officeDocument/2006/relationships/hyperlink" Target="https://www.gobilda.com/2800-series-zinc-plated-steel-socket-head-screw-m4-x-0-7mm-18mm-length-25-pack/" TargetMode="External"/><Relationship Id="rId9" Type="http://schemas.openxmlformats.org/officeDocument/2006/relationships/hyperlink" Target="https://www.gobilda.com/3412-series-5mm-htd-pitch-timing-belt-9mm-width-295mm-pitch-length-59-tooth/" TargetMode="External"/><Relationship Id="rId14" Type="http://schemas.openxmlformats.org/officeDocument/2006/relationships/hyperlink" Target="https://www.gobilda.com/2803-series-stainless-steel-threaded-plate-39-7-2-pack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bilda.com/1200-series-1-side-2-post-pattern-mount-32-1/" TargetMode="External"/><Relationship Id="rId13" Type="http://schemas.openxmlformats.org/officeDocument/2006/relationships/hyperlink" Target="https://www.gobilda.com/3411-series-5mm-htd-pitch-aluminum-hub-mount-timing-belt-pulley-14mm-bore-24-tooth/" TargetMode="External"/><Relationship Id="rId3" Type="http://schemas.openxmlformats.org/officeDocument/2006/relationships/hyperlink" Target="https://www.gobilda.com/1402-series-2-side-1-post-clamping-mount-43mm-width-14mm-bore/" TargetMode="External"/><Relationship Id="rId7" Type="http://schemas.openxmlformats.org/officeDocument/2006/relationships/hyperlink" Target="https://www.gobilda.com/2800-series-zinc-plated-steel-socket-head-screw-m4-x-0-7mm-10mm-length-25-pack/" TargetMode="External"/><Relationship Id="rId12" Type="http://schemas.openxmlformats.org/officeDocument/2006/relationships/hyperlink" Target="https://www.gobilda.com/2800-series-zinc-plated-steel-socket-head-screw-m4-x-0-7mm-10mm-length-25-pack/" TargetMode="External"/><Relationship Id="rId2" Type="http://schemas.openxmlformats.org/officeDocument/2006/relationships/hyperlink" Target="https://www.gobilda.com/2800-series-zinc-plated-steel-socket-head-screw-m4-x-0-7mm-18mm-length-25-pack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gobilda.com/1502-series-4mm-id-spacer-5mm-od-10mm-length-4-pack/" TargetMode="External"/><Relationship Id="rId6" Type="http://schemas.openxmlformats.org/officeDocument/2006/relationships/hyperlink" Target="https://www.gobilda.com/1102-series-flat-beam-5-hole-40mm-length-2-pack/" TargetMode="External"/><Relationship Id="rId11" Type="http://schemas.openxmlformats.org/officeDocument/2006/relationships/hyperlink" Target="https://www.gobilda.com/2802-series-zinc-plated-steel-button-head-screw-m4-x-0-7mm-8mm-length-25-pack/" TargetMode="External"/><Relationship Id="rId5" Type="http://schemas.openxmlformats.org/officeDocument/2006/relationships/hyperlink" Target="https://www.gobilda.com/4100-series-aluminum-tube-12mm-id-x-14mm-od-200mm-length/" TargetMode="External"/><Relationship Id="rId15" Type="http://schemas.openxmlformats.org/officeDocument/2006/relationships/hyperlink" Target="https://www.gobilda.com/extension-spring-8mm-od-6-8kg-max-load-80-120mm-length/" TargetMode="External"/><Relationship Id="rId10" Type="http://schemas.openxmlformats.org/officeDocument/2006/relationships/hyperlink" Target="https://www.gobilda.com/1611-series-flanged-ball-bearing-8mm-rex-id-x-14mm-od-5mm-thickness-2-pack/" TargetMode="External"/><Relationship Id="rId4" Type="http://schemas.openxmlformats.org/officeDocument/2006/relationships/hyperlink" Target="https://www.gobilda.com/1400-series-1-side-2-post-clamping-mount-14mm-bore/" TargetMode="External"/><Relationship Id="rId9" Type="http://schemas.openxmlformats.org/officeDocument/2006/relationships/hyperlink" Target="https://www.gobilda.com/1505-series-32mm-od-counterbored-pattern-spacer-8mm-length/" TargetMode="External"/><Relationship Id="rId14" Type="http://schemas.openxmlformats.org/officeDocument/2006/relationships/hyperlink" Target="https://www.amazon.com/uxcell-Furniture-Protector-Prevent-Scratches/dp/B07MTLFY8M/ref=sr_1_6?dchild=1&amp;keywords=uxcell+20pcs+Chair+Leg+Tips+Caps+14mm+9%2F16+Inch&amp;qid=1603812969&amp;sr=8-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7MXXXBV8/ref=sspa_dk_detail_1?pd_rd_i=B07MXXXBV8&amp;pd_rd_w=zV11y&amp;pf_rd_p=45a72588-80f7-4414-9851-786f6c16d42b&amp;pd_rd_wg=dPMqb&amp;pf_rd_r=VTJS08NHMKNKVSZ1QBHQ&amp;pd_rd_r=9b507cb6-071b-42ad-8c21-da391b10d19a&amp;spLa=ZW5jcnlwdGVkUXVhbGlmaWVyPUFOUDQ3STBBRlY3TjAmZW5jcnlwdGVkSWQ9QTA4MjM5NTkxVUtLN0RMVU1ONFpQJmVuY3J5cHRlZEFkSWQ9QTAxMzkxNjgyRlpHRTNCRkFEWU81JndpZGdldE5hbWU9c3BfZGV0YWlsJmFjdGlvbj1jbGlja1JlZGlyZWN0JmRvTm90TG9nQ2xpY2s9dHJ1ZQ&amp;th=1" TargetMode="External"/><Relationship Id="rId2" Type="http://schemas.openxmlformats.org/officeDocument/2006/relationships/hyperlink" Target="https://www.ti.com/tool/LAUNCHXL-F28379D?utm_source=google&amp;utm_medium=cpc&amp;utm_campaign=epd-c2x-null-prodfolderdynamic-cpc-pf-google-USCEgZr5zy1kuFgDIkeDkBoC9dwQAvD_BwE&amp;gclsrc=aw.ds" TargetMode="External"/><Relationship Id="rId1" Type="http://schemas.openxmlformats.org/officeDocument/2006/relationships/hyperlink" Target="https://www.pololu.com/product/14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7BB7-302A-4D9C-93B9-3BEC0B09822C}">
  <dimension ref="A1:E10"/>
  <sheetViews>
    <sheetView workbookViewId="0">
      <selection activeCell="C2" sqref="C2"/>
    </sheetView>
  </sheetViews>
  <sheetFormatPr defaultRowHeight="14.4" x14ac:dyDescent="0.3"/>
  <cols>
    <col min="1" max="1" width="10" customWidth="1"/>
    <col min="2" max="2" width="17.5546875" customWidth="1"/>
    <col min="3" max="3" width="10.88671875" customWidth="1"/>
    <col min="4" max="4" width="17.5546875" customWidth="1"/>
    <col min="5" max="5" width="27.109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56</v>
      </c>
      <c r="E1" s="1" t="s">
        <v>3</v>
      </c>
    </row>
    <row r="2" spans="1:5" x14ac:dyDescent="0.3">
      <c r="A2" s="2">
        <v>0.1</v>
      </c>
      <c r="B2" s="2" t="s">
        <v>4</v>
      </c>
      <c r="C2" s="2">
        <v>1</v>
      </c>
      <c r="D2" s="2">
        <v>12.99</v>
      </c>
      <c r="E2" s="3" t="s">
        <v>13</v>
      </c>
    </row>
    <row r="3" spans="1:5" x14ac:dyDescent="0.3">
      <c r="A3" s="2">
        <v>0.2</v>
      </c>
      <c r="B3" s="2" t="s">
        <v>5</v>
      </c>
      <c r="C3" s="2">
        <v>1</v>
      </c>
      <c r="D3" s="2">
        <v>3.89</v>
      </c>
      <c r="E3" s="3" t="s">
        <v>14</v>
      </c>
    </row>
    <row r="4" spans="1:5" x14ac:dyDescent="0.3">
      <c r="A4" s="2">
        <v>0.3</v>
      </c>
      <c r="B4" s="2" t="s">
        <v>6</v>
      </c>
      <c r="C4" s="2">
        <v>2</v>
      </c>
      <c r="D4" s="2">
        <v>12.99</v>
      </c>
      <c r="E4" s="3" t="s">
        <v>15</v>
      </c>
    </row>
    <row r="5" spans="1:5" x14ac:dyDescent="0.3">
      <c r="A5" s="2">
        <v>0.4</v>
      </c>
      <c r="B5" s="2" t="s">
        <v>7</v>
      </c>
      <c r="C5" s="2">
        <v>1</v>
      </c>
      <c r="D5" s="2">
        <f>1.99/12</f>
        <v>0.16583333333333333</v>
      </c>
      <c r="E5" s="3" t="s">
        <v>16</v>
      </c>
    </row>
    <row r="6" spans="1:5" x14ac:dyDescent="0.3">
      <c r="A6" s="2">
        <v>0.5</v>
      </c>
      <c r="B6" s="2" t="s">
        <v>8</v>
      </c>
      <c r="C6" s="2">
        <v>1</v>
      </c>
      <c r="D6" s="2">
        <f>2.99/2</f>
        <v>1.4950000000000001</v>
      </c>
      <c r="E6" s="3" t="s">
        <v>17</v>
      </c>
    </row>
    <row r="7" spans="1:5" x14ac:dyDescent="0.3">
      <c r="A7" s="2">
        <v>0.6</v>
      </c>
      <c r="B7" s="2" t="s">
        <v>9</v>
      </c>
      <c r="C7" s="2">
        <v>2</v>
      </c>
      <c r="D7" s="2">
        <f>3.29/2</f>
        <v>1.645</v>
      </c>
      <c r="E7" s="3" t="s">
        <v>18</v>
      </c>
    </row>
    <row r="8" spans="1:5" x14ac:dyDescent="0.3">
      <c r="A8" s="2">
        <v>0.7</v>
      </c>
      <c r="B8" s="2" t="s">
        <v>10</v>
      </c>
      <c r="C8" s="2">
        <v>4</v>
      </c>
      <c r="D8" s="2">
        <f>3.39/25</f>
        <v>0.1356</v>
      </c>
      <c r="E8" s="3" t="s">
        <v>19</v>
      </c>
    </row>
    <row r="9" spans="1:5" x14ac:dyDescent="0.3">
      <c r="A9" s="2">
        <v>0.8</v>
      </c>
      <c r="B9" s="2" t="s">
        <v>11</v>
      </c>
      <c r="C9" s="2">
        <v>4</v>
      </c>
      <c r="D9" s="2">
        <f>11.8/25</f>
        <v>0.47200000000000003</v>
      </c>
      <c r="E9" s="3" t="s">
        <v>21</v>
      </c>
    </row>
    <row r="10" spans="1:5" x14ac:dyDescent="0.3">
      <c r="A10" s="2">
        <v>0.9</v>
      </c>
      <c r="B10" s="2" t="s">
        <v>12</v>
      </c>
      <c r="C10" s="2">
        <v>4</v>
      </c>
      <c r="D10" s="2">
        <f>3.19/25</f>
        <v>0.12759999999999999</v>
      </c>
      <c r="E10" s="3" t="s">
        <v>20</v>
      </c>
    </row>
  </sheetData>
  <hyperlinks>
    <hyperlink ref="E2" r:id="rId1" xr:uid="{31779CB4-22E7-4D44-AD15-B95E0A0B87D3}"/>
    <hyperlink ref="E3" r:id="rId2" xr:uid="{F3A72518-BDFD-45A5-AF95-986344CC1390}"/>
    <hyperlink ref="E4" r:id="rId3" xr:uid="{5E963AD1-F1E1-4E6E-BBB0-776311423E65}"/>
    <hyperlink ref="E5" r:id="rId4" xr:uid="{FC8D6632-7C80-4A72-8206-41CEBF702805}"/>
    <hyperlink ref="E6" r:id="rId5" xr:uid="{F30980F0-9FC1-4142-8D81-96B8F12C4098}"/>
    <hyperlink ref="E7" r:id="rId6" xr:uid="{EB9DD357-EF59-4147-849A-E387C820A6E8}"/>
    <hyperlink ref="E8" r:id="rId7" xr:uid="{03C156F3-8D5A-4F29-B6C8-6CD0BF142361}"/>
    <hyperlink ref="E9" r:id="rId8" xr:uid="{4B3568F4-3B6B-4F6A-B99A-0DD63EFF8C43}"/>
    <hyperlink ref="E10" r:id="rId9" xr:uid="{1467121E-BBA8-4399-A4F4-290AEB78AB2B}"/>
  </hyperlinks>
  <pageMargins left="0.7" right="0.7" top="0.75" bottom="0.75" header="0.3" footer="0.3"/>
  <pageSetup orientation="portrait" horizontalDpi="0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22EBE-343F-4098-B9A5-B222D8D9F37B}">
  <dimension ref="A1:K28"/>
  <sheetViews>
    <sheetView workbookViewId="0">
      <selection activeCell="B19" sqref="B19"/>
    </sheetView>
  </sheetViews>
  <sheetFormatPr defaultRowHeight="14.4" x14ac:dyDescent="0.3"/>
  <cols>
    <col min="1" max="1" width="8.21875" customWidth="1"/>
    <col min="2" max="2" width="17" customWidth="1"/>
    <col min="3" max="3" width="9.44140625" customWidth="1"/>
    <col min="4" max="4" width="17.77734375" customWidth="1"/>
    <col min="5" max="5" width="33.6640625" customWidth="1"/>
    <col min="6" max="6" width="41.6640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56</v>
      </c>
      <c r="E1" s="1" t="s">
        <v>3</v>
      </c>
      <c r="F1" s="1" t="s">
        <v>40</v>
      </c>
    </row>
    <row r="2" spans="1:11" x14ac:dyDescent="0.3">
      <c r="A2" s="2">
        <v>1.1000000000000001</v>
      </c>
      <c r="B2" s="2" t="s">
        <v>22</v>
      </c>
      <c r="C2" s="2">
        <v>2</v>
      </c>
      <c r="D2" s="2">
        <v>4.29</v>
      </c>
      <c r="E2" s="3" t="s">
        <v>27</v>
      </c>
      <c r="F2" s="2"/>
      <c r="G2" s="2"/>
      <c r="H2" s="2"/>
      <c r="I2" s="2"/>
      <c r="J2" s="2"/>
      <c r="K2" s="2"/>
    </row>
    <row r="3" spans="1:11" x14ac:dyDescent="0.3">
      <c r="A3" s="2">
        <v>1.2</v>
      </c>
      <c r="B3" s="2" t="s">
        <v>23</v>
      </c>
      <c r="C3" s="2">
        <v>1</v>
      </c>
      <c r="D3" s="2">
        <v>2.89</v>
      </c>
      <c r="E3" s="3" t="s">
        <v>28</v>
      </c>
      <c r="F3" s="2"/>
      <c r="G3" s="2"/>
      <c r="H3" s="2"/>
      <c r="I3" s="2"/>
      <c r="J3" s="2"/>
      <c r="K3" s="2"/>
    </row>
    <row r="4" spans="1:11" x14ac:dyDescent="0.3">
      <c r="A4" s="2">
        <v>1.3</v>
      </c>
      <c r="B4" s="2" t="s">
        <v>24</v>
      </c>
      <c r="C4" s="2">
        <v>2</v>
      </c>
      <c r="D4" s="2">
        <f>3.99/2</f>
        <v>1.9950000000000001</v>
      </c>
      <c r="E4" s="3" t="s">
        <v>29</v>
      </c>
      <c r="F4" s="2"/>
      <c r="G4" s="2"/>
      <c r="H4" s="2"/>
      <c r="I4" s="2"/>
      <c r="J4" s="2"/>
      <c r="K4" s="2"/>
    </row>
    <row r="5" spans="1:11" x14ac:dyDescent="0.3">
      <c r="A5" s="2">
        <v>1.4</v>
      </c>
      <c r="B5" s="2" t="s">
        <v>25</v>
      </c>
      <c r="C5" s="2">
        <v>4</v>
      </c>
      <c r="D5" s="2">
        <f>1.19/4</f>
        <v>0.29749999999999999</v>
      </c>
      <c r="E5" s="3" t="s">
        <v>30</v>
      </c>
      <c r="F5" s="2"/>
      <c r="G5" s="2"/>
      <c r="H5" s="2"/>
      <c r="I5" s="2"/>
      <c r="J5" s="2"/>
      <c r="K5" s="2"/>
    </row>
    <row r="6" spans="1:11" x14ac:dyDescent="0.3">
      <c r="A6" s="2">
        <v>1.5</v>
      </c>
      <c r="B6" s="2" t="s">
        <v>26</v>
      </c>
      <c r="C6" s="2">
        <v>4</v>
      </c>
      <c r="D6" s="2">
        <f>1.29/4</f>
        <v>0.32250000000000001</v>
      </c>
      <c r="E6" s="3" t="s">
        <v>31</v>
      </c>
      <c r="F6" s="2"/>
      <c r="G6" s="2"/>
      <c r="H6" s="2"/>
      <c r="I6" s="2"/>
      <c r="J6" s="2"/>
      <c r="K6" s="2"/>
    </row>
    <row r="7" spans="1:11" x14ac:dyDescent="0.3">
      <c r="A7" s="2">
        <v>1.6</v>
      </c>
      <c r="B7" s="2" t="s">
        <v>10</v>
      </c>
      <c r="C7" s="2">
        <v>20</v>
      </c>
      <c r="D7" s="2">
        <f>3.39/25</f>
        <v>0.1356</v>
      </c>
      <c r="E7" s="3" t="s">
        <v>19</v>
      </c>
      <c r="F7" s="2"/>
      <c r="G7" s="2"/>
      <c r="H7" s="2"/>
      <c r="I7" s="2"/>
      <c r="J7" s="2"/>
      <c r="K7" s="2"/>
    </row>
    <row r="8" spans="1:11" x14ac:dyDescent="0.3">
      <c r="A8" s="2">
        <v>1.7</v>
      </c>
      <c r="B8" s="2" t="s">
        <v>32</v>
      </c>
      <c r="C8" s="2">
        <v>2</v>
      </c>
      <c r="D8" s="2">
        <v>5.99</v>
      </c>
      <c r="E8" s="3" t="s">
        <v>38</v>
      </c>
      <c r="F8" s="2"/>
      <c r="G8" s="2"/>
      <c r="H8" s="2"/>
      <c r="I8" s="2"/>
      <c r="J8" s="2"/>
      <c r="K8" s="2"/>
    </row>
    <row r="9" spans="1:11" x14ac:dyDescent="0.3">
      <c r="A9" s="2">
        <v>1.8</v>
      </c>
      <c r="B9" s="2" t="s">
        <v>8</v>
      </c>
      <c r="C9" s="2">
        <v>4</v>
      </c>
      <c r="D9" s="2">
        <f>2.99/2</f>
        <v>1.4950000000000001</v>
      </c>
      <c r="E9" s="3" t="s">
        <v>17</v>
      </c>
      <c r="F9" s="2"/>
      <c r="G9" s="2"/>
      <c r="H9" s="2"/>
      <c r="I9" s="2"/>
      <c r="J9" s="2"/>
      <c r="K9" s="2"/>
    </row>
    <row r="10" spans="1:11" x14ac:dyDescent="0.3">
      <c r="A10" s="2" t="s">
        <v>33</v>
      </c>
      <c r="B10" s="2" t="s">
        <v>34</v>
      </c>
      <c r="C10" s="2">
        <v>2</v>
      </c>
      <c r="D10" s="2">
        <v>5.99</v>
      </c>
      <c r="E10" s="3" t="s">
        <v>39</v>
      </c>
      <c r="F10" s="2" t="s">
        <v>41</v>
      </c>
      <c r="G10" s="2"/>
      <c r="H10" s="2"/>
      <c r="I10" s="2"/>
      <c r="J10" s="2"/>
      <c r="K10" s="2"/>
    </row>
    <row r="11" spans="1:11" x14ac:dyDescent="0.3">
      <c r="A11" s="2" t="s">
        <v>80</v>
      </c>
      <c r="B11" s="2" t="s">
        <v>35</v>
      </c>
      <c r="C11" s="2">
        <v>2</v>
      </c>
      <c r="D11" s="2">
        <v>2.99</v>
      </c>
      <c r="E11" s="3" t="s">
        <v>42</v>
      </c>
      <c r="F11" s="2"/>
      <c r="G11" s="2"/>
      <c r="H11" s="2"/>
      <c r="I11" s="2"/>
      <c r="J11" s="2"/>
      <c r="K11" s="2"/>
    </row>
    <row r="12" spans="1:11" x14ac:dyDescent="0.3">
      <c r="A12" s="2">
        <v>1.1100000000000001</v>
      </c>
      <c r="B12" s="2" t="s">
        <v>36</v>
      </c>
      <c r="C12" s="2">
        <v>2</v>
      </c>
      <c r="D12" s="2">
        <v>12.99</v>
      </c>
      <c r="E12" s="3" t="s">
        <v>43</v>
      </c>
      <c r="F12" s="2"/>
      <c r="G12" s="2"/>
      <c r="H12" s="2"/>
      <c r="I12" s="2"/>
      <c r="J12" s="2"/>
      <c r="K12" s="2"/>
    </row>
    <row r="13" spans="1:11" x14ac:dyDescent="0.3">
      <c r="A13" s="2">
        <v>1.1200000000000001</v>
      </c>
      <c r="B13" s="2" t="s">
        <v>37</v>
      </c>
      <c r="C13" s="2">
        <v>1</v>
      </c>
      <c r="D13" s="2">
        <v>11.69</v>
      </c>
      <c r="E13" s="3" t="s">
        <v>44</v>
      </c>
      <c r="F13" s="2"/>
      <c r="G13" s="2"/>
      <c r="H13" s="2"/>
      <c r="I13" s="2"/>
      <c r="J13" s="2"/>
      <c r="K13" s="2"/>
    </row>
    <row r="14" spans="1:11" x14ac:dyDescent="0.3">
      <c r="A14" s="2">
        <v>1.1399999999999999</v>
      </c>
      <c r="B14" s="2" t="s">
        <v>45</v>
      </c>
      <c r="C14" s="2">
        <v>4</v>
      </c>
      <c r="D14" s="2">
        <f>1.64 / 4</f>
        <v>0.41</v>
      </c>
      <c r="E14" s="3" t="s">
        <v>47</v>
      </c>
      <c r="F14" s="2"/>
      <c r="G14" s="2"/>
      <c r="H14" s="2"/>
      <c r="I14" s="2"/>
      <c r="J14" s="2"/>
      <c r="K14" s="2"/>
    </row>
    <row r="15" spans="1:11" x14ac:dyDescent="0.3">
      <c r="A15" s="2">
        <v>1.1499999999999999</v>
      </c>
      <c r="B15" s="2" t="s">
        <v>46</v>
      </c>
      <c r="C15" s="2">
        <v>4</v>
      </c>
      <c r="D15" s="2">
        <f>3.89 / 25</f>
        <v>0.15560000000000002</v>
      </c>
      <c r="E15" s="3" t="s">
        <v>48</v>
      </c>
      <c r="F15" s="2"/>
      <c r="G15" s="2"/>
      <c r="H15" s="2"/>
      <c r="I15" s="2"/>
      <c r="J15" s="2"/>
      <c r="K15" s="2"/>
    </row>
    <row r="16" spans="1:11" x14ac:dyDescent="0.3">
      <c r="A16" s="2"/>
      <c r="B16" s="2"/>
      <c r="C16" s="2"/>
      <c r="D16" s="2"/>
      <c r="E16" s="4"/>
      <c r="F16" s="2"/>
      <c r="G16" s="2"/>
      <c r="H16" s="2"/>
      <c r="I16" s="2"/>
      <c r="J16" s="2"/>
      <c r="K16" s="2"/>
    </row>
    <row r="17" spans="1:11" x14ac:dyDescent="0.3">
      <c r="A17" s="2"/>
      <c r="B17" s="2"/>
      <c r="C17" s="2"/>
      <c r="D17" s="2"/>
      <c r="E17" s="4"/>
      <c r="F17" s="2"/>
      <c r="G17" s="2"/>
      <c r="H17" s="2"/>
      <c r="I17" s="2"/>
      <c r="J17" s="2"/>
      <c r="K17" s="2"/>
    </row>
    <row r="18" spans="1:11" x14ac:dyDescent="0.3">
      <c r="A18" s="2"/>
      <c r="B18" s="2"/>
      <c r="C18" s="2"/>
      <c r="D18" s="2"/>
      <c r="E18" s="4"/>
      <c r="F18" s="2"/>
      <c r="G18" s="2"/>
      <c r="H18" s="2"/>
      <c r="I18" s="2"/>
      <c r="J18" s="2"/>
      <c r="K18" s="2"/>
    </row>
    <row r="19" spans="1:11" x14ac:dyDescent="0.3">
      <c r="A19" s="2"/>
      <c r="B19" s="2"/>
      <c r="C19" s="2"/>
      <c r="D19" s="2"/>
      <c r="E19" s="4"/>
      <c r="F19" s="2"/>
      <c r="G19" s="2"/>
      <c r="H19" s="2"/>
      <c r="I19" s="2"/>
      <c r="J19" s="2"/>
      <c r="K19" s="2"/>
    </row>
    <row r="20" spans="1:11" x14ac:dyDescent="0.3">
      <c r="A20" s="2"/>
      <c r="B20" s="2"/>
      <c r="C20" s="2"/>
      <c r="D20" s="2"/>
      <c r="E20" s="4"/>
      <c r="F20" s="2"/>
      <c r="G20" s="2"/>
      <c r="H20" s="2"/>
      <c r="I20" s="2"/>
      <c r="J20" s="2"/>
      <c r="K20" s="2"/>
    </row>
    <row r="21" spans="1:11" x14ac:dyDescent="0.3">
      <c r="A21" s="2"/>
      <c r="B21" s="2"/>
      <c r="C21" s="2"/>
      <c r="D21" s="2"/>
      <c r="E21" s="4"/>
      <c r="F21" s="2"/>
      <c r="G21" s="2"/>
      <c r="H21" s="2"/>
      <c r="I21" s="2"/>
      <c r="J21" s="2"/>
      <c r="K21" s="2"/>
    </row>
    <row r="22" spans="1:11" x14ac:dyDescent="0.3">
      <c r="A22" s="2"/>
      <c r="B22" s="2"/>
      <c r="C22" s="2"/>
      <c r="D22" s="2"/>
      <c r="E22" s="4"/>
      <c r="F22" s="2"/>
      <c r="G22" s="2"/>
      <c r="H22" s="2"/>
      <c r="I22" s="2"/>
      <c r="J22" s="2"/>
      <c r="K22" s="2"/>
    </row>
    <row r="23" spans="1:11" x14ac:dyDescent="0.3">
      <c r="A23" s="2"/>
      <c r="B23" s="2"/>
      <c r="C23" s="2"/>
      <c r="D23" s="2"/>
      <c r="E23" s="4"/>
      <c r="F23" s="2"/>
      <c r="G23" s="2"/>
      <c r="H23" s="2"/>
      <c r="I23" s="2"/>
      <c r="J23" s="2"/>
      <c r="K23" s="2"/>
    </row>
    <row r="24" spans="1:11" x14ac:dyDescent="0.3">
      <c r="A24" s="2"/>
      <c r="B24" s="2"/>
      <c r="C24" s="2"/>
      <c r="D24" s="2"/>
      <c r="E24" s="4"/>
      <c r="F24" s="2"/>
      <c r="G24" s="2"/>
      <c r="H24" s="2"/>
      <c r="I24" s="2"/>
      <c r="J24" s="2"/>
      <c r="K24" s="2"/>
    </row>
    <row r="25" spans="1:11" x14ac:dyDescent="0.3">
      <c r="A25" s="2"/>
      <c r="B25" s="2"/>
      <c r="C25" s="2"/>
      <c r="D25" s="2"/>
      <c r="E25" s="4"/>
      <c r="F25" s="2"/>
      <c r="G25" s="2"/>
      <c r="H25" s="2"/>
      <c r="I25" s="2"/>
      <c r="J25" s="2"/>
      <c r="K25" s="2"/>
    </row>
    <row r="26" spans="1:11" x14ac:dyDescent="0.3">
      <c r="A26" s="2"/>
      <c r="B26" s="2"/>
      <c r="C26" s="2"/>
      <c r="D26" s="2"/>
      <c r="E26" s="4"/>
      <c r="F26" s="2"/>
      <c r="G26" s="2"/>
      <c r="H26" s="2"/>
      <c r="I26" s="2"/>
      <c r="J26" s="2"/>
      <c r="K26" s="2"/>
    </row>
    <row r="27" spans="1:11" x14ac:dyDescent="0.3">
      <c r="A27" s="2"/>
      <c r="B27" s="2"/>
      <c r="C27" s="2"/>
      <c r="D27" s="2"/>
      <c r="E27" s="4"/>
      <c r="F27" s="2"/>
      <c r="G27" s="2"/>
      <c r="H27" s="2"/>
      <c r="I27" s="2"/>
      <c r="J27" s="2"/>
      <c r="K27" s="2"/>
    </row>
    <row r="28" spans="1:11" x14ac:dyDescent="0.3">
      <c r="E28" s="4"/>
    </row>
  </sheetData>
  <hyperlinks>
    <hyperlink ref="E2" r:id="rId1" xr:uid="{A5B4ABEE-1F8F-4F5F-B927-95C43AE7AF5F}"/>
    <hyperlink ref="E3" r:id="rId2" xr:uid="{9E8A52C9-7138-4D38-97B9-7FC05395FEB1}"/>
    <hyperlink ref="E4" r:id="rId3" xr:uid="{320E7315-ADD1-49C8-980F-748E2F94C9EE}"/>
    <hyperlink ref="E5" r:id="rId4" xr:uid="{5FFCAE10-0937-4F9C-A0E8-05666394DFE8}"/>
    <hyperlink ref="E6" r:id="rId5" xr:uid="{CE905BE8-3B7E-4A7C-8C9A-86AB2ED7AC2E}"/>
    <hyperlink ref="E7" r:id="rId6" xr:uid="{D500B2AB-832C-4362-85C5-AA268C41CCF8}"/>
    <hyperlink ref="E8" r:id="rId7" xr:uid="{C867254E-6FCD-4598-B565-74FC7023D95A}"/>
    <hyperlink ref="E9" r:id="rId8" xr:uid="{7E5271C9-181E-4548-8C2E-958F572E2BF1}"/>
    <hyperlink ref="E10" r:id="rId9" xr:uid="{6D4B24D3-82B4-4F88-AD18-D7EDE5099EDA}"/>
    <hyperlink ref="E11" r:id="rId10" xr:uid="{BEFA944C-A980-48A1-AD83-DD9EFD1654A7}"/>
    <hyperlink ref="E12" r:id="rId11" xr:uid="{E8AD8CBE-FBA2-43FF-8D73-755F0DFAF50E}"/>
    <hyperlink ref="E13" r:id="rId12" xr:uid="{B44F32B0-C39D-4BB4-BBD6-1BA47CD26289}"/>
    <hyperlink ref="E14" r:id="rId13" xr:uid="{8FBB6CB2-49B7-45DA-B06F-C260FD80F816}"/>
    <hyperlink ref="E15" r:id="rId14" xr:uid="{A8636245-134F-476C-A4BC-7E1E1A8951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0D13-AD0F-41C0-BE8E-8677FF3CF0E0}">
  <dimension ref="A1:J28"/>
  <sheetViews>
    <sheetView workbookViewId="0">
      <selection activeCell="A11" sqref="A11"/>
    </sheetView>
  </sheetViews>
  <sheetFormatPr defaultRowHeight="14.4" x14ac:dyDescent="0.3"/>
  <cols>
    <col min="1" max="1" width="9.77734375" customWidth="1"/>
    <col min="2" max="2" width="17.5546875" customWidth="1"/>
    <col min="3" max="3" width="9.6640625" customWidth="1"/>
    <col min="4" max="4" width="17.88671875" customWidth="1"/>
    <col min="5" max="5" width="30.33203125" customWidth="1"/>
    <col min="6" max="6" width="16.33203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56</v>
      </c>
      <c r="E1" s="1" t="s">
        <v>3</v>
      </c>
      <c r="F1" s="1" t="s">
        <v>40</v>
      </c>
    </row>
    <row r="2" spans="1:10" x14ac:dyDescent="0.3">
      <c r="A2" s="2">
        <v>2.1</v>
      </c>
      <c r="B2" s="2" t="s">
        <v>49</v>
      </c>
      <c r="C2" s="2">
        <v>1</v>
      </c>
      <c r="D2" s="2">
        <v>39.99</v>
      </c>
      <c r="E2" s="3" t="s">
        <v>54</v>
      </c>
      <c r="F2" s="2"/>
      <c r="G2" s="2"/>
      <c r="H2" s="2"/>
      <c r="I2" s="2"/>
      <c r="J2" s="2"/>
    </row>
    <row r="3" spans="1:10" x14ac:dyDescent="0.3">
      <c r="A3" s="2">
        <v>2.2000000000000002</v>
      </c>
      <c r="B3" s="2" t="s">
        <v>50</v>
      </c>
      <c r="C3" s="2">
        <v>1</v>
      </c>
      <c r="D3" s="2">
        <v>5.99</v>
      </c>
      <c r="E3" s="3" t="s">
        <v>55</v>
      </c>
      <c r="F3" s="2"/>
      <c r="G3" s="2"/>
      <c r="H3" s="2"/>
      <c r="I3" s="2"/>
      <c r="J3" s="2"/>
    </row>
    <row r="4" spans="1:10" x14ac:dyDescent="0.3">
      <c r="A4" s="2">
        <v>2.2999999999999998</v>
      </c>
      <c r="B4" s="2" t="s">
        <v>12</v>
      </c>
      <c r="C4" s="2">
        <v>8</v>
      </c>
      <c r="D4" s="2">
        <f>3.19/25</f>
        <v>0.12759999999999999</v>
      </c>
      <c r="E4" s="3" t="s">
        <v>20</v>
      </c>
      <c r="F4" s="2"/>
      <c r="G4" s="2"/>
      <c r="H4" s="2"/>
      <c r="I4" s="2"/>
      <c r="J4" s="2"/>
    </row>
    <row r="5" spans="1:10" x14ac:dyDescent="0.3">
      <c r="A5" s="2">
        <v>2.4</v>
      </c>
      <c r="B5" s="2" t="s">
        <v>51</v>
      </c>
      <c r="C5" s="2">
        <v>1</v>
      </c>
      <c r="D5" s="2">
        <v>5.99</v>
      </c>
      <c r="E5" s="3" t="s">
        <v>57</v>
      </c>
      <c r="F5" s="2"/>
      <c r="G5" s="2"/>
      <c r="H5" s="2"/>
      <c r="I5" s="2"/>
      <c r="J5" s="2"/>
    </row>
    <row r="6" spans="1:10" x14ac:dyDescent="0.3">
      <c r="A6" s="2">
        <v>2.5</v>
      </c>
      <c r="B6" s="2" t="s">
        <v>10</v>
      </c>
      <c r="C6" s="2">
        <v>4</v>
      </c>
      <c r="D6" s="2">
        <f>3.39 / 25</f>
        <v>0.1356</v>
      </c>
      <c r="E6" s="3" t="s">
        <v>19</v>
      </c>
      <c r="F6" s="2"/>
      <c r="G6" s="2"/>
      <c r="H6" s="2"/>
      <c r="I6" s="2"/>
      <c r="J6" s="2"/>
    </row>
    <row r="7" spans="1:10" x14ac:dyDescent="0.3">
      <c r="A7" s="2">
        <v>2.6</v>
      </c>
      <c r="B7" s="2" t="s">
        <v>52</v>
      </c>
      <c r="C7" s="2">
        <v>1</v>
      </c>
      <c r="D7" s="2">
        <v>1.99</v>
      </c>
      <c r="E7" s="3" t="s">
        <v>58</v>
      </c>
      <c r="F7" s="2"/>
      <c r="G7" s="2"/>
      <c r="H7" s="2"/>
      <c r="I7" s="2"/>
      <c r="J7" s="2"/>
    </row>
    <row r="8" spans="1:10" x14ac:dyDescent="0.3">
      <c r="A8" s="2">
        <v>2.7</v>
      </c>
      <c r="B8" s="2" t="s">
        <v>53</v>
      </c>
      <c r="C8" s="2">
        <v>1</v>
      </c>
      <c r="D8" s="2">
        <v>5.99</v>
      </c>
      <c r="E8" s="3" t="s">
        <v>59</v>
      </c>
      <c r="F8" s="2"/>
      <c r="G8" s="2"/>
      <c r="H8" s="2"/>
      <c r="I8" s="2"/>
      <c r="J8" s="2"/>
    </row>
    <row r="9" spans="1:10" x14ac:dyDescent="0.3">
      <c r="A9" s="2">
        <v>2.8</v>
      </c>
      <c r="B9" s="2" t="s">
        <v>32</v>
      </c>
      <c r="C9" s="2">
        <v>1</v>
      </c>
      <c r="D9" s="2">
        <v>5.99</v>
      </c>
      <c r="E9" s="3" t="s">
        <v>38</v>
      </c>
      <c r="F9" s="2"/>
      <c r="G9" s="2"/>
      <c r="H9" s="2"/>
      <c r="I9" s="2"/>
      <c r="J9" s="2"/>
    </row>
    <row r="10" spans="1:10" x14ac:dyDescent="0.3">
      <c r="A10" s="2">
        <v>2.9</v>
      </c>
      <c r="B10" s="2" t="s">
        <v>22</v>
      </c>
      <c r="C10" s="2">
        <v>2</v>
      </c>
      <c r="D10" s="2">
        <v>4.29</v>
      </c>
      <c r="E10" s="3" t="s">
        <v>27</v>
      </c>
      <c r="F10" s="2"/>
      <c r="G10" s="2"/>
      <c r="H10" s="2"/>
      <c r="I10" s="2"/>
      <c r="J10" s="2"/>
    </row>
    <row r="11" spans="1:10" x14ac:dyDescent="0.3">
      <c r="A11" s="2" t="s">
        <v>81</v>
      </c>
      <c r="B11" s="2" t="s">
        <v>10</v>
      </c>
      <c r="C11" s="2">
        <v>4</v>
      </c>
      <c r="D11" s="2">
        <f>3.39/25</f>
        <v>0.1356</v>
      </c>
      <c r="E11" s="3" t="s">
        <v>19</v>
      </c>
      <c r="F11" s="2"/>
      <c r="G11" s="2"/>
      <c r="H11" s="2"/>
      <c r="I11" s="2"/>
      <c r="J11" s="2"/>
    </row>
    <row r="12" spans="1:10" x14ac:dyDescent="0.3">
      <c r="A12" s="2">
        <v>2.11</v>
      </c>
      <c r="B12" s="2" t="s">
        <v>60</v>
      </c>
      <c r="C12" s="2">
        <v>1</v>
      </c>
      <c r="D12" s="2">
        <v>39.99</v>
      </c>
      <c r="E12" s="3" t="s">
        <v>62</v>
      </c>
      <c r="F12" s="2"/>
      <c r="G12" s="2"/>
      <c r="H12" s="2"/>
      <c r="I12" s="2"/>
      <c r="J12" s="2"/>
    </row>
    <row r="13" spans="1:10" x14ac:dyDescent="0.3">
      <c r="A13" s="2">
        <v>2.12</v>
      </c>
      <c r="B13" s="2" t="s">
        <v>51</v>
      </c>
      <c r="C13" s="2">
        <v>1</v>
      </c>
      <c r="D13" s="2">
        <v>5.99</v>
      </c>
      <c r="E13" s="3" t="s">
        <v>57</v>
      </c>
      <c r="F13" s="2"/>
      <c r="G13" s="2"/>
      <c r="H13" s="2"/>
      <c r="I13" s="2"/>
      <c r="J13" s="2"/>
    </row>
    <row r="14" spans="1:10" x14ac:dyDescent="0.3">
      <c r="A14" s="2">
        <v>2.13</v>
      </c>
      <c r="B14" s="2" t="s">
        <v>6</v>
      </c>
      <c r="C14" s="2">
        <v>1</v>
      </c>
      <c r="D14" s="2">
        <v>12.99</v>
      </c>
      <c r="E14" s="3" t="s">
        <v>15</v>
      </c>
      <c r="F14" s="2"/>
      <c r="G14" s="2"/>
      <c r="H14" s="2"/>
      <c r="I14" s="2"/>
      <c r="J14" s="2"/>
    </row>
    <row r="15" spans="1:10" x14ac:dyDescent="0.3">
      <c r="A15" s="2">
        <v>2.14</v>
      </c>
      <c r="B15" s="2" t="s">
        <v>10</v>
      </c>
      <c r="C15" s="2">
        <v>4</v>
      </c>
      <c r="D15" s="2">
        <f>3.39/25</f>
        <v>0.1356</v>
      </c>
      <c r="E15" s="3" t="s">
        <v>19</v>
      </c>
      <c r="F15" s="2"/>
      <c r="G15" s="2"/>
      <c r="H15" s="2"/>
      <c r="I15" s="2"/>
      <c r="J15" s="2"/>
    </row>
    <row r="16" spans="1:10" x14ac:dyDescent="0.3">
      <c r="A16" s="2">
        <v>2.15</v>
      </c>
      <c r="B16" s="2" t="s">
        <v>52</v>
      </c>
      <c r="C16" s="2">
        <v>1</v>
      </c>
      <c r="D16" s="2">
        <v>1.99</v>
      </c>
      <c r="E16" s="3" t="s">
        <v>58</v>
      </c>
      <c r="F16" s="2"/>
      <c r="G16" s="2"/>
      <c r="H16" s="2"/>
      <c r="I16" s="2"/>
      <c r="J16" s="2"/>
    </row>
    <row r="17" spans="1:10" x14ac:dyDescent="0.3">
      <c r="A17" s="2">
        <v>2.16</v>
      </c>
      <c r="B17" s="2" t="s">
        <v>12</v>
      </c>
      <c r="C17" s="2">
        <v>4</v>
      </c>
      <c r="D17" s="2">
        <f>3.19 / 25</f>
        <v>0.12759999999999999</v>
      </c>
      <c r="E17" s="3" t="s">
        <v>20</v>
      </c>
      <c r="F17" s="2"/>
      <c r="G17" s="2"/>
      <c r="H17" s="2"/>
      <c r="I17" s="2"/>
      <c r="J17" s="2"/>
    </row>
    <row r="18" spans="1:10" x14ac:dyDescent="0.3">
      <c r="A18" s="2">
        <v>2.17</v>
      </c>
      <c r="B18" s="2" t="s">
        <v>61</v>
      </c>
      <c r="C18" s="2">
        <v>1</v>
      </c>
      <c r="D18" s="2">
        <v>7.99</v>
      </c>
      <c r="E18" s="3" t="s">
        <v>63</v>
      </c>
      <c r="F18" s="2"/>
      <c r="G18" s="2"/>
      <c r="H18" s="2"/>
      <c r="I18" s="2"/>
      <c r="J18" s="2"/>
    </row>
    <row r="19" spans="1:10" x14ac:dyDescent="0.3">
      <c r="A19" s="2">
        <v>2.1800000000000002</v>
      </c>
      <c r="B19" s="2" t="s">
        <v>50</v>
      </c>
      <c r="C19" s="2">
        <v>1</v>
      </c>
      <c r="D19" s="2">
        <v>5.99</v>
      </c>
      <c r="E19" s="3" t="s">
        <v>55</v>
      </c>
      <c r="F19" s="2"/>
      <c r="G19" s="2"/>
      <c r="H19" s="2"/>
      <c r="I19" s="2"/>
      <c r="J19" s="2"/>
    </row>
    <row r="20" spans="1:10" x14ac:dyDescent="0.3">
      <c r="A20" s="2">
        <v>2.19</v>
      </c>
      <c r="B20" s="2" t="s">
        <v>10</v>
      </c>
      <c r="C20" s="2">
        <v>8</v>
      </c>
      <c r="D20" s="2">
        <f>3.39 / 25</f>
        <v>0.1356</v>
      </c>
      <c r="E20" s="3" t="s">
        <v>19</v>
      </c>
      <c r="F20" s="2"/>
      <c r="G20" s="2"/>
      <c r="H20" s="2"/>
      <c r="I20" s="2"/>
      <c r="J20" s="2"/>
    </row>
    <row r="21" spans="1:10" x14ac:dyDescent="0.3">
      <c r="A21" s="2"/>
      <c r="B21" s="2"/>
      <c r="C21" s="2"/>
      <c r="D21" s="2"/>
      <c r="E21" s="4"/>
      <c r="F21" s="2"/>
      <c r="G21" s="2"/>
      <c r="H21" s="2"/>
      <c r="I21" s="2"/>
      <c r="J21" s="2"/>
    </row>
    <row r="22" spans="1:10" x14ac:dyDescent="0.3">
      <c r="A22" s="2"/>
      <c r="B22" s="2"/>
      <c r="C22" s="2"/>
      <c r="D22" s="2"/>
      <c r="E22" s="4"/>
      <c r="F22" s="2"/>
      <c r="G22" s="2"/>
      <c r="H22" s="2"/>
      <c r="I22" s="2"/>
      <c r="J22" s="2"/>
    </row>
    <row r="23" spans="1:10" x14ac:dyDescent="0.3">
      <c r="A23" s="2"/>
      <c r="B23" s="2"/>
      <c r="C23" s="2"/>
      <c r="D23" s="2"/>
      <c r="E23" s="4"/>
      <c r="F23" s="2"/>
      <c r="G23" s="2"/>
      <c r="H23" s="2"/>
      <c r="I23" s="2"/>
      <c r="J23" s="2"/>
    </row>
    <row r="24" spans="1:10" x14ac:dyDescent="0.3">
      <c r="A24" s="2"/>
      <c r="B24" s="2"/>
      <c r="C24" s="2"/>
      <c r="D24" s="2"/>
      <c r="E24" s="4"/>
      <c r="F24" s="2"/>
      <c r="G24" s="2"/>
      <c r="H24" s="2"/>
      <c r="I24" s="2"/>
      <c r="J24" s="2"/>
    </row>
    <row r="25" spans="1:10" x14ac:dyDescent="0.3">
      <c r="A25" s="2"/>
      <c r="B25" s="2"/>
      <c r="C25" s="2"/>
      <c r="D25" s="2"/>
      <c r="E25" s="4"/>
      <c r="F25" s="2"/>
      <c r="G25" s="2"/>
      <c r="H25" s="2"/>
      <c r="I25" s="2"/>
      <c r="J25" s="2"/>
    </row>
    <row r="26" spans="1:10" x14ac:dyDescent="0.3">
      <c r="A26" s="2"/>
      <c r="B26" s="2"/>
      <c r="C26" s="2"/>
      <c r="D26" s="2"/>
      <c r="E26" s="4"/>
      <c r="F26" s="2"/>
      <c r="G26" s="2"/>
      <c r="H26" s="2"/>
      <c r="I26" s="2"/>
      <c r="J26" s="2"/>
    </row>
    <row r="27" spans="1:10" x14ac:dyDescent="0.3">
      <c r="A27" s="2"/>
      <c r="B27" s="2"/>
      <c r="C27" s="2"/>
      <c r="D27" s="2"/>
      <c r="E27" s="4"/>
      <c r="F27" s="2"/>
      <c r="G27" s="2"/>
      <c r="H27" s="2"/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2"/>
      <c r="H28" s="2"/>
      <c r="I28" s="2"/>
      <c r="J28" s="2"/>
    </row>
  </sheetData>
  <hyperlinks>
    <hyperlink ref="E2" r:id="rId1" xr:uid="{4F2D93F3-C834-4AFD-9447-F16F9CD7D6E2}"/>
    <hyperlink ref="E3" r:id="rId2" xr:uid="{AACF9BF4-7380-4257-96A3-F6F1EF5D117D}"/>
    <hyperlink ref="E4" r:id="rId3" xr:uid="{75D05692-03CF-402F-9145-04FFA0FEEBF6}"/>
    <hyperlink ref="E5" r:id="rId4" xr:uid="{AC163E06-6E09-46CE-BDE3-7508979A4048}"/>
    <hyperlink ref="E6" r:id="rId5" xr:uid="{222B371D-D1EB-40AA-A0A3-EC10E2283688}"/>
    <hyperlink ref="E7" r:id="rId6" xr:uid="{0B4E700A-616C-4750-BAE0-83EE96F356D3}"/>
    <hyperlink ref="E8" r:id="rId7" xr:uid="{D3A6BEF6-7AA6-4500-937F-C54C62A2B0D5}"/>
    <hyperlink ref="E9" r:id="rId8" xr:uid="{BF406AEE-59E6-4901-B7E1-781357FF9DD3}"/>
    <hyperlink ref="E10" r:id="rId9" xr:uid="{A6E2C573-CB95-412A-B0C9-EA36E8C805C6}"/>
    <hyperlink ref="E11" r:id="rId10" xr:uid="{18B2AB28-6CF3-4000-B7F9-D8EDA5C89516}"/>
    <hyperlink ref="E12" r:id="rId11" xr:uid="{6BA35D18-019F-4982-9333-916B8264B631}"/>
    <hyperlink ref="E13" r:id="rId12" xr:uid="{EB159B01-31F0-4C5C-95E5-3C1318609358}"/>
    <hyperlink ref="E14" r:id="rId13" xr:uid="{143A7828-3BD7-49B7-AB6E-B9820BD27CF6}"/>
    <hyperlink ref="E15" r:id="rId14" xr:uid="{0737C38C-EFAA-467B-A9C2-1630945E5E26}"/>
    <hyperlink ref="E16" r:id="rId15" xr:uid="{95CB620E-F915-41DF-B05F-B110D52D7CFB}"/>
    <hyperlink ref="E17" r:id="rId16" xr:uid="{F801AD50-58D3-4206-91BB-E067E8FC56C2}"/>
    <hyperlink ref="E18" r:id="rId17" xr:uid="{E5B15291-535D-413C-8E79-66344D92B4AD}"/>
    <hyperlink ref="E19" r:id="rId18" xr:uid="{026F058F-B225-4F5B-9D6A-1372B0B2A2FF}"/>
    <hyperlink ref="E20" r:id="rId19" xr:uid="{8ECC9E05-57F2-44CD-95E8-AF4532B64B5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5B3C-62D8-4126-A023-90C95298A4B1}">
  <dimension ref="A1:J29"/>
  <sheetViews>
    <sheetView workbookViewId="0">
      <selection activeCell="F22" sqref="F22"/>
    </sheetView>
  </sheetViews>
  <sheetFormatPr defaultRowHeight="14.4" x14ac:dyDescent="0.3"/>
  <cols>
    <col min="2" max="2" width="15.88671875" customWidth="1"/>
    <col min="3" max="3" width="9.21875" customWidth="1"/>
    <col min="4" max="4" width="18.6640625" customWidth="1"/>
    <col min="5" max="5" width="22.77734375" customWidth="1"/>
    <col min="6" max="6" width="72.66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56</v>
      </c>
      <c r="E1" s="1" t="s">
        <v>3</v>
      </c>
      <c r="F1" s="1" t="s">
        <v>40</v>
      </c>
    </row>
    <row r="2" spans="1:10" x14ac:dyDescent="0.3">
      <c r="A2" s="2">
        <v>3.1</v>
      </c>
      <c r="B2" s="2" t="s">
        <v>86</v>
      </c>
      <c r="C2" s="2">
        <v>1</v>
      </c>
      <c r="D2" s="2">
        <v>1.99</v>
      </c>
      <c r="E2" s="3" t="s">
        <v>89</v>
      </c>
      <c r="F2" s="2"/>
      <c r="G2" s="2"/>
      <c r="H2" s="2"/>
      <c r="I2" s="2"/>
      <c r="J2" s="2"/>
    </row>
    <row r="3" spans="1:10" x14ac:dyDescent="0.3">
      <c r="A3" s="2">
        <v>3.2</v>
      </c>
      <c r="B3" s="2" t="s">
        <v>87</v>
      </c>
      <c r="C3" s="2">
        <v>1</v>
      </c>
      <c r="D3" s="2">
        <f>4.99 / 2</f>
        <v>2.4950000000000001</v>
      </c>
      <c r="E3" s="3" t="s">
        <v>90</v>
      </c>
      <c r="F3" s="2"/>
      <c r="G3" s="2"/>
      <c r="H3" s="2"/>
      <c r="I3" s="2"/>
      <c r="J3" s="2"/>
    </row>
    <row r="4" spans="1:10" x14ac:dyDescent="0.3">
      <c r="A4" s="2">
        <v>3.3</v>
      </c>
      <c r="B4" s="2" t="s">
        <v>64</v>
      </c>
      <c r="C4" s="2">
        <v>2</v>
      </c>
      <c r="D4" s="2">
        <f>4.99/4</f>
        <v>1.2475000000000001</v>
      </c>
      <c r="E4" s="3" t="s">
        <v>71</v>
      </c>
      <c r="F4" s="2"/>
      <c r="G4" s="2"/>
      <c r="H4" s="2"/>
      <c r="I4" s="2"/>
      <c r="J4" s="2"/>
    </row>
    <row r="5" spans="1:10" x14ac:dyDescent="0.3">
      <c r="A5" s="2">
        <v>3.4</v>
      </c>
      <c r="B5" s="2" t="s">
        <v>46</v>
      </c>
      <c r="C5" s="2">
        <v>2</v>
      </c>
      <c r="D5" s="2">
        <f>3.89/25</f>
        <v>0.15560000000000002</v>
      </c>
      <c r="E5" s="3" t="s">
        <v>48</v>
      </c>
      <c r="F5" s="2"/>
      <c r="G5" s="2"/>
      <c r="H5" s="2"/>
      <c r="I5" s="2"/>
      <c r="J5" s="2"/>
    </row>
    <row r="6" spans="1:10" x14ac:dyDescent="0.3">
      <c r="A6" s="2">
        <v>3.5</v>
      </c>
      <c r="B6" s="2" t="s">
        <v>12</v>
      </c>
      <c r="C6" s="2">
        <v>2</v>
      </c>
      <c r="D6" s="2">
        <f>3.19 / 25</f>
        <v>0.12759999999999999</v>
      </c>
      <c r="E6" s="3" t="s">
        <v>20</v>
      </c>
      <c r="F6" s="2"/>
      <c r="G6" s="2"/>
      <c r="H6" s="2"/>
      <c r="I6" s="2"/>
      <c r="J6" s="2"/>
    </row>
    <row r="7" spans="1:10" x14ac:dyDescent="0.3">
      <c r="A7" s="2">
        <v>3.6</v>
      </c>
      <c r="B7" s="2" t="s">
        <v>88</v>
      </c>
      <c r="C7" s="2">
        <v>1</v>
      </c>
      <c r="D7" s="2">
        <v>6.99</v>
      </c>
      <c r="E7" s="3" t="s">
        <v>91</v>
      </c>
      <c r="F7" s="1" t="s">
        <v>101</v>
      </c>
      <c r="G7" s="2"/>
      <c r="H7" s="2"/>
      <c r="I7" s="2"/>
      <c r="J7" s="2"/>
    </row>
    <row r="8" spans="1:10" x14ac:dyDescent="0.3">
      <c r="A8" s="2">
        <v>3.7</v>
      </c>
      <c r="B8" s="2" t="s">
        <v>10</v>
      </c>
      <c r="C8" s="2">
        <v>2</v>
      </c>
      <c r="D8" s="2">
        <f>3.39/25</f>
        <v>0.1356</v>
      </c>
      <c r="E8" s="3" t="s">
        <v>19</v>
      </c>
      <c r="F8" s="2"/>
      <c r="G8" s="2"/>
      <c r="H8" s="2"/>
      <c r="I8" s="2"/>
      <c r="J8" s="2"/>
    </row>
    <row r="9" spans="1:10" x14ac:dyDescent="0.3">
      <c r="A9" s="2">
        <v>3.8</v>
      </c>
      <c r="B9" s="2" t="s">
        <v>96</v>
      </c>
      <c r="C9" s="2">
        <v>1</v>
      </c>
      <c r="D9" s="2">
        <v>4.79</v>
      </c>
      <c r="E9" s="3" t="s">
        <v>97</v>
      </c>
      <c r="F9" s="2"/>
      <c r="G9" s="2"/>
      <c r="H9" s="2"/>
      <c r="I9" s="2"/>
      <c r="J9" s="2"/>
    </row>
    <row r="10" spans="1:10" x14ac:dyDescent="0.3">
      <c r="A10" s="2">
        <v>3.9</v>
      </c>
      <c r="B10" s="2" t="s">
        <v>94</v>
      </c>
      <c r="C10" s="2">
        <v>1</v>
      </c>
      <c r="D10" s="2">
        <v>2.79</v>
      </c>
      <c r="E10" s="3" t="s">
        <v>98</v>
      </c>
      <c r="F10" s="2"/>
      <c r="G10" s="2"/>
      <c r="H10" s="2"/>
      <c r="I10" s="2"/>
      <c r="J10" s="2"/>
    </row>
    <row r="11" spans="1:10" x14ac:dyDescent="0.3">
      <c r="A11" s="2" t="s">
        <v>100</v>
      </c>
      <c r="B11" s="2" t="s">
        <v>95</v>
      </c>
      <c r="C11" s="2">
        <v>2</v>
      </c>
      <c r="D11" s="2">
        <v>5.99</v>
      </c>
      <c r="E11" s="3" t="s">
        <v>99</v>
      </c>
      <c r="F11" s="2"/>
      <c r="G11" s="2"/>
      <c r="H11" s="2"/>
      <c r="I11" s="2"/>
      <c r="J11" s="2"/>
    </row>
    <row r="12" spans="1:10" x14ac:dyDescent="0.3">
      <c r="A12" s="2">
        <v>3.11</v>
      </c>
      <c r="B12" s="2" t="s">
        <v>52</v>
      </c>
      <c r="C12" s="2">
        <v>2</v>
      </c>
      <c r="D12" s="2">
        <v>1.99</v>
      </c>
      <c r="E12" s="3" t="s">
        <v>58</v>
      </c>
      <c r="F12" s="2"/>
      <c r="G12" s="2"/>
      <c r="H12" s="2"/>
      <c r="I12" s="2"/>
      <c r="J12" s="2"/>
    </row>
    <row r="13" spans="1:10" x14ac:dyDescent="0.3">
      <c r="A13" s="2">
        <v>3.12</v>
      </c>
      <c r="B13" s="2" t="s">
        <v>12</v>
      </c>
      <c r="C13" s="2">
        <v>8</v>
      </c>
      <c r="D13" s="2">
        <f>3.19/25</f>
        <v>0.12759999999999999</v>
      </c>
      <c r="E13" s="3" t="s">
        <v>20</v>
      </c>
      <c r="F13" s="2"/>
      <c r="G13" s="2"/>
      <c r="H13" s="2"/>
      <c r="I13" s="2"/>
      <c r="J13" s="2"/>
    </row>
    <row r="14" spans="1:10" x14ac:dyDescent="0.3">
      <c r="A14" s="2">
        <v>3.13</v>
      </c>
      <c r="B14" s="2" t="s">
        <v>24</v>
      </c>
      <c r="C14" s="2">
        <v>2</v>
      </c>
      <c r="D14" s="2">
        <f>3.99/2</f>
        <v>1.9950000000000001</v>
      </c>
      <c r="E14" s="3" t="s">
        <v>29</v>
      </c>
      <c r="F14" s="2"/>
      <c r="G14" s="2"/>
      <c r="H14" s="2"/>
      <c r="I14" s="2"/>
      <c r="J14" s="2"/>
    </row>
    <row r="15" spans="1:10" x14ac:dyDescent="0.3">
      <c r="A15" s="2">
        <v>3.14</v>
      </c>
      <c r="B15" s="2" t="s">
        <v>24</v>
      </c>
      <c r="C15" s="2">
        <v>2</v>
      </c>
      <c r="D15" s="2">
        <f>3.99 / 2</f>
        <v>1.9950000000000001</v>
      </c>
      <c r="E15" s="3" t="s">
        <v>29</v>
      </c>
      <c r="F15" s="2"/>
      <c r="G15" s="2"/>
      <c r="H15" s="2"/>
      <c r="I15" s="2"/>
      <c r="J15" s="2"/>
    </row>
    <row r="16" spans="1:10" x14ac:dyDescent="0.3">
      <c r="A16" s="2">
        <v>3.15</v>
      </c>
      <c r="B16" s="2" t="s">
        <v>12</v>
      </c>
      <c r="C16" s="2">
        <v>4</v>
      </c>
      <c r="D16" s="2">
        <f>3.19 / 25</f>
        <v>0.12759999999999999</v>
      </c>
      <c r="E16" s="3" t="s">
        <v>20</v>
      </c>
      <c r="F16" s="2"/>
      <c r="G16" s="2"/>
      <c r="H16" s="2"/>
      <c r="I16" s="2"/>
      <c r="J16" s="2"/>
    </row>
    <row r="17" spans="1:10" x14ac:dyDescent="0.3">
      <c r="A17" s="2">
        <v>3.16</v>
      </c>
      <c r="B17" s="2" t="s">
        <v>93</v>
      </c>
      <c r="C17" s="2">
        <v>1</v>
      </c>
      <c r="D17" s="2">
        <f>3.64 / 4</f>
        <v>0.91</v>
      </c>
      <c r="E17" s="3" t="s">
        <v>92</v>
      </c>
      <c r="F17" s="5" t="s">
        <v>107</v>
      </c>
      <c r="G17" s="2"/>
      <c r="H17" s="2"/>
      <c r="I17" s="2"/>
      <c r="J17" s="2"/>
    </row>
    <row r="18" spans="1:10" x14ac:dyDescent="0.3">
      <c r="A18" s="2"/>
      <c r="B18" s="2"/>
      <c r="C18" s="2"/>
      <c r="D18" s="2"/>
      <c r="E18" s="4"/>
      <c r="F18" s="2"/>
      <c r="G18" s="2"/>
      <c r="H18" s="2"/>
      <c r="I18" s="2"/>
      <c r="J18" s="2"/>
    </row>
    <row r="19" spans="1:10" x14ac:dyDescent="0.3">
      <c r="A19" s="2"/>
      <c r="B19" s="2"/>
      <c r="C19" s="2"/>
      <c r="D19" s="2"/>
      <c r="E19" s="4"/>
      <c r="F19" s="2"/>
      <c r="G19" s="2"/>
      <c r="H19" s="2"/>
      <c r="I19" s="2"/>
      <c r="J19" s="2"/>
    </row>
    <row r="20" spans="1:10" x14ac:dyDescent="0.3">
      <c r="A20" s="2"/>
      <c r="B20" s="2"/>
      <c r="C20" s="2"/>
      <c r="D20" s="2"/>
      <c r="E20" s="4"/>
      <c r="F20" s="2"/>
      <c r="G20" s="2"/>
      <c r="H20" s="2"/>
      <c r="I20" s="2"/>
      <c r="J20" s="2"/>
    </row>
    <row r="21" spans="1:10" x14ac:dyDescent="0.3">
      <c r="A21" s="2"/>
      <c r="B21" s="2"/>
      <c r="C21" s="2"/>
      <c r="D21" s="2"/>
      <c r="E21" s="4"/>
      <c r="F21" s="2"/>
      <c r="G21" s="2"/>
      <c r="H21" s="2"/>
      <c r="I21" s="2"/>
      <c r="J21" s="2"/>
    </row>
    <row r="22" spans="1:10" x14ac:dyDescent="0.3">
      <c r="A22" s="2"/>
      <c r="G22" s="2"/>
      <c r="H22" s="2"/>
      <c r="I22" s="2"/>
      <c r="J22" s="2"/>
    </row>
    <row r="23" spans="1:10" x14ac:dyDescent="0.3">
      <c r="A23" s="2"/>
      <c r="B23" s="2"/>
      <c r="C23" s="2"/>
      <c r="D23" s="2"/>
      <c r="E23" s="4"/>
      <c r="F23" s="2"/>
      <c r="G23" s="2"/>
      <c r="H23" s="2"/>
      <c r="I23" s="2"/>
      <c r="J23" s="2"/>
    </row>
    <row r="24" spans="1:10" x14ac:dyDescent="0.3">
      <c r="A24" s="2"/>
      <c r="B24" s="2"/>
      <c r="C24" s="2"/>
      <c r="D24" s="2"/>
      <c r="E24" s="4"/>
      <c r="F24" s="2"/>
      <c r="G24" s="2"/>
      <c r="H24" s="2"/>
      <c r="I24" s="2"/>
      <c r="J24" s="2"/>
    </row>
    <row r="25" spans="1:10" x14ac:dyDescent="0.3">
      <c r="A25" s="2"/>
      <c r="B25" s="2"/>
      <c r="C25" s="2"/>
      <c r="D25" s="2"/>
      <c r="E25" s="4"/>
      <c r="F25" s="2"/>
      <c r="G25" s="2"/>
      <c r="H25" s="2"/>
      <c r="I25" s="2"/>
      <c r="J25" s="2"/>
    </row>
    <row r="26" spans="1:10" x14ac:dyDescent="0.3">
      <c r="A26" s="2"/>
      <c r="B26" s="2"/>
      <c r="C26" s="2"/>
      <c r="D26" s="2"/>
      <c r="E26" s="4"/>
      <c r="F26" s="2"/>
      <c r="G26" s="2"/>
      <c r="H26" s="2"/>
      <c r="I26" s="2"/>
      <c r="J26" s="2"/>
    </row>
    <row r="27" spans="1:10" x14ac:dyDescent="0.3">
      <c r="A27" s="2"/>
      <c r="B27" s="2"/>
      <c r="C27" s="2"/>
      <c r="D27" s="2"/>
      <c r="E27" s="4"/>
      <c r="F27" s="2"/>
      <c r="G27" s="2"/>
      <c r="H27" s="2"/>
      <c r="I27" s="2"/>
      <c r="J27" s="2"/>
    </row>
    <row r="28" spans="1:10" x14ac:dyDescent="0.3">
      <c r="A28" s="2"/>
      <c r="B28" s="2"/>
      <c r="C28" s="2"/>
      <c r="D28" s="2"/>
      <c r="E28" s="4"/>
      <c r="F28" s="2"/>
      <c r="G28" s="2"/>
      <c r="H28" s="2"/>
      <c r="I28" s="2"/>
      <c r="J28" s="2"/>
    </row>
    <row r="29" spans="1:10" x14ac:dyDescent="0.3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hyperlinks>
    <hyperlink ref="E2" r:id="rId1" xr:uid="{1297D5DE-F5DC-4409-B5EF-74A79B208915}"/>
    <hyperlink ref="E3" r:id="rId2" xr:uid="{BB401C70-3A53-4F79-9DE8-71416EB5365C}"/>
    <hyperlink ref="E4" r:id="rId3" xr:uid="{C38D816C-1C13-4D7B-AD1D-FE52334D29E9}"/>
    <hyperlink ref="E5" r:id="rId4" xr:uid="{12712833-5032-43D8-9C87-931718AA1F9D}"/>
    <hyperlink ref="E6" r:id="rId5" xr:uid="{4025D64C-654D-4F84-B98B-C9752278B37F}"/>
    <hyperlink ref="E7" r:id="rId6" xr:uid="{B4B85336-7805-46D8-A80C-E4767606C2F7}"/>
    <hyperlink ref="E8" r:id="rId7" xr:uid="{3325D6A6-A75B-427B-84D2-21D2BBFC4549}"/>
    <hyperlink ref="E17" r:id="rId8" xr:uid="{9F9E07E9-670A-4403-BF23-0CE3360DADC9}"/>
    <hyperlink ref="E9" r:id="rId9" xr:uid="{6FF40D7E-D7EA-4327-9FF6-9B36CFD77583}"/>
    <hyperlink ref="E10" r:id="rId10" xr:uid="{99291750-46E8-4DA9-BEB0-3728ED7C6118}"/>
    <hyperlink ref="E11" r:id="rId11" xr:uid="{6D6C8745-21A9-4835-AC5D-203DE68BE7CA}"/>
    <hyperlink ref="E12" r:id="rId12" xr:uid="{0EADB9FD-59A5-45D8-83E9-BDFA15C4B226}"/>
    <hyperlink ref="E13" r:id="rId13" xr:uid="{240092C9-5A93-4E2C-8142-0028285645C6}"/>
    <hyperlink ref="E14" r:id="rId14" xr:uid="{AEB7E213-CC53-4825-9183-E88CEE646B18}"/>
    <hyperlink ref="E15" r:id="rId15" xr:uid="{BB416C61-12D8-4373-85CE-67CE871B2DA0}"/>
    <hyperlink ref="E16" r:id="rId16" xr:uid="{0C5D7EB7-374B-475C-952F-0896202702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7209E-2974-4B56-A433-27B39A811246}">
  <dimension ref="A1:J27"/>
  <sheetViews>
    <sheetView workbookViewId="0">
      <selection activeCell="F16" sqref="F16"/>
    </sheetView>
  </sheetViews>
  <sheetFormatPr defaultRowHeight="14.4" x14ac:dyDescent="0.3"/>
  <cols>
    <col min="1" max="1" width="8.88671875" customWidth="1"/>
    <col min="2" max="2" width="15.5546875" customWidth="1"/>
    <col min="3" max="3" width="10.88671875" customWidth="1"/>
    <col min="4" max="4" width="18.6640625" customWidth="1"/>
    <col min="5" max="5" width="24.33203125" customWidth="1"/>
    <col min="6" max="6" width="77.77734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56</v>
      </c>
      <c r="E1" s="1" t="s">
        <v>3</v>
      </c>
      <c r="F1" s="1" t="s">
        <v>40</v>
      </c>
    </row>
    <row r="2" spans="1:10" x14ac:dyDescent="0.3">
      <c r="A2" s="2">
        <v>4.0999999999999996</v>
      </c>
      <c r="B2" s="2" t="s">
        <v>64</v>
      </c>
      <c r="C2" s="2">
        <v>2</v>
      </c>
      <c r="D2" s="2">
        <f>4.99 / 4</f>
        <v>1.2475000000000001</v>
      </c>
      <c r="E2" s="3" t="s">
        <v>71</v>
      </c>
      <c r="F2" s="2"/>
      <c r="G2" s="2"/>
      <c r="H2" s="2"/>
      <c r="I2" s="2"/>
      <c r="J2" s="2"/>
    </row>
    <row r="3" spans="1:10" x14ac:dyDescent="0.3">
      <c r="A3" s="2">
        <v>4.2</v>
      </c>
      <c r="B3" s="2" t="s">
        <v>46</v>
      </c>
      <c r="C3" s="2">
        <v>2</v>
      </c>
      <c r="D3" s="2">
        <f>3.89 / 25</f>
        <v>0.15560000000000002</v>
      </c>
      <c r="E3" s="3" t="s">
        <v>48</v>
      </c>
      <c r="F3" s="2"/>
      <c r="G3" s="2"/>
      <c r="H3" s="2"/>
      <c r="I3" s="2"/>
      <c r="J3" s="2"/>
    </row>
    <row r="4" spans="1:10" x14ac:dyDescent="0.3">
      <c r="A4" s="2">
        <v>4.3</v>
      </c>
      <c r="B4" s="2" t="s">
        <v>65</v>
      </c>
      <c r="C4" s="2">
        <v>1</v>
      </c>
      <c r="D4" s="2">
        <v>4.99</v>
      </c>
      <c r="E4" s="3" t="s">
        <v>72</v>
      </c>
      <c r="F4" s="2"/>
      <c r="G4" s="2"/>
      <c r="H4" s="2"/>
      <c r="I4" s="2"/>
      <c r="J4" s="2"/>
    </row>
    <row r="5" spans="1:10" x14ac:dyDescent="0.3">
      <c r="A5" s="2">
        <v>4.4000000000000004</v>
      </c>
      <c r="B5" s="2" t="s">
        <v>66</v>
      </c>
      <c r="C5" s="2">
        <v>2</v>
      </c>
      <c r="D5" s="2">
        <v>5.99</v>
      </c>
      <c r="E5" s="3" t="s">
        <v>73</v>
      </c>
      <c r="F5" s="2"/>
      <c r="G5" s="2"/>
      <c r="H5" s="2"/>
      <c r="I5" s="2"/>
      <c r="J5" s="2"/>
    </row>
    <row r="6" spans="1:10" x14ac:dyDescent="0.3">
      <c r="A6" s="2">
        <v>4.5</v>
      </c>
      <c r="B6" s="2" t="s">
        <v>67</v>
      </c>
      <c r="C6" s="2">
        <v>1</v>
      </c>
      <c r="D6" s="2">
        <f>9.49/20</f>
        <v>0.47450000000000003</v>
      </c>
      <c r="E6" s="3" t="s">
        <v>103</v>
      </c>
      <c r="F6" s="1" t="s">
        <v>102</v>
      </c>
      <c r="G6" s="2"/>
      <c r="H6" s="2"/>
      <c r="I6" s="2"/>
      <c r="J6" s="2"/>
    </row>
    <row r="7" spans="1:10" x14ac:dyDescent="0.3">
      <c r="A7" s="2">
        <v>4.5999999999999996</v>
      </c>
      <c r="B7" s="2" t="s">
        <v>68</v>
      </c>
      <c r="C7" s="2">
        <v>1</v>
      </c>
      <c r="D7" s="2">
        <v>1.69</v>
      </c>
      <c r="E7" s="3" t="s">
        <v>74</v>
      </c>
      <c r="F7" s="2"/>
      <c r="G7" s="2"/>
      <c r="H7" s="2"/>
      <c r="I7" s="2"/>
      <c r="J7" s="2"/>
    </row>
    <row r="8" spans="1:10" x14ac:dyDescent="0.3">
      <c r="A8" s="2">
        <v>4.7</v>
      </c>
      <c r="B8" s="2" t="s">
        <v>69</v>
      </c>
      <c r="C8" s="2">
        <v>2</v>
      </c>
      <c r="D8" s="2">
        <f xml:space="preserve"> 2.09 / 2</f>
        <v>1.0449999999999999</v>
      </c>
      <c r="E8" s="3" t="s">
        <v>75</v>
      </c>
      <c r="F8" s="2"/>
      <c r="G8" s="2"/>
      <c r="H8" s="2"/>
      <c r="I8" s="2"/>
      <c r="J8" s="2"/>
    </row>
    <row r="9" spans="1:10" x14ac:dyDescent="0.3">
      <c r="A9" s="2">
        <v>4.8</v>
      </c>
      <c r="B9" s="2" t="s">
        <v>10</v>
      </c>
      <c r="C9" s="2">
        <v>6</v>
      </c>
      <c r="D9" s="2">
        <f>3.39 / 25</f>
        <v>0.1356</v>
      </c>
      <c r="E9" s="3" t="s">
        <v>19</v>
      </c>
      <c r="F9" s="2"/>
      <c r="G9" s="2"/>
      <c r="H9" s="2"/>
      <c r="I9" s="2"/>
      <c r="J9" s="2"/>
    </row>
    <row r="10" spans="1:10" x14ac:dyDescent="0.3">
      <c r="A10" s="2">
        <v>4.9000000000000004</v>
      </c>
      <c r="B10" s="2" t="s">
        <v>70</v>
      </c>
      <c r="C10" s="2">
        <v>1</v>
      </c>
      <c r="D10" s="2">
        <v>3.99</v>
      </c>
      <c r="E10" s="3" t="s">
        <v>76</v>
      </c>
      <c r="F10" s="2"/>
      <c r="G10" s="2"/>
      <c r="H10" s="2"/>
      <c r="I10" s="2"/>
      <c r="J10" s="2"/>
    </row>
    <row r="11" spans="1:10" x14ac:dyDescent="0.3">
      <c r="A11" s="2" t="s">
        <v>82</v>
      </c>
      <c r="B11" s="2" t="s">
        <v>77</v>
      </c>
      <c r="C11" s="2">
        <v>1</v>
      </c>
      <c r="D11" s="2">
        <v>3.99</v>
      </c>
      <c r="E11" s="3" t="s">
        <v>83</v>
      </c>
      <c r="F11" s="2"/>
      <c r="G11" s="2"/>
      <c r="H11" s="2"/>
      <c r="I11" s="2"/>
      <c r="J11" s="2"/>
    </row>
    <row r="12" spans="1:10" x14ac:dyDescent="0.3">
      <c r="A12" s="2">
        <v>4.1100000000000003</v>
      </c>
      <c r="B12" s="2" t="s">
        <v>78</v>
      </c>
      <c r="C12" s="2">
        <v>2</v>
      </c>
      <c r="D12" s="2">
        <f>5.99/2</f>
        <v>2.9950000000000001</v>
      </c>
      <c r="E12" s="3" t="s">
        <v>84</v>
      </c>
      <c r="F12" s="2"/>
      <c r="G12" s="2"/>
      <c r="H12" s="2"/>
      <c r="I12" s="2"/>
      <c r="J12" s="2"/>
    </row>
    <row r="13" spans="1:10" x14ac:dyDescent="0.3">
      <c r="A13" s="2">
        <v>4.12</v>
      </c>
      <c r="B13" s="2" t="s">
        <v>12</v>
      </c>
      <c r="C13" s="2">
        <v>4</v>
      </c>
      <c r="D13" s="2">
        <f>3.19 / 25</f>
        <v>0.12759999999999999</v>
      </c>
      <c r="E13" s="3" t="s">
        <v>20</v>
      </c>
      <c r="F13" s="2"/>
      <c r="G13" s="2"/>
      <c r="H13" s="2"/>
      <c r="I13" s="2"/>
      <c r="J13" s="2"/>
    </row>
    <row r="14" spans="1:10" x14ac:dyDescent="0.3">
      <c r="A14" s="2">
        <v>4.13</v>
      </c>
      <c r="B14" s="2" t="s">
        <v>10</v>
      </c>
      <c r="C14" s="2">
        <v>4</v>
      </c>
      <c r="D14" s="2">
        <f>3.39 / 25</f>
        <v>0.1356</v>
      </c>
      <c r="E14" s="3" t="s">
        <v>19</v>
      </c>
      <c r="F14" s="2"/>
      <c r="G14" s="2"/>
      <c r="H14" s="2"/>
      <c r="I14" s="2"/>
      <c r="J14" s="2"/>
    </row>
    <row r="15" spans="1:10" x14ac:dyDescent="0.3">
      <c r="A15" s="2">
        <v>4.1399999999999997</v>
      </c>
      <c r="B15" s="2" t="s">
        <v>79</v>
      </c>
      <c r="C15" s="2">
        <v>1</v>
      </c>
      <c r="D15" s="2">
        <v>7.99</v>
      </c>
      <c r="E15" s="3" t="s">
        <v>85</v>
      </c>
      <c r="F15" s="2"/>
      <c r="G15" s="2"/>
      <c r="H15" s="2"/>
      <c r="I15" s="2"/>
      <c r="J15" s="2"/>
    </row>
    <row r="16" spans="1:10" x14ac:dyDescent="0.3">
      <c r="A16" s="2">
        <v>4.1500000000000004</v>
      </c>
      <c r="B16" s="2" t="s">
        <v>104</v>
      </c>
      <c r="C16" s="2">
        <v>2</v>
      </c>
      <c r="D16" s="2">
        <v>4.99</v>
      </c>
      <c r="E16" s="3" t="s">
        <v>105</v>
      </c>
      <c r="F16" s="5" t="s">
        <v>106</v>
      </c>
      <c r="G16" s="2"/>
      <c r="H16" s="2"/>
      <c r="I16" s="2"/>
      <c r="J16" s="2"/>
    </row>
    <row r="17" spans="1:10" x14ac:dyDescent="0.3">
      <c r="A17" s="2"/>
      <c r="B17" s="2"/>
      <c r="C17" s="2"/>
      <c r="D17" s="2"/>
      <c r="E17" s="4"/>
      <c r="F17" s="2"/>
      <c r="G17" s="2"/>
      <c r="H17" s="2"/>
      <c r="I17" s="2"/>
      <c r="J17" s="2"/>
    </row>
    <row r="18" spans="1:10" x14ac:dyDescent="0.3">
      <c r="A18" s="2"/>
      <c r="B18" s="2"/>
      <c r="C18" s="2"/>
      <c r="D18" s="2"/>
      <c r="E18" s="4"/>
      <c r="F18" s="2"/>
      <c r="G18" s="2"/>
      <c r="H18" s="2"/>
      <c r="I18" s="2"/>
      <c r="J18" s="2"/>
    </row>
    <row r="19" spans="1:10" x14ac:dyDescent="0.3">
      <c r="A19" s="2"/>
      <c r="B19" s="2"/>
      <c r="C19" s="2"/>
      <c r="D19" s="2"/>
      <c r="E19" s="4"/>
      <c r="F19" s="2"/>
      <c r="G19" s="2"/>
      <c r="H19" s="2"/>
      <c r="I19" s="2"/>
      <c r="J19" s="2"/>
    </row>
    <row r="20" spans="1:10" x14ac:dyDescent="0.3">
      <c r="A20" s="2"/>
      <c r="B20" s="2"/>
      <c r="C20" s="2"/>
      <c r="D20" s="2"/>
      <c r="E20" s="4"/>
      <c r="F20" s="2"/>
      <c r="G20" s="2"/>
      <c r="H20" s="2"/>
      <c r="I20" s="2"/>
      <c r="J20" s="2"/>
    </row>
    <row r="21" spans="1:10" x14ac:dyDescent="0.3">
      <c r="A21" s="2"/>
      <c r="B21" s="2"/>
      <c r="C21" s="2"/>
      <c r="D21" s="2"/>
      <c r="E21" s="4"/>
      <c r="F21" s="2"/>
      <c r="G21" s="2"/>
      <c r="H21" s="2"/>
      <c r="I21" s="2"/>
      <c r="J21" s="2"/>
    </row>
    <row r="22" spans="1:10" x14ac:dyDescent="0.3">
      <c r="A22" s="2"/>
      <c r="B22" s="2"/>
      <c r="C22" s="2"/>
      <c r="D22" s="2"/>
      <c r="E22" s="4"/>
      <c r="F22" s="2"/>
      <c r="G22" s="2"/>
      <c r="H22" s="2"/>
      <c r="I22" s="2"/>
      <c r="J22" s="2"/>
    </row>
    <row r="23" spans="1:10" x14ac:dyDescent="0.3">
      <c r="A23" s="2"/>
      <c r="B23" s="2"/>
      <c r="C23" s="2"/>
      <c r="D23" s="2"/>
      <c r="E23" s="4"/>
      <c r="F23" s="2"/>
      <c r="G23" s="2"/>
      <c r="H23" s="2"/>
      <c r="I23" s="2"/>
      <c r="J23" s="2"/>
    </row>
    <row r="24" spans="1:10" x14ac:dyDescent="0.3">
      <c r="A24" s="2"/>
      <c r="B24" s="2"/>
      <c r="C24" s="2"/>
      <c r="D24" s="2"/>
      <c r="E24" s="4"/>
      <c r="F24" s="2"/>
      <c r="G24" s="2"/>
      <c r="H24" s="2"/>
      <c r="I24" s="2"/>
      <c r="J24" s="2"/>
    </row>
    <row r="25" spans="1:10" x14ac:dyDescent="0.3">
      <c r="A25" s="2"/>
      <c r="B25" s="2"/>
      <c r="C25" s="2"/>
      <c r="D25" s="2"/>
      <c r="E25" s="4"/>
      <c r="F25" s="2"/>
      <c r="G25" s="2"/>
      <c r="H25" s="2"/>
      <c r="I25" s="2"/>
      <c r="J25" s="2"/>
    </row>
    <row r="26" spans="1:10" x14ac:dyDescent="0.3">
      <c r="A26" s="2"/>
      <c r="B26" s="2"/>
      <c r="C26" s="2"/>
      <c r="D26" s="2"/>
      <c r="E26" s="4"/>
      <c r="F26" s="2"/>
      <c r="G26" s="2"/>
      <c r="H26" s="2"/>
      <c r="I26" s="2"/>
      <c r="J26" s="2"/>
    </row>
    <row r="27" spans="1:10" x14ac:dyDescent="0.3">
      <c r="A27" s="2"/>
      <c r="B27" s="2"/>
      <c r="C27" s="2"/>
      <c r="D27" s="2"/>
      <c r="E27" s="4"/>
      <c r="F27" s="2"/>
      <c r="G27" s="2"/>
      <c r="H27" s="2"/>
      <c r="I27" s="2"/>
      <c r="J27" s="2"/>
    </row>
  </sheetData>
  <hyperlinks>
    <hyperlink ref="E2" r:id="rId1" xr:uid="{4C159D07-95E0-4451-ACA8-8C75C4C3EBEA}"/>
    <hyperlink ref="E3" r:id="rId2" xr:uid="{41D3F244-56A9-4657-BD7B-9A854ABCEC97}"/>
    <hyperlink ref="E4" r:id="rId3" xr:uid="{DE115BC4-F96A-42B8-A39D-68473D9E78B4}"/>
    <hyperlink ref="E5" r:id="rId4" xr:uid="{22C928C2-0B49-40A4-A19D-73C8D2281ED4}"/>
    <hyperlink ref="E7" r:id="rId5" xr:uid="{E298BE5C-E3DE-4D42-8F5D-E2CBCECB1E86}"/>
    <hyperlink ref="E8" r:id="rId6" xr:uid="{C1C65D69-CDED-48ED-B112-4193DCA7E43B}"/>
    <hyperlink ref="E9" r:id="rId7" xr:uid="{7F71048E-B5ED-4274-B8F2-BA4369E58B9A}"/>
    <hyperlink ref="E10" r:id="rId8" xr:uid="{CF441FDF-7CCC-4CDC-9589-606562F5DC99}"/>
    <hyperlink ref="E11" r:id="rId9" xr:uid="{6D0BF0CB-31C9-42B9-B8FA-A96E26AAA08C}"/>
    <hyperlink ref="E12" r:id="rId10" xr:uid="{EA2474AD-1F41-47D1-99B1-1A468C0D74DC}"/>
    <hyperlink ref="E13" r:id="rId11" xr:uid="{7BA34887-A769-419C-B727-326653AF231E}"/>
    <hyperlink ref="E14" r:id="rId12" xr:uid="{9AEB7E31-EE8B-453B-8587-C4DF9F1A7F0A}"/>
    <hyperlink ref="E15" r:id="rId13" xr:uid="{70CEA775-8727-40B4-8D18-46DDCB7EDF9D}"/>
    <hyperlink ref="E6" r:id="rId14" xr:uid="{D0E47C1C-BBFA-4E61-80C7-57118BD58C3D}"/>
    <hyperlink ref="E16" r:id="rId15" xr:uid="{D8A3BDA8-5DD8-448F-AA6F-0D24763F7924}"/>
  </hyperlinks>
  <pageMargins left="0.7" right="0.7" top="0.75" bottom="0.75" header="0.3" footer="0.3"/>
  <pageSetup orientation="portrait" horizontalDpi="0" verticalDpi="0"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66AA-6A7B-4C20-9EFE-16278C3FEC42}">
  <dimension ref="A1:I28"/>
  <sheetViews>
    <sheetView tabSelected="1" workbookViewId="0">
      <selection activeCell="E17" sqref="E17"/>
    </sheetView>
  </sheetViews>
  <sheetFormatPr defaultRowHeight="14.4" x14ac:dyDescent="0.3"/>
  <cols>
    <col min="1" max="1" width="10.44140625" customWidth="1"/>
    <col min="2" max="2" width="23.21875" customWidth="1"/>
    <col min="3" max="3" width="11.5546875" customWidth="1"/>
    <col min="4" max="4" width="21.21875" customWidth="1"/>
    <col min="5" max="5" width="44.88671875" customWidth="1"/>
    <col min="6" max="6" width="10.77734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56</v>
      </c>
      <c r="E1" s="1" t="s">
        <v>3</v>
      </c>
      <c r="F1" s="1" t="s">
        <v>40</v>
      </c>
    </row>
    <row r="2" spans="1:9" x14ac:dyDescent="0.3">
      <c r="A2" s="2" t="s">
        <v>110</v>
      </c>
      <c r="B2" s="2" t="s">
        <v>109</v>
      </c>
      <c r="C2" s="2">
        <v>2</v>
      </c>
      <c r="D2" s="2">
        <v>24.95</v>
      </c>
      <c r="E2" s="3" t="s">
        <v>108</v>
      </c>
      <c r="F2" s="2"/>
      <c r="G2" s="2"/>
      <c r="H2" s="2"/>
      <c r="I2" s="2"/>
    </row>
    <row r="3" spans="1:9" x14ac:dyDescent="0.3">
      <c r="A3" s="2" t="s">
        <v>111</v>
      </c>
      <c r="B3" s="2" t="s">
        <v>112</v>
      </c>
      <c r="C3" s="2">
        <v>1</v>
      </c>
      <c r="D3" s="2">
        <v>33.79</v>
      </c>
      <c r="E3" s="3" t="s">
        <v>113</v>
      </c>
      <c r="F3" s="2"/>
      <c r="G3" s="2"/>
      <c r="H3" s="2"/>
      <c r="I3" s="2"/>
    </row>
    <row r="4" spans="1:9" x14ac:dyDescent="0.3">
      <c r="A4" s="2" t="s">
        <v>111</v>
      </c>
      <c r="B4" s="2" t="s">
        <v>115</v>
      </c>
      <c r="C4" s="2">
        <v>1</v>
      </c>
      <c r="D4" s="2">
        <v>19.989999999999998</v>
      </c>
      <c r="E4" s="3" t="s">
        <v>114</v>
      </c>
      <c r="F4" s="2"/>
      <c r="G4" s="2"/>
      <c r="H4" s="2"/>
      <c r="I4" s="2"/>
    </row>
    <row r="5" spans="1:9" x14ac:dyDescent="0.3">
      <c r="A5" s="2"/>
      <c r="B5" s="2"/>
      <c r="C5" s="2"/>
      <c r="D5" s="2"/>
      <c r="E5" s="4"/>
      <c r="F5" s="2"/>
      <c r="G5" s="2"/>
      <c r="H5" s="2"/>
      <c r="I5" s="2"/>
    </row>
    <row r="6" spans="1:9" x14ac:dyDescent="0.3">
      <c r="A6" s="2"/>
      <c r="B6" s="2"/>
      <c r="C6" s="2"/>
      <c r="D6" s="2"/>
      <c r="E6" s="4"/>
      <c r="F6" s="2"/>
      <c r="G6" s="2"/>
      <c r="H6" s="2"/>
      <c r="I6" s="2"/>
    </row>
    <row r="7" spans="1:9" x14ac:dyDescent="0.3">
      <c r="A7" s="2"/>
      <c r="B7" s="2"/>
      <c r="C7" s="2"/>
      <c r="D7" s="2"/>
      <c r="E7" s="4"/>
      <c r="F7" s="2"/>
      <c r="G7" s="2"/>
      <c r="H7" s="2"/>
      <c r="I7" s="2"/>
    </row>
    <row r="8" spans="1:9" x14ac:dyDescent="0.3">
      <c r="A8" s="2"/>
      <c r="B8" s="2"/>
      <c r="C8" s="2"/>
      <c r="D8" s="2"/>
      <c r="E8" s="4"/>
      <c r="F8" s="2"/>
      <c r="G8" s="2"/>
      <c r="H8" s="2"/>
      <c r="I8" s="2"/>
    </row>
    <row r="9" spans="1:9" x14ac:dyDescent="0.3">
      <c r="A9" s="2"/>
      <c r="B9" s="2"/>
      <c r="C9" s="2"/>
      <c r="D9" s="2"/>
      <c r="E9" s="4"/>
      <c r="F9" s="2"/>
      <c r="G9" s="2"/>
      <c r="H9" s="2"/>
      <c r="I9" s="2"/>
    </row>
    <row r="10" spans="1:9" x14ac:dyDescent="0.3">
      <c r="A10" s="2"/>
      <c r="B10" s="2"/>
      <c r="C10" s="2"/>
      <c r="D10" s="2"/>
      <c r="E10" s="4"/>
      <c r="F10" s="2"/>
      <c r="G10" s="2"/>
      <c r="H10" s="2"/>
      <c r="I10" s="2"/>
    </row>
    <row r="11" spans="1:9" x14ac:dyDescent="0.3">
      <c r="A11" s="2"/>
      <c r="B11" s="2"/>
      <c r="C11" s="2"/>
      <c r="D11" s="2"/>
      <c r="E11" s="4"/>
      <c r="F11" s="2"/>
      <c r="G11" s="2"/>
      <c r="H11" s="2"/>
      <c r="I11" s="2"/>
    </row>
    <row r="12" spans="1:9" x14ac:dyDescent="0.3">
      <c r="A12" s="2"/>
      <c r="B12" s="2"/>
      <c r="C12" s="2"/>
      <c r="D12" s="2"/>
      <c r="E12" s="4"/>
      <c r="F12" s="2"/>
      <c r="G12" s="2"/>
      <c r="H12" s="2"/>
      <c r="I12" s="2"/>
    </row>
    <row r="13" spans="1:9" x14ac:dyDescent="0.3">
      <c r="A13" s="2"/>
      <c r="B13" s="2"/>
      <c r="C13" s="2"/>
      <c r="D13" s="2"/>
      <c r="E13" s="4"/>
      <c r="F13" s="2"/>
      <c r="G13" s="2"/>
      <c r="H13" s="2"/>
      <c r="I13" s="2"/>
    </row>
    <row r="14" spans="1:9" x14ac:dyDescent="0.3">
      <c r="A14" s="2"/>
      <c r="B14" s="2"/>
      <c r="C14" s="2"/>
      <c r="D14" s="2"/>
      <c r="E14" s="4"/>
      <c r="F14" s="2"/>
      <c r="G14" s="2"/>
      <c r="H14" s="2"/>
      <c r="I14" s="2"/>
    </row>
    <row r="15" spans="1:9" x14ac:dyDescent="0.3">
      <c r="A15" s="2"/>
      <c r="B15" s="2"/>
      <c r="C15" s="2"/>
      <c r="D15" s="2"/>
      <c r="E15" s="4"/>
      <c r="F15" s="2"/>
      <c r="G15" s="2"/>
      <c r="H15" s="2"/>
      <c r="I15" s="2"/>
    </row>
    <row r="16" spans="1:9" x14ac:dyDescent="0.3">
      <c r="A16" s="2"/>
      <c r="B16" s="2"/>
      <c r="C16" s="2"/>
      <c r="D16" s="2"/>
      <c r="E16" s="4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4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4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4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4"/>
      <c r="F20" s="2"/>
      <c r="G20" s="2"/>
      <c r="H20" s="2"/>
      <c r="I20" s="2"/>
    </row>
    <row r="21" spans="1:9" x14ac:dyDescent="0.3">
      <c r="A21" s="2"/>
      <c r="B21" s="2"/>
      <c r="C21" s="2"/>
      <c r="D21" s="2"/>
      <c r="E21" s="4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4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4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4"/>
      <c r="F24" s="2"/>
      <c r="G24" s="2"/>
      <c r="H24" s="2"/>
      <c r="I24" s="2"/>
    </row>
    <row r="25" spans="1:9" x14ac:dyDescent="0.3">
      <c r="A25" s="2"/>
      <c r="B25" s="2"/>
      <c r="C25" s="2"/>
      <c r="D25" s="2"/>
      <c r="E25" s="4"/>
      <c r="F25" s="2"/>
      <c r="G25" s="2"/>
      <c r="H25" s="2"/>
      <c r="I25" s="2"/>
    </row>
    <row r="26" spans="1:9" x14ac:dyDescent="0.3">
      <c r="E26" s="4"/>
    </row>
    <row r="27" spans="1:9" x14ac:dyDescent="0.3">
      <c r="E27" s="4"/>
    </row>
    <row r="28" spans="1:9" x14ac:dyDescent="0.3">
      <c r="E28" s="4"/>
    </row>
  </sheetData>
  <hyperlinks>
    <hyperlink ref="E2" r:id="rId1" xr:uid="{71DEFAF8-BC72-4977-A69C-3307AA339200}"/>
    <hyperlink ref="E3" r:id="rId2" xr:uid="{D62DC554-E272-46AE-B0EC-9BD31A209BBA}"/>
    <hyperlink ref="E4" r:id="rId3" display="https://www.amazon.com/dp/B07MXXXBV8/ref=sspa_dk_detail_1?pd_rd_i=B07MXXXBV8&amp;pd_rd_w=zV11y&amp;pf_rd_p=45a72588-80f7-4414-9851-786f6c16d42b&amp;pd_rd_wg=dPMqb&amp;pf_rd_r=VTJS08NHMKNKVSZ1QBHQ&amp;pd_rd_r=9b507cb6-071b-42ad-8c21-da391b10d19a&amp;spLa=ZW5jcnlwdGVkUXVhbGlmaWVyPUFOUDQ3STBBRlY3TjAmZW5jcnlwdGVkSWQ9QTA4MjM5NTkxVUtLN0RMVU1ONFpQJmVuY3J5cHRlZEFkSWQ9QTAxMzkxNjgyRlpHRTNCRkFEWU81JndpZGdldE5hbWU9c3BfZGV0YWlsJmFjdGlvbj1jbGlja1JlZGlyZWN0JmRvTm90TG9nQ2xpY2s9dHJ1ZQ&amp;th=1" xr:uid="{39ACA862-849F-4137-AFE6-FA0383D4A0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</vt:lpstr>
      <vt:lpstr>Link 1</vt:lpstr>
      <vt:lpstr>Link 2</vt:lpstr>
      <vt:lpstr>Link 3</vt:lpstr>
      <vt:lpstr>Link 4</vt:lpstr>
      <vt:lpstr>Electronics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Almeida de Souza Ramos, Joao Luiz</dc:creator>
  <cp:lastModifiedBy>Almeida de Souza Ramos, Joao Luiz</cp:lastModifiedBy>
  <dcterms:created xsi:type="dcterms:W3CDTF">2020-10-27T14:22:25Z</dcterms:created>
  <dcterms:modified xsi:type="dcterms:W3CDTF">2020-10-27T15:58:46Z</dcterms:modified>
</cp:coreProperties>
</file>