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940" windowHeight="9855" activeTab="2"/>
  </bookViews>
  <sheets>
    <sheet name="variables" sheetId="1" r:id="rId1"/>
    <sheet name="Current vs Speed Calculation" sheetId="2" r:id="rId2"/>
    <sheet name="PID Calculation" sheetId="3" r:id="rId3"/>
    <sheet name="PID Graph" sheetId="4" r:id="rId4"/>
  </sheets>
  <definedNames>
    <definedName name="d">variables!$B$8</definedName>
    <definedName name="i">variables!$B$7</definedName>
    <definedName name="lpfk">variables!$B$13</definedName>
    <definedName name="maxCurrent">variables!$B$1</definedName>
    <definedName name="maxSpeed">variables!$B$3</definedName>
    <definedName name="minCurrent">variables!$B$2</definedName>
    <definedName name="p">variables!$B$6</definedName>
    <definedName name="PID_start">variables!$B$11</definedName>
    <definedName name="PID_target">variables!$B$10</definedName>
    <definedName name="stallTorque">variables!$B$4</definedName>
  </definedNames>
  <calcPr calcId="145621"/>
</workbook>
</file>

<file path=xl/calcChain.xml><?xml version="1.0" encoding="utf-8"?>
<calcChain xmlns="http://schemas.openxmlformats.org/spreadsheetml/2006/main">
  <c r="D8" i="3" l="1"/>
  <c r="C7" i="3"/>
  <c r="G2" i="3"/>
  <c r="H2" i="3"/>
  <c r="C3" i="3" s="1"/>
  <c r="D3" i="3" s="1"/>
  <c r="E3" i="3" s="1"/>
  <c r="G3" i="3" s="1"/>
  <c r="F2" i="3"/>
  <c r="E2" i="3"/>
  <c r="A6" i="3"/>
  <c r="A5" i="3"/>
  <c r="A4" i="3"/>
  <c r="A3" i="3"/>
  <c r="A2" i="3"/>
  <c r="C2" i="3"/>
  <c r="B5" i="3"/>
  <c r="A7" i="3"/>
  <c r="C4" i="2"/>
  <c r="D2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6" i="3"/>
  <c r="B7" i="3" s="1"/>
  <c r="B8" i="3" s="1"/>
  <c r="B4" i="3"/>
  <c r="B3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C3" i="2"/>
  <c r="C2" i="2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B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4" i="2"/>
  <c r="F3" i="3" l="1"/>
  <c r="H3" i="3"/>
  <c r="C4" i="3" s="1"/>
  <c r="D4" i="3" s="1"/>
  <c r="E4" i="3" s="1"/>
  <c r="G4" i="3" s="1"/>
  <c r="F4" i="3" l="1"/>
  <c r="H4" i="3" l="1"/>
  <c r="C5" i="3" s="1"/>
  <c r="D5" i="3" s="1"/>
  <c r="E5" i="3" s="1"/>
  <c r="G5" i="3" s="1"/>
  <c r="F5" i="3" l="1"/>
  <c r="H5" i="3" l="1"/>
  <c r="C6" i="3" s="1"/>
  <c r="D6" i="3" s="1"/>
  <c r="E6" i="3" s="1"/>
  <c r="G6" i="3" s="1"/>
  <c r="F6" i="3" l="1"/>
  <c r="H6" i="3" l="1"/>
  <c r="D7" i="3" s="1"/>
  <c r="E7" i="3" l="1"/>
  <c r="G7" i="3" s="1"/>
  <c r="F7" i="3" l="1"/>
  <c r="H7" i="3"/>
  <c r="C8" i="3" l="1"/>
  <c r="E8" i="3" s="1"/>
  <c r="F8" i="3" l="1"/>
  <c r="G8" i="3"/>
  <c r="H8" i="3" s="1"/>
  <c r="C9" i="3" l="1"/>
  <c r="D9" i="3" s="1"/>
  <c r="E9" i="3" s="1"/>
  <c r="F9" i="3" l="1"/>
  <c r="G9" i="3"/>
  <c r="H9" i="3"/>
  <c r="C10" i="3" s="1"/>
  <c r="D10" i="3" s="1"/>
  <c r="E10" i="3" s="1"/>
  <c r="G10" i="3" s="1"/>
  <c r="F10" i="3" l="1"/>
  <c r="H10" i="3" l="1"/>
  <c r="C11" i="3" s="1"/>
  <c r="D11" i="3" s="1"/>
  <c r="E11" i="3" s="1"/>
  <c r="G11" i="3" s="1"/>
  <c r="F11" i="3" l="1"/>
  <c r="H11" i="3" l="1"/>
  <c r="C12" i="3" s="1"/>
  <c r="D12" i="3" s="1"/>
  <c r="E12" i="3" s="1"/>
  <c r="G12" i="3" s="1"/>
  <c r="F12" i="3" l="1"/>
  <c r="H12" i="3" l="1"/>
  <c r="C13" i="3" s="1"/>
  <c r="D13" i="3" s="1"/>
  <c r="E13" i="3" s="1"/>
  <c r="G13" i="3" s="1"/>
  <c r="F13" i="3" l="1"/>
  <c r="H13" i="3" l="1"/>
  <c r="C14" i="3" s="1"/>
  <c r="D14" i="3" s="1"/>
  <c r="E14" i="3" s="1"/>
  <c r="G14" i="3" s="1"/>
  <c r="F14" i="3" l="1"/>
  <c r="H14" i="3" l="1"/>
  <c r="C15" i="3" s="1"/>
  <c r="D15" i="3" s="1"/>
  <c r="E15" i="3" s="1"/>
  <c r="G15" i="3" s="1"/>
  <c r="F15" i="3" l="1"/>
  <c r="H15" i="3" l="1"/>
  <c r="C16" i="3" s="1"/>
  <c r="D16" i="3" s="1"/>
  <c r="E16" i="3" s="1"/>
  <c r="G16" i="3" s="1"/>
  <c r="F16" i="3" l="1"/>
  <c r="H16" i="3" l="1"/>
  <c r="C17" i="3" s="1"/>
  <c r="D17" i="3" s="1"/>
  <c r="E17" i="3" s="1"/>
  <c r="G17" i="3" s="1"/>
  <c r="F17" i="3" l="1"/>
  <c r="H17" i="3" l="1"/>
  <c r="C18" i="3" s="1"/>
  <c r="D18" i="3" s="1"/>
  <c r="E18" i="3" s="1"/>
  <c r="G18" i="3" s="1"/>
  <c r="F18" i="3" l="1"/>
  <c r="H18" i="3" l="1"/>
  <c r="C19" i="3" s="1"/>
  <c r="D19" i="3" s="1"/>
  <c r="E19" i="3" s="1"/>
  <c r="G19" i="3" s="1"/>
  <c r="F19" i="3" l="1"/>
  <c r="H19" i="3" l="1"/>
  <c r="C20" i="3" s="1"/>
  <c r="D20" i="3" s="1"/>
  <c r="E20" i="3" s="1"/>
  <c r="G20" i="3" s="1"/>
  <c r="F20" i="3" l="1"/>
  <c r="H20" i="3" l="1"/>
  <c r="C21" i="3" s="1"/>
  <c r="D21" i="3" s="1"/>
  <c r="E21" i="3" s="1"/>
  <c r="G21" i="3" s="1"/>
  <c r="F21" i="3" l="1"/>
  <c r="H21" i="3" l="1"/>
  <c r="C22" i="3" s="1"/>
  <c r="D22" i="3" s="1"/>
  <c r="E22" i="3" s="1"/>
  <c r="G22" i="3" s="1"/>
  <c r="F22" i="3" l="1"/>
  <c r="H22" i="3" l="1"/>
  <c r="C23" i="3" s="1"/>
  <c r="D23" i="3" s="1"/>
  <c r="E23" i="3" s="1"/>
  <c r="G23" i="3" s="1"/>
  <c r="F23" i="3" l="1"/>
  <c r="H23" i="3" l="1"/>
  <c r="C24" i="3" s="1"/>
  <c r="D24" i="3" s="1"/>
  <c r="E24" i="3" s="1"/>
  <c r="G24" i="3" s="1"/>
  <c r="F24" i="3" l="1"/>
  <c r="H24" i="3" l="1"/>
  <c r="C25" i="3" s="1"/>
  <c r="D25" i="3" s="1"/>
  <c r="E25" i="3" s="1"/>
  <c r="G25" i="3" s="1"/>
  <c r="F25" i="3" l="1"/>
  <c r="H25" i="3" l="1"/>
  <c r="C26" i="3" s="1"/>
  <c r="D26" i="3" s="1"/>
  <c r="E26" i="3" s="1"/>
  <c r="G26" i="3" s="1"/>
  <c r="F26" i="3" l="1"/>
  <c r="H26" i="3" l="1"/>
  <c r="C27" i="3" s="1"/>
  <c r="D27" i="3" s="1"/>
  <c r="E27" i="3" s="1"/>
  <c r="G27" i="3" s="1"/>
  <c r="F27" i="3" l="1"/>
  <c r="H27" i="3" l="1"/>
  <c r="C28" i="3" s="1"/>
  <c r="D28" i="3" s="1"/>
  <c r="E28" i="3" s="1"/>
  <c r="G28" i="3" s="1"/>
  <c r="F28" i="3" l="1"/>
  <c r="H28" i="3" l="1"/>
  <c r="C29" i="3" s="1"/>
  <c r="D29" i="3" s="1"/>
  <c r="E29" i="3" s="1"/>
  <c r="G29" i="3" s="1"/>
  <c r="F29" i="3" l="1"/>
  <c r="H29" i="3" l="1"/>
  <c r="C30" i="3" s="1"/>
  <c r="D30" i="3" s="1"/>
  <c r="E30" i="3" s="1"/>
  <c r="G30" i="3" s="1"/>
  <c r="F30" i="3" l="1"/>
  <c r="H30" i="3" l="1"/>
  <c r="C31" i="3" s="1"/>
  <c r="D31" i="3" s="1"/>
  <c r="E31" i="3" s="1"/>
  <c r="G31" i="3" s="1"/>
  <c r="F31" i="3" l="1"/>
  <c r="H31" i="3" s="1"/>
  <c r="C32" i="3" s="1"/>
  <c r="D32" i="3" s="1"/>
  <c r="E32" i="3" s="1"/>
  <c r="G32" i="3" s="1"/>
  <c r="F32" i="3" l="1"/>
  <c r="H32" i="3" s="1"/>
  <c r="C33" i="3" s="1"/>
  <c r="D33" i="3" s="1"/>
  <c r="E33" i="3" s="1"/>
  <c r="G33" i="3" s="1"/>
  <c r="F33" i="3" l="1"/>
  <c r="H33" i="3" l="1"/>
  <c r="C34" i="3" s="1"/>
  <c r="D34" i="3" s="1"/>
  <c r="E34" i="3" s="1"/>
  <c r="G34" i="3" s="1"/>
  <c r="F34" i="3" l="1"/>
  <c r="H34" i="3" l="1"/>
  <c r="C35" i="3" s="1"/>
  <c r="D35" i="3" s="1"/>
  <c r="E35" i="3" s="1"/>
  <c r="G35" i="3" s="1"/>
  <c r="F35" i="3" l="1"/>
  <c r="H35" i="3" l="1"/>
  <c r="C36" i="3" s="1"/>
  <c r="D36" i="3" s="1"/>
  <c r="E36" i="3" s="1"/>
  <c r="G36" i="3" s="1"/>
  <c r="F36" i="3" l="1"/>
  <c r="H36" i="3" l="1"/>
  <c r="C37" i="3" s="1"/>
  <c r="D37" i="3" s="1"/>
  <c r="E37" i="3" s="1"/>
  <c r="G37" i="3" s="1"/>
  <c r="F37" i="3" l="1"/>
  <c r="H37" i="3" l="1"/>
  <c r="C38" i="3" s="1"/>
  <c r="D38" i="3" s="1"/>
  <c r="E38" i="3" s="1"/>
  <c r="G38" i="3" s="1"/>
  <c r="F38" i="3" l="1"/>
  <c r="H38" i="3" l="1"/>
  <c r="C39" i="3" s="1"/>
  <c r="D39" i="3" s="1"/>
  <c r="E39" i="3" s="1"/>
  <c r="G39" i="3" s="1"/>
  <c r="F39" i="3" l="1"/>
  <c r="H39" i="3" l="1"/>
  <c r="C40" i="3" s="1"/>
  <c r="D40" i="3" s="1"/>
  <c r="E40" i="3" s="1"/>
  <c r="G40" i="3" s="1"/>
  <c r="F40" i="3" l="1"/>
  <c r="H40" i="3" l="1"/>
  <c r="C41" i="3" s="1"/>
  <c r="D41" i="3" s="1"/>
  <c r="E41" i="3" s="1"/>
  <c r="G41" i="3" s="1"/>
  <c r="F41" i="3" l="1"/>
  <c r="H41" i="3" l="1"/>
  <c r="C42" i="3" s="1"/>
  <c r="D42" i="3" s="1"/>
  <c r="E42" i="3" s="1"/>
  <c r="G42" i="3" s="1"/>
  <c r="F42" i="3" l="1"/>
  <c r="H42" i="3" l="1"/>
  <c r="C43" i="3" s="1"/>
  <c r="D43" i="3" s="1"/>
  <c r="E43" i="3" s="1"/>
  <c r="G43" i="3" s="1"/>
  <c r="F43" i="3" l="1"/>
  <c r="H43" i="3" l="1"/>
  <c r="C44" i="3" s="1"/>
  <c r="D44" i="3" s="1"/>
  <c r="E44" i="3" s="1"/>
  <c r="G44" i="3" s="1"/>
  <c r="F44" i="3" l="1"/>
  <c r="H44" i="3" l="1"/>
  <c r="C45" i="3" s="1"/>
  <c r="D45" i="3" s="1"/>
  <c r="E45" i="3" s="1"/>
  <c r="G45" i="3" s="1"/>
  <c r="F45" i="3" l="1"/>
  <c r="H45" i="3" l="1"/>
  <c r="C46" i="3" s="1"/>
  <c r="D46" i="3" s="1"/>
  <c r="E46" i="3" s="1"/>
  <c r="G46" i="3" s="1"/>
  <c r="F46" i="3" l="1"/>
  <c r="H46" i="3" l="1"/>
  <c r="C47" i="3" s="1"/>
  <c r="D47" i="3" s="1"/>
  <c r="E47" i="3" s="1"/>
  <c r="G47" i="3" s="1"/>
  <c r="F47" i="3" l="1"/>
  <c r="H47" i="3" l="1"/>
  <c r="C48" i="3" s="1"/>
  <c r="D48" i="3" s="1"/>
  <c r="E48" i="3" s="1"/>
  <c r="G48" i="3" s="1"/>
  <c r="F48" i="3" l="1"/>
  <c r="H48" i="3" l="1"/>
  <c r="C49" i="3" s="1"/>
  <c r="D49" i="3" s="1"/>
  <c r="E49" i="3" s="1"/>
  <c r="G49" i="3" s="1"/>
  <c r="F49" i="3" l="1"/>
  <c r="H49" i="3" l="1"/>
  <c r="C50" i="3" s="1"/>
  <c r="D50" i="3" s="1"/>
  <c r="E50" i="3" s="1"/>
  <c r="G50" i="3" s="1"/>
  <c r="F50" i="3" l="1"/>
  <c r="H50" i="3" l="1"/>
  <c r="C51" i="3" s="1"/>
  <c r="D51" i="3" s="1"/>
  <c r="E51" i="3" s="1"/>
  <c r="G51" i="3" s="1"/>
  <c r="F51" i="3" l="1"/>
  <c r="H51" i="3" l="1"/>
  <c r="C52" i="3" s="1"/>
  <c r="D52" i="3" s="1"/>
  <c r="E52" i="3" s="1"/>
  <c r="G52" i="3" s="1"/>
  <c r="F52" i="3" l="1"/>
  <c r="H52" i="3" l="1"/>
  <c r="C53" i="3" s="1"/>
  <c r="D53" i="3" s="1"/>
  <c r="E53" i="3" s="1"/>
  <c r="G53" i="3" s="1"/>
  <c r="F53" i="3" l="1"/>
  <c r="H53" i="3" l="1"/>
  <c r="C54" i="3" s="1"/>
  <c r="D54" i="3" s="1"/>
  <c r="E54" i="3" s="1"/>
  <c r="G54" i="3" s="1"/>
  <c r="F54" i="3" l="1"/>
  <c r="H54" i="3" l="1"/>
  <c r="C55" i="3" s="1"/>
  <c r="D55" i="3" s="1"/>
  <c r="E55" i="3" s="1"/>
  <c r="G55" i="3" s="1"/>
  <c r="F55" i="3" l="1"/>
  <c r="H55" i="3" l="1"/>
  <c r="C56" i="3" s="1"/>
  <c r="D56" i="3" s="1"/>
  <c r="E56" i="3" s="1"/>
  <c r="G56" i="3" s="1"/>
  <c r="F56" i="3" l="1"/>
  <c r="H56" i="3" l="1"/>
  <c r="C57" i="3" s="1"/>
  <c r="D57" i="3" s="1"/>
  <c r="E57" i="3" s="1"/>
  <c r="G57" i="3" s="1"/>
  <c r="F57" i="3" l="1"/>
  <c r="H57" i="3" l="1"/>
  <c r="C58" i="3" s="1"/>
  <c r="D58" i="3" s="1"/>
  <c r="E58" i="3" s="1"/>
  <c r="G58" i="3" s="1"/>
  <c r="F58" i="3" l="1"/>
  <c r="H58" i="3" l="1"/>
  <c r="C59" i="3" s="1"/>
  <c r="D59" i="3" s="1"/>
  <c r="E59" i="3" s="1"/>
  <c r="G59" i="3" s="1"/>
  <c r="F59" i="3" l="1"/>
  <c r="H59" i="3" l="1"/>
  <c r="C60" i="3" s="1"/>
  <c r="D60" i="3" s="1"/>
  <c r="E60" i="3" s="1"/>
  <c r="G60" i="3" s="1"/>
  <c r="F60" i="3" l="1"/>
  <c r="H60" i="3" l="1"/>
  <c r="C61" i="3" s="1"/>
  <c r="D61" i="3" s="1"/>
  <c r="E61" i="3" s="1"/>
  <c r="G61" i="3" s="1"/>
  <c r="F61" i="3" l="1"/>
  <c r="H61" i="3" l="1"/>
  <c r="C62" i="3" s="1"/>
  <c r="D62" i="3" s="1"/>
  <c r="E62" i="3" s="1"/>
  <c r="G62" i="3" s="1"/>
  <c r="F62" i="3" l="1"/>
  <c r="H62" i="3" l="1"/>
  <c r="C63" i="3" s="1"/>
  <c r="D63" i="3" s="1"/>
  <c r="E63" i="3" s="1"/>
  <c r="G63" i="3" s="1"/>
  <c r="F63" i="3" l="1"/>
  <c r="H63" i="3" l="1"/>
  <c r="C64" i="3" s="1"/>
  <c r="D64" i="3" s="1"/>
  <c r="E64" i="3" s="1"/>
  <c r="G64" i="3" s="1"/>
  <c r="F64" i="3" l="1"/>
  <c r="H64" i="3" l="1"/>
  <c r="C65" i="3" s="1"/>
  <c r="D65" i="3" s="1"/>
  <c r="E65" i="3" s="1"/>
  <c r="G65" i="3" s="1"/>
  <c r="F65" i="3" l="1"/>
  <c r="H65" i="3" l="1"/>
  <c r="C66" i="3" s="1"/>
  <c r="D66" i="3" s="1"/>
  <c r="E66" i="3" s="1"/>
  <c r="G66" i="3" s="1"/>
  <c r="F66" i="3" l="1"/>
  <c r="H66" i="3" l="1"/>
  <c r="C67" i="3" s="1"/>
  <c r="D67" i="3" s="1"/>
  <c r="E67" i="3" s="1"/>
  <c r="G67" i="3" s="1"/>
  <c r="F67" i="3" l="1"/>
  <c r="H67" i="3" l="1"/>
  <c r="C68" i="3" s="1"/>
  <c r="D68" i="3" s="1"/>
  <c r="E68" i="3" s="1"/>
  <c r="G68" i="3" s="1"/>
  <c r="F68" i="3" l="1"/>
  <c r="H68" i="3" l="1"/>
  <c r="C69" i="3" s="1"/>
  <c r="D69" i="3" s="1"/>
  <c r="E69" i="3" s="1"/>
  <c r="G69" i="3" s="1"/>
  <c r="F69" i="3" l="1"/>
  <c r="H69" i="3" l="1"/>
  <c r="C70" i="3" s="1"/>
  <c r="D70" i="3" s="1"/>
  <c r="E70" i="3" s="1"/>
  <c r="G70" i="3" s="1"/>
  <c r="F70" i="3" l="1"/>
  <c r="H70" i="3" l="1"/>
  <c r="C71" i="3" s="1"/>
  <c r="D71" i="3" s="1"/>
  <c r="E71" i="3" s="1"/>
  <c r="G71" i="3" s="1"/>
  <c r="F71" i="3" l="1"/>
  <c r="H71" i="3" l="1"/>
  <c r="C72" i="3" s="1"/>
  <c r="D72" i="3" s="1"/>
  <c r="E72" i="3" s="1"/>
  <c r="G72" i="3" s="1"/>
  <c r="F72" i="3" l="1"/>
  <c r="H72" i="3" l="1"/>
  <c r="C73" i="3" s="1"/>
  <c r="D73" i="3" s="1"/>
  <c r="E73" i="3" s="1"/>
  <c r="G73" i="3" s="1"/>
  <c r="F73" i="3" l="1"/>
  <c r="H73" i="3" l="1"/>
  <c r="C74" i="3" s="1"/>
  <c r="D74" i="3" s="1"/>
  <c r="E74" i="3" s="1"/>
  <c r="G74" i="3" s="1"/>
  <c r="F74" i="3" l="1"/>
  <c r="H74" i="3" l="1"/>
  <c r="C75" i="3" s="1"/>
  <c r="D75" i="3" s="1"/>
  <c r="E75" i="3" s="1"/>
  <c r="G75" i="3" s="1"/>
  <c r="F75" i="3" l="1"/>
  <c r="H75" i="3" l="1"/>
  <c r="C76" i="3" s="1"/>
  <c r="D76" i="3" s="1"/>
  <c r="E76" i="3" s="1"/>
  <c r="G76" i="3" s="1"/>
  <c r="F76" i="3" l="1"/>
  <c r="H76" i="3" l="1"/>
  <c r="C77" i="3" s="1"/>
  <c r="D77" i="3" s="1"/>
  <c r="E77" i="3" s="1"/>
  <c r="G77" i="3" s="1"/>
  <c r="F77" i="3" l="1"/>
  <c r="H77" i="3" l="1"/>
  <c r="C78" i="3" s="1"/>
  <c r="D78" i="3" s="1"/>
  <c r="E78" i="3" s="1"/>
  <c r="G78" i="3" s="1"/>
  <c r="F78" i="3" l="1"/>
  <c r="H78" i="3" l="1"/>
  <c r="C79" i="3" s="1"/>
  <c r="D79" i="3" s="1"/>
  <c r="E79" i="3" s="1"/>
  <c r="G79" i="3" s="1"/>
  <c r="F79" i="3" l="1"/>
  <c r="H79" i="3" l="1"/>
  <c r="C80" i="3" s="1"/>
  <c r="D80" i="3" s="1"/>
  <c r="E80" i="3" s="1"/>
  <c r="G80" i="3" s="1"/>
  <c r="F80" i="3" l="1"/>
  <c r="H80" i="3" l="1"/>
  <c r="C81" i="3" s="1"/>
  <c r="D81" i="3" s="1"/>
  <c r="E81" i="3" s="1"/>
  <c r="G81" i="3" s="1"/>
  <c r="F81" i="3" l="1"/>
  <c r="H81" i="3" l="1"/>
  <c r="C82" i="3" s="1"/>
  <c r="D82" i="3" s="1"/>
  <c r="E82" i="3" s="1"/>
  <c r="G82" i="3" s="1"/>
  <c r="F82" i="3" l="1"/>
  <c r="H82" i="3" l="1"/>
  <c r="C83" i="3" s="1"/>
  <c r="D83" i="3" s="1"/>
  <c r="E83" i="3" s="1"/>
  <c r="G83" i="3" s="1"/>
  <c r="F83" i="3" l="1"/>
  <c r="H83" i="3" l="1"/>
  <c r="C84" i="3" s="1"/>
  <c r="D84" i="3" s="1"/>
  <c r="E84" i="3" s="1"/>
  <c r="G84" i="3" s="1"/>
  <c r="F84" i="3" l="1"/>
  <c r="H84" i="3" l="1"/>
  <c r="C85" i="3" s="1"/>
  <c r="D85" i="3" s="1"/>
  <c r="E85" i="3" s="1"/>
  <c r="G85" i="3" s="1"/>
  <c r="F85" i="3" l="1"/>
  <c r="H85" i="3" l="1"/>
  <c r="C86" i="3" s="1"/>
  <c r="D86" i="3" s="1"/>
  <c r="E86" i="3" s="1"/>
  <c r="G86" i="3" s="1"/>
  <c r="F86" i="3" l="1"/>
  <c r="H86" i="3" l="1"/>
  <c r="C87" i="3" s="1"/>
  <c r="D87" i="3" s="1"/>
  <c r="E87" i="3" s="1"/>
  <c r="G87" i="3" s="1"/>
  <c r="F87" i="3" l="1"/>
  <c r="H87" i="3" l="1"/>
  <c r="C88" i="3" s="1"/>
  <c r="D88" i="3" s="1"/>
  <c r="E88" i="3" s="1"/>
  <c r="G88" i="3" s="1"/>
  <c r="F88" i="3" l="1"/>
  <c r="H88" i="3" l="1"/>
  <c r="C89" i="3" s="1"/>
  <c r="D89" i="3" s="1"/>
  <c r="E89" i="3" s="1"/>
  <c r="G89" i="3" s="1"/>
  <c r="F89" i="3" l="1"/>
  <c r="H89" i="3" l="1"/>
  <c r="C90" i="3" s="1"/>
  <c r="D90" i="3" s="1"/>
  <c r="E90" i="3" s="1"/>
  <c r="G90" i="3" s="1"/>
  <c r="F90" i="3" l="1"/>
  <c r="H90" i="3" l="1"/>
  <c r="C91" i="3" s="1"/>
  <c r="D91" i="3" s="1"/>
  <c r="E91" i="3" s="1"/>
  <c r="G91" i="3" s="1"/>
  <c r="F91" i="3" l="1"/>
  <c r="H91" i="3" l="1"/>
  <c r="C92" i="3" s="1"/>
  <c r="D92" i="3" s="1"/>
  <c r="E92" i="3" s="1"/>
  <c r="G92" i="3" s="1"/>
  <c r="F92" i="3" l="1"/>
  <c r="H92" i="3" l="1"/>
  <c r="C93" i="3" s="1"/>
  <c r="D93" i="3" s="1"/>
  <c r="E93" i="3" s="1"/>
  <c r="G93" i="3" s="1"/>
  <c r="F93" i="3" l="1"/>
  <c r="H93" i="3" l="1"/>
  <c r="C94" i="3" s="1"/>
  <c r="D94" i="3" s="1"/>
  <c r="E94" i="3" s="1"/>
  <c r="G94" i="3" s="1"/>
  <c r="F94" i="3" l="1"/>
  <c r="H94" i="3" l="1"/>
  <c r="C95" i="3" s="1"/>
  <c r="D95" i="3" s="1"/>
  <c r="E95" i="3" s="1"/>
  <c r="G95" i="3" s="1"/>
  <c r="F95" i="3" l="1"/>
  <c r="H95" i="3" l="1"/>
  <c r="C96" i="3" s="1"/>
  <c r="D96" i="3" s="1"/>
  <c r="E96" i="3" s="1"/>
  <c r="G96" i="3" s="1"/>
  <c r="F96" i="3" l="1"/>
  <c r="H96" i="3" l="1"/>
  <c r="C97" i="3" s="1"/>
  <c r="D97" i="3" s="1"/>
  <c r="E97" i="3" s="1"/>
  <c r="G97" i="3" s="1"/>
  <c r="F97" i="3" l="1"/>
  <c r="H97" i="3" l="1"/>
  <c r="C98" i="3" s="1"/>
  <c r="D98" i="3" s="1"/>
  <c r="E98" i="3" s="1"/>
  <c r="G98" i="3" s="1"/>
  <c r="F98" i="3" l="1"/>
  <c r="H98" i="3" l="1"/>
  <c r="C99" i="3" s="1"/>
  <c r="D99" i="3" s="1"/>
  <c r="E99" i="3" s="1"/>
  <c r="G99" i="3" s="1"/>
  <c r="F99" i="3" l="1"/>
  <c r="H99" i="3" l="1"/>
  <c r="C100" i="3" s="1"/>
  <c r="D100" i="3" s="1"/>
  <c r="E100" i="3" s="1"/>
  <c r="G100" i="3" s="1"/>
  <c r="F100" i="3" l="1"/>
  <c r="H100" i="3" l="1"/>
  <c r="C101" i="3" s="1"/>
  <c r="D101" i="3" s="1"/>
  <c r="E101" i="3" s="1"/>
  <c r="G101" i="3" s="1"/>
  <c r="F101" i="3" l="1"/>
  <c r="H101" i="3" l="1"/>
  <c r="C102" i="3" s="1"/>
  <c r="D102" i="3" s="1"/>
  <c r="E102" i="3" s="1"/>
  <c r="G102" i="3" s="1"/>
  <c r="F102" i="3" l="1"/>
  <c r="H102" i="3" l="1"/>
  <c r="C103" i="3" s="1"/>
  <c r="D103" i="3" s="1"/>
  <c r="E103" i="3" s="1"/>
  <c r="G103" i="3" s="1"/>
  <c r="F103" i="3" l="1"/>
  <c r="H103" i="3" l="1"/>
  <c r="C104" i="3" s="1"/>
  <c r="D104" i="3" s="1"/>
  <c r="E104" i="3" s="1"/>
  <c r="G104" i="3" s="1"/>
  <c r="F104" i="3" l="1"/>
  <c r="H104" i="3" l="1"/>
  <c r="C105" i="3" s="1"/>
  <c r="D105" i="3" s="1"/>
  <c r="E105" i="3" s="1"/>
  <c r="G105" i="3" s="1"/>
  <c r="F105" i="3" l="1"/>
  <c r="H105" i="3" l="1"/>
  <c r="C106" i="3" s="1"/>
  <c r="D106" i="3" s="1"/>
  <c r="E106" i="3" s="1"/>
  <c r="G106" i="3" s="1"/>
  <c r="F106" i="3" l="1"/>
  <c r="H106" i="3" l="1"/>
  <c r="C107" i="3" s="1"/>
  <c r="D107" i="3" s="1"/>
  <c r="E107" i="3" s="1"/>
  <c r="G107" i="3" s="1"/>
  <c r="F107" i="3" l="1"/>
  <c r="H107" i="3" l="1"/>
  <c r="C108" i="3" s="1"/>
  <c r="D108" i="3" s="1"/>
  <c r="E108" i="3" s="1"/>
  <c r="G108" i="3" s="1"/>
  <c r="F108" i="3" l="1"/>
  <c r="H108" i="3" l="1"/>
  <c r="C109" i="3" s="1"/>
  <c r="D109" i="3" s="1"/>
  <c r="E109" i="3" s="1"/>
  <c r="G109" i="3" s="1"/>
  <c r="F109" i="3" l="1"/>
  <c r="H109" i="3" l="1"/>
  <c r="C110" i="3" s="1"/>
  <c r="D110" i="3" s="1"/>
  <c r="E110" i="3" s="1"/>
  <c r="G110" i="3" s="1"/>
  <c r="F110" i="3" l="1"/>
  <c r="H110" i="3" l="1"/>
  <c r="C111" i="3" s="1"/>
  <c r="D111" i="3" s="1"/>
  <c r="E111" i="3" s="1"/>
  <c r="G111" i="3" s="1"/>
  <c r="F111" i="3" l="1"/>
  <c r="H111" i="3" l="1"/>
  <c r="C112" i="3" s="1"/>
  <c r="D112" i="3" s="1"/>
  <c r="E112" i="3" s="1"/>
  <c r="G112" i="3" s="1"/>
  <c r="F112" i="3" l="1"/>
  <c r="H112" i="3" l="1"/>
  <c r="C113" i="3" s="1"/>
  <c r="D113" i="3" s="1"/>
  <c r="E113" i="3" s="1"/>
  <c r="G113" i="3" s="1"/>
  <c r="F113" i="3" l="1"/>
  <c r="H113" i="3" l="1"/>
  <c r="C114" i="3" s="1"/>
  <c r="D114" i="3" s="1"/>
  <c r="E114" i="3" s="1"/>
  <c r="G114" i="3" s="1"/>
  <c r="F114" i="3" l="1"/>
  <c r="H114" i="3" l="1"/>
  <c r="C115" i="3" s="1"/>
  <c r="D115" i="3" s="1"/>
  <c r="E115" i="3" s="1"/>
  <c r="G115" i="3" s="1"/>
  <c r="F115" i="3" l="1"/>
  <c r="H115" i="3" l="1"/>
  <c r="C116" i="3" s="1"/>
  <c r="D116" i="3" s="1"/>
  <c r="E116" i="3" s="1"/>
  <c r="G116" i="3" s="1"/>
  <c r="F116" i="3" l="1"/>
  <c r="H116" i="3" l="1"/>
  <c r="C117" i="3" s="1"/>
  <c r="D117" i="3" s="1"/>
  <c r="E117" i="3" s="1"/>
  <c r="G117" i="3" s="1"/>
  <c r="F117" i="3" l="1"/>
  <c r="H117" i="3" l="1"/>
  <c r="C118" i="3" s="1"/>
  <c r="D118" i="3" s="1"/>
  <c r="E118" i="3" s="1"/>
  <c r="G118" i="3" s="1"/>
  <c r="F118" i="3" l="1"/>
  <c r="H118" i="3" l="1"/>
  <c r="C119" i="3" s="1"/>
  <c r="D119" i="3" s="1"/>
  <c r="E119" i="3" s="1"/>
  <c r="G119" i="3" s="1"/>
  <c r="F119" i="3" l="1"/>
  <c r="H119" i="3" l="1"/>
  <c r="C120" i="3" s="1"/>
  <c r="D120" i="3" s="1"/>
  <c r="E120" i="3" s="1"/>
  <c r="G120" i="3" s="1"/>
  <c r="F120" i="3" l="1"/>
  <c r="H120" i="3" l="1"/>
  <c r="C121" i="3" s="1"/>
  <c r="D121" i="3" s="1"/>
  <c r="E121" i="3" s="1"/>
  <c r="G121" i="3" s="1"/>
  <c r="F121" i="3" l="1"/>
  <c r="H121" i="3" l="1"/>
  <c r="C122" i="3" s="1"/>
  <c r="D122" i="3" s="1"/>
  <c r="E122" i="3" s="1"/>
  <c r="G122" i="3" s="1"/>
  <c r="F122" i="3" l="1"/>
  <c r="H122" i="3" l="1"/>
  <c r="C123" i="3" s="1"/>
  <c r="D123" i="3" s="1"/>
  <c r="E123" i="3" s="1"/>
  <c r="G123" i="3" s="1"/>
  <c r="F123" i="3" l="1"/>
  <c r="H123" i="3" l="1"/>
  <c r="C124" i="3" s="1"/>
  <c r="D124" i="3" s="1"/>
  <c r="E124" i="3" s="1"/>
  <c r="G124" i="3" s="1"/>
  <c r="F124" i="3" l="1"/>
  <c r="H124" i="3" l="1"/>
  <c r="C125" i="3" s="1"/>
  <c r="D125" i="3" s="1"/>
  <c r="E125" i="3" s="1"/>
  <c r="G125" i="3" s="1"/>
  <c r="F125" i="3" l="1"/>
  <c r="H125" i="3" l="1"/>
  <c r="C126" i="3" s="1"/>
  <c r="D126" i="3" s="1"/>
  <c r="E126" i="3" s="1"/>
  <c r="G126" i="3" s="1"/>
  <c r="F126" i="3" l="1"/>
  <c r="H126" i="3" l="1"/>
  <c r="C127" i="3" s="1"/>
  <c r="D127" i="3" s="1"/>
  <c r="E127" i="3" s="1"/>
  <c r="G127" i="3" s="1"/>
  <c r="F127" i="3" l="1"/>
  <c r="H127" i="3" l="1"/>
  <c r="C128" i="3" s="1"/>
  <c r="D128" i="3" s="1"/>
  <c r="E128" i="3" s="1"/>
  <c r="G128" i="3" s="1"/>
  <c r="F128" i="3" l="1"/>
  <c r="H128" i="3" l="1"/>
  <c r="C129" i="3" s="1"/>
  <c r="D129" i="3" s="1"/>
  <c r="E129" i="3" s="1"/>
  <c r="G129" i="3" s="1"/>
  <c r="F129" i="3" l="1"/>
  <c r="H129" i="3" l="1"/>
  <c r="C130" i="3" s="1"/>
  <c r="D130" i="3" s="1"/>
  <c r="E130" i="3" s="1"/>
  <c r="G130" i="3" s="1"/>
  <c r="F130" i="3" l="1"/>
  <c r="H130" i="3" l="1"/>
  <c r="C131" i="3" s="1"/>
  <c r="D131" i="3" s="1"/>
  <c r="E131" i="3" s="1"/>
  <c r="G131" i="3" s="1"/>
  <c r="F131" i="3" l="1"/>
  <c r="H131" i="3" l="1"/>
  <c r="C132" i="3" s="1"/>
  <c r="D132" i="3" s="1"/>
  <c r="E132" i="3" s="1"/>
  <c r="G132" i="3" s="1"/>
  <c r="F132" i="3" l="1"/>
  <c r="H132" i="3" l="1"/>
  <c r="C133" i="3" s="1"/>
  <c r="D133" i="3" s="1"/>
  <c r="E133" i="3" s="1"/>
  <c r="G133" i="3" s="1"/>
  <c r="F133" i="3" l="1"/>
  <c r="H133" i="3" l="1"/>
  <c r="C134" i="3" s="1"/>
  <c r="D134" i="3" s="1"/>
  <c r="E134" i="3" s="1"/>
  <c r="G134" i="3" s="1"/>
  <c r="F134" i="3" l="1"/>
  <c r="H134" i="3" l="1"/>
  <c r="C135" i="3" s="1"/>
  <c r="D135" i="3" s="1"/>
  <c r="E135" i="3" s="1"/>
  <c r="G135" i="3" s="1"/>
  <c r="F135" i="3" l="1"/>
  <c r="H135" i="3" l="1"/>
  <c r="C136" i="3" s="1"/>
  <c r="D136" i="3" s="1"/>
  <c r="E136" i="3" s="1"/>
  <c r="G136" i="3" s="1"/>
  <c r="F136" i="3" l="1"/>
  <c r="H136" i="3" l="1"/>
  <c r="C137" i="3" s="1"/>
  <c r="D137" i="3" s="1"/>
  <c r="E137" i="3" s="1"/>
  <c r="G137" i="3" s="1"/>
  <c r="F137" i="3" l="1"/>
  <c r="H137" i="3" l="1"/>
  <c r="C138" i="3" s="1"/>
  <c r="D138" i="3" s="1"/>
  <c r="E138" i="3" s="1"/>
  <c r="G138" i="3" s="1"/>
  <c r="F138" i="3" l="1"/>
  <c r="H138" i="3" l="1"/>
  <c r="C139" i="3" s="1"/>
  <c r="D139" i="3" s="1"/>
  <c r="E139" i="3" s="1"/>
  <c r="G139" i="3" s="1"/>
  <c r="F139" i="3" l="1"/>
  <c r="H139" i="3" l="1"/>
  <c r="C140" i="3" s="1"/>
  <c r="D140" i="3" s="1"/>
  <c r="E140" i="3" s="1"/>
  <c r="G140" i="3" s="1"/>
  <c r="F140" i="3" l="1"/>
  <c r="H140" i="3" l="1"/>
  <c r="C141" i="3" s="1"/>
  <c r="D141" i="3" s="1"/>
  <c r="E141" i="3" s="1"/>
  <c r="G141" i="3" s="1"/>
  <c r="F141" i="3" l="1"/>
  <c r="H141" i="3" l="1"/>
  <c r="C142" i="3" s="1"/>
  <c r="D142" i="3" s="1"/>
  <c r="E142" i="3" s="1"/>
  <c r="G142" i="3" s="1"/>
  <c r="F142" i="3" l="1"/>
  <c r="H142" i="3" l="1"/>
  <c r="C143" i="3" s="1"/>
  <c r="D143" i="3" s="1"/>
  <c r="E143" i="3" s="1"/>
  <c r="G143" i="3" s="1"/>
  <c r="F143" i="3" l="1"/>
  <c r="H143" i="3" l="1"/>
  <c r="C144" i="3" s="1"/>
  <c r="D144" i="3" s="1"/>
  <c r="E144" i="3" s="1"/>
  <c r="G144" i="3" s="1"/>
  <c r="F144" i="3" l="1"/>
  <c r="H144" i="3" l="1"/>
  <c r="C145" i="3" s="1"/>
  <c r="D145" i="3" s="1"/>
  <c r="E145" i="3" s="1"/>
  <c r="G145" i="3" s="1"/>
  <c r="F145" i="3" l="1"/>
  <c r="H145" i="3" l="1"/>
  <c r="C146" i="3" s="1"/>
  <c r="D146" i="3" s="1"/>
  <c r="E146" i="3" s="1"/>
  <c r="G146" i="3" s="1"/>
  <c r="F146" i="3" l="1"/>
  <c r="H146" i="3" l="1"/>
  <c r="C147" i="3" s="1"/>
  <c r="D147" i="3" s="1"/>
  <c r="E147" i="3" s="1"/>
  <c r="G147" i="3" s="1"/>
  <c r="F147" i="3" l="1"/>
  <c r="H147" i="3" l="1"/>
  <c r="C148" i="3" s="1"/>
  <c r="D148" i="3" s="1"/>
  <c r="E148" i="3" s="1"/>
  <c r="G148" i="3" s="1"/>
  <c r="F148" i="3" l="1"/>
  <c r="H148" i="3" l="1"/>
  <c r="C149" i="3" s="1"/>
  <c r="D149" i="3" s="1"/>
  <c r="E149" i="3" s="1"/>
  <c r="G149" i="3" s="1"/>
  <c r="F149" i="3" l="1"/>
  <c r="H149" i="3" l="1"/>
  <c r="C150" i="3" s="1"/>
  <c r="D150" i="3" s="1"/>
  <c r="E150" i="3" s="1"/>
  <c r="G150" i="3" s="1"/>
  <c r="F150" i="3" l="1"/>
  <c r="H150" i="3" l="1"/>
  <c r="C151" i="3" s="1"/>
  <c r="D151" i="3" s="1"/>
  <c r="E151" i="3" s="1"/>
  <c r="G151" i="3" s="1"/>
  <c r="F151" i="3" l="1"/>
  <c r="H151" i="3" l="1"/>
  <c r="C152" i="3" s="1"/>
  <c r="D152" i="3" s="1"/>
  <c r="E152" i="3" s="1"/>
  <c r="G152" i="3" s="1"/>
  <c r="F152" i="3" l="1"/>
  <c r="H152" i="3" l="1"/>
  <c r="C153" i="3" s="1"/>
  <c r="D153" i="3" s="1"/>
  <c r="E153" i="3" s="1"/>
  <c r="G153" i="3" s="1"/>
  <c r="F153" i="3" l="1"/>
  <c r="H153" i="3" l="1"/>
  <c r="C154" i="3" s="1"/>
  <c r="D154" i="3" s="1"/>
  <c r="E154" i="3" s="1"/>
  <c r="G154" i="3" s="1"/>
  <c r="F154" i="3" l="1"/>
  <c r="H154" i="3" l="1"/>
  <c r="C155" i="3" s="1"/>
  <c r="D155" i="3" s="1"/>
  <c r="E155" i="3" s="1"/>
  <c r="G155" i="3" s="1"/>
  <c r="F155" i="3" l="1"/>
  <c r="H155" i="3" l="1"/>
  <c r="C156" i="3" s="1"/>
  <c r="D156" i="3" s="1"/>
  <c r="E156" i="3" s="1"/>
  <c r="G156" i="3" s="1"/>
  <c r="F156" i="3" l="1"/>
  <c r="H156" i="3" l="1"/>
  <c r="C157" i="3" s="1"/>
  <c r="D157" i="3" s="1"/>
  <c r="E157" i="3" s="1"/>
  <c r="G157" i="3" s="1"/>
  <c r="F157" i="3" l="1"/>
  <c r="H157" i="3" l="1"/>
  <c r="C158" i="3" s="1"/>
  <c r="D158" i="3" s="1"/>
  <c r="E158" i="3" s="1"/>
  <c r="G158" i="3" s="1"/>
  <c r="F158" i="3" l="1"/>
  <c r="H158" i="3" l="1"/>
  <c r="C159" i="3" s="1"/>
  <c r="D159" i="3" s="1"/>
  <c r="E159" i="3" s="1"/>
  <c r="G159" i="3" s="1"/>
  <c r="F159" i="3" l="1"/>
  <c r="H159" i="3" l="1"/>
  <c r="C160" i="3" s="1"/>
  <c r="D160" i="3" s="1"/>
  <c r="E160" i="3" s="1"/>
  <c r="G160" i="3" s="1"/>
  <c r="F160" i="3" l="1"/>
  <c r="H160" i="3" s="1"/>
  <c r="C161" i="3" s="1"/>
  <c r="D161" i="3" s="1"/>
  <c r="E161" i="3" s="1"/>
  <c r="G161" i="3" s="1"/>
  <c r="F161" i="3" l="1"/>
  <c r="H161" i="3" s="1"/>
  <c r="C162" i="3" s="1"/>
  <c r="D162" i="3" s="1"/>
  <c r="E162" i="3" s="1"/>
  <c r="G162" i="3" s="1"/>
  <c r="F162" i="3" l="1"/>
  <c r="H162" i="3" l="1"/>
  <c r="C163" i="3" s="1"/>
  <c r="D163" i="3" s="1"/>
  <c r="E163" i="3" s="1"/>
  <c r="G163" i="3" s="1"/>
  <c r="F163" i="3" l="1"/>
  <c r="H163" i="3" l="1"/>
  <c r="C164" i="3" s="1"/>
  <c r="D164" i="3" s="1"/>
  <c r="E164" i="3" s="1"/>
  <c r="G164" i="3" s="1"/>
  <c r="F164" i="3" l="1"/>
  <c r="H164" i="3" l="1"/>
  <c r="C165" i="3" s="1"/>
  <c r="D165" i="3" s="1"/>
  <c r="E165" i="3" s="1"/>
  <c r="G165" i="3" s="1"/>
  <c r="F165" i="3" l="1"/>
  <c r="H165" i="3" l="1"/>
  <c r="C166" i="3" s="1"/>
  <c r="D166" i="3" s="1"/>
  <c r="E166" i="3" s="1"/>
  <c r="G166" i="3" s="1"/>
  <c r="F166" i="3" l="1"/>
  <c r="H166" i="3" l="1"/>
  <c r="C167" i="3" s="1"/>
  <c r="D167" i="3" s="1"/>
  <c r="E167" i="3" s="1"/>
  <c r="G167" i="3" s="1"/>
  <c r="F167" i="3" l="1"/>
  <c r="H167" i="3" l="1"/>
  <c r="C168" i="3" s="1"/>
  <c r="D168" i="3" s="1"/>
  <c r="E168" i="3" s="1"/>
  <c r="G168" i="3" s="1"/>
  <c r="F168" i="3" l="1"/>
  <c r="H168" i="3" l="1"/>
  <c r="C169" i="3" s="1"/>
  <c r="D169" i="3" s="1"/>
  <c r="E169" i="3" s="1"/>
  <c r="G169" i="3" s="1"/>
  <c r="F169" i="3" l="1"/>
  <c r="H169" i="3" l="1"/>
  <c r="C170" i="3" s="1"/>
  <c r="D170" i="3" s="1"/>
  <c r="E170" i="3" s="1"/>
  <c r="G170" i="3" s="1"/>
  <c r="F170" i="3" l="1"/>
  <c r="H170" i="3" l="1"/>
  <c r="C171" i="3" s="1"/>
  <c r="D171" i="3" s="1"/>
  <c r="E171" i="3" s="1"/>
  <c r="G171" i="3" s="1"/>
  <c r="F171" i="3" l="1"/>
  <c r="H171" i="3" l="1"/>
  <c r="C172" i="3" s="1"/>
  <c r="D172" i="3" s="1"/>
  <c r="E172" i="3" s="1"/>
  <c r="G172" i="3" s="1"/>
  <c r="F172" i="3" l="1"/>
  <c r="H172" i="3" l="1"/>
  <c r="C173" i="3" s="1"/>
  <c r="D173" i="3" s="1"/>
  <c r="E173" i="3" s="1"/>
  <c r="G173" i="3" s="1"/>
  <c r="F173" i="3" l="1"/>
  <c r="H173" i="3" l="1"/>
  <c r="C174" i="3" s="1"/>
  <c r="D174" i="3" s="1"/>
  <c r="E174" i="3" s="1"/>
  <c r="G174" i="3" s="1"/>
  <c r="F174" i="3" l="1"/>
  <c r="H174" i="3" l="1"/>
  <c r="C175" i="3" s="1"/>
  <c r="D175" i="3" s="1"/>
  <c r="E175" i="3" s="1"/>
  <c r="G175" i="3" s="1"/>
  <c r="F175" i="3" l="1"/>
  <c r="H175" i="3" l="1"/>
  <c r="C176" i="3" s="1"/>
  <c r="D176" i="3" s="1"/>
  <c r="E176" i="3" s="1"/>
  <c r="G176" i="3" s="1"/>
  <c r="F176" i="3" l="1"/>
  <c r="H176" i="3" l="1"/>
  <c r="C177" i="3" s="1"/>
  <c r="D177" i="3" s="1"/>
  <c r="E177" i="3" s="1"/>
  <c r="G177" i="3" s="1"/>
  <c r="F177" i="3" l="1"/>
  <c r="H177" i="3" l="1"/>
  <c r="C178" i="3" s="1"/>
  <c r="D178" i="3" s="1"/>
  <c r="E178" i="3" s="1"/>
  <c r="G178" i="3" s="1"/>
  <c r="F178" i="3" l="1"/>
  <c r="H178" i="3" l="1"/>
  <c r="C179" i="3" s="1"/>
  <c r="D179" i="3" s="1"/>
  <c r="E179" i="3" s="1"/>
  <c r="G179" i="3" s="1"/>
  <c r="F179" i="3" l="1"/>
  <c r="H179" i="3" l="1"/>
  <c r="C180" i="3" s="1"/>
  <c r="D180" i="3" s="1"/>
  <c r="E180" i="3" s="1"/>
  <c r="G180" i="3" s="1"/>
  <c r="F180" i="3" l="1"/>
  <c r="H180" i="3" l="1"/>
  <c r="C181" i="3" s="1"/>
  <c r="D181" i="3" s="1"/>
  <c r="E181" i="3" s="1"/>
  <c r="G181" i="3" s="1"/>
  <c r="F181" i="3" l="1"/>
  <c r="H181" i="3" l="1"/>
  <c r="C182" i="3" s="1"/>
  <c r="D182" i="3" s="1"/>
  <c r="E182" i="3" s="1"/>
  <c r="G182" i="3" s="1"/>
  <c r="F182" i="3" l="1"/>
  <c r="H182" i="3" l="1"/>
  <c r="C183" i="3" s="1"/>
  <c r="D183" i="3" s="1"/>
  <c r="E183" i="3" s="1"/>
  <c r="G183" i="3" s="1"/>
  <c r="F183" i="3" l="1"/>
  <c r="H183" i="3" l="1"/>
  <c r="C184" i="3" s="1"/>
  <c r="D184" i="3" s="1"/>
  <c r="E184" i="3" s="1"/>
  <c r="G184" i="3" s="1"/>
  <c r="F184" i="3" l="1"/>
  <c r="H184" i="3" l="1"/>
  <c r="C185" i="3" s="1"/>
  <c r="D185" i="3" s="1"/>
  <c r="E185" i="3" s="1"/>
  <c r="G185" i="3" s="1"/>
  <c r="F185" i="3" l="1"/>
  <c r="H185" i="3" l="1"/>
  <c r="C186" i="3" s="1"/>
  <c r="D186" i="3" s="1"/>
  <c r="E186" i="3" s="1"/>
  <c r="G186" i="3" s="1"/>
  <c r="F186" i="3" l="1"/>
  <c r="H186" i="3" l="1"/>
  <c r="C187" i="3" s="1"/>
  <c r="D187" i="3" s="1"/>
  <c r="E187" i="3" s="1"/>
  <c r="G187" i="3" s="1"/>
  <c r="F187" i="3" l="1"/>
  <c r="H187" i="3" l="1"/>
  <c r="C188" i="3" s="1"/>
  <c r="D188" i="3" s="1"/>
  <c r="E188" i="3" s="1"/>
  <c r="G188" i="3" s="1"/>
  <c r="F188" i="3" l="1"/>
  <c r="H188" i="3" l="1"/>
  <c r="C189" i="3" s="1"/>
  <c r="D189" i="3" s="1"/>
  <c r="E189" i="3" s="1"/>
  <c r="G189" i="3" s="1"/>
  <c r="F189" i="3" l="1"/>
  <c r="H189" i="3" l="1"/>
  <c r="C190" i="3" s="1"/>
  <c r="D190" i="3" s="1"/>
  <c r="E190" i="3" s="1"/>
  <c r="G190" i="3" s="1"/>
  <c r="F190" i="3" l="1"/>
  <c r="H190" i="3" l="1"/>
  <c r="C191" i="3" s="1"/>
  <c r="D191" i="3" s="1"/>
  <c r="E191" i="3" s="1"/>
  <c r="G191" i="3" s="1"/>
  <c r="F191" i="3" l="1"/>
  <c r="H191" i="3" l="1"/>
  <c r="C192" i="3" s="1"/>
  <c r="D192" i="3" s="1"/>
  <c r="E192" i="3" s="1"/>
  <c r="G192" i="3" s="1"/>
  <c r="F192" i="3" l="1"/>
  <c r="H192" i="3" l="1"/>
  <c r="C193" i="3" s="1"/>
  <c r="D193" i="3" s="1"/>
  <c r="E193" i="3" s="1"/>
  <c r="G193" i="3" s="1"/>
  <c r="F193" i="3" l="1"/>
  <c r="H193" i="3" l="1"/>
  <c r="C194" i="3" s="1"/>
  <c r="D194" i="3" s="1"/>
  <c r="E194" i="3" s="1"/>
  <c r="G194" i="3" s="1"/>
  <c r="F194" i="3" l="1"/>
  <c r="H194" i="3" l="1"/>
  <c r="C195" i="3" s="1"/>
  <c r="D195" i="3" s="1"/>
  <c r="E195" i="3" s="1"/>
  <c r="G195" i="3" s="1"/>
  <c r="F195" i="3" l="1"/>
  <c r="H195" i="3" l="1"/>
  <c r="C196" i="3" s="1"/>
  <c r="D196" i="3" s="1"/>
  <c r="E196" i="3" s="1"/>
  <c r="G196" i="3" s="1"/>
  <c r="F196" i="3" l="1"/>
  <c r="H196" i="3" l="1"/>
  <c r="C197" i="3" s="1"/>
  <c r="D197" i="3" s="1"/>
  <c r="E197" i="3" s="1"/>
  <c r="G197" i="3" s="1"/>
  <c r="F197" i="3" l="1"/>
  <c r="H197" i="3" l="1"/>
  <c r="C198" i="3" s="1"/>
  <c r="D198" i="3" s="1"/>
  <c r="E198" i="3" s="1"/>
  <c r="G198" i="3" s="1"/>
  <c r="F198" i="3" l="1"/>
  <c r="H198" i="3" l="1"/>
  <c r="C199" i="3" s="1"/>
  <c r="D199" i="3" s="1"/>
  <c r="E199" i="3" s="1"/>
  <c r="G199" i="3" s="1"/>
  <c r="F199" i="3" l="1"/>
  <c r="H199" i="3" l="1"/>
  <c r="C200" i="3" s="1"/>
  <c r="D200" i="3" s="1"/>
  <c r="E200" i="3" s="1"/>
  <c r="G200" i="3" s="1"/>
  <c r="F200" i="3" l="1"/>
  <c r="H200" i="3" l="1"/>
  <c r="C201" i="3" s="1"/>
  <c r="D201" i="3" s="1"/>
  <c r="E201" i="3" s="1"/>
  <c r="G201" i="3" s="1"/>
  <c r="F201" i="3" l="1"/>
  <c r="H201" i="3" l="1"/>
  <c r="C202" i="3" s="1"/>
  <c r="D202" i="3" s="1"/>
  <c r="E202" i="3" s="1"/>
  <c r="G202" i="3" s="1"/>
  <c r="F202" i="3" l="1"/>
  <c r="H202" i="3" l="1"/>
  <c r="C203" i="3" s="1"/>
  <c r="D203" i="3" s="1"/>
  <c r="E203" i="3" s="1"/>
  <c r="G203" i="3" s="1"/>
  <c r="F203" i="3" l="1"/>
  <c r="H203" i="3" l="1"/>
  <c r="C204" i="3" s="1"/>
  <c r="D204" i="3" s="1"/>
  <c r="E204" i="3" s="1"/>
  <c r="G204" i="3" s="1"/>
  <c r="F204" i="3" l="1"/>
  <c r="H204" i="3" l="1"/>
  <c r="C205" i="3" s="1"/>
  <c r="D205" i="3" s="1"/>
  <c r="E205" i="3" s="1"/>
  <c r="G205" i="3" s="1"/>
  <c r="F205" i="3" l="1"/>
  <c r="H205" i="3" l="1"/>
  <c r="C206" i="3" s="1"/>
  <c r="D206" i="3" s="1"/>
  <c r="E206" i="3" s="1"/>
  <c r="G206" i="3" s="1"/>
  <c r="F206" i="3" l="1"/>
  <c r="H206" i="3" l="1"/>
  <c r="C207" i="3" s="1"/>
  <c r="D207" i="3" s="1"/>
  <c r="E207" i="3" s="1"/>
  <c r="G207" i="3" s="1"/>
  <c r="F207" i="3" l="1"/>
  <c r="H207" i="3" l="1"/>
  <c r="C208" i="3" s="1"/>
  <c r="D208" i="3" s="1"/>
  <c r="E208" i="3" s="1"/>
  <c r="G208" i="3" s="1"/>
  <c r="F208" i="3" l="1"/>
  <c r="H208" i="3" l="1"/>
  <c r="C209" i="3" s="1"/>
  <c r="D209" i="3" s="1"/>
  <c r="E209" i="3" s="1"/>
  <c r="G209" i="3" s="1"/>
  <c r="F209" i="3" l="1"/>
  <c r="H209" i="3" l="1"/>
  <c r="C210" i="3" s="1"/>
  <c r="D210" i="3" s="1"/>
  <c r="E210" i="3" s="1"/>
  <c r="G210" i="3" s="1"/>
  <c r="F210" i="3" l="1"/>
  <c r="H210" i="3" l="1"/>
  <c r="C211" i="3" s="1"/>
  <c r="D211" i="3" s="1"/>
  <c r="E211" i="3" s="1"/>
  <c r="G211" i="3" s="1"/>
  <c r="F211" i="3" l="1"/>
  <c r="H211" i="3" l="1"/>
  <c r="C212" i="3" s="1"/>
  <c r="D212" i="3" s="1"/>
  <c r="E212" i="3" s="1"/>
  <c r="G212" i="3" s="1"/>
  <c r="F212" i="3" l="1"/>
  <c r="H212" i="3" l="1"/>
  <c r="C213" i="3" s="1"/>
  <c r="D213" i="3" s="1"/>
  <c r="E213" i="3" s="1"/>
  <c r="G213" i="3" s="1"/>
  <c r="F213" i="3" l="1"/>
  <c r="H213" i="3" l="1"/>
  <c r="C214" i="3" s="1"/>
  <c r="D214" i="3" s="1"/>
  <c r="E214" i="3" s="1"/>
  <c r="G214" i="3" s="1"/>
  <c r="F214" i="3" l="1"/>
  <c r="H214" i="3" l="1"/>
  <c r="C215" i="3" s="1"/>
  <c r="D215" i="3" s="1"/>
  <c r="E215" i="3" s="1"/>
  <c r="G215" i="3" s="1"/>
  <c r="F215" i="3" l="1"/>
  <c r="H215" i="3" l="1"/>
  <c r="C216" i="3" s="1"/>
  <c r="D216" i="3" s="1"/>
  <c r="E216" i="3" s="1"/>
  <c r="G216" i="3" s="1"/>
  <c r="F216" i="3" l="1"/>
  <c r="H216" i="3" l="1"/>
  <c r="C217" i="3" s="1"/>
  <c r="D217" i="3" s="1"/>
  <c r="E217" i="3" s="1"/>
  <c r="G217" i="3" s="1"/>
  <c r="F217" i="3" l="1"/>
  <c r="H217" i="3" l="1"/>
  <c r="C218" i="3" s="1"/>
  <c r="D218" i="3" s="1"/>
  <c r="E218" i="3" s="1"/>
  <c r="G218" i="3" s="1"/>
  <c r="F218" i="3" l="1"/>
  <c r="H218" i="3" l="1"/>
  <c r="C219" i="3" s="1"/>
  <c r="D219" i="3" s="1"/>
  <c r="E219" i="3" s="1"/>
  <c r="G219" i="3" s="1"/>
  <c r="F219" i="3" l="1"/>
  <c r="H219" i="3" l="1"/>
  <c r="C220" i="3" s="1"/>
  <c r="D220" i="3" s="1"/>
  <c r="E220" i="3" s="1"/>
  <c r="G220" i="3" s="1"/>
  <c r="F220" i="3" l="1"/>
  <c r="H220" i="3" l="1"/>
  <c r="C221" i="3" s="1"/>
  <c r="D221" i="3" s="1"/>
  <c r="E221" i="3" s="1"/>
  <c r="G221" i="3" s="1"/>
  <c r="F221" i="3" l="1"/>
  <c r="H221" i="3" l="1"/>
  <c r="C222" i="3" s="1"/>
  <c r="D222" i="3" s="1"/>
  <c r="E222" i="3" s="1"/>
  <c r="G222" i="3" s="1"/>
  <c r="F222" i="3" l="1"/>
  <c r="H222" i="3" l="1"/>
  <c r="C223" i="3" s="1"/>
  <c r="D223" i="3" s="1"/>
  <c r="E223" i="3" s="1"/>
  <c r="G223" i="3" s="1"/>
  <c r="F223" i="3" l="1"/>
  <c r="H223" i="3" l="1"/>
  <c r="C224" i="3" s="1"/>
  <c r="D224" i="3" s="1"/>
  <c r="E224" i="3" s="1"/>
  <c r="G224" i="3" s="1"/>
  <c r="F224" i="3" l="1"/>
  <c r="H224" i="3" l="1"/>
  <c r="C225" i="3" s="1"/>
  <c r="D225" i="3" s="1"/>
  <c r="E225" i="3" s="1"/>
  <c r="G225" i="3" s="1"/>
  <c r="F225" i="3" l="1"/>
  <c r="H225" i="3" l="1"/>
  <c r="C226" i="3" s="1"/>
  <c r="D226" i="3" s="1"/>
  <c r="E226" i="3" s="1"/>
  <c r="G226" i="3" s="1"/>
  <c r="F226" i="3" l="1"/>
  <c r="H226" i="3" l="1"/>
  <c r="C227" i="3" s="1"/>
  <c r="D227" i="3" s="1"/>
  <c r="E227" i="3" s="1"/>
  <c r="G227" i="3" s="1"/>
  <c r="F227" i="3" l="1"/>
  <c r="H227" i="3" l="1"/>
  <c r="C228" i="3" s="1"/>
  <c r="D228" i="3" s="1"/>
  <c r="E228" i="3" s="1"/>
  <c r="G228" i="3" s="1"/>
  <c r="F228" i="3" l="1"/>
  <c r="H228" i="3" l="1"/>
  <c r="C229" i="3" s="1"/>
  <c r="D229" i="3" s="1"/>
  <c r="E229" i="3" s="1"/>
  <c r="G229" i="3" s="1"/>
  <c r="F229" i="3" l="1"/>
  <c r="H229" i="3" l="1"/>
  <c r="C230" i="3" s="1"/>
  <c r="D230" i="3" s="1"/>
  <c r="E230" i="3" s="1"/>
  <c r="G230" i="3" s="1"/>
  <c r="F230" i="3" l="1"/>
  <c r="H230" i="3" l="1"/>
  <c r="C231" i="3" s="1"/>
  <c r="D231" i="3" s="1"/>
  <c r="E231" i="3" s="1"/>
  <c r="G231" i="3" s="1"/>
  <c r="F231" i="3" l="1"/>
  <c r="H231" i="3" l="1"/>
  <c r="C232" i="3" s="1"/>
  <c r="D232" i="3" s="1"/>
  <c r="E232" i="3" s="1"/>
  <c r="G232" i="3" s="1"/>
  <c r="F232" i="3" l="1"/>
  <c r="H232" i="3" l="1"/>
  <c r="C233" i="3" s="1"/>
  <c r="D233" i="3" s="1"/>
  <c r="E233" i="3" s="1"/>
  <c r="G233" i="3" s="1"/>
  <c r="F233" i="3" l="1"/>
  <c r="H233" i="3" l="1"/>
  <c r="C234" i="3" s="1"/>
  <c r="D234" i="3" s="1"/>
  <c r="E234" i="3" s="1"/>
  <c r="G234" i="3" s="1"/>
  <c r="F234" i="3" l="1"/>
  <c r="H234" i="3" l="1"/>
  <c r="C235" i="3" s="1"/>
  <c r="D235" i="3" s="1"/>
  <c r="E235" i="3" s="1"/>
  <c r="G235" i="3" s="1"/>
  <c r="F235" i="3" l="1"/>
  <c r="H235" i="3" l="1"/>
  <c r="C236" i="3" s="1"/>
  <c r="D236" i="3" s="1"/>
  <c r="E236" i="3" s="1"/>
  <c r="G236" i="3" s="1"/>
  <c r="F236" i="3" l="1"/>
  <c r="H236" i="3" l="1"/>
  <c r="C237" i="3" s="1"/>
  <c r="D237" i="3" s="1"/>
  <c r="E237" i="3" s="1"/>
  <c r="G237" i="3" s="1"/>
  <c r="F237" i="3" l="1"/>
  <c r="H237" i="3" l="1"/>
  <c r="C238" i="3" s="1"/>
  <c r="D238" i="3" s="1"/>
  <c r="E238" i="3" s="1"/>
  <c r="G238" i="3" s="1"/>
  <c r="F238" i="3" l="1"/>
  <c r="H238" i="3" l="1"/>
  <c r="C239" i="3" s="1"/>
  <c r="D239" i="3" s="1"/>
  <c r="E239" i="3" s="1"/>
  <c r="G239" i="3" s="1"/>
  <c r="F239" i="3" l="1"/>
  <c r="H239" i="3" l="1"/>
  <c r="C240" i="3" s="1"/>
  <c r="D240" i="3" s="1"/>
  <c r="E240" i="3" s="1"/>
  <c r="G240" i="3" s="1"/>
  <c r="F240" i="3" l="1"/>
  <c r="H240" i="3" l="1"/>
  <c r="C241" i="3" s="1"/>
  <c r="D241" i="3" s="1"/>
  <c r="E241" i="3" s="1"/>
  <c r="G241" i="3" s="1"/>
  <c r="F241" i="3" l="1"/>
  <c r="H241" i="3" l="1"/>
  <c r="C242" i="3" s="1"/>
  <c r="D242" i="3" s="1"/>
  <c r="E242" i="3" s="1"/>
  <c r="G242" i="3" s="1"/>
  <c r="F242" i="3" l="1"/>
  <c r="H242" i="3" l="1"/>
  <c r="C243" i="3" s="1"/>
  <c r="D243" i="3" s="1"/>
  <c r="E243" i="3" s="1"/>
  <c r="G243" i="3" s="1"/>
  <c r="F243" i="3" l="1"/>
  <c r="H243" i="3" l="1"/>
  <c r="C244" i="3" s="1"/>
  <c r="D244" i="3" s="1"/>
  <c r="E244" i="3" s="1"/>
  <c r="G244" i="3" s="1"/>
  <c r="F244" i="3" l="1"/>
  <c r="H244" i="3" l="1"/>
  <c r="C245" i="3" s="1"/>
  <c r="D245" i="3" s="1"/>
  <c r="E245" i="3" s="1"/>
  <c r="G245" i="3" s="1"/>
  <c r="F245" i="3" l="1"/>
  <c r="H245" i="3" l="1"/>
  <c r="C246" i="3" s="1"/>
  <c r="D246" i="3" s="1"/>
  <c r="E246" i="3" s="1"/>
  <c r="G246" i="3" s="1"/>
  <c r="F246" i="3" l="1"/>
  <c r="H246" i="3" l="1"/>
  <c r="C247" i="3" s="1"/>
  <c r="D247" i="3" s="1"/>
  <c r="E247" i="3" s="1"/>
  <c r="G247" i="3" s="1"/>
  <c r="F247" i="3" l="1"/>
  <c r="H247" i="3" l="1"/>
  <c r="C248" i="3" s="1"/>
  <c r="D248" i="3" s="1"/>
  <c r="E248" i="3" s="1"/>
  <c r="G248" i="3" s="1"/>
  <c r="F248" i="3" l="1"/>
  <c r="H248" i="3" l="1"/>
  <c r="C249" i="3" s="1"/>
  <c r="D249" i="3" s="1"/>
  <c r="E249" i="3" s="1"/>
  <c r="G249" i="3" s="1"/>
  <c r="F249" i="3" l="1"/>
  <c r="H249" i="3" l="1"/>
  <c r="C250" i="3" s="1"/>
  <c r="D250" i="3" s="1"/>
  <c r="E250" i="3" s="1"/>
  <c r="G250" i="3" s="1"/>
  <c r="F250" i="3" l="1"/>
  <c r="H250" i="3" l="1"/>
  <c r="C251" i="3" s="1"/>
  <c r="D251" i="3" s="1"/>
  <c r="E251" i="3" s="1"/>
  <c r="G251" i="3" s="1"/>
  <c r="F251" i="3" l="1"/>
  <c r="H251" i="3" l="1"/>
  <c r="C252" i="3" s="1"/>
  <c r="D252" i="3" s="1"/>
  <c r="E252" i="3" s="1"/>
  <c r="G252" i="3" s="1"/>
  <c r="F252" i="3" l="1"/>
  <c r="H252" i="3" l="1"/>
  <c r="C253" i="3" s="1"/>
  <c r="D253" i="3" s="1"/>
  <c r="E253" i="3" s="1"/>
  <c r="G253" i="3" s="1"/>
  <c r="F253" i="3" l="1"/>
  <c r="H253" i="3" l="1"/>
  <c r="C254" i="3" s="1"/>
  <c r="D254" i="3" s="1"/>
  <c r="E254" i="3" s="1"/>
  <c r="G254" i="3" s="1"/>
  <c r="F254" i="3" l="1"/>
  <c r="H254" i="3" l="1"/>
  <c r="C255" i="3" s="1"/>
  <c r="D255" i="3" s="1"/>
  <c r="E255" i="3" s="1"/>
  <c r="G255" i="3" s="1"/>
  <c r="F255" i="3" l="1"/>
  <c r="H255" i="3" l="1"/>
  <c r="C256" i="3" s="1"/>
  <c r="D256" i="3" s="1"/>
  <c r="E256" i="3" s="1"/>
  <c r="G256" i="3" s="1"/>
  <c r="F256" i="3" l="1"/>
  <c r="H256" i="3" l="1"/>
  <c r="C257" i="3" s="1"/>
  <c r="D257" i="3" s="1"/>
  <c r="E257" i="3" s="1"/>
  <c r="G257" i="3" s="1"/>
  <c r="F257" i="3" l="1"/>
  <c r="H257" i="3" l="1"/>
  <c r="C258" i="3" s="1"/>
  <c r="D258" i="3" s="1"/>
  <c r="E258" i="3" s="1"/>
  <c r="G258" i="3" s="1"/>
  <c r="F258" i="3" l="1"/>
  <c r="H258" i="3" l="1"/>
  <c r="C259" i="3" s="1"/>
  <c r="D259" i="3" s="1"/>
  <c r="E259" i="3" s="1"/>
  <c r="G259" i="3" s="1"/>
  <c r="F259" i="3" l="1"/>
  <c r="H259" i="3" l="1"/>
  <c r="C260" i="3" s="1"/>
  <c r="D260" i="3" s="1"/>
  <c r="E260" i="3" s="1"/>
  <c r="G260" i="3" s="1"/>
  <c r="F260" i="3" l="1"/>
  <c r="H260" i="3" l="1"/>
  <c r="C261" i="3" s="1"/>
  <c r="D261" i="3" s="1"/>
  <c r="E261" i="3" s="1"/>
  <c r="G261" i="3" s="1"/>
  <c r="F261" i="3" l="1"/>
  <c r="H261" i="3" l="1"/>
  <c r="C262" i="3" s="1"/>
  <c r="D262" i="3" s="1"/>
  <c r="E262" i="3" s="1"/>
  <c r="G262" i="3" s="1"/>
  <c r="F262" i="3" l="1"/>
  <c r="H262" i="3" l="1"/>
  <c r="C263" i="3" s="1"/>
  <c r="D263" i="3" s="1"/>
  <c r="E263" i="3" s="1"/>
  <c r="G263" i="3" s="1"/>
  <c r="F263" i="3" l="1"/>
  <c r="H263" i="3" l="1"/>
  <c r="C264" i="3" s="1"/>
  <c r="D264" i="3" s="1"/>
  <c r="E264" i="3" s="1"/>
  <c r="G264" i="3" s="1"/>
  <c r="F264" i="3" l="1"/>
  <c r="H264" i="3" l="1"/>
  <c r="C265" i="3" s="1"/>
  <c r="D265" i="3" s="1"/>
  <c r="E265" i="3" s="1"/>
  <c r="G265" i="3" s="1"/>
  <c r="F265" i="3" l="1"/>
  <c r="H265" i="3" l="1"/>
  <c r="C266" i="3" s="1"/>
  <c r="D266" i="3" s="1"/>
  <c r="E266" i="3" s="1"/>
  <c r="G266" i="3" s="1"/>
  <c r="F266" i="3" l="1"/>
  <c r="H266" i="3" l="1"/>
  <c r="C267" i="3" s="1"/>
  <c r="D267" i="3" s="1"/>
  <c r="E267" i="3" s="1"/>
  <c r="G267" i="3" s="1"/>
  <c r="F267" i="3" l="1"/>
  <c r="H267" i="3" l="1"/>
  <c r="C268" i="3" s="1"/>
  <c r="D268" i="3" s="1"/>
  <c r="E268" i="3" s="1"/>
  <c r="G268" i="3" s="1"/>
  <c r="F268" i="3" l="1"/>
  <c r="H268" i="3" l="1"/>
  <c r="C269" i="3" s="1"/>
  <c r="D269" i="3" s="1"/>
  <c r="E269" i="3" s="1"/>
  <c r="G269" i="3" s="1"/>
  <c r="F269" i="3" l="1"/>
  <c r="H269" i="3" l="1"/>
  <c r="C270" i="3" s="1"/>
  <c r="D270" i="3" s="1"/>
  <c r="E270" i="3" s="1"/>
  <c r="G270" i="3" s="1"/>
  <c r="F270" i="3" l="1"/>
  <c r="H270" i="3" l="1"/>
  <c r="C271" i="3" s="1"/>
  <c r="D271" i="3" s="1"/>
  <c r="E271" i="3" s="1"/>
  <c r="G271" i="3" s="1"/>
  <c r="F271" i="3" l="1"/>
  <c r="H271" i="3" l="1"/>
  <c r="C272" i="3" s="1"/>
  <c r="D272" i="3" s="1"/>
  <c r="E272" i="3" s="1"/>
  <c r="G272" i="3" s="1"/>
  <c r="F272" i="3" l="1"/>
  <c r="H272" i="3" l="1"/>
  <c r="C273" i="3" s="1"/>
  <c r="D273" i="3" s="1"/>
  <c r="E273" i="3" s="1"/>
  <c r="G273" i="3" s="1"/>
  <c r="F273" i="3" l="1"/>
  <c r="H273" i="3" l="1"/>
  <c r="C274" i="3" s="1"/>
  <c r="D274" i="3" s="1"/>
  <c r="E274" i="3" s="1"/>
  <c r="G274" i="3" s="1"/>
  <c r="F274" i="3" l="1"/>
  <c r="H274" i="3" l="1"/>
  <c r="C275" i="3" s="1"/>
  <c r="D275" i="3" s="1"/>
  <c r="E275" i="3" s="1"/>
  <c r="G275" i="3" s="1"/>
  <c r="F275" i="3" l="1"/>
  <c r="H275" i="3" l="1"/>
  <c r="C276" i="3" s="1"/>
  <c r="D276" i="3" s="1"/>
  <c r="E276" i="3" s="1"/>
  <c r="G276" i="3" s="1"/>
  <c r="F276" i="3" l="1"/>
  <c r="H276" i="3" l="1"/>
  <c r="C277" i="3" s="1"/>
  <c r="D277" i="3" s="1"/>
  <c r="E277" i="3" s="1"/>
  <c r="G277" i="3" s="1"/>
  <c r="F277" i="3" l="1"/>
  <c r="H277" i="3" l="1"/>
  <c r="C278" i="3" s="1"/>
  <c r="D278" i="3" s="1"/>
  <c r="E278" i="3" s="1"/>
  <c r="G278" i="3" s="1"/>
  <c r="F278" i="3" l="1"/>
  <c r="H278" i="3" l="1"/>
  <c r="C279" i="3" s="1"/>
  <c r="D279" i="3" s="1"/>
  <c r="E279" i="3" s="1"/>
  <c r="G279" i="3" s="1"/>
  <c r="F279" i="3" l="1"/>
  <c r="H279" i="3" l="1"/>
  <c r="C280" i="3" s="1"/>
  <c r="D280" i="3" s="1"/>
  <c r="E280" i="3" s="1"/>
  <c r="G280" i="3" s="1"/>
  <c r="F280" i="3" l="1"/>
  <c r="H280" i="3" l="1"/>
  <c r="C281" i="3" s="1"/>
  <c r="D281" i="3" s="1"/>
  <c r="E281" i="3" s="1"/>
  <c r="G281" i="3" s="1"/>
  <c r="F281" i="3" l="1"/>
  <c r="H281" i="3" l="1"/>
  <c r="C282" i="3" s="1"/>
  <c r="D282" i="3" s="1"/>
  <c r="E282" i="3" s="1"/>
  <c r="G282" i="3" s="1"/>
  <c r="F282" i="3" l="1"/>
  <c r="H282" i="3" l="1"/>
  <c r="C283" i="3" s="1"/>
  <c r="D283" i="3" s="1"/>
  <c r="E283" i="3" s="1"/>
  <c r="G283" i="3" s="1"/>
  <c r="F283" i="3" l="1"/>
  <c r="H283" i="3" l="1"/>
  <c r="C284" i="3" s="1"/>
  <c r="D284" i="3" s="1"/>
  <c r="E284" i="3" s="1"/>
  <c r="G284" i="3" s="1"/>
  <c r="F284" i="3" l="1"/>
  <c r="H284" i="3" l="1"/>
  <c r="C285" i="3" s="1"/>
  <c r="D285" i="3" s="1"/>
  <c r="E285" i="3" s="1"/>
  <c r="G285" i="3" s="1"/>
  <c r="F285" i="3" l="1"/>
  <c r="H285" i="3" l="1"/>
  <c r="C286" i="3" s="1"/>
  <c r="D286" i="3" s="1"/>
  <c r="E286" i="3" s="1"/>
  <c r="G286" i="3" s="1"/>
  <c r="F286" i="3" l="1"/>
  <c r="H286" i="3" l="1"/>
  <c r="C287" i="3" s="1"/>
  <c r="D287" i="3" s="1"/>
  <c r="E287" i="3" s="1"/>
  <c r="G287" i="3" s="1"/>
  <c r="F287" i="3" l="1"/>
  <c r="H287" i="3" l="1"/>
  <c r="C288" i="3" s="1"/>
  <c r="D288" i="3" s="1"/>
  <c r="E288" i="3" s="1"/>
  <c r="G288" i="3" s="1"/>
  <c r="F288" i="3" l="1"/>
  <c r="H288" i="3" l="1"/>
  <c r="C289" i="3" s="1"/>
  <c r="D289" i="3" s="1"/>
  <c r="E289" i="3" s="1"/>
  <c r="G289" i="3" s="1"/>
  <c r="F289" i="3" l="1"/>
  <c r="H289" i="3" l="1"/>
  <c r="C290" i="3" s="1"/>
  <c r="D290" i="3" s="1"/>
  <c r="E290" i="3" s="1"/>
  <c r="G290" i="3" s="1"/>
  <c r="F290" i="3" l="1"/>
  <c r="H290" i="3" l="1"/>
  <c r="C291" i="3" s="1"/>
  <c r="D291" i="3" s="1"/>
  <c r="E291" i="3" s="1"/>
  <c r="G291" i="3" s="1"/>
  <c r="F291" i="3" l="1"/>
  <c r="H291" i="3" l="1"/>
  <c r="C292" i="3" s="1"/>
  <c r="D292" i="3" s="1"/>
  <c r="E292" i="3" s="1"/>
  <c r="G292" i="3" s="1"/>
  <c r="F292" i="3" l="1"/>
  <c r="H292" i="3" l="1"/>
  <c r="C293" i="3" s="1"/>
  <c r="D293" i="3" s="1"/>
  <c r="E293" i="3" s="1"/>
  <c r="G293" i="3" s="1"/>
  <c r="F293" i="3" l="1"/>
  <c r="H293" i="3" l="1"/>
  <c r="C294" i="3" s="1"/>
  <c r="D294" i="3" s="1"/>
  <c r="E294" i="3" s="1"/>
  <c r="G294" i="3" s="1"/>
  <c r="F294" i="3" l="1"/>
  <c r="H294" i="3" l="1"/>
  <c r="C295" i="3" s="1"/>
  <c r="D295" i="3" s="1"/>
  <c r="E295" i="3" s="1"/>
  <c r="G295" i="3" s="1"/>
  <c r="F295" i="3" l="1"/>
  <c r="H295" i="3" l="1"/>
  <c r="C296" i="3" s="1"/>
  <c r="D296" i="3" s="1"/>
  <c r="E296" i="3" s="1"/>
  <c r="G296" i="3" s="1"/>
  <c r="F296" i="3" l="1"/>
  <c r="H296" i="3" l="1"/>
  <c r="C297" i="3" s="1"/>
  <c r="D297" i="3" s="1"/>
  <c r="E297" i="3" s="1"/>
  <c r="G297" i="3" s="1"/>
  <c r="F297" i="3" l="1"/>
  <c r="H297" i="3" l="1"/>
  <c r="C298" i="3" s="1"/>
  <c r="D298" i="3" s="1"/>
  <c r="E298" i="3" s="1"/>
  <c r="G298" i="3" s="1"/>
  <c r="F298" i="3" l="1"/>
  <c r="H298" i="3" l="1"/>
  <c r="C299" i="3" s="1"/>
  <c r="D299" i="3" s="1"/>
  <c r="E299" i="3" s="1"/>
  <c r="G299" i="3" s="1"/>
  <c r="F299" i="3" l="1"/>
  <c r="H299" i="3" l="1"/>
  <c r="C300" i="3" s="1"/>
  <c r="D300" i="3" s="1"/>
  <c r="E300" i="3" s="1"/>
  <c r="G300" i="3" s="1"/>
  <c r="F300" i="3" l="1"/>
  <c r="H300" i="3" l="1"/>
  <c r="C301" i="3" s="1"/>
  <c r="D301" i="3" s="1"/>
  <c r="E301" i="3" s="1"/>
  <c r="G301" i="3" s="1"/>
  <c r="F301" i="3" l="1"/>
  <c r="H301" i="3" l="1"/>
  <c r="C302" i="3" s="1"/>
  <c r="D302" i="3" s="1"/>
  <c r="E302" i="3" s="1"/>
  <c r="G302" i="3" s="1"/>
  <c r="F302" i="3" l="1"/>
  <c r="H302" i="3" l="1"/>
  <c r="C303" i="3" s="1"/>
  <c r="D303" i="3" s="1"/>
  <c r="E303" i="3" s="1"/>
  <c r="G303" i="3" s="1"/>
  <c r="F303" i="3" l="1"/>
  <c r="H303" i="3" l="1"/>
  <c r="C304" i="3" s="1"/>
  <c r="D304" i="3" s="1"/>
  <c r="E304" i="3" s="1"/>
  <c r="G304" i="3" s="1"/>
  <c r="F304" i="3" l="1"/>
  <c r="H304" i="3" l="1"/>
  <c r="C305" i="3" s="1"/>
  <c r="D305" i="3" s="1"/>
  <c r="E305" i="3" s="1"/>
  <c r="G305" i="3" s="1"/>
  <c r="F305" i="3" l="1"/>
  <c r="H305" i="3" l="1"/>
  <c r="C306" i="3" s="1"/>
  <c r="D306" i="3" s="1"/>
  <c r="E306" i="3" s="1"/>
  <c r="G306" i="3" s="1"/>
  <c r="F306" i="3" l="1"/>
  <c r="H306" i="3" l="1"/>
  <c r="C307" i="3" s="1"/>
  <c r="D307" i="3" s="1"/>
  <c r="E307" i="3" s="1"/>
  <c r="G307" i="3" s="1"/>
  <c r="F307" i="3" l="1"/>
  <c r="H307" i="3" l="1"/>
  <c r="C308" i="3" s="1"/>
  <c r="D308" i="3" s="1"/>
  <c r="E308" i="3" s="1"/>
  <c r="G308" i="3" s="1"/>
  <c r="F308" i="3" l="1"/>
  <c r="H308" i="3" l="1"/>
  <c r="C309" i="3" s="1"/>
  <c r="D309" i="3" s="1"/>
  <c r="E309" i="3" s="1"/>
  <c r="G309" i="3" s="1"/>
  <c r="F309" i="3" l="1"/>
  <c r="H309" i="3" l="1"/>
  <c r="C310" i="3" s="1"/>
  <c r="D310" i="3" s="1"/>
  <c r="E310" i="3" s="1"/>
  <c r="G310" i="3" s="1"/>
  <c r="F310" i="3" l="1"/>
  <c r="H310" i="3" l="1"/>
  <c r="C311" i="3" s="1"/>
  <c r="D311" i="3" s="1"/>
  <c r="E311" i="3" s="1"/>
  <c r="G311" i="3" s="1"/>
  <c r="F311" i="3" l="1"/>
  <c r="H311" i="3" l="1"/>
  <c r="C312" i="3" s="1"/>
  <c r="D312" i="3" s="1"/>
  <c r="E312" i="3" s="1"/>
  <c r="G312" i="3" s="1"/>
  <c r="F312" i="3" l="1"/>
  <c r="H312" i="3" l="1"/>
  <c r="C313" i="3" s="1"/>
  <c r="D313" i="3" s="1"/>
  <c r="E313" i="3" s="1"/>
  <c r="G313" i="3" s="1"/>
  <c r="F313" i="3" l="1"/>
  <c r="H313" i="3" l="1"/>
  <c r="C314" i="3" s="1"/>
  <c r="D314" i="3" s="1"/>
  <c r="E314" i="3" s="1"/>
  <c r="G314" i="3" s="1"/>
  <c r="F314" i="3" l="1"/>
  <c r="H314" i="3" l="1"/>
  <c r="C315" i="3" s="1"/>
  <c r="D315" i="3" s="1"/>
  <c r="E315" i="3" s="1"/>
  <c r="G315" i="3" s="1"/>
  <c r="F315" i="3" l="1"/>
  <c r="H315" i="3" l="1"/>
  <c r="C316" i="3" s="1"/>
  <c r="D316" i="3" s="1"/>
  <c r="E316" i="3" s="1"/>
  <c r="G316" i="3" s="1"/>
  <c r="F316" i="3" l="1"/>
  <c r="H316" i="3" l="1"/>
  <c r="C317" i="3" s="1"/>
  <c r="D317" i="3" s="1"/>
  <c r="E317" i="3" s="1"/>
  <c r="G317" i="3" s="1"/>
  <c r="F317" i="3" l="1"/>
  <c r="H317" i="3" l="1"/>
  <c r="C318" i="3" s="1"/>
  <c r="D318" i="3" s="1"/>
  <c r="E318" i="3" s="1"/>
  <c r="G318" i="3" s="1"/>
  <c r="F318" i="3" l="1"/>
  <c r="H318" i="3" l="1"/>
  <c r="C319" i="3" s="1"/>
  <c r="D319" i="3" s="1"/>
  <c r="E319" i="3" s="1"/>
  <c r="G319" i="3" s="1"/>
  <c r="F319" i="3" l="1"/>
  <c r="H319" i="3" l="1"/>
  <c r="C320" i="3" s="1"/>
  <c r="D320" i="3" s="1"/>
  <c r="E320" i="3" s="1"/>
  <c r="G320" i="3" s="1"/>
  <c r="F320" i="3" l="1"/>
  <c r="H320" i="3" l="1"/>
  <c r="C321" i="3" s="1"/>
  <c r="D321" i="3" s="1"/>
  <c r="E321" i="3" s="1"/>
  <c r="G321" i="3" s="1"/>
  <c r="F321" i="3" l="1"/>
  <c r="H321" i="3" l="1"/>
  <c r="C322" i="3" s="1"/>
  <c r="D322" i="3" s="1"/>
  <c r="E322" i="3" s="1"/>
  <c r="G322" i="3" s="1"/>
  <c r="F322" i="3" l="1"/>
  <c r="H322" i="3" l="1"/>
  <c r="C323" i="3" s="1"/>
  <c r="D323" i="3" s="1"/>
  <c r="E323" i="3" s="1"/>
  <c r="G323" i="3" s="1"/>
  <c r="F323" i="3" l="1"/>
  <c r="H323" i="3" l="1"/>
  <c r="C324" i="3" s="1"/>
  <c r="D324" i="3" s="1"/>
  <c r="E324" i="3" s="1"/>
  <c r="G324" i="3" s="1"/>
  <c r="F324" i="3" l="1"/>
  <c r="H324" i="3" l="1"/>
  <c r="C325" i="3" s="1"/>
  <c r="D325" i="3" s="1"/>
  <c r="E325" i="3" s="1"/>
  <c r="G325" i="3" s="1"/>
  <c r="F325" i="3" l="1"/>
  <c r="H325" i="3" l="1"/>
  <c r="C326" i="3" s="1"/>
  <c r="D326" i="3" s="1"/>
  <c r="E326" i="3" s="1"/>
  <c r="G326" i="3" s="1"/>
  <c r="F326" i="3" l="1"/>
  <c r="H326" i="3" l="1"/>
  <c r="C327" i="3" s="1"/>
  <c r="D327" i="3" s="1"/>
  <c r="E327" i="3" s="1"/>
  <c r="G327" i="3" s="1"/>
  <c r="F327" i="3" l="1"/>
  <c r="H327" i="3" l="1"/>
  <c r="C328" i="3" s="1"/>
  <c r="D328" i="3" s="1"/>
  <c r="E328" i="3" s="1"/>
  <c r="G328" i="3" s="1"/>
  <c r="F328" i="3" l="1"/>
  <c r="H328" i="3" l="1"/>
  <c r="C329" i="3" s="1"/>
  <c r="D329" i="3" s="1"/>
  <c r="E329" i="3" s="1"/>
  <c r="G329" i="3" s="1"/>
  <c r="F329" i="3" l="1"/>
  <c r="H329" i="3" l="1"/>
  <c r="C330" i="3" s="1"/>
  <c r="D330" i="3" s="1"/>
  <c r="E330" i="3" s="1"/>
  <c r="G330" i="3" s="1"/>
  <c r="F330" i="3" l="1"/>
  <c r="H330" i="3" l="1"/>
  <c r="C331" i="3" s="1"/>
  <c r="D331" i="3" s="1"/>
  <c r="E331" i="3" s="1"/>
  <c r="G331" i="3" s="1"/>
  <c r="F331" i="3" l="1"/>
  <c r="H331" i="3" l="1"/>
  <c r="C332" i="3" s="1"/>
  <c r="D332" i="3" s="1"/>
  <c r="E332" i="3" s="1"/>
  <c r="G332" i="3" s="1"/>
  <c r="F332" i="3" l="1"/>
  <c r="H332" i="3" l="1"/>
  <c r="C333" i="3" s="1"/>
  <c r="D333" i="3" s="1"/>
  <c r="E333" i="3" s="1"/>
  <c r="G333" i="3" s="1"/>
  <c r="F333" i="3" l="1"/>
  <c r="H333" i="3" l="1"/>
  <c r="C334" i="3" s="1"/>
  <c r="D334" i="3" s="1"/>
  <c r="E334" i="3" s="1"/>
  <c r="G334" i="3" s="1"/>
  <c r="F334" i="3" l="1"/>
  <c r="H334" i="3" l="1"/>
  <c r="C335" i="3" s="1"/>
  <c r="D335" i="3" s="1"/>
  <c r="E335" i="3" s="1"/>
  <c r="G335" i="3" s="1"/>
  <c r="F335" i="3" l="1"/>
  <c r="H335" i="3" l="1"/>
  <c r="C336" i="3" s="1"/>
  <c r="D336" i="3" s="1"/>
  <c r="E336" i="3" s="1"/>
  <c r="G336" i="3" s="1"/>
  <c r="F336" i="3" l="1"/>
  <c r="H336" i="3" l="1"/>
  <c r="C337" i="3" s="1"/>
  <c r="D337" i="3" s="1"/>
  <c r="E337" i="3" s="1"/>
  <c r="G337" i="3" s="1"/>
  <c r="F337" i="3" l="1"/>
  <c r="H337" i="3" l="1"/>
  <c r="C338" i="3" s="1"/>
  <c r="D338" i="3" s="1"/>
  <c r="E338" i="3" s="1"/>
  <c r="G338" i="3" s="1"/>
  <c r="F338" i="3" l="1"/>
  <c r="H338" i="3" l="1"/>
  <c r="C339" i="3" s="1"/>
  <c r="D339" i="3" s="1"/>
  <c r="E339" i="3" s="1"/>
  <c r="G339" i="3" s="1"/>
  <c r="F339" i="3" l="1"/>
  <c r="H339" i="3" l="1"/>
  <c r="C340" i="3" s="1"/>
  <c r="D340" i="3" s="1"/>
  <c r="E340" i="3" s="1"/>
  <c r="G340" i="3" s="1"/>
  <c r="F340" i="3" l="1"/>
  <c r="H340" i="3" l="1"/>
  <c r="C341" i="3" s="1"/>
  <c r="D341" i="3" s="1"/>
  <c r="E341" i="3" s="1"/>
  <c r="G341" i="3" s="1"/>
  <c r="F341" i="3" l="1"/>
  <c r="H341" i="3" l="1"/>
  <c r="C342" i="3" s="1"/>
  <c r="D342" i="3" s="1"/>
  <c r="E342" i="3" s="1"/>
  <c r="G342" i="3" s="1"/>
  <c r="F342" i="3" l="1"/>
  <c r="H342" i="3" l="1"/>
  <c r="C343" i="3" s="1"/>
  <c r="D343" i="3" s="1"/>
  <c r="E343" i="3" s="1"/>
  <c r="G343" i="3" s="1"/>
  <c r="F343" i="3" l="1"/>
  <c r="H343" i="3" l="1"/>
  <c r="C344" i="3" s="1"/>
  <c r="D344" i="3" s="1"/>
  <c r="E344" i="3" s="1"/>
  <c r="G344" i="3" s="1"/>
  <c r="F344" i="3" l="1"/>
  <c r="H344" i="3" l="1"/>
  <c r="C345" i="3" s="1"/>
  <c r="D345" i="3" s="1"/>
  <c r="E345" i="3" s="1"/>
  <c r="G345" i="3" s="1"/>
  <c r="F345" i="3" l="1"/>
  <c r="H345" i="3" l="1"/>
  <c r="C346" i="3" s="1"/>
  <c r="D346" i="3" s="1"/>
  <c r="E346" i="3" s="1"/>
  <c r="G346" i="3" s="1"/>
  <c r="F346" i="3" l="1"/>
  <c r="H346" i="3" l="1"/>
  <c r="C347" i="3" s="1"/>
  <c r="D347" i="3" s="1"/>
  <c r="E347" i="3" s="1"/>
  <c r="G347" i="3" s="1"/>
  <c r="F347" i="3" l="1"/>
  <c r="H347" i="3" l="1"/>
  <c r="C348" i="3" s="1"/>
  <c r="D348" i="3" s="1"/>
  <c r="E348" i="3" s="1"/>
  <c r="G348" i="3" s="1"/>
  <c r="F348" i="3" l="1"/>
  <c r="H348" i="3" l="1"/>
  <c r="C349" i="3" s="1"/>
  <c r="D349" i="3" s="1"/>
  <c r="E349" i="3" s="1"/>
  <c r="G349" i="3" s="1"/>
  <c r="F349" i="3" l="1"/>
  <c r="H349" i="3" l="1"/>
  <c r="C350" i="3" s="1"/>
  <c r="D350" i="3" s="1"/>
  <c r="E350" i="3" s="1"/>
  <c r="G350" i="3" s="1"/>
  <c r="F350" i="3" l="1"/>
  <c r="H350" i="3" l="1"/>
  <c r="C351" i="3" s="1"/>
  <c r="D351" i="3" s="1"/>
  <c r="E351" i="3" s="1"/>
  <c r="G351" i="3" s="1"/>
  <c r="F351" i="3" l="1"/>
  <c r="H351" i="3" l="1"/>
  <c r="C352" i="3" s="1"/>
  <c r="D352" i="3" s="1"/>
  <c r="E352" i="3" s="1"/>
  <c r="G352" i="3" s="1"/>
  <c r="F352" i="3" l="1"/>
  <c r="H352" i="3" l="1"/>
  <c r="C353" i="3" s="1"/>
  <c r="D353" i="3" s="1"/>
  <c r="E353" i="3" s="1"/>
  <c r="G353" i="3" s="1"/>
  <c r="F353" i="3" l="1"/>
  <c r="H353" i="3" l="1"/>
  <c r="C354" i="3" s="1"/>
  <c r="D354" i="3" s="1"/>
  <c r="E354" i="3" s="1"/>
  <c r="G354" i="3" s="1"/>
  <c r="F354" i="3" l="1"/>
  <c r="H354" i="3" l="1"/>
  <c r="C355" i="3" s="1"/>
  <c r="D355" i="3" s="1"/>
  <c r="E355" i="3" s="1"/>
  <c r="G355" i="3" s="1"/>
  <c r="F355" i="3" l="1"/>
  <c r="H355" i="3" l="1"/>
  <c r="C356" i="3" s="1"/>
  <c r="D356" i="3" s="1"/>
  <c r="E356" i="3" s="1"/>
  <c r="G356" i="3" s="1"/>
  <c r="F356" i="3" l="1"/>
  <c r="H356" i="3" l="1"/>
  <c r="C357" i="3" s="1"/>
  <c r="D357" i="3" s="1"/>
  <c r="E357" i="3" s="1"/>
  <c r="G357" i="3" s="1"/>
  <c r="F357" i="3" l="1"/>
  <c r="H357" i="3" l="1"/>
  <c r="C358" i="3" s="1"/>
  <c r="D358" i="3" s="1"/>
  <c r="E358" i="3" s="1"/>
  <c r="G358" i="3" s="1"/>
  <c r="F358" i="3" l="1"/>
  <c r="H358" i="3" l="1"/>
  <c r="C359" i="3" s="1"/>
  <c r="D359" i="3" s="1"/>
  <c r="E359" i="3" s="1"/>
  <c r="G359" i="3" s="1"/>
  <c r="F359" i="3" l="1"/>
  <c r="H359" i="3" l="1"/>
  <c r="C360" i="3" s="1"/>
  <c r="D360" i="3" s="1"/>
  <c r="E360" i="3" s="1"/>
  <c r="G360" i="3" s="1"/>
  <c r="F360" i="3" l="1"/>
  <c r="H360" i="3" l="1"/>
  <c r="C361" i="3" s="1"/>
  <c r="D361" i="3" s="1"/>
  <c r="E361" i="3" s="1"/>
  <c r="G361" i="3" s="1"/>
  <c r="F361" i="3" l="1"/>
  <c r="H361" i="3" l="1"/>
  <c r="C362" i="3" s="1"/>
  <c r="D362" i="3" s="1"/>
  <c r="E362" i="3" s="1"/>
  <c r="G362" i="3" s="1"/>
  <c r="F362" i="3" l="1"/>
  <c r="H362" i="3" l="1"/>
  <c r="C363" i="3" s="1"/>
  <c r="D363" i="3" s="1"/>
  <c r="E363" i="3" s="1"/>
  <c r="G363" i="3" s="1"/>
  <c r="F363" i="3" l="1"/>
  <c r="H363" i="3" l="1"/>
  <c r="C364" i="3" s="1"/>
  <c r="D364" i="3" s="1"/>
  <c r="E364" i="3" s="1"/>
  <c r="G364" i="3" s="1"/>
  <c r="F364" i="3" l="1"/>
  <c r="H364" i="3" l="1"/>
  <c r="C365" i="3" s="1"/>
  <c r="D365" i="3" s="1"/>
  <c r="E365" i="3" s="1"/>
  <c r="G365" i="3" s="1"/>
  <c r="F365" i="3" l="1"/>
  <c r="H365" i="3" l="1"/>
  <c r="C366" i="3" s="1"/>
  <c r="D366" i="3" s="1"/>
  <c r="E366" i="3" s="1"/>
  <c r="G366" i="3" s="1"/>
  <c r="F366" i="3" l="1"/>
  <c r="H366" i="3" l="1"/>
  <c r="C367" i="3" s="1"/>
  <c r="D367" i="3" s="1"/>
  <c r="E367" i="3" s="1"/>
  <c r="G367" i="3" s="1"/>
  <c r="F367" i="3" l="1"/>
  <c r="H367" i="3" l="1"/>
  <c r="C368" i="3" s="1"/>
  <c r="D368" i="3" s="1"/>
  <c r="E368" i="3" s="1"/>
  <c r="G368" i="3" s="1"/>
  <c r="F368" i="3" l="1"/>
  <c r="H368" i="3" l="1"/>
  <c r="C369" i="3" s="1"/>
  <c r="D369" i="3" s="1"/>
  <c r="E369" i="3" s="1"/>
  <c r="G369" i="3" s="1"/>
  <c r="F369" i="3" l="1"/>
  <c r="H369" i="3" l="1"/>
  <c r="C370" i="3" s="1"/>
  <c r="D370" i="3" s="1"/>
  <c r="E370" i="3" s="1"/>
  <c r="G370" i="3" s="1"/>
  <c r="F370" i="3" l="1"/>
  <c r="H370" i="3" l="1"/>
  <c r="C371" i="3" s="1"/>
  <c r="D371" i="3" s="1"/>
  <c r="E371" i="3" s="1"/>
  <c r="G371" i="3" s="1"/>
  <c r="F371" i="3" l="1"/>
  <c r="H371" i="3" l="1"/>
  <c r="C372" i="3" s="1"/>
  <c r="D372" i="3" s="1"/>
  <c r="E372" i="3" s="1"/>
  <c r="G372" i="3" s="1"/>
  <c r="F372" i="3" l="1"/>
  <c r="H372" i="3" l="1"/>
  <c r="C373" i="3" s="1"/>
  <c r="D373" i="3" s="1"/>
  <c r="E373" i="3" s="1"/>
  <c r="G373" i="3" s="1"/>
  <c r="F373" i="3" l="1"/>
  <c r="H373" i="3" l="1"/>
  <c r="C374" i="3" s="1"/>
  <c r="D374" i="3" s="1"/>
  <c r="E374" i="3" s="1"/>
  <c r="G374" i="3" s="1"/>
  <c r="F374" i="3" l="1"/>
  <c r="H374" i="3" l="1"/>
  <c r="C375" i="3" s="1"/>
  <c r="D375" i="3" s="1"/>
  <c r="E375" i="3" s="1"/>
  <c r="G375" i="3" s="1"/>
  <c r="F375" i="3" l="1"/>
  <c r="H375" i="3" l="1"/>
  <c r="C376" i="3" s="1"/>
  <c r="D376" i="3" s="1"/>
  <c r="E376" i="3" s="1"/>
  <c r="G376" i="3" s="1"/>
  <c r="F376" i="3" l="1"/>
  <c r="H376" i="3" l="1"/>
  <c r="C377" i="3" s="1"/>
  <c r="D377" i="3" s="1"/>
  <c r="E377" i="3" s="1"/>
  <c r="G377" i="3" s="1"/>
  <c r="F377" i="3" l="1"/>
  <c r="H377" i="3" l="1"/>
  <c r="C378" i="3" s="1"/>
  <c r="D378" i="3" s="1"/>
  <c r="E378" i="3" s="1"/>
  <c r="G378" i="3" s="1"/>
  <c r="F378" i="3" l="1"/>
  <c r="H378" i="3" l="1"/>
  <c r="C379" i="3" s="1"/>
  <c r="D379" i="3" s="1"/>
  <c r="E379" i="3" s="1"/>
  <c r="G379" i="3" s="1"/>
  <c r="F379" i="3" l="1"/>
  <c r="H379" i="3" l="1"/>
  <c r="C380" i="3" s="1"/>
  <c r="D380" i="3" s="1"/>
  <c r="E380" i="3" s="1"/>
  <c r="G380" i="3" s="1"/>
  <c r="F380" i="3" l="1"/>
  <c r="H380" i="3" l="1"/>
  <c r="C381" i="3" s="1"/>
  <c r="D381" i="3" s="1"/>
  <c r="E381" i="3" s="1"/>
  <c r="G381" i="3" s="1"/>
  <c r="F381" i="3" l="1"/>
  <c r="H381" i="3" l="1"/>
  <c r="C382" i="3" s="1"/>
  <c r="D382" i="3" s="1"/>
  <c r="E382" i="3" s="1"/>
  <c r="G382" i="3" s="1"/>
  <c r="F382" i="3" l="1"/>
  <c r="H382" i="3" l="1"/>
  <c r="C383" i="3" s="1"/>
  <c r="D383" i="3" s="1"/>
  <c r="E383" i="3" s="1"/>
  <c r="G383" i="3" s="1"/>
  <c r="F383" i="3" l="1"/>
  <c r="H383" i="3" l="1"/>
  <c r="C384" i="3" s="1"/>
  <c r="D384" i="3" s="1"/>
  <c r="E384" i="3" s="1"/>
  <c r="G384" i="3" s="1"/>
  <c r="F384" i="3" l="1"/>
  <c r="H384" i="3" l="1"/>
  <c r="C385" i="3" s="1"/>
  <c r="D385" i="3" s="1"/>
  <c r="E385" i="3" s="1"/>
  <c r="G385" i="3" s="1"/>
  <c r="F385" i="3" l="1"/>
  <c r="H385" i="3" l="1"/>
  <c r="C386" i="3" s="1"/>
  <c r="D386" i="3" s="1"/>
  <c r="E386" i="3" s="1"/>
  <c r="G386" i="3" s="1"/>
  <c r="F386" i="3" l="1"/>
  <c r="H386" i="3" l="1"/>
  <c r="C387" i="3" s="1"/>
  <c r="D387" i="3" s="1"/>
  <c r="E387" i="3" s="1"/>
  <c r="G387" i="3" s="1"/>
  <c r="F387" i="3" l="1"/>
  <c r="H387" i="3" l="1"/>
  <c r="C388" i="3" s="1"/>
  <c r="D388" i="3" s="1"/>
  <c r="E388" i="3" s="1"/>
  <c r="G388" i="3" s="1"/>
  <c r="F388" i="3" l="1"/>
  <c r="H388" i="3" l="1"/>
  <c r="C389" i="3" s="1"/>
  <c r="D389" i="3" s="1"/>
  <c r="E389" i="3" s="1"/>
  <c r="G389" i="3" s="1"/>
  <c r="F389" i="3" l="1"/>
  <c r="H389" i="3" l="1"/>
  <c r="C390" i="3" s="1"/>
  <c r="D390" i="3" s="1"/>
  <c r="E390" i="3" s="1"/>
  <c r="G390" i="3" s="1"/>
  <c r="F390" i="3" l="1"/>
  <c r="H390" i="3" l="1"/>
  <c r="C391" i="3" s="1"/>
  <c r="D391" i="3" s="1"/>
  <c r="E391" i="3" s="1"/>
  <c r="G391" i="3" s="1"/>
  <c r="F391" i="3" l="1"/>
  <c r="H391" i="3" l="1"/>
  <c r="C392" i="3" s="1"/>
  <c r="D392" i="3" s="1"/>
  <c r="E392" i="3" s="1"/>
  <c r="G392" i="3" s="1"/>
  <c r="F392" i="3" l="1"/>
  <c r="H392" i="3" l="1"/>
  <c r="C393" i="3" s="1"/>
  <c r="D393" i="3" s="1"/>
  <c r="E393" i="3" s="1"/>
  <c r="G393" i="3" s="1"/>
  <c r="F393" i="3" l="1"/>
  <c r="H393" i="3" l="1"/>
  <c r="C394" i="3" s="1"/>
  <c r="D394" i="3" s="1"/>
  <c r="E394" i="3" s="1"/>
  <c r="G394" i="3" s="1"/>
  <c r="F394" i="3" l="1"/>
  <c r="H394" i="3" l="1"/>
  <c r="C395" i="3" s="1"/>
  <c r="D395" i="3" s="1"/>
  <c r="E395" i="3" s="1"/>
  <c r="G395" i="3" s="1"/>
  <c r="F395" i="3" l="1"/>
  <c r="H395" i="3" l="1"/>
  <c r="C396" i="3" s="1"/>
  <c r="D396" i="3" s="1"/>
  <c r="E396" i="3" s="1"/>
  <c r="G396" i="3" s="1"/>
  <c r="F396" i="3" l="1"/>
  <c r="H396" i="3" l="1"/>
  <c r="C397" i="3" s="1"/>
  <c r="D397" i="3" s="1"/>
  <c r="E397" i="3" s="1"/>
  <c r="G397" i="3" s="1"/>
  <c r="F397" i="3" l="1"/>
  <c r="H397" i="3" l="1"/>
  <c r="C398" i="3" s="1"/>
  <c r="D398" i="3" s="1"/>
  <c r="E398" i="3" s="1"/>
  <c r="G398" i="3" s="1"/>
  <c r="F398" i="3" l="1"/>
  <c r="H398" i="3" l="1"/>
  <c r="C399" i="3" s="1"/>
  <c r="D399" i="3" s="1"/>
  <c r="E399" i="3" s="1"/>
  <c r="G399" i="3" s="1"/>
  <c r="F399" i="3" l="1"/>
  <c r="H399" i="3" l="1"/>
  <c r="C400" i="3" s="1"/>
  <c r="D400" i="3" s="1"/>
  <c r="E400" i="3" s="1"/>
  <c r="G400" i="3" s="1"/>
  <c r="F400" i="3" l="1"/>
  <c r="H400" i="3" l="1"/>
  <c r="C401" i="3" s="1"/>
  <c r="D401" i="3" s="1"/>
  <c r="E401" i="3" s="1"/>
  <c r="G401" i="3" s="1"/>
  <c r="F401" i="3" l="1"/>
  <c r="H401" i="3" l="1"/>
  <c r="C402" i="3" s="1"/>
  <c r="D402" i="3" s="1"/>
  <c r="E402" i="3" s="1"/>
  <c r="G402" i="3" s="1"/>
  <c r="F402" i="3" l="1"/>
  <c r="H402" i="3" l="1"/>
  <c r="C403" i="3" s="1"/>
  <c r="D403" i="3" s="1"/>
  <c r="E403" i="3" s="1"/>
  <c r="G403" i="3" s="1"/>
  <c r="F403" i="3" l="1"/>
  <c r="H403" i="3" l="1"/>
  <c r="C404" i="3" s="1"/>
  <c r="D404" i="3" s="1"/>
  <c r="E404" i="3" s="1"/>
  <c r="G404" i="3" s="1"/>
  <c r="F404" i="3" l="1"/>
  <c r="H404" i="3" l="1"/>
  <c r="C405" i="3" s="1"/>
  <c r="D405" i="3" s="1"/>
  <c r="E405" i="3" s="1"/>
  <c r="G405" i="3" s="1"/>
  <c r="F405" i="3" l="1"/>
  <c r="H405" i="3" l="1"/>
  <c r="C406" i="3" s="1"/>
  <c r="D406" i="3" s="1"/>
  <c r="E406" i="3" s="1"/>
  <c r="G406" i="3" s="1"/>
  <c r="F406" i="3" l="1"/>
  <c r="H406" i="3" l="1"/>
  <c r="C407" i="3" s="1"/>
  <c r="D407" i="3" s="1"/>
  <c r="E407" i="3" s="1"/>
  <c r="G407" i="3" s="1"/>
  <c r="F407" i="3" l="1"/>
  <c r="H407" i="3" l="1"/>
  <c r="C408" i="3" s="1"/>
  <c r="D408" i="3" s="1"/>
  <c r="E408" i="3" s="1"/>
  <c r="G408" i="3" s="1"/>
  <c r="F408" i="3" l="1"/>
  <c r="H408" i="3" l="1"/>
  <c r="C409" i="3" s="1"/>
  <c r="D409" i="3" s="1"/>
  <c r="E409" i="3" s="1"/>
  <c r="G409" i="3" s="1"/>
  <c r="F409" i="3" l="1"/>
  <c r="H409" i="3" l="1"/>
  <c r="C410" i="3" s="1"/>
  <c r="D410" i="3" s="1"/>
  <c r="E410" i="3" s="1"/>
  <c r="G410" i="3" s="1"/>
  <c r="F410" i="3" l="1"/>
  <c r="H410" i="3" l="1"/>
  <c r="C411" i="3" s="1"/>
  <c r="D411" i="3" s="1"/>
  <c r="E411" i="3" s="1"/>
  <c r="G411" i="3" s="1"/>
  <c r="F411" i="3" l="1"/>
  <c r="H411" i="3" l="1"/>
  <c r="C412" i="3" s="1"/>
  <c r="D412" i="3" s="1"/>
  <c r="E412" i="3" s="1"/>
  <c r="G412" i="3" s="1"/>
  <c r="F412" i="3" l="1"/>
  <c r="H412" i="3" l="1"/>
  <c r="C413" i="3" s="1"/>
  <c r="D413" i="3" s="1"/>
  <c r="E413" i="3" s="1"/>
  <c r="G413" i="3" s="1"/>
  <c r="F413" i="3" l="1"/>
  <c r="H413" i="3" l="1"/>
  <c r="C414" i="3" s="1"/>
  <c r="D414" i="3" s="1"/>
  <c r="E414" i="3" s="1"/>
  <c r="G414" i="3" s="1"/>
  <c r="F414" i="3" l="1"/>
  <c r="H414" i="3" l="1"/>
  <c r="C415" i="3" s="1"/>
  <c r="D415" i="3" s="1"/>
  <c r="E415" i="3" s="1"/>
  <c r="G415" i="3" s="1"/>
  <c r="F415" i="3" l="1"/>
  <c r="H415" i="3" l="1"/>
  <c r="C416" i="3" s="1"/>
  <c r="D416" i="3" s="1"/>
  <c r="E416" i="3" s="1"/>
  <c r="G416" i="3" s="1"/>
  <c r="F416" i="3" l="1"/>
  <c r="H416" i="3" l="1"/>
  <c r="C417" i="3" s="1"/>
  <c r="D417" i="3" s="1"/>
  <c r="E417" i="3" s="1"/>
  <c r="G417" i="3" s="1"/>
  <c r="F417" i="3" l="1"/>
  <c r="H417" i="3" l="1"/>
  <c r="C418" i="3" s="1"/>
  <c r="D418" i="3" s="1"/>
  <c r="E418" i="3" s="1"/>
  <c r="G418" i="3" s="1"/>
  <c r="F418" i="3" l="1"/>
  <c r="H418" i="3" l="1"/>
  <c r="C419" i="3" s="1"/>
  <c r="D419" i="3" s="1"/>
  <c r="E419" i="3" s="1"/>
  <c r="G419" i="3" s="1"/>
  <c r="F419" i="3" l="1"/>
  <c r="H419" i="3" l="1"/>
  <c r="C420" i="3" s="1"/>
  <c r="D420" i="3" s="1"/>
  <c r="E420" i="3" s="1"/>
  <c r="G420" i="3" s="1"/>
  <c r="F420" i="3" l="1"/>
  <c r="H420" i="3" l="1"/>
  <c r="C421" i="3" s="1"/>
  <c r="D421" i="3" s="1"/>
  <c r="E421" i="3" s="1"/>
  <c r="G421" i="3" s="1"/>
  <c r="F421" i="3" l="1"/>
  <c r="H421" i="3" l="1"/>
  <c r="C422" i="3" s="1"/>
  <c r="D422" i="3" s="1"/>
  <c r="E422" i="3" s="1"/>
  <c r="G422" i="3" s="1"/>
  <c r="F422" i="3" l="1"/>
  <c r="H422" i="3" l="1"/>
  <c r="C423" i="3" s="1"/>
  <c r="D423" i="3" s="1"/>
  <c r="E423" i="3" s="1"/>
  <c r="G423" i="3" s="1"/>
  <c r="F423" i="3" l="1"/>
  <c r="H423" i="3" l="1"/>
  <c r="C424" i="3" s="1"/>
  <c r="D424" i="3" s="1"/>
  <c r="E424" i="3" s="1"/>
  <c r="G424" i="3" s="1"/>
  <c r="F424" i="3" l="1"/>
  <c r="H424" i="3" l="1"/>
  <c r="C425" i="3" s="1"/>
  <c r="D425" i="3" s="1"/>
  <c r="E425" i="3" s="1"/>
  <c r="G425" i="3" s="1"/>
  <c r="F425" i="3" l="1"/>
  <c r="H425" i="3" l="1"/>
  <c r="C426" i="3" s="1"/>
  <c r="D426" i="3" s="1"/>
  <c r="E426" i="3" s="1"/>
  <c r="G426" i="3" s="1"/>
  <c r="F426" i="3" l="1"/>
  <c r="H426" i="3" l="1"/>
  <c r="C427" i="3" s="1"/>
  <c r="D427" i="3" s="1"/>
  <c r="E427" i="3" s="1"/>
  <c r="G427" i="3" s="1"/>
  <c r="F427" i="3" l="1"/>
  <c r="H427" i="3" l="1"/>
  <c r="C428" i="3" s="1"/>
  <c r="D428" i="3" s="1"/>
  <c r="E428" i="3" s="1"/>
  <c r="G428" i="3" s="1"/>
  <c r="F428" i="3" l="1"/>
  <c r="H428" i="3" l="1"/>
  <c r="C429" i="3" s="1"/>
  <c r="D429" i="3" s="1"/>
  <c r="E429" i="3" s="1"/>
  <c r="G429" i="3" s="1"/>
  <c r="F429" i="3" l="1"/>
  <c r="H429" i="3" l="1"/>
  <c r="C430" i="3" s="1"/>
  <c r="D430" i="3" s="1"/>
  <c r="E430" i="3" s="1"/>
  <c r="G430" i="3" s="1"/>
  <c r="F430" i="3" l="1"/>
  <c r="H430" i="3" l="1"/>
  <c r="C431" i="3" s="1"/>
  <c r="D431" i="3" s="1"/>
  <c r="E431" i="3" s="1"/>
  <c r="G431" i="3" s="1"/>
  <c r="F431" i="3" l="1"/>
  <c r="H431" i="3" l="1"/>
  <c r="C432" i="3" s="1"/>
  <c r="D432" i="3" s="1"/>
  <c r="E432" i="3" s="1"/>
  <c r="G432" i="3" s="1"/>
  <c r="F432" i="3" l="1"/>
  <c r="H432" i="3" l="1"/>
  <c r="C433" i="3" s="1"/>
  <c r="D433" i="3" s="1"/>
  <c r="E433" i="3" s="1"/>
  <c r="G433" i="3" s="1"/>
  <c r="F433" i="3" l="1"/>
  <c r="H433" i="3" l="1"/>
  <c r="C434" i="3" s="1"/>
  <c r="D434" i="3" s="1"/>
  <c r="E434" i="3" s="1"/>
  <c r="G434" i="3" s="1"/>
  <c r="F434" i="3" l="1"/>
  <c r="H434" i="3" l="1"/>
  <c r="C435" i="3" s="1"/>
  <c r="D435" i="3" s="1"/>
  <c r="E435" i="3" s="1"/>
  <c r="G435" i="3" s="1"/>
  <c r="F435" i="3" l="1"/>
  <c r="H435" i="3" l="1"/>
  <c r="C436" i="3" s="1"/>
  <c r="D436" i="3" s="1"/>
  <c r="E436" i="3" s="1"/>
  <c r="G436" i="3" s="1"/>
  <c r="F436" i="3" l="1"/>
  <c r="H436" i="3" l="1"/>
  <c r="C437" i="3" s="1"/>
  <c r="D437" i="3" s="1"/>
  <c r="E437" i="3" s="1"/>
  <c r="G437" i="3" s="1"/>
  <c r="F437" i="3" l="1"/>
  <c r="H437" i="3" l="1"/>
  <c r="C438" i="3" s="1"/>
  <c r="D438" i="3" s="1"/>
  <c r="E438" i="3" s="1"/>
  <c r="G438" i="3" s="1"/>
  <c r="F438" i="3" l="1"/>
  <c r="H438" i="3" l="1"/>
  <c r="C439" i="3" s="1"/>
  <c r="D439" i="3" s="1"/>
  <c r="E439" i="3" s="1"/>
  <c r="G439" i="3" s="1"/>
  <c r="F439" i="3" l="1"/>
  <c r="H439" i="3" l="1"/>
  <c r="C440" i="3" s="1"/>
  <c r="D440" i="3" s="1"/>
  <c r="E440" i="3" s="1"/>
  <c r="G440" i="3" s="1"/>
  <c r="F440" i="3" l="1"/>
  <c r="H440" i="3" l="1"/>
  <c r="C441" i="3" s="1"/>
  <c r="D441" i="3" s="1"/>
  <c r="E441" i="3" s="1"/>
  <c r="G441" i="3" s="1"/>
  <c r="F441" i="3" l="1"/>
  <c r="H441" i="3" l="1"/>
  <c r="C442" i="3" s="1"/>
  <c r="D442" i="3" s="1"/>
  <c r="E442" i="3" s="1"/>
  <c r="G442" i="3" s="1"/>
  <c r="F442" i="3" l="1"/>
  <c r="H442" i="3" l="1"/>
  <c r="C443" i="3" s="1"/>
  <c r="D443" i="3" s="1"/>
  <c r="E443" i="3" s="1"/>
  <c r="G443" i="3" s="1"/>
  <c r="F443" i="3" l="1"/>
  <c r="H443" i="3" l="1"/>
  <c r="C444" i="3" s="1"/>
  <c r="D444" i="3" s="1"/>
  <c r="E444" i="3" s="1"/>
  <c r="G444" i="3" s="1"/>
  <c r="F444" i="3" l="1"/>
  <c r="H444" i="3" l="1"/>
  <c r="C445" i="3" s="1"/>
  <c r="D445" i="3" s="1"/>
  <c r="E445" i="3" s="1"/>
  <c r="G445" i="3" s="1"/>
  <c r="F445" i="3" l="1"/>
  <c r="H445" i="3" l="1"/>
  <c r="C446" i="3" s="1"/>
  <c r="D446" i="3" s="1"/>
  <c r="E446" i="3" s="1"/>
  <c r="G446" i="3" s="1"/>
  <c r="F446" i="3" l="1"/>
  <c r="H446" i="3" l="1"/>
  <c r="C447" i="3" s="1"/>
  <c r="D447" i="3" s="1"/>
  <c r="E447" i="3" s="1"/>
  <c r="G447" i="3" s="1"/>
  <c r="F447" i="3" l="1"/>
  <c r="H447" i="3" l="1"/>
  <c r="C448" i="3" s="1"/>
  <c r="D448" i="3" s="1"/>
  <c r="E448" i="3" s="1"/>
  <c r="G448" i="3" s="1"/>
  <c r="F448" i="3" l="1"/>
  <c r="H448" i="3" l="1"/>
  <c r="C449" i="3" s="1"/>
  <c r="D449" i="3" s="1"/>
  <c r="E449" i="3" s="1"/>
  <c r="G449" i="3" s="1"/>
  <c r="F449" i="3" l="1"/>
  <c r="H449" i="3" l="1"/>
  <c r="C450" i="3" s="1"/>
  <c r="D450" i="3" s="1"/>
  <c r="E450" i="3" s="1"/>
  <c r="G450" i="3" s="1"/>
  <c r="F450" i="3" l="1"/>
  <c r="H450" i="3" l="1"/>
  <c r="C451" i="3" s="1"/>
  <c r="D451" i="3" s="1"/>
  <c r="E451" i="3" s="1"/>
  <c r="G451" i="3" s="1"/>
  <c r="F451" i="3" l="1"/>
  <c r="H451" i="3" l="1"/>
  <c r="C452" i="3" s="1"/>
  <c r="D452" i="3" s="1"/>
  <c r="E452" i="3" s="1"/>
  <c r="G452" i="3" s="1"/>
  <c r="F452" i="3" l="1"/>
  <c r="H452" i="3" l="1"/>
  <c r="C453" i="3" s="1"/>
  <c r="D453" i="3" s="1"/>
  <c r="E453" i="3" s="1"/>
  <c r="G453" i="3" s="1"/>
  <c r="F453" i="3" l="1"/>
  <c r="H453" i="3" l="1"/>
  <c r="C454" i="3" s="1"/>
  <c r="D454" i="3" s="1"/>
  <c r="E454" i="3" s="1"/>
  <c r="G454" i="3" s="1"/>
  <c r="F454" i="3" l="1"/>
  <c r="H454" i="3" l="1"/>
  <c r="C455" i="3" s="1"/>
  <c r="D455" i="3" s="1"/>
  <c r="E455" i="3" s="1"/>
  <c r="G455" i="3" s="1"/>
  <c r="F455" i="3" l="1"/>
  <c r="H455" i="3" l="1"/>
  <c r="C456" i="3" s="1"/>
  <c r="D456" i="3" s="1"/>
  <c r="E456" i="3" s="1"/>
  <c r="G456" i="3" s="1"/>
  <c r="F456" i="3" l="1"/>
  <c r="H456" i="3" l="1"/>
  <c r="C457" i="3" s="1"/>
  <c r="D457" i="3" s="1"/>
  <c r="E457" i="3" s="1"/>
  <c r="G457" i="3" s="1"/>
  <c r="F457" i="3" l="1"/>
  <c r="H457" i="3" l="1"/>
  <c r="C458" i="3" s="1"/>
  <c r="D458" i="3" s="1"/>
  <c r="E458" i="3" s="1"/>
  <c r="G458" i="3" s="1"/>
  <c r="F458" i="3" l="1"/>
  <c r="H458" i="3" l="1"/>
  <c r="C459" i="3" s="1"/>
  <c r="D459" i="3" s="1"/>
  <c r="E459" i="3" s="1"/>
  <c r="G459" i="3" s="1"/>
  <c r="F459" i="3" l="1"/>
  <c r="H459" i="3" l="1"/>
  <c r="C460" i="3" s="1"/>
  <c r="D460" i="3" s="1"/>
  <c r="E460" i="3" s="1"/>
  <c r="G460" i="3" s="1"/>
  <c r="F460" i="3" l="1"/>
  <c r="H460" i="3" l="1"/>
  <c r="C461" i="3" s="1"/>
  <c r="D461" i="3" s="1"/>
  <c r="E461" i="3" s="1"/>
  <c r="G461" i="3" s="1"/>
  <c r="F461" i="3" l="1"/>
  <c r="H461" i="3" l="1"/>
  <c r="C462" i="3" s="1"/>
  <c r="D462" i="3" s="1"/>
  <c r="E462" i="3" s="1"/>
  <c r="G462" i="3" s="1"/>
  <c r="F462" i="3" l="1"/>
  <c r="H462" i="3" l="1"/>
  <c r="C463" i="3" s="1"/>
  <c r="D463" i="3" s="1"/>
  <c r="E463" i="3" s="1"/>
  <c r="G463" i="3" s="1"/>
  <c r="F463" i="3" l="1"/>
  <c r="H463" i="3" l="1"/>
  <c r="C464" i="3" s="1"/>
  <c r="D464" i="3" s="1"/>
  <c r="E464" i="3" s="1"/>
  <c r="G464" i="3" s="1"/>
  <c r="F464" i="3" l="1"/>
  <c r="H464" i="3" l="1"/>
  <c r="C465" i="3" s="1"/>
  <c r="D465" i="3" s="1"/>
  <c r="E465" i="3" s="1"/>
  <c r="G465" i="3" s="1"/>
  <c r="F465" i="3" l="1"/>
  <c r="H465" i="3" l="1"/>
  <c r="C466" i="3" s="1"/>
  <c r="D466" i="3" s="1"/>
  <c r="E466" i="3" s="1"/>
  <c r="G466" i="3" s="1"/>
  <c r="F466" i="3" l="1"/>
  <c r="H466" i="3" l="1"/>
  <c r="C467" i="3" s="1"/>
  <c r="D467" i="3" s="1"/>
  <c r="E467" i="3" s="1"/>
  <c r="G467" i="3" s="1"/>
  <c r="F467" i="3" l="1"/>
  <c r="H467" i="3" l="1"/>
  <c r="C468" i="3" s="1"/>
  <c r="D468" i="3" s="1"/>
  <c r="E468" i="3" s="1"/>
  <c r="G468" i="3" s="1"/>
  <c r="F468" i="3" l="1"/>
  <c r="H468" i="3" l="1"/>
  <c r="C469" i="3" s="1"/>
  <c r="D469" i="3" s="1"/>
  <c r="E469" i="3" s="1"/>
  <c r="G469" i="3" s="1"/>
  <c r="F469" i="3" l="1"/>
  <c r="H469" i="3" l="1"/>
  <c r="C470" i="3" s="1"/>
  <c r="D470" i="3" s="1"/>
  <c r="E470" i="3" s="1"/>
  <c r="G470" i="3" s="1"/>
  <c r="F470" i="3" l="1"/>
  <c r="H470" i="3" l="1"/>
  <c r="C471" i="3" s="1"/>
  <c r="D471" i="3" s="1"/>
  <c r="E471" i="3" s="1"/>
  <c r="G471" i="3" s="1"/>
  <c r="F471" i="3" l="1"/>
  <c r="H471" i="3" l="1"/>
  <c r="C472" i="3" s="1"/>
  <c r="D472" i="3" s="1"/>
  <c r="E472" i="3" s="1"/>
  <c r="G472" i="3" s="1"/>
  <c r="F472" i="3" l="1"/>
  <c r="H472" i="3" l="1"/>
  <c r="C473" i="3" s="1"/>
  <c r="D473" i="3" s="1"/>
  <c r="E473" i="3" s="1"/>
  <c r="G473" i="3" s="1"/>
  <c r="F473" i="3" l="1"/>
  <c r="H473" i="3" l="1"/>
  <c r="C474" i="3" s="1"/>
  <c r="D474" i="3" s="1"/>
  <c r="E474" i="3" s="1"/>
  <c r="G474" i="3" s="1"/>
  <c r="F474" i="3" l="1"/>
  <c r="H474" i="3" l="1"/>
  <c r="C475" i="3" s="1"/>
  <c r="D475" i="3" s="1"/>
  <c r="E475" i="3" s="1"/>
  <c r="G475" i="3" s="1"/>
  <c r="F475" i="3" l="1"/>
  <c r="H475" i="3" l="1"/>
  <c r="C476" i="3" s="1"/>
  <c r="D476" i="3" s="1"/>
  <c r="E476" i="3" s="1"/>
  <c r="G476" i="3" s="1"/>
  <c r="F476" i="3" l="1"/>
  <c r="H476" i="3" l="1"/>
  <c r="C477" i="3" s="1"/>
  <c r="D477" i="3" s="1"/>
  <c r="E477" i="3" s="1"/>
  <c r="G477" i="3" s="1"/>
  <c r="F477" i="3" l="1"/>
  <c r="H477" i="3" l="1"/>
  <c r="C478" i="3" s="1"/>
  <c r="D478" i="3" s="1"/>
  <c r="E478" i="3" s="1"/>
  <c r="G478" i="3" s="1"/>
  <c r="F478" i="3" l="1"/>
  <c r="H478" i="3" l="1"/>
  <c r="C479" i="3" s="1"/>
  <c r="D479" i="3" s="1"/>
  <c r="E479" i="3" s="1"/>
  <c r="G479" i="3" s="1"/>
  <c r="F479" i="3" l="1"/>
  <c r="H479" i="3" l="1"/>
  <c r="C480" i="3" s="1"/>
  <c r="D480" i="3" s="1"/>
  <c r="E480" i="3" s="1"/>
  <c r="G480" i="3" s="1"/>
  <c r="F480" i="3" l="1"/>
  <c r="H480" i="3" l="1"/>
  <c r="C481" i="3" s="1"/>
  <c r="D481" i="3" s="1"/>
  <c r="E481" i="3" s="1"/>
  <c r="G481" i="3" s="1"/>
  <c r="F481" i="3" l="1"/>
  <c r="H481" i="3" l="1"/>
  <c r="C482" i="3" s="1"/>
  <c r="D482" i="3" s="1"/>
  <c r="E482" i="3" s="1"/>
  <c r="G482" i="3" s="1"/>
  <c r="F482" i="3" l="1"/>
  <c r="H482" i="3" l="1"/>
  <c r="C483" i="3" s="1"/>
  <c r="D483" i="3" s="1"/>
  <c r="E483" i="3" s="1"/>
  <c r="G483" i="3" s="1"/>
  <c r="F483" i="3" l="1"/>
  <c r="H483" i="3" l="1"/>
  <c r="C484" i="3" s="1"/>
  <c r="D484" i="3" s="1"/>
  <c r="E484" i="3" s="1"/>
  <c r="G484" i="3" s="1"/>
  <c r="F484" i="3" l="1"/>
  <c r="H484" i="3" l="1"/>
  <c r="C485" i="3" s="1"/>
  <c r="D485" i="3" s="1"/>
  <c r="E485" i="3" s="1"/>
  <c r="G485" i="3" s="1"/>
  <c r="F485" i="3" l="1"/>
  <c r="H485" i="3" l="1"/>
  <c r="C486" i="3" s="1"/>
  <c r="D486" i="3" s="1"/>
  <c r="E486" i="3" s="1"/>
  <c r="G486" i="3" s="1"/>
  <c r="F486" i="3" l="1"/>
  <c r="H486" i="3" l="1"/>
  <c r="C487" i="3" s="1"/>
  <c r="D487" i="3" s="1"/>
  <c r="E487" i="3" s="1"/>
  <c r="G487" i="3" s="1"/>
  <c r="F487" i="3" l="1"/>
  <c r="H487" i="3" l="1"/>
  <c r="C488" i="3" s="1"/>
  <c r="D488" i="3" s="1"/>
  <c r="E488" i="3" s="1"/>
  <c r="G488" i="3" s="1"/>
  <c r="F488" i="3" l="1"/>
  <c r="H488" i="3" l="1"/>
  <c r="C489" i="3" s="1"/>
  <c r="D489" i="3" s="1"/>
  <c r="E489" i="3" s="1"/>
  <c r="G489" i="3" s="1"/>
  <c r="F489" i="3" l="1"/>
  <c r="H489" i="3" l="1"/>
  <c r="C490" i="3" s="1"/>
  <c r="D490" i="3" s="1"/>
  <c r="E490" i="3" s="1"/>
  <c r="G490" i="3" s="1"/>
  <c r="F490" i="3" l="1"/>
  <c r="H490" i="3" l="1"/>
  <c r="C491" i="3" s="1"/>
  <c r="D491" i="3" s="1"/>
  <c r="E491" i="3" s="1"/>
  <c r="G491" i="3" s="1"/>
  <c r="F491" i="3" l="1"/>
  <c r="H491" i="3" l="1"/>
  <c r="C492" i="3" s="1"/>
  <c r="D492" i="3" s="1"/>
  <c r="E492" i="3" s="1"/>
  <c r="G492" i="3" s="1"/>
  <c r="F492" i="3" l="1"/>
  <c r="H492" i="3" l="1"/>
  <c r="C493" i="3" s="1"/>
  <c r="D493" i="3" s="1"/>
  <c r="E493" i="3" s="1"/>
  <c r="G493" i="3" s="1"/>
  <c r="F493" i="3" l="1"/>
  <c r="H493" i="3" l="1"/>
  <c r="C494" i="3" s="1"/>
  <c r="D494" i="3" s="1"/>
  <c r="E494" i="3" s="1"/>
  <c r="G494" i="3" s="1"/>
  <c r="F494" i="3" l="1"/>
  <c r="H494" i="3" l="1"/>
  <c r="C495" i="3" s="1"/>
  <c r="D495" i="3" s="1"/>
  <c r="E495" i="3" s="1"/>
  <c r="G495" i="3" s="1"/>
  <c r="F495" i="3" l="1"/>
  <c r="H495" i="3" l="1"/>
  <c r="C496" i="3" s="1"/>
  <c r="D496" i="3" s="1"/>
  <c r="E496" i="3" s="1"/>
  <c r="G496" i="3" s="1"/>
  <c r="F496" i="3" l="1"/>
  <c r="H496" i="3" l="1"/>
  <c r="C497" i="3" s="1"/>
  <c r="D497" i="3" s="1"/>
  <c r="E497" i="3" s="1"/>
  <c r="G497" i="3" s="1"/>
  <c r="F497" i="3" l="1"/>
  <c r="H497" i="3" l="1"/>
  <c r="C498" i="3" s="1"/>
  <c r="D498" i="3" s="1"/>
  <c r="E498" i="3" s="1"/>
  <c r="G498" i="3" s="1"/>
  <c r="F498" i="3" l="1"/>
  <c r="H498" i="3" l="1"/>
  <c r="C499" i="3" s="1"/>
  <c r="D499" i="3" s="1"/>
  <c r="E499" i="3" s="1"/>
  <c r="G499" i="3" s="1"/>
  <c r="F499" i="3" l="1"/>
  <c r="H499" i="3" l="1"/>
  <c r="C500" i="3" s="1"/>
  <c r="D500" i="3" s="1"/>
  <c r="E500" i="3" s="1"/>
  <c r="G500" i="3" s="1"/>
  <c r="F500" i="3" l="1"/>
  <c r="H500" i="3" l="1"/>
  <c r="C501" i="3" s="1"/>
  <c r="D501" i="3" s="1"/>
  <c r="E501" i="3" s="1"/>
  <c r="G501" i="3" s="1"/>
  <c r="F501" i="3" l="1"/>
  <c r="H501" i="3" l="1"/>
  <c r="C502" i="3" s="1"/>
  <c r="D502" i="3" s="1"/>
  <c r="E502" i="3" s="1"/>
  <c r="G502" i="3" s="1"/>
  <c r="F502" i="3" l="1"/>
  <c r="H502" i="3" l="1"/>
  <c r="C503" i="3" s="1"/>
  <c r="D503" i="3" s="1"/>
  <c r="E503" i="3" s="1"/>
  <c r="G503" i="3" s="1"/>
  <c r="F503" i="3" l="1"/>
  <c r="H503" i="3" l="1"/>
  <c r="C504" i="3" s="1"/>
  <c r="D504" i="3" s="1"/>
  <c r="E504" i="3" s="1"/>
  <c r="G504" i="3" s="1"/>
  <c r="F504" i="3" l="1"/>
  <c r="H504" i="3" l="1"/>
  <c r="C505" i="3" s="1"/>
  <c r="D505" i="3" s="1"/>
  <c r="E505" i="3" s="1"/>
  <c r="G505" i="3" s="1"/>
  <c r="F505" i="3" l="1"/>
  <c r="H505" i="3" l="1"/>
  <c r="C506" i="3" s="1"/>
  <c r="D506" i="3" s="1"/>
  <c r="E506" i="3" s="1"/>
  <c r="G506" i="3" s="1"/>
  <c r="F506" i="3" l="1"/>
  <c r="H506" i="3" l="1"/>
  <c r="C507" i="3" s="1"/>
  <c r="D507" i="3" s="1"/>
  <c r="E507" i="3" s="1"/>
  <c r="G507" i="3" s="1"/>
  <c r="F507" i="3" l="1"/>
  <c r="H507" i="3" s="1"/>
</calcChain>
</file>

<file path=xl/sharedStrings.xml><?xml version="1.0" encoding="utf-8"?>
<sst xmlns="http://schemas.openxmlformats.org/spreadsheetml/2006/main" count="32" uniqueCount="26">
  <si>
    <t>%</t>
  </si>
  <si>
    <t>maxCurrent</t>
  </si>
  <si>
    <t>minCurrent</t>
  </si>
  <si>
    <t>maxSpeed</t>
  </si>
  <si>
    <t>stallTorque</t>
  </si>
  <si>
    <t>Target Current</t>
  </si>
  <si>
    <t>Target Speed</t>
  </si>
  <si>
    <t>p</t>
  </si>
  <si>
    <t>i</t>
  </si>
  <si>
    <t>d</t>
  </si>
  <si>
    <t>PID Target</t>
  </si>
  <si>
    <t>-</t>
  </si>
  <si>
    <t>rpm</t>
  </si>
  <si>
    <t>amps</t>
  </si>
  <si>
    <t>dE/dn</t>
  </si>
  <si>
    <t>PID Start</t>
  </si>
  <si>
    <t>in-oz</t>
  </si>
  <si>
    <t>Filter</t>
  </si>
  <si>
    <t>lpfk</t>
  </si>
  <si>
    <t>N</t>
  </si>
  <si>
    <t>Current I</t>
  </si>
  <si>
    <t>Error</t>
  </si>
  <si>
    <t>Accumulated Error</t>
  </si>
  <si>
    <t>Output</t>
  </si>
  <si>
    <t>dO/dn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</si>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</sst>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</a:t>
            </a:r>
            <a:r>
              <a:rPr lang="en-US" baseline="0"/>
              <a:t> Current v. Target Speed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vs Speed Calculation'!$C$1</c:f>
              <c:strCache>
                <c:ptCount val="1"/>
                <c:pt idx="0">
                  <c:v>Target Current</c:v>
                </c:pt>
              </c:strCache>
            </c:strRef>
          </c:tx>
          <c:marker>
            <c:symbol val="none"/>
          </c:marker>
          <c:cat>
            <c:strRef>
              <c:f>'Current vs Speed Calculation'!$B:$B</c:f>
              <c:strCache>
                <c:ptCount val="102"/>
                <c:pt idx="0">
                  <c:v>Target Speed</c:v>
                </c:pt>
                <c:pt idx="1">
                  <c:v>0</c:v>
                </c:pt>
                <c:pt idx="2">
                  <c:v>0.28</c:v>
                </c:pt>
                <c:pt idx="3">
                  <c:v>0.56</c:v>
                </c:pt>
                <c:pt idx="4">
                  <c:v>0.84</c:v>
                </c:pt>
                <c:pt idx="5">
                  <c:v>1.12</c:v>
                </c:pt>
                <c:pt idx="6">
                  <c:v>1.4</c:v>
                </c:pt>
                <c:pt idx="7">
                  <c:v>1.68</c:v>
                </c:pt>
                <c:pt idx="8">
                  <c:v>1.96</c:v>
                </c:pt>
                <c:pt idx="9">
                  <c:v>2.24</c:v>
                </c:pt>
                <c:pt idx="10">
                  <c:v>2.52</c:v>
                </c:pt>
                <c:pt idx="11">
                  <c:v>2.8</c:v>
                </c:pt>
                <c:pt idx="12">
                  <c:v>3.08</c:v>
                </c:pt>
                <c:pt idx="13">
                  <c:v>3.36</c:v>
                </c:pt>
                <c:pt idx="14">
                  <c:v>3.64</c:v>
                </c:pt>
                <c:pt idx="15">
                  <c:v>3.92</c:v>
                </c:pt>
                <c:pt idx="16">
                  <c:v>4.2</c:v>
                </c:pt>
                <c:pt idx="17">
                  <c:v>4.48</c:v>
                </c:pt>
                <c:pt idx="18">
                  <c:v>4.76</c:v>
                </c:pt>
                <c:pt idx="19">
                  <c:v>5.04</c:v>
                </c:pt>
                <c:pt idx="20">
                  <c:v>5.32</c:v>
                </c:pt>
                <c:pt idx="21">
                  <c:v>5.6</c:v>
                </c:pt>
                <c:pt idx="22">
                  <c:v>5.88</c:v>
                </c:pt>
                <c:pt idx="23">
                  <c:v>6.16</c:v>
                </c:pt>
                <c:pt idx="24">
                  <c:v>6.44</c:v>
                </c:pt>
                <c:pt idx="25">
                  <c:v>6.72</c:v>
                </c:pt>
                <c:pt idx="26">
                  <c:v>7</c:v>
                </c:pt>
                <c:pt idx="27">
                  <c:v>7.28</c:v>
                </c:pt>
                <c:pt idx="28">
                  <c:v>7.56</c:v>
                </c:pt>
                <c:pt idx="29">
                  <c:v>7.84</c:v>
                </c:pt>
                <c:pt idx="30">
                  <c:v>8.12</c:v>
                </c:pt>
                <c:pt idx="31">
                  <c:v>8.4</c:v>
                </c:pt>
                <c:pt idx="32">
                  <c:v>8.68</c:v>
                </c:pt>
                <c:pt idx="33">
                  <c:v>8.96</c:v>
                </c:pt>
                <c:pt idx="34">
                  <c:v>9.24</c:v>
                </c:pt>
                <c:pt idx="35">
                  <c:v>9.52</c:v>
                </c:pt>
                <c:pt idx="36">
                  <c:v>9.8</c:v>
                </c:pt>
                <c:pt idx="37">
                  <c:v>10.08</c:v>
                </c:pt>
                <c:pt idx="38">
                  <c:v>10.36</c:v>
                </c:pt>
                <c:pt idx="39">
                  <c:v>10.64</c:v>
                </c:pt>
                <c:pt idx="40">
                  <c:v>10.92</c:v>
                </c:pt>
                <c:pt idx="41">
                  <c:v>11.2</c:v>
                </c:pt>
                <c:pt idx="42">
                  <c:v>11.48</c:v>
                </c:pt>
                <c:pt idx="43">
                  <c:v>11.76</c:v>
                </c:pt>
                <c:pt idx="44">
                  <c:v>12.04</c:v>
                </c:pt>
                <c:pt idx="45">
                  <c:v>12.32</c:v>
                </c:pt>
                <c:pt idx="46">
                  <c:v>12.6</c:v>
                </c:pt>
                <c:pt idx="47">
                  <c:v>12.88</c:v>
                </c:pt>
                <c:pt idx="48">
                  <c:v>13.16</c:v>
                </c:pt>
                <c:pt idx="49">
                  <c:v>13.44</c:v>
                </c:pt>
                <c:pt idx="50">
                  <c:v>13.72</c:v>
                </c:pt>
                <c:pt idx="51">
                  <c:v>14</c:v>
                </c:pt>
                <c:pt idx="52">
                  <c:v>14.28</c:v>
                </c:pt>
                <c:pt idx="53">
                  <c:v>14.56</c:v>
                </c:pt>
                <c:pt idx="54">
                  <c:v>14.84</c:v>
                </c:pt>
                <c:pt idx="55">
                  <c:v>15.12</c:v>
                </c:pt>
                <c:pt idx="56">
                  <c:v>15.4</c:v>
                </c:pt>
                <c:pt idx="57">
                  <c:v>15.68</c:v>
                </c:pt>
                <c:pt idx="58">
                  <c:v>15.96</c:v>
                </c:pt>
                <c:pt idx="59">
                  <c:v>16.24</c:v>
                </c:pt>
                <c:pt idx="60">
                  <c:v>16.52</c:v>
                </c:pt>
                <c:pt idx="61">
                  <c:v>16.8</c:v>
                </c:pt>
                <c:pt idx="62">
                  <c:v>17.08</c:v>
                </c:pt>
                <c:pt idx="63">
                  <c:v>17.36</c:v>
                </c:pt>
                <c:pt idx="64">
                  <c:v>17.64</c:v>
                </c:pt>
                <c:pt idx="65">
                  <c:v>17.92</c:v>
                </c:pt>
                <c:pt idx="66">
                  <c:v>18.2</c:v>
                </c:pt>
                <c:pt idx="67">
                  <c:v>18.48</c:v>
                </c:pt>
                <c:pt idx="68">
                  <c:v>18.76</c:v>
                </c:pt>
                <c:pt idx="69">
                  <c:v>19.04</c:v>
                </c:pt>
                <c:pt idx="70">
                  <c:v>19.32</c:v>
                </c:pt>
                <c:pt idx="71">
                  <c:v>19.6</c:v>
                </c:pt>
                <c:pt idx="72">
                  <c:v>19.88</c:v>
                </c:pt>
                <c:pt idx="73">
                  <c:v>20.16</c:v>
                </c:pt>
                <c:pt idx="74">
                  <c:v>20.44</c:v>
                </c:pt>
                <c:pt idx="75">
                  <c:v>20.72</c:v>
                </c:pt>
                <c:pt idx="76">
                  <c:v>21</c:v>
                </c:pt>
                <c:pt idx="77">
                  <c:v>21.28</c:v>
                </c:pt>
                <c:pt idx="78">
                  <c:v>21.56</c:v>
                </c:pt>
                <c:pt idx="79">
                  <c:v>21.84</c:v>
                </c:pt>
                <c:pt idx="80">
                  <c:v>22.12</c:v>
                </c:pt>
                <c:pt idx="81">
                  <c:v>22.4</c:v>
                </c:pt>
                <c:pt idx="82">
                  <c:v>22.68</c:v>
                </c:pt>
                <c:pt idx="83">
                  <c:v>22.96</c:v>
                </c:pt>
                <c:pt idx="84">
                  <c:v>23.24</c:v>
                </c:pt>
                <c:pt idx="85">
                  <c:v>23.52</c:v>
                </c:pt>
                <c:pt idx="86">
                  <c:v>23.8</c:v>
                </c:pt>
                <c:pt idx="87">
                  <c:v>24.08</c:v>
                </c:pt>
                <c:pt idx="88">
                  <c:v>24.36</c:v>
                </c:pt>
                <c:pt idx="89">
                  <c:v>24.64</c:v>
                </c:pt>
                <c:pt idx="90">
                  <c:v>24.92</c:v>
                </c:pt>
                <c:pt idx="91">
                  <c:v>25.2</c:v>
                </c:pt>
                <c:pt idx="92">
                  <c:v>25.48</c:v>
                </c:pt>
                <c:pt idx="93">
                  <c:v>25.76</c:v>
                </c:pt>
                <c:pt idx="94">
                  <c:v>26.04</c:v>
                </c:pt>
                <c:pt idx="95">
                  <c:v>26.32</c:v>
                </c:pt>
                <c:pt idx="96">
                  <c:v>26.6</c:v>
                </c:pt>
                <c:pt idx="97">
                  <c:v>26.88</c:v>
                </c:pt>
                <c:pt idx="98">
                  <c:v>27.16</c:v>
                </c:pt>
                <c:pt idx="99">
                  <c:v>27.44</c:v>
                </c:pt>
                <c:pt idx="100">
                  <c:v>27.72</c:v>
                </c:pt>
                <c:pt idx="101">
                  <c:v>28</c:v>
                </c:pt>
              </c:strCache>
            </c:strRef>
          </c:cat>
          <c:val>
            <c:numRef>
              <c:f>'Current vs Speed Calculation'!$C$2:$C$102</c:f>
              <c:numCache>
                <c:formatCode>General</c:formatCode>
                <c:ptCount val="101"/>
                <c:pt idx="0">
                  <c:v>0.6</c:v>
                </c:pt>
                <c:pt idx="1">
                  <c:v>0.81400000000000083</c:v>
                </c:pt>
                <c:pt idx="2">
                  <c:v>1.0279999999999989</c:v>
                </c:pt>
                <c:pt idx="3">
                  <c:v>1.2419999999999998</c:v>
                </c:pt>
                <c:pt idx="4">
                  <c:v>1.4560000000000008</c:v>
                </c:pt>
                <c:pt idx="5">
                  <c:v>1.669999999999999</c:v>
                </c:pt>
                <c:pt idx="6">
                  <c:v>1.8839999999999995</c:v>
                </c:pt>
                <c:pt idx="7">
                  <c:v>2.0980000000000008</c:v>
                </c:pt>
                <c:pt idx="8">
                  <c:v>2.3120000000000016</c:v>
                </c:pt>
                <c:pt idx="9">
                  <c:v>2.5259999999999998</c:v>
                </c:pt>
                <c:pt idx="10">
                  <c:v>2.74</c:v>
                </c:pt>
                <c:pt idx="11">
                  <c:v>2.9539999999999988</c:v>
                </c:pt>
                <c:pt idx="12">
                  <c:v>3.1679999999999993</c:v>
                </c:pt>
                <c:pt idx="13">
                  <c:v>3.3820000000000001</c:v>
                </c:pt>
                <c:pt idx="14">
                  <c:v>3.5959999999999983</c:v>
                </c:pt>
                <c:pt idx="15">
                  <c:v>3.8099999999999996</c:v>
                </c:pt>
                <c:pt idx="16">
                  <c:v>4.024</c:v>
                </c:pt>
                <c:pt idx="17">
                  <c:v>4.2380000000000013</c:v>
                </c:pt>
                <c:pt idx="18">
                  <c:v>4.4519999999999991</c:v>
                </c:pt>
                <c:pt idx="19">
                  <c:v>4.6659999999999995</c:v>
                </c:pt>
                <c:pt idx="20">
                  <c:v>4.88</c:v>
                </c:pt>
                <c:pt idx="21">
                  <c:v>5.0940000000000012</c:v>
                </c:pt>
                <c:pt idx="22">
                  <c:v>5.3080000000000025</c:v>
                </c:pt>
                <c:pt idx="23">
                  <c:v>5.5220000000000011</c:v>
                </c:pt>
                <c:pt idx="24">
                  <c:v>5.7360000000000015</c:v>
                </c:pt>
                <c:pt idx="25">
                  <c:v>5.9499999999999993</c:v>
                </c:pt>
                <c:pt idx="26">
                  <c:v>6.1639999999999997</c:v>
                </c:pt>
                <c:pt idx="27">
                  <c:v>6.378000000000001</c:v>
                </c:pt>
                <c:pt idx="28">
                  <c:v>6.5920000000000023</c:v>
                </c:pt>
                <c:pt idx="29">
                  <c:v>6.8060000000000027</c:v>
                </c:pt>
                <c:pt idx="30">
                  <c:v>7.0200000000000014</c:v>
                </c:pt>
                <c:pt idx="31">
                  <c:v>7.2340000000000018</c:v>
                </c:pt>
                <c:pt idx="32">
                  <c:v>7.4479999999999995</c:v>
                </c:pt>
                <c:pt idx="33">
                  <c:v>7.6619999999999999</c:v>
                </c:pt>
                <c:pt idx="34">
                  <c:v>7.8760000000000021</c:v>
                </c:pt>
                <c:pt idx="35">
                  <c:v>8.0900000000000034</c:v>
                </c:pt>
                <c:pt idx="36">
                  <c:v>8.3040000000000038</c:v>
                </c:pt>
                <c:pt idx="37">
                  <c:v>8.5180000000000042</c:v>
                </c:pt>
                <c:pt idx="38">
                  <c:v>8.7320000000000029</c:v>
                </c:pt>
                <c:pt idx="39">
                  <c:v>8.9460000000000033</c:v>
                </c:pt>
                <c:pt idx="40">
                  <c:v>9.16</c:v>
                </c:pt>
                <c:pt idx="41">
                  <c:v>9.3740000000000023</c:v>
                </c:pt>
                <c:pt idx="42">
                  <c:v>9.5880000000000027</c:v>
                </c:pt>
                <c:pt idx="43">
                  <c:v>9.8020000000000032</c:v>
                </c:pt>
                <c:pt idx="44">
                  <c:v>10.016000000000002</c:v>
                </c:pt>
                <c:pt idx="45">
                  <c:v>10.230000000000004</c:v>
                </c:pt>
                <c:pt idx="46">
                  <c:v>10.444000000000004</c:v>
                </c:pt>
                <c:pt idx="47">
                  <c:v>10.658000000000005</c:v>
                </c:pt>
                <c:pt idx="48">
                  <c:v>10.872000000000003</c:v>
                </c:pt>
                <c:pt idx="49">
                  <c:v>11.086000000000006</c:v>
                </c:pt>
                <c:pt idx="50">
                  <c:v>11.300000000000004</c:v>
                </c:pt>
                <c:pt idx="51">
                  <c:v>11.514000000000003</c:v>
                </c:pt>
                <c:pt idx="52">
                  <c:v>11.728000000000003</c:v>
                </c:pt>
                <c:pt idx="53">
                  <c:v>11.942000000000004</c:v>
                </c:pt>
                <c:pt idx="54">
                  <c:v>12.156000000000006</c:v>
                </c:pt>
                <c:pt idx="55">
                  <c:v>12.370000000000005</c:v>
                </c:pt>
                <c:pt idx="56">
                  <c:v>12.584000000000005</c:v>
                </c:pt>
                <c:pt idx="57">
                  <c:v>12.798000000000005</c:v>
                </c:pt>
                <c:pt idx="58">
                  <c:v>13.012000000000006</c:v>
                </c:pt>
                <c:pt idx="59">
                  <c:v>13.226000000000006</c:v>
                </c:pt>
                <c:pt idx="60">
                  <c:v>13.440000000000005</c:v>
                </c:pt>
                <c:pt idx="61">
                  <c:v>13.654000000000005</c:v>
                </c:pt>
                <c:pt idx="62">
                  <c:v>13.868000000000006</c:v>
                </c:pt>
                <c:pt idx="63">
                  <c:v>14.082000000000004</c:v>
                </c:pt>
                <c:pt idx="64">
                  <c:v>14.296000000000006</c:v>
                </c:pt>
                <c:pt idx="65">
                  <c:v>14.510000000000007</c:v>
                </c:pt>
                <c:pt idx="66">
                  <c:v>14.724000000000007</c:v>
                </c:pt>
                <c:pt idx="67">
                  <c:v>14.938000000000008</c:v>
                </c:pt>
                <c:pt idx="68">
                  <c:v>15.152000000000006</c:v>
                </c:pt>
                <c:pt idx="69">
                  <c:v>15.366000000000007</c:v>
                </c:pt>
                <c:pt idx="70">
                  <c:v>15.580000000000007</c:v>
                </c:pt>
                <c:pt idx="71">
                  <c:v>15.794000000000006</c:v>
                </c:pt>
                <c:pt idx="72">
                  <c:v>16.008000000000006</c:v>
                </c:pt>
                <c:pt idx="73">
                  <c:v>16.222000000000008</c:v>
                </c:pt>
                <c:pt idx="74">
                  <c:v>16.436000000000011</c:v>
                </c:pt>
                <c:pt idx="75">
                  <c:v>16.650000000000009</c:v>
                </c:pt>
                <c:pt idx="76">
                  <c:v>16.864000000000008</c:v>
                </c:pt>
                <c:pt idx="77">
                  <c:v>17.07800000000001</c:v>
                </c:pt>
                <c:pt idx="78">
                  <c:v>17.292000000000012</c:v>
                </c:pt>
                <c:pt idx="79">
                  <c:v>17.506000000000011</c:v>
                </c:pt>
                <c:pt idx="80">
                  <c:v>17.72000000000001</c:v>
                </c:pt>
                <c:pt idx="81">
                  <c:v>17.934000000000012</c:v>
                </c:pt>
                <c:pt idx="82">
                  <c:v>18.14800000000001</c:v>
                </c:pt>
                <c:pt idx="83">
                  <c:v>18.362000000000013</c:v>
                </c:pt>
                <c:pt idx="84">
                  <c:v>18.576000000000011</c:v>
                </c:pt>
                <c:pt idx="85">
                  <c:v>18.79000000000001</c:v>
                </c:pt>
                <c:pt idx="86">
                  <c:v>19.004000000000016</c:v>
                </c:pt>
                <c:pt idx="87">
                  <c:v>19.218000000000007</c:v>
                </c:pt>
                <c:pt idx="88">
                  <c:v>19.432000000000013</c:v>
                </c:pt>
                <c:pt idx="89">
                  <c:v>19.646000000000015</c:v>
                </c:pt>
                <c:pt idx="90">
                  <c:v>19.860000000000014</c:v>
                </c:pt>
                <c:pt idx="91">
                  <c:v>20.074000000000016</c:v>
                </c:pt>
                <c:pt idx="92">
                  <c:v>20.288000000000014</c:v>
                </c:pt>
                <c:pt idx="93">
                  <c:v>20.502000000000013</c:v>
                </c:pt>
                <c:pt idx="94">
                  <c:v>20.716000000000015</c:v>
                </c:pt>
                <c:pt idx="95">
                  <c:v>20.930000000000014</c:v>
                </c:pt>
                <c:pt idx="96">
                  <c:v>21.144000000000013</c:v>
                </c:pt>
                <c:pt idx="97">
                  <c:v>21.358000000000015</c:v>
                </c:pt>
                <c:pt idx="98">
                  <c:v>21.572000000000013</c:v>
                </c:pt>
                <c:pt idx="99">
                  <c:v>21.786000000000016</c:v>
                </c:pt>
                <c:pt idx="100">
                  <c:v>22.000000000000014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77248"/>
        <c:axId val="133080960"/>
      </c:lineChart>
      <c:catAx>
        <c:axId val="1330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80960"/>
        <c:crosses val="autoZero"/>
        <c:auto val="1"/>
        <c:lblAlgn val="ctr"/>
        <c:lblOffset val="100"/>
        <c:noMultiLvlLbl val="0"/>
      </c:catAx>
      <c:valAx>
        <c:axId val="1330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marker>
            <c:symbol val="none"/>
          </c:marker>
          <c:cat>
            <c:numRef>
              <c:f>'PID Calculation'!$B$2:$B$507</c:f>
              <c:numCache>
                <c:formatCode>General</c:formatCode>
                <c:ptCount val="5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</c:numCache>
            </c:numRef>
          </c:cat>
          <c:val>
            <c:numRef>
              <c:f>'PID Calculation'!$H$2:$H$507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-42.639999999999993</c:v>
                </c:pt>
                <c:pt idx="6">
                  <c:v>-192.55005714285716</c:v>
                </c:pt>
                <c:pt idx="7">
                  <c:v>-719.59098661224482</c:v>
                </c:pt>
                <c:pt idx="8">
                  <c:v>-2572.5163115039068</c:v>
                </c:pt>
                <c:pt idx="9">
                  <c:v>-9086.8723465873063</c:v>
                </c:pt>
                <c:pt idx="10">
                  <c:v>-31989.486921359086</c:v>
                </c:pt>
                <c:pt idx="11">
                  <c:v>-112508.53616209244</c:v>
                </c:pt>
                <c:pt idx="12">
                  <c:v>-395590.50784987066</c:v>
                </c:pt>
                <c:pt idx="13">
                  <c:v>-1390825.8397407592</c:v>
                </c:pt>
                <c:pt idx="14">
                  <c:v>-4889788.9137171553</c:v>
                </c:pt>
                <c:pt idx="15">
                  <c:v>-17191143.378082741</c:v>
                </c:pt>
                <c:pt idx="16">
                  <c:v>-60439191.002088048</c:v>
                </c:pt>
                <c:pt idx="17">
                  <c:v>-212486969.86305526</c:v>
                </c:pt>
                <c:pt idx="18">
                  <c:v>-747043518.11568439</c:v>
                </c:pt>
                <c:pt idx="19">
                  <c:v>-2626391611.3295698</c:v>
                </c:pt>
                <c:pt idx="20">
                  <c:v>-9233642550.4715309</c:v>
                </c:pt>
                <c:pt idx="21">
                  <c:v>-32462849066.512062</c:v>
                </c:pt>
                <c:pt idx="22">
                  <c:v>-114130102260.76311</c:v>
                </c:pt>
                <c:pt idx="23">
                  <c:v>-401248830990.83722</c:v>
                </c:pt>
                <c:pt idx="24">
                  <c:v>-1410676247283.2832</c:v>
                </c:pt>
                <c:pt idx="25">
                  <c:v>-4959534635134.2979</c:v>
                </c:pt>
                <c:pt idx="26">
                  <c:v>-17436306767279.078</c:v>
                </c:pt>
                <c:pt idx="27">
                  <c:v>-61301072791862.383</c:v>
                </c:pt>
                <c:pt idx="28">
                  <c:v>-215517057344004.56</c:v>
                </c:pt>
                <c:pt idx="29">
                  <c:v>-757696397319464.62</c:v>
                </c:pt>
                <c:pt idx="30">
                  <c:v>-2663844048290332</c:v>
                </c:pt>
                <c:pt idx="31">
                  <c:v>-9365314575489336</c:v>
                </c:pt>
                <c:pt idx="32">
                  <c:v>-3.2925770243256124E+16</c:v>
                </c:pt>
                <c:pt idx="33">
                  <c:v>-1.1575760081236192E+17</c:v>
                </c:pt>
                <c:pt idx="34">
                  <c:v>-4.0697065085603245E+17</c:v>
                </c:pt>
                <c:pt idx="35">
                  <c:v>-1.430792531080994E+18</c:v>
                </c:pt>
                <c:pt idx="36">
                  <c:v>-5.0302577414147512E+18</c:v>
                </c:pt>
                <c:pt idx="37">
                  <c:v>-1.7684949002316714E+19</c:v>
                </c:pt>
                <c:pt idx="38">
                  <c:v>-6.2175227849573474E+19</c:v>
                </c:pt>
                <c:pt idx="39">
                  <c:v>-2.1859033676828616E+20</c:v>
                </c:pt>
                <c:pt idx="40">
                  <c:v>-7.6850116969536042E+20</c:v>
                </c:pt>
                <c:pt idx="41">
                  <c:v>-2.7018305408861172E+21</c:v>
                </c:pt>
                <c:pt idx="42">
                  <c:v>-9.4988642301724779E+21</c:v>
                </c:pt>
                <c:pt idx="43">
                  <c:v>-3.3395292672077811E+22</c:v>
                </c:pt>
                <c:pt idx="44">
                  <c:v>-1.1740830752283356E+23</c:v>
                </c:pt>
                <c:pt idx="45">
                  <c:v>-4.1277406401956197E+23</c:v>
                </c:pt>
                <c:pt idx="46">
                  <c:v>-1.4511956736459171E+24</c:v>
                </c:pt>
                <c:pt idx="47">
                  <c:v>-5.1019893612037167E+24</c:v>
                </c:pt>
                <c:pt idx="48">
                  <c:v>-1.7937136882746209E+25</c:v>
                </c:pt>
                <c:pt idx="49">
                  <c:v>-6.3061848383483469E+25</c:v>
                </c:pt>
                <c:pt idx="50">
                  <c:v>-2.2170744124536115E+26</c:v>
                </c:pt>
                <c:pt idx="51">
                  <c:v>-7.7946001843547681E+26</c:v>
                </c:pt>
                <c:pt idx="52">
                  <c:v>-2.7403587219567262E+27</c:v>
                </c:pt>
                <c:pt idx="53">
                  <c:v>-9.6343183067650048E+27</c:v>
                </c:pt>
                <c:pt idx="54">
                  <c:v>-3.3871510504212392E+28</c:v>
                </c:pt>
                <c:pt idx="55">
                  <c:v>-1.1908255335838098E+29</c:v>
                </c:pt>
                <c:pt idx="56">
                  <c:v>-4.186602340213937E+29</c:v>
                </c:pt>
                <c:pt idx="57">
                  <c:v>-1.4718897656095001E+30</c:v>
                </c:pt>
                <c:pt idx="58">
                  <c:v>-5.1747438759499709E+30</c:v>
                </c:pt>
                <c:pt idx="59">
                  <c:v>-1.8192920969589826E+31</c:v>
                </c:pt>
                <c:pt idx="60">
                  <c:v>-6.3961112151657947E+31</c:v>
                </c:pt>
                <c:pt idx="61">
                  <c:v>-2.2486899572175743E+32</c:v>
                </c:pt>
                <c:pt idx="62">
                  <c:v>-7.9057514067320735E+32</c:v>
                </c:pt>
                <c:pt idx="63">
                  <c:v>-2.7794363159953761E+33</c:v>
                </c:pt>
                <c:pt idx="64">
                  <c:v>-9.7717039623780281E+33</c:v>
                </c:pt>
                <c:pt idx="65">
                  <c:v>-3.4354519216303321E+34</c:v>
                </c:pt>
                <c:pt idx="66">
                  <c:v>-1.2078067398760353E+35</c:v>
                </c:pt>
                <c:pt idx="67">
                  <c:v>-4.2463034097641753E+35</c:v>
                </c:pt>
                <c:pt idx="68">
                  <c:v>-1.4928789559185192E+36</c:v>
                </c:pt>
                <c:pt idx="69">
                  <c:v>-5.2485358721649656E+36</c:v>
                </c:pt>
                <c:pt idx="70">
                  <c:v>-1.8452352544854256E+37</c:v>
                </c:pt>
                <c:pt idx="71">
                  <c:v>-6.4873199446980477E+37</c:v>
                </c:pt>
                <c:pt idx="72">
                  <c:v>-2.2807563405574132E+38</c:v>
                </c:pt>
                <c:pt idx="73">
                  <c:v>-8.0184876487311343E+38</c:v>
                </c:pt>
                <c:pt idx="74">
                  <c:v>-2.8190711576467603E+39</c:v>
                </c:pt>
                <c:pt idx="75">
                  <c:v>-9.9110487413838234E+39</c:v>
                </c:pt>
                <c:pt idx="76">
                  <c:v>-3.4844415646493704E+40</c:v>
                </c:pt>
                <c:pt idx="77">
                  <c:v>-1.2250300986574431E+41</c:v>
                </c:pt>
                <c:pt idx="78">
                  <c:v>-4.3068558182799537E+41</c:v>
                </c:pt>
                <c:pt idx="79">
                  <c:v>-1.5141674526838522E+42</c:v>
                </c:pt>
                <c:pt idx="80">
                  <c:v>-5.3233801443642288E+42</c:v>
                </c:pt>
                <c:pt idx="81">
                  <c:v>-1.8715483621829096E+43</c:v>
                </c:pt>
                <c:pt idx="82">
                  <c:v>-6.5798293133316292E+43</c:v>
                </c:pt>
                <c:pt idx="83">
                  <c:v>-2.313279991444163E+44</c:v>
                </c:pt>
                <c:pt idx="84">
                  <c:v>-8.132831512777263E+44</c:v>
                </c:pt>
                <c:pt idx="85">
                  <c:v>-2.859271193277835E+45</c:v>
                </c:pt>
                <c:pt idx="86">
                  <c:v>-1.0052380580938217E+46</c:v>
                </c:pt>
                <c:pt idx="87">
                  <c:v>-3.5341298013841363E+46</c:v>
                </c:pt>
                <c:pt idx="88">
                  <c:v>-1.24249906302948E+47</c:v>
                </c:pt>
                <c:pt idx="89">
                  <c:v>-4.3682717058793568E+47</c:v>
                </c:pt>
                <c:pt idx="90">
                  <c:v>-1.535759524024157E+48</c:v>
                </c:pt>
                <c:pt idx="91">
                  <c:v>-5.3992916980334998E+48</c:v>
                </c:pt>
                <c:pt idx="92">
                  <c:v>-1.8982366955514921E+49</c:v>
                </c:pt>
                <c:pt idx="93">
                  <c:v>-6.6736578682174601E+49</c:v>
                </c:pt>
                <c:pt idx="94">
                  <c:v>-2.3462674305261668E+50</c:v>
                </c:pt>
                <c:pt idx="95">
                  <c:v>-8.2488059236069925E+50</c:v>
                </c:pt>
                <c:pt idx="96">
                  <c:v>-2.9000444825709727E+51</c:v>
                </c:pt>
                <c:pt idx="97">
                  <c:v>-1.0195727816581662E+52</c:v>
                </c:pt>
                <c:pt idx="98">
                  <c:v>-3.5845265938010669E+52</c:v>
                </c:pt>
                <c:pt idx="99">
                  <c:v>-1.260217135334918E+53</c:v>
                </c:pt>
                <c:pt idx="100">
                  <c:v>-4.4305633857989042E+53</c:v>
                </c:pt>
                <c:pt idx="101">
                  <c:v>-1.5576594989215862E+54</c:v>
                </c:pt>
                <c:pt idx="102">
                  <c:v>-5.4762857526371766E+54</c:v>
                </c:pt>
                <c:pt idx="103">
                  <c:v>-1.9253056053200128E+55</c:v>
                </c:pt>
                <c:pt idx="104">
                  <c:v>-6.7688244209893594E+55</c:v>
                </c:pt>
                <c:pt idx="105">
                  <c:v>-2.3797252714364019E+56</c:v>
                </c:pt>
                <c:pt idx="106">
                  <c:v>-8.3664341328642648E+56</c:v>
                </c:pt>
                <c:pt idx="107">
                  <c:v>-2.9413992001398516E+57</c:v>
                </c:pt>
                <c:pt idx="108">
                  <c:v>-1.0341119187920251E+58</c:v>
                </c:pt>
                <c:pt idx="109">
                  <c:v>-3.6356420459245348E+58</c:v>
                </c:pt>
                <c:pt idx="110">
                  <c:v>-1.2781878678600398E+59</c:v>
                </c:pt>
                <c:pt idx="111">
                  <c:v>-4.4937433468622252E+59</c:v>
                </c:pt>
                <c:pt idx="112">
                  <c:v>-1.5798717680897051E+60</c:v>
                </c:pt>
                <c:pt idx="113">
                  <c:v>-5.5543777446696625E+60</c:v>
                </c:pt>
                <c:pt idx="114">
                  <c:v>-1.9527605185188631E+61</c:v>
                </c:pt>
                <c:pt idx="115">
                  <c:v>-6.8653480515356033E+61</c:v>
                </c:pt>
                <c:pt idx="116">
                  <c:v>-2.4136602221184457E+62</c:v>
                </c:pt>
                <c:pt idx="117">
                  <c:v>-8.4857397237621367E+62</c:v>
                </c:pt>
                <c:pt idx="118">
                  <c:v>-2.9833436371683743E+63</c:v>
                </c:pt>
                <c:pt idx="119">
                  <c:v>-1.0488583844387671E+64</c:v>
                </c:pt>
                <c:pt idx="120">
                  <c:v>-3.6874864058625793E+64</c:v>
                </c:pt>
                <c:pt idx="121">
                  <c:v>-1.2964148635468295E+65</c:v>
                </c:pt>
                <c:pt idx="122">
                  <c:v>-4.557824255983924E+65</c:v>
                </c:pt>
                <c:pt idx="123">
                  <c:v>-1.6024007848537766E+66</c:v>
                </c:pt>
                <c:pt idx="124">
                  <c:v>-5.6335833307502059E+66</c:v>
                </c:pt>
                <c:pt idx="125">
                  <c:v>-1.9806069395680364E+67</c:v>
                </c:pt>
                <c:pt idx="126">
                  <c:v>-6.9632481118241977E+67</c:v>
                </c:pt>
                <c:pt idx="127">
                  <c:v>-2.4480790861713358E+68</c:v>
                </c:pt>
                <c:pt idx="128">
                  <c:v>-8.6067466158109389E+68</c:v>
                </c:pt>
                <c:pt idx="129">
                  <c:v>-3.0258862030729601E+69</c:v>
                </c:pt>
                <c:pt idx="130">
                  <c:v>-1.0638151351089364E+70</c:v>
                </c:pt>
                <c:pt idx="131">
                  <c:v>-3.7400700678615609E+70</c:v>
                </c:pt>
                <c:pt idx="132">
                  <c:v>-1.3149017767153287E+71</c:v>
                </c:pt>
                <c:pt idx="133">
                  <c:v>-4.6228189607091774E+71</c:v>
                </c:pt>
                <c:pt idx="134">
                  <c:v>-1.6252510660436121E+72</c:v>
                </c:pt>
                <c:pt idx="135">
                  <c:v>-5.713918390761899E+72</c:v>
                </c:pt>
                <c:pt idx="136">
                  <c:v>-2.0088504513807193E+73</c:v>
                </c:pt>
                <c:pt idx="137">
                  <c:v>-7.0625442297827849E+73</c:v>
                </c:pt>
                <c:pt idx="138">
                  <c:v>-2.4829887642136334E+74</c:v>
                </c:pt>
                <c:pt idx="139">
                  <c:v>-8.7294790696139308E+74</c:v>
                </c:pt>
                <c:pt idx="140">
                  <c:v>-3.0690354271885553E+75</c:v>
                </c:pt>
                <c:pt idx="141">
                  <c:v>-1.0789851694730048E+76</c:v>
                </c:pt>
                <c:pt idx="142">
                  <c:v>-3.7934035743900929E+76</c:v>
                </c:pt>
                <c:pt idx="143">
                  <c:v>-1.3336523137962882E+77</c:v>
                </c:pt>
                <c:pt idx="144">
                  <c:v>-4.688740491789522E+77</c:v>
                </c:pt>
                <c:pt idx="145">
                  <c:v>-1.6484271928991447E+78</c:v>
                </c:pt>
                <c:pt idx="146">
                  <c:v>-5.7953990310354215E+78</c:v>
                </c:pt>
                <c:pt idx="147">
                  <c:v>-2.0374967164825965E+79</c:v>
                </c:pt>
                <c:pt idx="148">
                  <c:v>-7.1632563132338149E+79</c:v>
                </c:pt>
                <c:pt idx="149">
                  <c:v>-2.5183962552669172E+80</c:v>
                </c:pt>
                <c:pt idx="150">
                  <c:v>-8.8539616917312616E+80</c:v>
                </c:pt>
                <c:pt idx="151">
                  <c:v>-3.1127999604786621E+81</c:v>
                </c:pt>
                <c:pt idx="152">
                  <c:v>-1.0943715289625696E+82</c:v>
                </c:pt>
                <c:pt idx="153">
                  <c:v>-3.8474976182526908E+82</c:v>
                </c:pt>
                <c:pt idx="154">
                  <c:v>-1.3526702340742672E+83</c:v>
                </c:pt>
                <c:pt idx="155">
                  <c:v>-4.7556020657953879E+83</c:v>
                </c:pt>
                <c:pt idx="156">
                  <c:v>-1.6719338119889211E+84</c:v>
                </c:pt>
                <c:pt idx="157">
                  <c:v>-5.878041587578192E+84</c:v>
                </c:pt>
                <c:pt idx="158">
                  <c:v>-2.0665514781471336E+85</c:v>
                </c:pt>
                <c:pt idx="159">
                  <c:v>-7.2654045538858511E+85</c:v>
                </c:pt>
                <c:pt idx="160">
                  <c:v>-2.5543086581590117E+86</c:v>
                </c:pt>
                <c:pt idx="161">
                  <c:v>-8.9802194396133261E+86</c:v>
                </c:pt>
                <c:pt idx="162">
                  <c:v>-3.1571885772697707E+87</c:v>
                </c:pt>
                <c:pt idx="163">
                  <c:v>-1.1099772983801294E+88</c:v>
                </c:pt>
                <c:pt idx="164">
                  <c:v>-3.9023630447335694E+88</c:v>
                </c:pt>
                <c:pt idx="165">
                  <c:v>-1.3719593504413306E+89</c:v>
                </c:pt>
                <c:pt idx="166">
                  <c:v>-4.823417087765878E+89</c:v>
                </c:pt>
                <c:pt idx="167">
                  <c:v>-1.6957756361416892E+90</c:v>
                </c:pt>
                <c:pt idx="168">
                  <c:v>-5.9618626293495685E+90</c:v>
                </c:pt>
                <c:pt idx="169">
                  <c:v>-2.0960205615470414E+91</c:v>
                </c:pt>
                <c:pt idx="170">
                  <c:v>-7.3690094313818122E+91</c:v>
                </c:pt>
                <c:pt idx="171">
                  <c:v>-2.590733172947234E+92</c:v>
                </c:pt>
                <c:pt idx="172">
                  <c:v>-9.1082776266044916E+92</c:v>
                </c:pt>
                <c:pt idx="173">
                  <c:v>-3.2022101770105218E+93</c:v>
                </c:pt>
                <c:pt idx="174">
                  <c:v>-1.1258056065175565E+94</c:v>
                </c:pt>
                <c:pt idx="175">
                  <c:v>-3.9580108537710085E+94</c:v>
                </c:pt>
                <c:pt idx="176">
                  <c:v>-1.391523530161493E+95</c:v>
                </c:pt>
                <c:pt idx="177">
                  <c:v>-4.8921991538963345E+95</c:v>
                </c:pt>
                <c:pt idx="178">
                  <c:v>-1.7199574453912684E+96</c:v>
                </c:pt>
                <c:pt idx="179">
                  <c:v>-6.0468789615827302E+96</c:v>
                </c:pt>
                <c:pt idx="180">
                  <c:v>-2.1259098749221572E+97</c:v>
                </c:pt>
                <c:pt idx="181">
                  <c:v>-7.4740917174048983E+97</c:v>
                </c:pt>
                <c:pt idx="182">
                  <c:v>-2.627677102361922E+98</c:v>
                </c:pt>
                <c:pt idx="183">
                  <c:v>-9.2381619270181281E+98</c:v>
                </c:pt>
                <c:pt idx="184">
                  <c:v>-3.2478737860559448E+99</c:v>
                </c:pt>
                <c:pt idx="185">
                  <c:v>-1.1418596267833828E+100</c:v>
                </c:pt>
                <c:pt idx="186">
                  <c:v>-4.0144522021627217E+100</c:v>
                </c:pt>
                <c:pt idx="187">
                  <c:v>-1.4113666956460652E+101</c:v>
                </c:pt>
                <c:pt idx="188">
                  <c:v>-4.9619620542642373E+101</c:v>
                </c:pt>
                <c:pt idx="189">
                  <c:v>-1.7444840879348981E+102</c:v>
                </c:pt>
                <c:pt idx="190">
                  <c:v>-6.1331076291539782E+102</c:v>
                </c:pt>
                <c:pt idx="191">
                  <c:v>-2.1562254107639917E+103</c:v>
                </c:pt>
                <c:pt idx="192">
                  <c:v>-7.5806724798431184E+103</c:v>
                </c:pt>
                <c:pt idx="193">
                  <c:v>-2.6651478532705594E+104</c:v>
                </c:pt>
                <c:pt idx="194">
                  <c:v>-9.3698983812840664E+104</c:v>
                </c:pt>
                <c:pt idx="195">
                  <c:v>-3.2941885594771554E+105</c:v>
                </c:pt>
                <c:pt idx="196">
                  <c:v>-1.1581425778390398E+106</c:v>
                </c:pt>
                <c:pt idx="197">
                  <c:v>-4.071698405802681E+106</c:v>
                </c:pt>
                <c:pt idx="198">
                  <c:v>-1.4314928252400568E+107</c:v>
                </c:pt>
                <c:pt idx="199">
                  <c:v>-5.0327197755939712E+107</c:v>
                </c:pt>
                <c:pt idx="200">
                  <c:v>-1.7693604811052518E+108</c:v>
                </c:pt>
                <c:pt idx="201">
                  <c:v>-6.2205659200000342E+108</c:v>
                </c:pt>
                <c:pt idx="202">
                  <c:v>-2.1869732470171542E+109</c:v>
                </c:pt>
                <c:pt idx="203">
                  <c:v>-7.6887730870131663E+109</c:v>
                </c:pt>
                <c:pt idx="204">
                  <c:v>-2.7031529381627714E+110</c:v>
                </c:pt>
                <c:pt idx="205">
                  <c:v>-9.5035134011694014E+110</c:v>
                </c:pt>
                <c:pt idx="206">
                  <c:v>-3.3411637828968414E+111</c:v>
                </c:pt>
                <c:pt idx="207">
                  <c:v>-1.1746577242441612E+112</c:v>
                </c:pt>
                <c:pt idx="208">
                  <c:v>-4.1297609419498293E+112</c:v>
                </c:pt>
                <c:pt idx="209">
                  <c:v>-1.4519059540197901E+113</c:v>
                </c:pt>
                <c:pt idx="210">
                  <c:v>-5.1044865040610051E+113</c:v>
                </c:pt>
                <c:pt idx="211">
                  <c:v>-1.794591612356305E+114</c:v>
                </c:pt>
                <c:pt idx="212">
                  <c:v>-6.3092713685840941E+114</c:v>
                </c:pt>
                <c:pt idx="213">
                  <c:v>-2.2181595482979222E+115</c:v>
                </c:pt>
                <c:pt idx="214">
                  <c:v>-7.7984152119445511E+115</c:v>
                </c:pt>
                <c:pt idx="215">
                  <c:v>-2.7416999766565056E+116</c:v>
                </c:pt>
                <c:pt idx="216">
                  <c:v>-9.6390337750738007E+116</c:v>
                </c:pt>
                <c:pt idx="217">
                  <c:v>-3.3888088743509466E+117</c:v>
                </c:pt>
                <c:pt idx="218">
                  <c:v>-1.1914083771110969E+118</c:v>
                </c:pt>
                <c:pt idx="219">
                  <c:v>-4.1886514515291557E+118</c:v>
                </c:pt>
                <c:pt idx="220">
                  <c:v>-1.4726101746018929E+119</c:v>
                </c:pt>
                <c:pt idx="221">
                  <c:v>-5.1772766281360836E+119</c:v>
                </c:pt>
                <c:pt idx="222">
                  <c:v>-1.8201825402632719E+120</c:v>
                </c:pt>
                <c:pt idx="223">
                  <c:v>-6.3992417594113035E+120</c:v>
                </c:pt>
                <c:pt idx="224">
                  <c:v>-2.2497905671301738E+121</c:v>
                </c:pt>
                <c:pt idx="225">
                  <c:v>-7.9096208367247969E+121</c:v>
                </c:pt>
                <c:pt idx="226">
                  <c:v>-2.7807966970256751E+122</c:v>
                </c:pt>
                <c:pt idx="227">
                  <c:v>-9.7764866734002656E+122</c:v>
                </c:pt>
                <c:pt idx="228">
                  <c:v>-3.437133386176865E+123</c:v>
                </c:pt>
                <c:pt idx="229">
                  <c:v>-1.2083978947687521E+124</c:v>
                </c:pt>
                <c:pt idx="230">
                  <c:v>-4.2483817414655702E+124</c:v>
                </c:pt>
                <c:pt idx="231">
                  <c:v>-1.4936096379638244E+125</c:v>
                </c:pt>
                <c:pt idx="232">
                  <c:v>-5.2511047414699599E+125</c:v>
                </c:pt>
                <c:pt idx="233">
                  <c:v>-1.8461383955367955E+126</c:v>
                </c:pt>
                <c:pt idx="234">
                  <c:v>-6.4904951305943624E+126</c:v>
                </c:pt>
                <c:pt idx="235">
                  <c:v>-2.2818726451989608E+127</c:v>
                </c:pt>
                <c:pt idx="236">
                  <c:v>-8.0224122569066322E+127</c:v>
                </c:pt>
                <c:pt idx="237">
                  <c:v>-2.8204509377496029E+128</c:v>
                </c:pt>
                <c:pt idx="238">
                  <c:v>-9.9158996540025306E+128</c:v>
                </c:pt>
                <c:pt idx="239">
                  <c:v>-3.4861470069286029E+129</c:v>
                </c:pt>
                <c:pt idx="240">
                  <c:v>-1.2256296834358988E+130</c:v>
                </c:pt>
                <c:pt idx="241">
                  <c:v>-4.3089637870510669E+130</c:v>
                </c:pt>
                <c:pt idx="242">
                  <c:v>-1.5149085542760966E+131</c:v>
                </c:pt>
                <c:pt idx="243">
                  <c:v>-5.3259856458192484E+131</c:v>
                </c:pt>
                <c:pt idx="244">
                  <c:v>-1.872464382051596E+132</c:v>
                </c:pt>
                <c:pt idx="245">
                  <c:v>-6.5830497774699664E+132</c:v>
                </c:pt>
                <c:pt idx="246">
                  <c:v>-2.3144122146219409E+133</c:v>
                </c:pt>
                <c:pt idx="247">
                  <c:v>-8.1368120859779945E+133</c:v>
                </c:pt>
                <c:pt idx="248">
                  <c:v>-2.8606706490845496E+134</c:v>
                </c:pt>
                <c:pt idx="249">
                  <c:v>-1.0057300667710109E+135</c:v>
                </c:pt>
                <c:pt idx="250">
                  <c:v>-3.5358595633192258E+135</c:v>
                </c:pt>
                <c:pt idx="251">
                  <c:v>-1.2431071979040876E+136</c:v>
                </c:pt>
                <c:pt idx="252">
                  <c:v>-4.3704097343456569E+136</c:v>
                </c:pt>
                <c:pt idx="253">
                  <c:v>-1.5365111937463804E+137</c:v>
                </c:pt>
                <c:pt idx="254">
                  <c:v>-5.4019343540140597E+137</c:v>
                </c:pt>
                <c:pt idx="255">
                  <c:v>-1.8991657778898001E+138</c:v>
                </c:pt>
                <c:pt idx="256">
                  <c:v>-6.6769242562668556E+138</c:v>
                </c:pt>
                <c:pt idx="257">
                  <c:v>-2.3474157992389612E+139</c:v>
                </c:pt>
                <c:pt idx="258">
                  <c:v>-8.2528432598958349E+139</c:v>
                </c:pt>
                <c:pt idx="259">
                  <c:v>-2.9014638946576639E+140</c:v>
                </c:pt>
                <c:pt idx="260">
                  <c:v>-1.020071806393216E+141</c:v>
                </c:pt>
                <c:pt idx="261">
                  <c:v>-3.5862810221910068E+141</c:v>
                </c:pt>
                <c:pt idx="262">
                  <c:v>-1.2608339422302953E+142</c:v>
                </c:pt>
                <c:pt idx="263">
                  <c:v>-4.4327319026125097E+142</c:v>
                </c:pt>
                <c:pt idx="264">
                  <c:v>-1.5584218874756263E+143</c:v>
                </c:pt>
                <c:pt idx="265">
                  <c:v>-5.4789660929678824E+143</c:v>
                </c:pt>
                <c:pt idx="266">
                  <c:v>-1.9262479363991366E+144</c:v>
                </c:pt>
                <c:pt idx="267">
                  <c:v>-6.7721373878261069E+144</c:v>
                </c:pt>
                <c:pt idx="268">
                  <c:v>-2.380890015920007E+145</c:v>
                </c:pt>
                <c:pt idx="269">
                  <c:v>-8.3705290416844815E+145</c:v>
                </c:pt>
                <c:pt idx="270">
                  <c:v>-2.942838853083645E+146</c:v>
                </c:pt>
                <c:pt idx="271">
                  <c:v>-1.0346180596341214E+147</c:v>
                </c:pt>
                <c:pt idx="272">
                  <c:v>-3.6374214925136754E+147</c:v>
                </c:pt>
                <c:pt idx="273">
                  <c:v>-1.2788134704394507E+148</c:v>
                </c:pt>
                <c:pt idx="274">
                  <c:v>-4.49594278678784E+148</c:v>
                </c:pt>
                <c:pt idx="275">
                  <c:v>-1.5806450283264106E+149</c:v>
                </c:pt>
                <c:pt idx="276">
                  <c:v>-5.5570963067304247E+149</c:v>
                </c:pt>
                <c:pt idx="277">
                  <c:v>-1.953716287266225E+150</c:v>
                </c:pt>
                <c:pt idx="278">
                  <c:v>-6.8687082613745427E+150</c:v>
                </c:pt>
                <c:pt idx="279">
                  <c:v>-2.4148415758918212E+151</c:v>
                </c:pt>
                <c:pt idx="280">
                  <c:v>-8.4898930260996733E+151</c:v>
                </c:pt>
                <c:pt idx="281">
                  <c:v>-2.9848038196044705E+152</c:v>
                </c:pt>
                <c:pt idx="282">
                  <c:v>-1.0493717428638001E+153</c:v>
                </c:pt>
                <c:pt idx="283">
                  <c:v>-3.6892912274111606E+153</c:v>
                </c:pt>
                <c:pt idx="284">
                  <c:v>-1.2970493872369809E+154</c:v>
                </c:pt>
                <c:pt idx="285">
                  <c:v>-4.5600550599860141E+154</c:v>
                </c:pt>
                <c:pt idx="286">
                  <c:v>-1.6031850718036548E+155</c:v>
                </c:pt>
                <c:pt idx="287">
                  <c:v>-5.6363406595839908E+155</c:v>
                </c:pt>
                <c:pt idx="288">
                  <c:v>-1.9815763376051712E+156</c:v>
                </c:pt>
                <c:pt idx="289">
                  <c:v>-6.9666562383518943E+156</c:v>
                </c:pt>
                <c:pt idx="290">
                  <c:v>-2.4492772860834301E+157</c:v>
                </c:pt>
                <c:pt idx="291">
                  <c:v>-8.6109591443590295E+157</c:v>
                </c:pt>
                <c:pt idx="292">
                  <c:v>-3.0273672077525109E+158</c:v>
                </c:pt>
                <c:pt idx="293">
                  <c:v>-1.064335814039847E+159</c:v>
                </c:pt>
                <c:pt idx="294">
                  <c:v>-3.7419006262172337E+159</c:v>
                </c:pt>
                <c:pt idx="295">
                  <c:v>-1.3155453487315159E+160</c:v>
                </c:pt>
                <c:pt idx="296">
                  <c:v>-4.6250815760403726E+160</c:v>
                </c:pt>
                <c:pt idx="297">
                  <c:v>-1.6260465369479077E+161</c:v>
                </c:pt>
                <c:pt idx="298">
                  <c:v>-5.7167150391839996E+161</c:v>
                </c:pt>
                <c:pt idx="299">
                  <c:v>-2.0098336730616896E+162</c:v>
                </c:pt>
                <c:pt idx="300">
                  <c:v>-7.066000956292597E+162</c:v>
                </c:pt>
                <c:pt idx="301">
                  <c:v>-2.4842040504908686E+163</c:v>
                </c:pt>
                <c:pt idx="302">
                  <c:v>-8.7337516689400413E+163</c:v>
                </c:pt>
                <c:pt idx="303">
                  <c:v>-3.0705375510373478E+164</c:v>
                </c:pt>
                <c:pt idx="304">
                  <c:v>-1.0795132733004161E+165</c:v>
                </c:pt>
                <c:pt idx="305">
                  <c:v>-3.7952602365604629E+165</c:v>
                </c:pt>
                <c:pt idx="306">
                  <c:v>-1.3343050631678996E+166</c:v>
                </c:pt>
                <c:pt idx="307">
                  <c:v>-4.6910353720802867E+166</c:v>
                </c:pt>
                <c:pt idx="308">
                  <c:v>-1.6492340072413696E+167</c:v>
                </c:pt>
                <c:pt idx="309">
                  <c:v>-5.7982355597443012E+167</c:v>
                </c:pt>
                <c:pt idx="310">
                  <c:v>-2.0384939589329607E+168</c:v>
                </c:pt>
                <c:pt idx="311">
                  <c:v>-7.1667623327628803E+168</c:v>
                </c:pt>
                <c:pt idx="312">
                  <c:v>-2.5196288715613495E+169</c:v>
                </c:pt>
                <c:pt idx="313">
                  <c:v>-8.8582952184464016E+169</c:v>
                </c:pt>
                <c:pt idx="314">
                  <c:v>-3.1143235046566568E+170</c:v>
                </c:pt>
                <c:pt idx="315">
                  <c:v>-1.0949071635657189E+171</c:v>
                </c:pt>
                <c:pt idx="316">
                  <c:v>-3.8493807564789057E+171</c:v>
                </c:pt>
                <c:pt idx="317">
                  <c:v>-1.3533322916706552E+172</c:v>
                </c:pt>
                <c:pt idx="318">
                  <c:v>-4.7579296711449739E+172</c:v>
                </c:pt>
                <c:pt idx="319">
                  <c:v>-1.6727521315268258E+173</c:v>
                </c:pt>
                <c:pt idx="320">
                  <c:v>-5.880918565267884E+173</c:v>
                </c:pt>
                <c:pt idx="321">
                  <c:v>-2.0675629413034661E+174</c:v>
                </c:pt>
                <c:pt idx="322">
                  <c:v>-7.2689605693540435E+174</c:v>
                </c:pt>
                <c:pt idx="323">
                  <c:v>-2.5555588515971857E+175</c:v>
                </c:pt>
                <c:pt idx="324">
                  <c:v>-8.9846147625438205E+175</c:v>
                </c:pt>
                <c:pt idx="325">
                  <c:v>-3.1587338472314779E+176</c:v>
                </c:pt>
                <c:pt idx="326">
                  <c:v>-1.1105205711480954E+177</c:v>
                </c:pt>
                <c:pt idx="327">
                  <c:v>-3.9042730365649471E+177</c:v>
                </c:pt>
                <c:pt idx="328">
                  <c:v>-1.3726308489980479E+178</c:v>
                </c:pt>
                <c:pt idx="329">
                  <c:v>-4.8257778848345661E+178</c:v>
                </c:pt>
                <c:pt idx="330">
                  <c:v>-1.6966056249396952E+179</c:v>
                </c:pt>
                <c:pt idx="331">
                  <c:v>-5.9647806328236995E+179</c:v>
                </c:pt>
                <c:pt idx="332">
                  <c:v>-2.097046448197018E+180</c:v>
                </c:pt>
                <c:pt idx="333">
                  <c:v>-7.37261615573266E+180</c:v>
                </c:pt>
                <c:pt idx="334">
                  <c:v>-2.5920011941797255E+181</c:v>
                </c:pt>
                <c:pt idx="335">
                  <c:v>-9.1127356269661509E+181</c:v>
                </c:pt>
                <c:pt idx="336">
                  <c:v>-3.2037774825662419E+182</c:v>
                </c:pt>
                <c:pt idx="337">
                  <c:v>-1.1263566263707887E+183</c:v>
                </c:pt>
                <c:pt idx="338">
                  <c:v>-3.9599480821407298E+183</c:v>
                </c:pt>
                <c:pt idx="339">
                  <c:v>-1.392204604306905E+184</c:v>
                </c:pt>
                <c:pt idx="340">
                  <c:v>-4.8945936159989917E+184</c:v>
                </c:pt>
                <c:pt idx="341">
                  <c:v>-1.7207992698533593E+185</c:v>
                </c:pt>
                <c:pt idx="342">
                  <c:v>-6.0498385758701666E+185</c:v>
                </c:pt>
                <c:pt idx="343">
                  <c:v>-2.1269503907452113E+186</c:v>
                </c:pt>
                <c:pt idx="344">
                  <c:v>-7.4777498737485218E+186</c:v>
                </c:pt>
                <c:pt idx="345">
                  <c:v>-2.6289632056135873E+187</c:v>
                </c:pt>
                <c:pt idx="346">
                  <c:v>-9.2426834985929115E+187</c:v>
                </c:pt>
                <c:pt idx="347">
                  <c:v>-3.249463441433879E+188</c:v>
                </c:pt>
                <c:pt idx="348">
                  <c:v>-1.1424185041955394E+189</c:v>
                </c:pt>
                <c:pt idx="349">
                  <c:v>-4.0164170554646031E+189</c:v>
                </c:pt>
                <c:pt idx="350">
                  <c:v>-1.412057481928341E+190</c:v>
                </c:pt>
                <c:pt idx="351">
                  <c:v>-4.96439066146521E+190</c:v>
                </c:pt>
                <c:pt idx="352">
                  <c:v>-1.7453379168379826E+191</c:v>
                </c:pt>
                <c:pt idx="353">
                  <c:v>-6.1361094476261075E+191</c:v>
                </c:pt>
                <c:pt idx="354">
                  <c:v>-2.1572807643725499E+192</c:v>
                </c:pt>
                <c:pt idx="355">
                  <c:v>-7.5843828016012082E+192</c:v>
                </c:pt>
                <c:pt idx="356">
                  <c:v>-2.6664522963915105E+193</c:v>
                </c:pt>
                <c:pt idx="357">
                  <c:v>-9.3744844305992938E+193</c:v>
                </c:pt>
                <c:pt idx="358">
                  <c:v>-3.2958008833864088E+194</c:v>
                </c:pt>
                <c:pt idx="359">
                  <c:v>-1.158709424859136E+195</c:v>
                </c:pt>
                <c:pt idx="360">
                  <c:v>-4.073691277969048E+195</c:v>
                </c:pt>
                <c:pt idx="361">
                  <c:v>-1.432193462154547E+196</c:v>
                </c:pt>
                <c:pt idx="362">
                  <c:v>-5.0351830148033431E+196</c:v>
                </c:pt>
                <c:pt idx="363">
                  <c:v>-1.770226485633004E+197</c:v>
                </c:pt>
                <c:pt idx="364">
                  <c:v>-6.2236105444897487E+197</c:v>
                </c:pt>
                <c:pt idx="365">
                  <c:v>-2.1880436499984672E+198</c:v>
                </c:pt>
                <c:pt idx="366">
                  <c:v>-7.6925363180660403E+198</c:v>
                </c:pt>
                <c:pt idx="367">
                  <c:v>-2.7044759826800748E+199</c:v>
                </c:pt>
                <c:pt idx="368">
                  <c:v>-9.5081648476795202E+199</c:v>
                </c:pt>
                <c:pt idx="369">
                  <c:v>-3.3427990985913284E+200</c:v>
                </c:pt>
                <c:pt idx="370">
                  <c:v>-1.175232654519037E+201</c:v>
                </c:pt>
                <c:pt idx="371">
                  <c:v>-4.1317822325304995E+201</c:v>
                </c:pt>
                <c:pt idx="372">
                  <c:v>-1.4526165820367944E+202</c:v>
                </c:pt>
                <c:pt idx="373">
                  <c:v>-5.1069848691322154E+202</c:v>
                </c:pt>
                <c:pt idx="374">
                  <c:v>-1.7954699661334832E+203</c:v>
                </c:pt>
                <c:pt idx="375">
                  <c:v>-6.3123594095064309E+203</c:v>
                </c:pt>
                <c:pt idx="376">
                  <c:v>-2.2192452152564751E+204</c:v>
                </c:pt>
                <c:pt idx="377">
                  <c:v>-7.8022321067802653E+204</c:v>
                </c:pt>
                <c:pt idx="378">
                  <c:v>-2.7430418878266044E+205</c:v>
                </c:pt>
                <c:pt idx="379">
                  <c:v>-9.6437515513446776E+205</c:v>
                </c:pt>
                <c:pt idx="380">
                  <c:v>-3.3904675096941786E+206</c:v>
                </c:pt>
                <c:pt idx="381">
                  <c:v>-1.1919915059081963E+207</c:v>
                </c:pt>
                <c:pt idx="382">
                  <c:v>-4.1907015657715294E+207</c:v>
                </c:pt>
                <c:pt idx="383">
                  <c:v>-1.4733309361948194E+208</c:v>
                </c:pt>
                <c:pt idx="384">
                  <c:v>-5.1798106199649283E+208</c:v>
                </c:pt>
                <c:pt idx="385">
                  <c:v>-1.8210734193905267E+209</c:v>
                </c:pt>
                <c:pt idx="386">
                  <c:v>-6.4023738358858367E+209</c:v>
                </c:pt>
                <c:pt idx="387">
                  <c:v>-2.2508917157307206E+210</c:v>
                </c:pt>
                <c:pt idx="388">
                  <c:v>-7.9134921605904328E+210</c:v>
                </c:pt>
                <c:pt idx="389">
                  <c:v>-2.7821577438875795E+211</c:v>
                </c:pt>
                <c:pt idx="390">
                  <c:v>-9.7812717252961895E+211</c:v>
                </c:pt>
                <c:pt idx="391">
                  <c:v>-3.4388156737077036E+212</c:v>
                </c:pt>
                <c:pt idx="392">
                  <c:v>-1.2089893389992369E+213</c:v>
                </c:pt>
                <c:pt idx="393">
                  <c:v>-4.2504610903958888E+213</c:v>
                </c:pt>
                <c:pt idx="394">
                  <c:v>-1.4943406776377547E+214</c:v>
                </c:pt>
                <c:pt idx="395">
                  <c:v>-5.2536748680950203E+214</c:v>
                </c:pt>
                <c:pt idx="396">
                  <c:v>-1.8470419786259778E+215</c:v>
                </c:pt>
                <c:pt idx="397">
                  <c:v>-6.4936718705693305E+215</c:v>
                </c:pt>
                <c:pt idx="398">
                  <c:v>-2.2829894962101606E+216</c:v>
                </c:pt>
                <c:pt idx="399">
                  <c:v>-8.026338785961722E+216</c:v>
                </c:pt>
                <c:pt idx="400">
                  <c:v>-2.8218313931788285E+217</c:v>
                </c:pt>
                <c:pt idx="401">
                  <c:v>-9.9207529408758543E+217</c:v>
                </c:pt>
                <c:pt idx="402">
                  <c:v>-3.4878532839279257E+218</c:v>
                </c:pt>
                <c:pt idx="403">
                  <c:v>-1.2262295616780892E+219</c:v>
                </c:pt>
                <c:pt idx="404">
                  <c:v>-4.3110727875568247E+219</c:v>
                </c:pt>
                <c:pt idx="405">
                  <c:v>-1.5156500185967637E+220</c:v>
                </c:pt>
                <c:pt idx="406">
                  <c:v>-5.3285924225237633E+220</c:v>
                </c:pt>
                <c:pt idx="407">
                  <c:v>-1.8733808502615687E+221</c:v>
                </c:pt>
                <c:pt idx="408">
                  <c:v>-6.5862718178481718E+221</c:v>
                </c:pt>
                <c:pt idx="409">
                  <c:v>-2.3155449919606216E+222</c:v>
                </c:pt>
                <c:pt idx="410">
                  <c:v>-8.1407946074501286E+222</c:v>
                </c:pt>
                <c:pt idx="411">
                  <c:v>-2.8620707898478239E+223</c:v>
                </c:pt>
                <c:pt idx="412">
                  <c:v>-1.0062223162593563E+224</c:v>
                </c:pt>
                <c:pt idx="413">
                  <c:v>-3.537590171877537E+224</c:v>
                </c:pt>
                <c:pt idx="414">
                  <c:v>-1.2437156304272312E+225</c:v>
                </c:pt>
                <c:pt idx="415">
                  <c:v>-4.3725488092591653E+225</c:v>
                </c:pt>
                <c:pt idx="416">
                  <c:v>-1.5372632313695437E+226</c:v>
                </c:pt>
                <c:pt idx="417">
                  <c:v>-5.4045783034292098E+226</c:v>
                </c:pt>
                <c:pt idx="418">
                  <c:v>-1.9000953149627551E+227</c:v>
                </c:pt>
                <c:pt idx="419">
                  <c:v>-6.6801922430333431E+227</c:v>
                </c:pt>
                <c:pt idx="420">
                  <c:v>-2.3485647300150081E+228</c:v>
                </c:pt>
                <c:pt idx="421">
                  <c:v>-8.2568825722384787E+228</c:v>
                </c:pt>
                <c:pt idx="422">
                  <c:v>-2.902884001468413E+229</c:v>
                </c:pt>
                <c:pt idx="423">
                  <c:v>-1.0205710753733947E+230</c:v>
                </c:pt>
                <c:pt idx="424">
                  <c:v>-3.5880363092770347E+230</c:v>
                </c:pt>
                <c:pt idx="425">
                  <c:v>-1.2614510510186832E+231</c:v>
                </c:pt>
                <c:pt idx="426">
                  <c:v>-4.4349014807956837E+231</c:v>
                </c:pt>
                <c:pt idx="427">
                  <c:v>-1.5591846491768824E+232</c:v>
                </c:pt>
                <c:pt idx="428">
                  <c:v>-5.481647745177582E+232</c:v>
                </c:pt>
                <c:pt idx="429">
                  <c:v>-1.9271907286974323E+233</c:v>
                </c:pt>
                <c:pt idx="430">
                  <c:v>-6.7754519761776868E+233</c:v>
                </c:pt>
                <c:pt idx="431">
                  <c:v>-2.3820553304818982E+234</c:v>
                </c:pt>
                <c:pt idx="432">
                  <c:v>-8.3746259547370734E+234</c:v>
                </c:pt>
                <c:pt idx="433">
                  <c:v>-2.9442792106582767E+235</c:v>
                </c:pt>
                <c:pt idx="434">
                  <c:v>-1.0351244482042883E+236</c:v>
                </c:pt>
                <c:pt idx="435">
                  <c:v>-3.6392018100439334E+236</c:v>
                </c:pt>
                <c:pt idx="436">
                  <c:v>-1.2794393792168745E+237</c:v>
                </c:pt>
                <c:pt idx="437">
                  <c:v>-4.4981433032181831E+237</c:v>
                </c:pt>
                <c:pt idx="438">
                  <c:v>-1.5814186670314212E+238</c:v>
                </c:pt>
                <c:pt idx="439">
                  <c:v>-5.5598161993776104E+238</c:v>
                </c:pt>
                <c:pt idx="440">
                  <c:v>-1.9546725238097568E+239</c:v>
                </c:pt>
                <c:pt idx="441">
                  <c:v>-6.8720701158511591E+239</c:v>
                </c:pt>
                <c:pt idx="442">
                  <c:v>-2.4160235078728141E+240</c:v>
                </c:pt>
                <c:pt idx="443">
                  <c:v>-8.4940483612499955E+240</c:v>
                </c:pt>
                <c:pt idx="444">
                  <c:v>-2.9862647167194626E+241</c:v>
                </c:pt>
                <c:pt idx="445">
                  <c:v>-1.0498853525495139E+242</c:v>
                </c:pt>
                <c:pt idx="446">
                  <c:v>-3.6910969323205055E+242</c:v>
                </c:pt>
                <c:pt idx="447">
                  <c:v>-1.2976842214915376E+243</c:v>
                </c:pt>
                <c:pt idx="448">
                  <c:v>-4.5622869558438205E+243</c:v>
                </c:pt>
                <c:pt idx="449">
                  <c:v>-1.6039697426188062E+244</c:v>
                </c:pt>
                <c:pt idx="450">
                  <c:v>-5.6390993379784033E+244</c:v>
                </c:pt>
                <c:pt idx="451">
                  <c:v>-1.9825462101092644E+245</c:v>
                </c:pt>
                <c:pt idx="452">
                  <c:v>-6.9700660329698574E+245</c:v>
                </c:pt>
                <c:pt idx="453">
                  <c:v>-2.4504760724484027E+246</c:v>
                </c:pt>
                <c:pt idx="454">
                  <c:v>-8.6151737347078845E+246</c:v>
                </c:pt>
                <c:pt idx="455">
                  <c:v>-3.0288489373023002E+247</c:v>
                </c:pt>
                <c:pt idx="456">
                  <c:v>-1.0648567478144231E+248</c:v>
                </c:pt>
                <c:pt idx="457">
                  <c:v>-3.7437320805304214E+248</c:v>
                </c:pt>
                <c:pt idx="458">
                  <c:v>-1.3161892357407666E+249</c:v>
                </c:pt>
                <c:pt idx="459">
                  <c:v>-4.6273452987971808E+249</c:v>
                </c:pt>
                <c:pt idx="460">
                  <c:v>-1.6268423971914089E+250</c:v>
                </c:pt>
                <c:pt idx="461">
                  <c:v>-5.7195130564115097E+250</c:v>
                </c:pt>
                <c:pt idx="462">
                  <c:v>-2.0108173759755324E+251</c:v>
                </c:pt>
                <c:pt idx="463">
                  <c:v>-7.0694593746796937E+251</c:v>
                </c:pt>
                <c:pt idx="464">
                  <c:v>-2.4854199315838184E+252</c:v>
                </c:pt>
                <c:pt idx="465">
                  <c:v>-8.7380263594682532E+252</c:v>
                </c:pt>
                <c:pt idx="466">
                  <c:v>-3.0720404100930527E+253</c:v>
                </c:pt>
                <c:pt idx="467">
                  <c:v>-1.0800416356055716E+254</c:v>
                </c:pt>
                <c:pt idx="468">
                  <c:v>-3.7971178074647311E+254</c:v>
                </c:pt>
                <c:pt idx="469">
                  <c:v>-1.3349581320243864E+255</c:v>
                </c:pt>
                <c:pt idx="470">
                  <c:v>-4.6933313755885926E+255</c:v>
                </c:pt>
                <c:pt idx="471">
                  <c:v>-1.6500412164747892E+256</c:v>
                </c:pt>
                <c:pt idx="472">
                  <c:v>-5.8010734767777946E+256</c:v>
                </c:pt>
                <c:pt idx="473">
                  <c:v>-2.0394916894785931E+257</c:v>
                </c:pt>
                <c:pt idx="474">
                  <c:v>-7.1702700682954552E+257</c:v>
                </c:pt>
                <c:pt idx="475">
                  <c:v>-2.5208620911535878E+258</c:v>
                </c:pt>
                <c:pt idx="476">
                  <c:v>-8.8626308661842571E+258</c:v>
                </c:pt>
                <c:pt idx="477">
                  <c:v>-3.1158477945256366E+259</c:v>
                </c:pt>
                <c:pt idx="478">
                  <c:v>-1.0954430603325131E+260</c:v>
                </c:pt>
                <c:pt idx="479">
                  <c:v>-3.8512648163975916E+260</c:v>
                </c:pt>
                <c:pt idx="480">
                  <c:v>-1.3539946733077821E+261</c:v>
                </c:pt>
                <c:pt idx="481">
                  <c:v>-4.7602584157292172E+261</c:v>
                </c:pt>
                <c:pt idx="482">
                  <c:v>-1.673570851587086E+262</c:v>
                </c:pt>
                <c:pt idx="483">
                  <c:v>-5.8837969510797408E+262</c:v>
                </c:pt>
                <c:pt idx="484">
                  <c:v>-2.0685748995153203E+263</c:v>
                </c:pt>
                <c:pt idx="485">
                  <c:v>-7.2725183252960031E+263</c:v>
                </c:pt>
                <c:pt idx="486">
                  <c:v>-2.5568096569362096E+264</c:v>
                </c:pt>
                <c:pt idx="487">
                  <c:v>-8.9890122367428726E+264</c:v>
                </c:pt>
                <c:pt idx="488">
                  <c:v>-3.1602798735177441E+265</c:v>
                </c:pt>
                <c:pt idx="489">
                  <c:v>-1.1110641098181668E+266</c:v>
                </c:pt>
                <c:pt idx="490">
                  <c:v>-3.906183963232155E+266</c:v>
                </c:pt>
                <c:pt idx="491">
                  <c:v>-1.3733026762163336E+267</c:v>
                </c:pt>
                <c:pt idx="492">
                  <c:v>-4.8281398373834251E+267</c:v>
                </c:pt>
                <c:pt idx="493">
                  <c:v>-1.6974360199715157E+268</c:v>
                </c:pt>
                <c:pt idx="494">
                  <c:v>-5.9677000644998573E+268</c:v>
                </c:pt>
                <c:pt idx="495">
                  <c:v>-2.0980728369620216E+269</c:v>
                </c:pt>
                <c:pt idx="496">
                  <c:v>-7.3762246453764789E+269</c:v>
                </c:pt>
                <c:pt idx="497">
                  <c:v>-2.5932698360387874E+270</c:v>
                </c:pt>
                <c:pt idx="498">
                  <c:v>-9.1171958092735085E+270</c:v>
                </c:pt>
                <c:pt idx="499">
                  <c:v>-3.2053455552317293E+271</c:v>
                </c:pt>
                <c:pt idx="500">
                  <c:v>-1.1269079159178978E+272</c:v>
                </c:pt>
                <c:pt idx="501">
                  <c:v>-3.961886258677066E+272</c:v>
                </c:pt>
                <c:pt idx="502">
                  <c:v>-1.3928860118006085E+273</c:v>
                </c:pt>
                <c:pt idx="503">
                  <c:v>-4.8969892500589953E+273</c:v>
                </c:pt>
                <c:pt idx="504">
                  <c:v>-1.7216415063421698E+274</c:v>
                </c:pt>
                <c:pt idx="505">
                  <c:v>-6.0527996387258287E+274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1568"/>
        <c:axId val="143348480"/>
      </c:lineChart>
      <c:catAx>
        <c:axId val="1429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48480"/>
        <c:crosses val="autoZero"/>
        <c:auto val="1"/>
        <c:lblAlgn val="ctr"/>
        <c:lblOffset val="100"/>
        <c:noMultiLvlLbl val="0"/>
      </c:catAx>
      <c:valAx>
        <c:axId val="1433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180975</xdr:rowOff>
    </xdr:from>
    <xdr:to>
      <xdr:col>11</xdr:col>
      <xdr:colOff>561975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8</xdr:row>
      <xdr:rowOff>142875</xdr:rowOff>
    </xdr:from>
    <xdr:to>
      <xdr:col>16</xdr:col>
      <xdr:colOff>514350</xdr:colOff>
      <xdr:row>23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1" sqref="B11"/>
    </sheetView>
  </sheetViews>
  <sheetFormatPr defaultRowHeight="15" x14ac:dyDescent="0.25"/>
  <cols>
    <col min="1" max="1" width="15.7109375" bestFit="1" customWidth="1"/>
  </cols>
  <sheetData>
    <row r="1" spans="1:3" x14ac:dyDescent="0.25">
      <c r="A1" t="s">
        <v>1</v>
      </c>
      <c r="B1">
        <v>22</v>
      </c>
      <c r="C1" t="s">
        <v>13</v>
      </c>
    </row>
    <row r="2" spans="1:3" x14ac:dyDescent="0.25">
      <c r="A2" t="s">
        <v>2</v>
      </c>
      <c r="B2">
        <v>0.6</v>
      </c>
      <c r="C2" t="s">
        <v>13</v>
      </c>
    </row>
    <row r="3" spans="1:3" x14ac:dyDescent="0.25">
      <c r="A3" t="s">
        <v>3</v>
      </c>
      <c r="B3">
        <v>28</v>
      </c>
      <c r="C3" t="s">
        <v>12</v>
      </c>
    </row>
    <row r="4" spans="1:3" x14ac:dyDescent="0.25">
      <c r="A4" t="s">
        <v>4</v>
      </c>
      <c r="B4">
        <v>6336</v>
      </c>
      <c r="C4" t="s">
        <v>16</v>
      </c>
    </row>
    <row r="6" spans="1:3" x14ac:dyDescent="0.25">
      <c r="A6" t="s">
        <v>7</v>
      </c>
      <c r="B6">
        <v>1</v>
      </c>
      <c r="C6" t="s">
        <v>11</v>
      </c>
    </row>
    <row r="7" spans="1:3" x14ac:dyDescent="0.25">
      <c r="A7" t="s">
        <v>8</v>
      </c>
      <c r="B7">
        <v>0</v>
      </c>
      <c r="C7" t="s">
        <v>11</v>
      </c>
    </row>
    <row r="8" spans="1:3" x14ac:dyDescent="0.25">
      <c r="A8" t="s">
        <v>9</v>
      </c>
      <c r="B8">
        <v>0</v>
      </c>
      <c r="C8" t="s">
        <v>11</v>
      </c>
    </row>
    <row r="10" spans="1:3" x14ac:dyDescent="0.25">
      <c r="A10" t="s">
        <v>10</v>
      </c>
      <c r="B10">
        <v>13</v>
      </c>
      <c r="C10" t="s">
        <v>13</v>
      </c>
    </row>
    <row r="11" spans="1:3" x14ac:dyDescent="0.25">
      <c r="A11" t="s">
        <v>15</v>
      </c>
      <c r="B11">
        <v>0</v>
      </c>
      <c r="C11" t="s">
        <v>13</v>
      </c>
    </row>
    <row r="13" spans="1:3" x14ac:dyDescent="0.25">
      <c r="A13" t="s">
        <v>18</v>
      </c>
      <c r="B13">
        <v>0.2</v>
      </c>
      <c r="C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C5" sqref="C5"/>
    </sheetView>
  </sheetViews>
  <sheetFormatPr defaultRowHeight="15" x14ac:dyDescent="0.25"/>
  <cols>
    <col min="2" max="2" width="12.5703125" bestFit="1" customWidth="1"/>
    <col min="3" max="3" width="13.85546875" bestFit="1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>
        <v>0</v>
      </c>
      <c r="B2">
        <v>0</v>
      </c>
      <c r="C2">
        <f>-1*(((maxCurrent-minCurrent)*((maxSpeed-B2)-maxSpeed))/maxSpeed)+minCurrent</f>
        <v>0.6</v>
      </c>
    </row>
    <row r="3" spans="1:3" x14ac:dyDescent="0.25">
      <c r="A3">
        <v>0.01</v>
      </c>
      <c r="B3">
        <f>maxSpeed*A3</f>
        <v>0.28000000000000003</v>
      </c>
      <c r="C3">
        <f>-1*(((maxCurrent-minCurrent)*((maxSpeed-B3)-maxSpeed))/maxSpeed)+minCurrent</f>
        <v>0.81400000000000083</v>
      </c>
    </row>
    <row r="4" spans="1:3" x14ac:dyDescent="0.25">
      <c r="A4">
        <f>A3+0.01</f>
        <v>0.02</v>
      </c>
      <c r="B4">
        <f>maxSpeed*A4</f>
        <v>0.56000000000000005</v>
      </c>
      <c r="C4">
        <f>-1*(((maxCurrent-minCurrent)*((maxSpeed-B4)-maxSpeed))/maxSpeed)+minCurrent</f>
        <v>1.0279999999999989</v>
      </c>
    </row>
    <row r="5" spans="1:3" x14ac:dyDescent="0.25">
      <c r="A5">
        <f t="shared" ref="A5:A68" si="0">A4+0.01</f>
        <v>0.03</v>
      </c>
      <c r="B5">
        <f>maxSpeed*A5</f>
        <v>0.84</v>
      </c>
      <c r="C5">
        <f>-1*(((maxCurrent-minCurrent)*((maxSpeed-B5)-maxSpeed))/maxSpeed)+minCurrent</f>
        <v>1.2419999999999998</v>
      </c>
    </row>
    <row r="6" spans="1:3" x14ac:dyDescent="0.25">
      <c r="A6">
        <f t="shared" si="0"/>
        <v>0.04</v>
      </c>
      <c r="B6">
        <f>maxSpeed*A6</f>
        <v>1.1200000000000001</v>
      </c>
      <c r="C6">
        <f>-1*(((maxCurrent-minCurrent)*((maxSpeed-B6)-maxSpeed))/maxSpeed)+minCurrent</f>
        <v>1.4560000000000008</v>
      </c>
    </row>
    <row r="7" spans="1:3" x14ac:dyDescent="0.25">
      <c r="A7">
        <f t="shared" si="0"/>
        <v>0.05</v>
      </c>
      <c r="B7">
        <f>maxSpeed*A7</f>
        <v>1.4000000000000001</v>
      </c>
      <c r="C7">
        <f>-1*(((maxCurrent-minCurrent)*((maxSpeed-B7)-maxSpeed))/maxSpeed)+minCurrent</f>
        <v>1.669999999999999</v>
      </c>
    </row>
    <row r="8" spans="1:3" x14ac:dyDescent="0.25">
      <c r="A8">
        <f t="shared" si="0"/>
        <v>6.0000000000000005E-2</v>
      </c>
      <c r="B8">
        <f>maxSpeed*A8</f>
        <v>1.6800000000000002</v>
      </c>
      <c r="C8">
        <f>-1*(((maxCurrent-minCurrent)*((maxSpeed-B8)-maxSpeed))/maxSpeed)+minCurrent</f>
        <v>1.8839999999999995</v>
      </c>
    </row>
    <row r="9" spans="1:3" x14ac:dyDescent="0.25">
      <c r="A9">
        <f t="shared" si="0"/>
        <v>7.0000000000000007E-2</v>
      </c>
      <c r="B9">
        <f>maxSpeed*A9</f>
        <v>1.9600000000000002</v>
      </c>
      <c r="C9">
        <f>-1*(((maxCurrent-minCurrent)*((maxSpeed-B9)-maxSpeed))/maxSpeed)+minCurrent</f>
        <v>2.0980000000000008</v>
      </c>
    </row>
    <row r="10" spans="1:3" x14ac:dyDescent="0.25">
      <c r="A10">
        <f t="shared" si="0"/>
        <v>0.08</v>
      </c>
      <c r="B10">
        <f>maxSpeed*A10</f>
        <v>2.2400000000000002</v>
      </c>
      <c r="C10">
        <f>-1*(((maxCurrent-minCurrent)*((maxSpeed-B10)-maxSpeed))/maxSpeed)+minCurrent</f>
        <v>2.3120000000000016</v>
      </c>
    </row>
    <row r="11" spans="1:3" x14ac:dyDescent="0.25">
      <c r="A11">
        <f t="shared" si="0"/>
        <v>0.09</v>
      </c>
      <c r="B11">
        <f>maxSpeed*A11</f>
        <v>2.52</v>
      </c>
      <c r="C11">
        <f>-1*(((maxCurrent-minCurrent)*((maxSpeed-B11)-maxSpeed))/maxSpeed)+minCurrent</f>
        <v>2.5259999999999998</v>
      </c>
    </row>
    <row r="12" spans="1:3" x14ac:dyDescent="0.25">
      <c r="A12">
        <f t="shared" si="0"/>
        <v>9.9999999999999992E-2</v>
      </c>
      <c r="B12">
        <f>maxSpeed*A12</f>
        <v>2.8</v>
      </c>
      <c r="C12">
        <f>-1*(((maxCurrent-minCurrent)*((maxSpeed-B12)-maxSpeed))/maxSpeed)+minCurrent</f>
        <v>2.74</v>
      </c>
    </row>
    <row r="13" spans="1:3" x14ac:dyDescent="0.25">
      <c r="A13">
        <f t="shared" si="0"/>
        <v>0.10999999999999999</v>
      </c>
      <c r="B13">
        <f>maxSpeed*A13</f>
        <v>3.0799999999999996</v>
      </c>
      <c r="C13">
        <f>-1*(((maxCurrent-minCurrent)*((maxSpeed-B13)-maxSpeed))/maxSpeed)+minCurrent</f>
        <v>2.9539999999999988</v>
      </c>
    </row>
    <row r="14" spans="1:3" x14ac:dyDescent="0.25">
      <c r="A14">
        <f t="shared" si="0"/>
        <v>0.11999999999999998</v>
      </c>
      <c r="B14">
        <f>maxSpeed*A14</f>
        <v>3.3599999999999994</v>
      </c>
      <c r="C14">
        <f>-1*(((maxCurrent-minCurrent)*((maxSpeed-B14)-maxSpeed))/maxSpeed)+minCurrent</f>
        <v>3.1679999999999993</v>
      </c>
    </row>
    <row r="15" spans="1:3" x14ac:dyDescent="0.25">
      <c r="A15">
        <f t="shared" si="0"/>
        <v>0.12999999999999998</v>
      </c>
      <c r="B15">
        <f>maxSpeed*A15</f>
        <v>3.6399999999999992</v>
      </c>
      <c r="C15">
        <f>-1*(((maxCurrent-minCurrent)*((maxSpeed-B15)-maxSpeed))/maxSpeed)+minCurrent</f>
        <v>3.3820000000000001</v>
      </c>
    </row>
    <row r="16" spans="1:3" x14ac:dyDescent="0.25">
      <c r="A16">
        <f t="shared" si="0"/>
        <v>0.13999999999999999</v>
      </c>
      <c r="B16">
        <f>maxSpeed*A16</f>
        <v>3.9199999999999995</v>
      </c>
      <c r="C16">
        <f>-1*(((maxCurrent-minCurrent)*((maxSpeed-B16)-maxSpeed))/maxSpeed)+minCurrent</f>
        <v>3.5959999999999983</v>
      </c>
    </row>
    <row r="17" spans="1:3" x14ac:dyDescent="0.25">
      <c r="A17">
        <f t="shared" si="0"/>
        <v>0.15</v>
      </c>
      <c r="B17">
        <f>maxSpeed*A17</f>
        <v>4.2</v>
      </c>
      <c r="C17">
        <f>-1*(((maxCurrent-minCurrent)*((maxSpeed-B17)-maxSpeed))/maxSpeed)+minCurrent</f>
        <v>3.8099999999999996</v>
      </c>
    </row>
    <row r="18" spans="1:3" x14ac:dyDescent="0.25">
      <c r="A18">
        <f t="shared" si="0"/>
        <v>0.16</v>
      </c>
      <c r="B18">
        <f>maxSpeed*A18</f>
        <v>4.4800000000000004</v>
      </c>
      <c r="C18">
        <f>-1*(((maxCurrent-minCurrent)*((maxSpeed-B18)-maxSpeed))/maxSpeed)+minCurrent</f>
        <v>4.024</v>
      </c>
    </row>
    <row r="19" spans="1:3" x14ac:dyDescent="0.25">
      <c r="A19">
        <f t="shared" si="0"/>
        <v>0.17</v>
      </c>
      <c r="B19">
        <f>maxSpeed*A19</f>
        <v>4.7600000000000007</v>
      </c>
      <c r="C19">
        <f>-1*(((maxCurrent-minCurrent)*((maxSpeed-B19)-maxSpeed))/maxSpeed)+minCurrent</f>
        <v>4.2380000000000013</v>
      </c>
    </row>
    <row r="20" spans="1:3" x14ac:dyDescent="0.25">
      <c r="A20">
        <f t="shared" si="0"/>
        <v>0.18000000000000002</v>
      </c>
      <c r="B20">
        <f>maxSpeed*A20</f>
        <v>5.0400000000000009</v>
      </c>
      <c r="C20">
        <f>-1*(((maxCurrent-minCurrent)*((maxSpeed-B20)-maxSpeed))/maxSpeed)+minCurrent</f>
        <v>4.4519999999999991</v>
      </c>
    </row>
    <row r="21" spans="1:3" x14ac:dyDescent="0.25">
      <c r="A21">
        <f t="shared" si="0"/>
        <v>0.19000000000000003</v>
      </c>
      <c r="B21">
        <f>maxSpeed*A21</f>
        <v>5.3200000000000012</v>
      </c>
      <c r="C21">
        <f>-1*(((maxCurrent-minCurrent)*((maxSpeed-B21)-maxSpeed))/maxSpeed)+minCurrent</f>
        <v>4.6659999999999995</v>
      </c>
    </row>
    <row r="22" spans="1:3" x14ac:dyDescent="0.25">
      <c r="A22">
        <f t="shared" si="0"/>
        <v>0.20000000000000004</v>
      </c>
      <c r="B22">
        <f>maxSpeed*A22</f>
        <v>5.6000000000000014</v>
      </c>
      <c r="C22">
        <f>-1*(((maxCurrent-minCurrent)*((maxSpeed-B22)-maxSpeed))/maxSpeed)+minCurrent</f>
        <v>4.88</v>
      </c>
    </row>
    <row r="23" spans="1:3" x14ac:dyDescent="0.25">
      <c r="A23">
        <f t="shared" si="0"/>
        <v>0.21000000000000005</v>
      </c>
      <c r="B23">
        <f>maxSpeed*A23</f>
        <v>5.8800000000000017</v>
      </c>
      <c r="C23">
        <f>-1*(((maxCurrent-minCurrent)*((maxSpeed-B23)-maxSpeed))/maxSpeed)+minCurrent</f>
        <v>5.0940000000000012</v>
      </c>
    </row>
    <row r="24" spans="1:3" x14ac:dyDescent="0.25">
      <c r="A24">
        <f t="shared" si="0"/>
        <v>0.22000000000000006</v>
      </c>
      <c r="B24">
        <f>maxSpeed*A24</f>
        <v>6.1600000000000019</v>
      </c>
      <c r="C24">
        <f>-1*(((maxCurrent-minCurrent)*((maxSpeed-B24)-maxSpeed))/maxSpeed)+minCurrent</f>
        <v>5.3080000000000025</v>
      </c>
    </row>
    <row r="25" spans="1:3" x14ac:dyDescent="0.25">
      <c r="A25">
        <f t="shared" si="0"/>
        <v>0.23000000000000007</v>
      </c>
      <c r="B25">
        <f>maxSpeed*A25</f>
        <v>6.4400000000000022</v>
      </c>
      <c r="C25">
        <f>-1*(((maxCurrent-minCurrent)*((maxSpeed-B25)-maxSpeed))/maxSpeed)+minCurrent</f>
        <v>5.5220000000000011</v>
      </c>
    </row>
    <row r="26" spans="1:3" x14ac:dyDescent="0.25">
      <c r="A26">
        <f t="shared" si="0"/>
        <v>0.24000000000000007</v>
      </c>
      <c r="B26">
        <f>maxSpeed*A26</f>
        <v>6.7200000000000024</v>
      </c>
      <c r="C26">
        <f>-1*(((maxCurrent-minCurrent)*((maxSpeed-B26)-maxSpeed))/maxSpeed)+minCurrent</f>
        <v>5.7360000000000015</v>
      </c>
    </row>
    <row r="27" spans="1:3" x14ac:dyDescent="0.25">
      <c r="A27">
        <f t="shared" si="0"/>
        <v>0.25000000000000006</v>
      </c>
      <c r="B27">
        <f>maxSpeed*A27</f>
        <v>7.0000000000000018</v>
      </c>
      <c r="C27">
        <f>-1*(((maxCurrent-minCurrent)*((maxSpeed-B27)-maxSpeed))/maxSpeed)+minCurrent</f>
        <v>5.9499999999999993</v>
      </c>
    </row>
    <row r="28" spans="1:3" x14ac:dyDescent="0.25">
      <c r="A28">
        <f t="shared" si="0"/>
        <v>0.26000000000000006</v>
      </c>
      <c r="B28">
        <f>maxSpeed*A28</f>
        <v>7.280000000000002</v>
      </c>
      <c r="C28">
        <f>-1*(((maxCurrent-minCurrent)*((maxSpeed-B28)-maxSpeed))/maxSpeed)+minCurrent</f>
        <v>6.1639999999999997</v>
      </c>
    </row>
    <row r="29" spans="1:3" x14ac:dyDescent="0.25">
      <c r="A29">
        <f t="shared" si="0"/>
        <v>0.27000000000000007</v>
      </c>
      <c r="B29">
        <f>maxSpeed*A29</f>
        <v>7.5600000000000023</v>
      </c>
      <c r="C29">
        <f>-1*(((maxCurrent-minCurrent)*((maxSpeed-B29)-maxSpeed))/maxSpeed)+minCurrent</f>
        <v>6.378000000000001</v>
      </c>
    </row>
    <row r="30" spans="1:3" x14ac:dyDescent="0.25">
      <c r="A30">
        <f t="shared" si="0"/>
        <v>0.28000000000000008</v>
      </c>
      <c r="B30">
        <f>maxSpeed*A30</f>
        <v>7.8400000000000025</v>
      </c>
      <c r="C30">
        <f>-1*(((maxCurrent-minCurrent)*((maxSpeed-B30)-maxSpeed))/maxSpeed)+minCurrent</f>
        <v>6.5920000000000023</v>
      </c>
    </row>
    <row r="31" spans="1:3" x14ac:dyDescent="0.25">
      <c r="A31">
        <f t="shared" si="0"/>
        <v>0.29000000000000009</v>
      </c>
      <c r="B31">
        <f>maxSpeed*A31</f>
        <v>8.1200000000000028</v>
      </c>
      <c r="C31">
        <f>-1*(((maxCurrent-minCurrent)*((maxSpeed-B31)-maxSpeed))/maxSpeed)+minCurrent</f>
        <v>6.8060000000000027</v>
      </c>
    </row>
    <row r="32" spans="1:3" x14ac:dyDescent="0.25">
      <c r="A32">
        <f t="shared" si="0"/>
        <v>0.3000000000000001</v>
      </c>
      <c r="B32">
        <f>maxSpeed*A32</f>
        <v>8.4000000000000021</v>
      </c>
      <c r="C32">
        <f>-1*(((maxCurrent-minCurrent)*((maxSpeed-B32)-maxSpeed))/maxSpeed)+minCurrent</f>
        <v>7.0200000000000014</v>
      </c>
    </row>
    <row r="33" spans="1:3" x14ac:dyDescent="0.25">
      <c r="A33">
        <f t="shared" si="0"/>
        <v>0.31000000000000011</v>
      </c>
      <c r="B33">
        <f>maxSpeed*A33</f>
        <v>8.6800000000000033</v>
      </c>
      <c r="C33">
        <f>-1*(((maxCurrent-minCurrent)*((maxSpeed-B33)-maxSpeed))/maxSpeed)+minCurrent</f>
        <v>7.2340000000000018</v>
      </c>
    </row>
    <row r="34" spans="1:3" x14ac:dyDescent="0.25">
      <c r="A34">
        <f t="shared" si="0"/>
        <v>0.32000000000000012</v>
      </c>
      <c r="B34">
        <f>maxSpeed*A34</f>
        <v>8.9600000000000026</v>
      </c>
      <c r="C34">
        <f>-1*(((maxCurrent-minCurrent)*((maxSpeed-B34)-maxSpeed))/maxSpeed)+minCurrent</f>
        <v>7.4479999999999995</v>
      </c>
    </row>
    <row r="35" spans="1:3" x14ac:dyDescent="0.25">
      <c r="A35">
        <f t="shared" si="0"/>
        <v>0.33000000000000013</v>
      </c>
      <c r="B35">
        <f>maxSpeed*A35</f>
        <v>9.2400000000000038</v>
      </c>
      <c r="C35">
        <f>-1*(((maxCurrent-minCurrent)*((maxSpeed-B35)-maxSpeed))/maxSpeed)+minCurrent</f>
        <v>7.6619999999999999</v>
      </c>
    </row>
    <row r="36" spans="1:3" x14ac:dyDescent="0.25">
      <c r="A36">
        <f t="shared" si="0"/>
        <v>0.34000000000000014</v>
      </c>
      <c r="B36">
        <f>maxSpeed*A36</f>
        <v>9.5200000000000031</v>
      </c>
      <c r="C36">
        <f>-1*(((maxCurrent-minCurrent)*((maxSpeed-B36)-maxSpeed))/maxSpeed)+minCurrent</f>
        <v>7.8760000000000021</v>
      </c>
    </row>
    <row r="37" spans="1:3" x14ac:dyDescent="0.25">
      <c r="A37">
        <f t="shared" si="0"/>
        <v>0.35000000000000014</v>
      </c>
      <c r="B37">
        <f>maxSpeed*A37</f>
        <v>9.8000000000000043</v>
      </c>
      <c r="C37">
        <f>-1*(((maxCurrent-minCurrent)*((maxSpeed-B37)-maxSpeed))/maxSpeed)+minCurrent</f>
        <v>8.0900000000000034</v>
      </c>
    </row>
    <row r="38" spans="1:3" x14ac:dyDescent="0.25">
      <c r="A38">
        <f t="shared" si="0"/>
        <v>0.36000000000000015</v>
      </c>
      <c r="B38">
        <f>maxSpeed*A38</f>
        <v>10.080000000000004</v>
      </c>
      <c r="C38">
        <f>-1*(((maxCurrent-minCurrent)*((maxSpeed-B38)-maxSpeed))/maxSpeed)+minCurrent</f>
        <v>8.3040000000000038</v>
      </c>
    </row>
    <row r="39" spans="1:3" x14ac:dyDescent="0.25">
      <c r="A39">
        <f t="shared" si="0"/>
        <v>0.37000000000000016</v>
      </c>
      <c r="B39">
        <f>maxSpeed*A39</f>
        <v>10.360000000000005</v>
      </c>
      <c r="C39">
        <f>-1*(((maxCurrent-minCurrent)*((maxSpeed-B39)-maxSpeed))/maxSpeed)+minCurrent</f>
        <v>8.5180000000000042</v>
      </c>
    </row>
    <row r="40" spans="1:3" x14ac:dyDescent="0.25">
      <c r="A40">
        <f t="shared" si="0"/>
        <v>0.38000000000000017</v>
      </c>
      <c r="B40">
        <f>maxSpeed*A40</f>
        <v>10.640000000000004</v>
      </c>
      <c r="C40">
        <f>-1*(((maxCurrent-minCurrent)*((maxSpeed-B40)-maxSpeed))/maxSpeed)+minCurrent</f>
        <v>8.7320000000000029</v>
      </c>
    </row>
    <row r="41" spans="1:3" x14ac:dyDescent="0.25">
      <c r="A41">
        <f t="shared" si="0"/>
        <v>0.39000000000000018</v>
      </c>
      <c r="B41">
        <f>maxSpeed*A41</f>
        <v>10.920000000000005</v>
      </c>
      <c r="C41">
        <f>-1*(((maxCurrent-minCurrent)*((maxSpeed-B41)-maxSpeed))/maxSpeed)+minCurrent</f>
        <v>8.9460000000000033</v>
      </c>
    </row>
    <row r="42" spans="1:3" x14ac:dyDescent="0.25">
      <c r="A42">
        <f t="shared" si="0"/>
        <v>0.40000000000000019</v>
      </c>
      <c r="B42">
        <f>maxSpeed*A42</f>
        <v>11.200000000000005</v>
      </c>
      <c r="C42">
        <f>-1*(((maxCurrent-minCurrent)*((maxSpeed-B42)-maxSpeed))/maxSpeed)+minCurrent</f>
        <v>9.16</v>
      </c>
    </row>
    <row r="43" spans="1:3" x14ac:dyDescent="0.25">
      <c r="A43">
        <f t="shared" si="0"/>
        <v>0.4100000000000002</v>
      </c>
      <c r="B43">
        <f>maxSpeed*A43</f>
        <v>11.480000000000006</v>
      </c>
      <c r="C43">
        <f>-1*(((maxCurrent-minCurrent)*((maxSpeed-B43)-maxSpeed))/maxSpeed)+minCurrent</f>
        <v>9.3740000000000023</v>
      </c>
    </row>
    <row r="44" spans="1:3" x14ac:dyDescent="0.25">
      <c r="A44">
        <f t="shared" si="0"/>
        <v>0.42000000000000021</v>
      </c>
      <c r="B44">
        <f>maxSpeed*A44</f>
        <v>11.760000000000005</v>
      </c>
      <c r="C44">
        <f>-1*(((maxCurrent-minCurrent)*((maxSpeed-B44)-maxSpeed))/maxSpeed)+minCurrent</f>
        <v>9.5880000000000027</v>
      </c>
    </row>
    <row r="45" spans="1:3" x14ac:dyDescent="0.25">
      <c r="A45">
        <f t="shared" si="0"/>
        <v>0.43000000000000022</v>
      </c>
      <c r="B45">
        <f>maxSpeed*A45</f>
        <v>12.040000000000006</v>
      </c>
      <c r="C45">
        <f>-1*(((maxCurrent-minCurrent)*((maxSpeed-B45)-maxSpeed))/maxSpeed)+minCurrent</f>
        <v>9.8020000000000032</v>
      </c>
    </row>
    <row r="46" spans="1:3" x14ac:dyDescent="0.25">
      <c r="A46">
        <f t="shared" si="0"/>
        <v>0.44000000000000022</v>
      </c>
      <c r="B46">
        <f>maxSpeed*A46</f>
        <v>12.320000000000006</v>
      </c>
      <c r="C46">
        <f>-1*(((maxCurrent-minCurrent)*((maxSpeed-B46)-maxSpeed))/maxSpeed)+minCurrent</f>
        <v>10.016000000000002</v>
      </c>
    </row>
    <row r="47" spans="1:3" x14ac:dyDescent="0.25">
      <c r="A47">
        <f t="shared" si="0"/>
        <v>0.45000000000000023</v>
      </c>
      <c r="B47">
        <f>maxSpeed*A47</f>
        <v>12.600000000000007</v>
      </c>
      <c r="C47">
        <f>-1*(((maxCurrent-minCurrent)*((maxSpeed-B47)-maxSpeed))/maxSpeed)+minCurrent</f>
        <v>10.230000000000004</v>
      </c>
    </row>
    <row r="48" spans="1:3" x14ac:dyDescent="0.25">
      <c r="A48">
        <f t="shared" si="0"/>
        <v>0.46000000000000024</v>
      </c>
      <c r="B48">
        <f>maxSpeed*A48</f>
        <v>12.880000000000006</v>
      </c>
      <c r="C48">
        <f>-1*(((maxCurrent-minCurrent)*((maxSpeed-B48)-maxSpeed))/maxSpeed)+minCurrent</f>
        <v>10.444000000000004</v>
      </c>
    </row>
    <row r="49" spans="1:3" x14ac:dyDescent="0.25">
      <c r="A49">
        <f t="shared" si="0"/>
        <v>0.47000000000000025</v>
      </c>
      <c r="B49">
        <f>maxSpeed*A49</f>
        <v>13.160000000000007</v>
      </c>
      <c r="C49">
        <f>-1*(((maxCurrent-minCurrent)*((maxSpeed-B49)-maxSpeed))/maxSpeed)+minCurrent</f>
        <v>10.658000000000005</v>
      </c>
    </row>
    <row r="50" spans="1:3" x14ac:dyDescent="0.25">
      <c r="A50">
        <f t="shared" si="0"/>
        <v>0.48000000000000026</v>
      </c>
      <c r="B50">
        <f>maxSpeed*A50</f>
        <v>13.440000000000007</v>
      </c>
      <c r="C50">
        <f>-1*(((maxCurrent-minCurrent)*((maxSpeed-B50)-maxSpeed))/maxSpeed)+minCurrent</f>
        <v>10.872000000000003</v>
      </c>
    </row>
    <row r="51" spans="1:3" x14ac:dyDescent="0.25">
      <c r="A51">
        <f t="shared" si="0"/>
        <v>0.49000000000000027</v>
      </c>
      <c r="B51">
        <f>maxSpeed*A51</f>
        <v>13.720000000000008</v>
      </c>
      <c r="C51">
        <f>-1*(((maxCurrent-minCurrent)*((maxSpeed-B51)-maxSpeed))/maxSpeed)+minCurrent</f>
        <v>11.086000000000006</v>
      </c>
    </row>
    <row r="52" spans="1:3" x14ac:dyDescent="0.25">
      <c r="A52">
        <f t="shared" si="0"/>
        <v>0.50000000000000022</v>
      </c>
      <c r="B52">
        <f>maxSpeed*A52</f>
        <v>14.000000000000007</v>
      </c>
      <c r="C52">
        <f>-1*(((maxCurrent-minCurrent)*((maxSpeed-B52)-maxSpeed))/maxSpeed)+minCurrent</f>
        <v>11.300000000000004</v>
      </c>
    </row>
    <row r="53" spans="1:3" x14ac:dyDescent="0.25">
      <c r="A53">
        <f t="shared" si="0"/>
        <v>0.51000000000000023</v>
      </c>
      <c r="B53">
        <f>maxSpeed*A53</f>
        <v>14.280000000000006</v>
      </c>
      <c r="C53">
        <f>-1*(((maxCurrent-minCurrent)*((maxSpeed-B53)-maxSpeed))/maxSpeed)+minCurrent</f>
        <v>11.514000000000003</v>
      </c>
    </row>
    <row r="54" spans="1:3" x14ac:dyDescent="0.25">
      <c r="A54">
        <f t="shared" si="0"/>
        <v>0.52000000000000024</v>
      </c>
      <c r="B54">
        <f>maxSpeed*A54</f>
        <v>14.560000000000006</v>
      </c>
      <c r="C54">
        <f>-1*(((maxCurrent-minCurrent)*((maxSpeed-B54)-maxSpeed))/maxSpeed)+minCurrent</f>
        <v>11.728000000000003</v>
      </c>
    </row>
    <row r="55" spans="1:3" x14ac:dyDescent="0.25">
      <c r="A55">
        <f t="shared" si="0"/>
        <v>0.53000000000000025</v>
      </c>
      <c r="B55">
        <f>maxSpeed*A55</f>
        <v>14.840000000000007</v>
      </c>
      <c r="C55">
        <f>-1*(((maxCurrent-minCurrent)*((maxSpeed-B55)-maxSpeed))/maxSpeed)+minCurrent</f>
        <v>11.942000000000004</v>
      </c>
    </row>
    <row r="56" spans="1:3" x14ac:dyDescent="0.25">
      <c r="A56">
        <f t="shared" si="0"/>
        <v>0.54000000000000026</v>
      </c>
      <c r="B56">
        <f>maxSpeed*A56</f>
        <v>15.120000000000008</v>
      </c>
      <c r="C56">
        <f>-1*(((maxCurrent-minCurrent)*((maxSpeed-B56)-maxSpeed))/maxSpeed)+minCurrent</f>
        <v>12.156000000000006</v>
      </c>
    </row>
    <row r="57" spans="1:3" x14ac:dyDescent="0.25">
      <c r="A57">
        <f t="shared" si="0"/>
        <v>0.55000000000000027</v>
      </c>
      <c r="B57">
        <f>maxSpeed*A57</f>
        <v>15.400000000000007</v>
      </c>
      <c r="C57">
        <f>-1*(((maxCurrent-minCurrent)*((maxSpeed-B57)-maxSpeed))/maxSpeed)+minCurrent</f>
        <v>12.370000000000005</v>
      </c>
    </row>
    <row r="58" spans="1:3" x14ac:dyDescent="0.25">
      <c r="A58">
        <f t="shared" si="0"/>
        <v>0.56000000000000028</v>
      </c>
      <c r="B58">
        <f>maxSpeed*A58</f>
        <v>15.680000000000007</v>
      </c>
      <c r="C58">
        <f>-1*(((maxCurrent-minCurrent)*((maxSpeed-B58)-maxSpeed))/maxSpeed)+minCurrent</f>
        <v>12.584000000000005</v>
      </c>
    </row>
    <row r="59" spans="1:3" x14ac:dyDescent="0.25">
      <c r="A59">
        <f t="shared" si="0"/>
        <v>0.57000000000000028</v>
      </c>
      <c r="B59">
        <f>maxSpeed*A59</f>
        <v>15.960000000000008</v>
      </c>
      <c r="C59">
        <f>-1*(((maxCurrent-minCurrent)*((maxSpeed-B59)-maxSpeed))/maxSpeed)+minCurrent</f>
        <v>12.798000000000005</v>
      </c>
    </row>
    <row r="60" spans="1:3" x14ac:dyDescent="0.25">
      <c r="A60">
        <f t="shared" si="0"/>
        <v>0.58000000000000029</v>
      </c>
      <c r="B60">
        <f>maxSpeed*A60</f>
        <v>16.240000000000009</v>
      </c>
      <c r="C60">
        <f>-1*(((maxCurrent-minCurrent)*((maxSpeed-B60)-maxSpeed))/maxSpeed)+minCurrent</f>
        <v>13.012000000000006</v>
      </c>
    </row>
    <row r="61" spans="1:3" x14ac:dyDescent="0.25">
      <c r="A61">
        <f t="shared" si="0"/>
        <v>0.5900000000000003</v>
      </c>
      <c r="B61">
        <f>maxSpeed*A61</f>
        <v>16.52000000000001</v>
      </c>
      <c r="C61">
        <f>-1*(((maxCurrent-minCurrent)*((maxSpeed-B61)-maxSpeed))/maxSpeed)+minCurrent</f>
        <v>13.226000000000006</v>
      </c>
    </row>
    <row r="62" spans="1:3" x14ac:dyDescent="0.25">
      <c r="A62">
        <f t="shared" si="0"/>
        <v>0.60000000000000031</v>
      </c>
      <c r="B62">
        <f>maxSpeed*A62</f>
        <v>16.800000000000008</v>
      </c>
      <c r="C62">
        <f>-1*(((maxCurrent-minCurrent)*((maxSpeed-B62)-maxSpeed))/maxSpeed)+minCurrent</f>
        <v>13.440000000000005</v>
      </c>
    </row>
    <row r="63" spans="1:3" x14ac:dyDescent="0.25">
      <c r="A63">
        <f t="shared" si="0"/>
        <v>0.61000000000000032</v>
      </c>
      <c r="B63">
        <f>maxSpeed*A63</f>
        <v>17.080000000000009</v>
      </c>
      <c r="C63">
        <f>-1*(((maxCurrent-minCurrent)*((maxSpeed-B63)-maxSpeed))/maxSpeed)+minCurrent</f>
        <v>13.654000000000005</v>
      </c>
    </row>
    <row r="64" spans="1:3" x14ac:dyDescent="0.25">
      <c r="A64">
        <f t="shared" si="0"/>
        <v>0.62000000000000033</v>
      </c>
      <c r="B64">
        <f>maxSpeed*A64</f>
        <v>17.36000000000001</v>
      </c>
      <c r="C64">
        <f>-1*(((maxCurrent-minCurrent)*((maxSpeed-B64)-maxSpeed))/maxSpeed)+minCurrent</f>
        <v>13.868000000000006</v>
      </c>
    </row>
    <row r="65" spans="1:3" x14ac:dyDescent="0.25">
      <c r="A65">
        <f t="shared" si="0"/>
        <v>0.63000000000000034</v>
      </c>
      <c r="B65">
        <f>maxSpeed*A65</f>
        <v>17.640000000000008</v>
      </c>
      <c r="C65">
        <f>-1*(((maxCurrent-minCurrent)*((maxSpeed-B65)-maxSpeed))/maxSpeed)+minCurrent</f>
        <v>14.082000000000004</v>
      </c>
    </row>
    <row r="66" spans="1:3" x14ac:dyDescent="0.25">
      <c r="A66">
        <f t="shared" si="0"/>
        <v>0.64000000000000035</v>
      </c>
      <c r="B66">
        <f>maxSpeed*A66</f>
        <v>17.920000000000009</v>
      </c>
      <c r="C66">
        <f>-1*(((maxCurrent-minCurrent)*((maxSpeed-B66)-maxSpeed))/maxSpeed)+minCurrent</f>
        <v>14.296000000000006</v>
      </c>
    </row>
    <row r="67" spans="1:3" x14ac:dyDescent="0.25">
      <c r="A67">
        <f t="shared" si="0"/>
        <v>0.65000000000000036</v>
      </c>
      <c r="B67">
        <f>maxSpeed*A67</f>
        <v>18.20000000000001</v>
      </c>
      <c r="C67">
        <f>-1*(((maxCurrent-minCurrent)*((maxSpeed-B67)-maxSpeed))/maxSpeed)+minCurrent</f>
        <v>14.510000000000007</v>
      </c>
    </row>
    <row r="68" spans="1:3" x14ac:dyDescent="0.25">
      <c r="A68">
        <f t="shared" si="0"/>
        <v>0.66000000000000036</v>
      </c>
      <c r="B68">
        <f>maxSpeed*A68</f>
        <v>18.480000000000011</v>
      </c>
      <c r="C68">
        <f>-1*(((maxCurrent-minCurrent)*((maxSpeed-B68)-maxSpeed))/maxSpeed)+minCurrent</f>
        <v>14.724000000000007</v>
      </c>
    </row>
    <row r="69" spans="1:3" x14ac:dyDescent="0.25">
      <c r="A69">
        <f t="shared" ref="A69:A102" si="1">A68+0.01</f>
        <v>0.67000000000000037</v>
      </c>
      <c r="B69">
        <f>maxSpeed*A69</f>
        <v>18.760000000000012</v>
      </c>
      <c r="C69">
        <f>-1*(((maxCurrent-minCurrent)*((maxSpeed-B69)-maxSpeed))/maxSpeed)+minCurrent</f>
        <v>14.938000000000008</v>
      </c>
    </row>
    <row r="70" spans="1:3" x14ac:dyDescent="0.25">
      <c r="A70">
        <f t="shared" si="1"/>
        <v>0.68000000000000038</v>
      </c>
      <c r="B70">
        <f>maxSpeed*A70</f>
        <v>19.04000000000001</v>
      </c>
      <c r="C70">
        <f>-1*(((maxCurrent-minCurrent)*((maxSpeed-B70)-maxSpeed))/maxSpeed)+minCurrent</f>
        <v>15.152000000000006</v>
      </c>
    </row>
    <row r="71" spans="1:3" x14ac:dyDescent="0.25">
      <c r="A71">
        <f t="shared" si="1"/>
        <v>0.69000000000000039</v>
      </c>
      <c r="B71">
        <f>maxSpeed*A71</f>
        <v>19.320000000000011</v>
      </c>
      <c r="C71">
        <f>-1*(((maxCurrent-minCurrent)*((maxSpeed-B71)-maxSpeed))/maxSpeed)+minCurrent</f>
        <v>15.366000000000007</v>
      </c>
    </row>
    <row r="72" spans="1:3" x14ac:dyDescent="0.25">
      <c r="A72">
        <f t="shared" si="1"/>
        <v>0.7000000000000004</v>
      </c>
      <c r="B72">
        <f>maxSpeed*A72</f>
        <v>19.600000000000012</v>
      </c>
      <c r="C72">
        <f>-1*(((maxCurrent-minCurrent)*((maxSpeed-B72)-maxSpeed))/maxSpeed)+minCurrent</f>
        <v>15.580000000000007</v>
      </c>
    </row>
    <row r="73" spans="1:3" x14ac:dyDescent="0.25">
      <c r="A73">
        <f t="shared" si="1"/>
        <v>0.71000000000000041</v>
      </c>
      <c r="B73">
        <f>maxSpeed*A73</f>
        <v>19.88000000000001</v>
      </c>
      <c r="C73">
        <f>-1*(((maxCurrent-minCurrent)*((maxSpeed-B73)-maxSpeed))/maxSpeed)+minCurrent</f>
        <v>15.794000000000006</v>
      </c>
    </row>
    <row r="74" spans="1:3" x14ac:dyDescent="0.25">
      <c r="A74">
        <f t="shared" si="1"/>
        <v>0.72000000000000042</v>
      </c>
      <c r="B74">
        <f>maxSpeed*A74</f>
        <v>20.160000000000011</v>
      </c>
      <c r="C74">
        <f>-1*(((maxCurrent-minCurrent)*((maxSpeed-B74)-maxSpeed))/maxSpeed)+minCurrent</f>
        <v>16.008000000000006</v>
      </c>
    </row>
    <row r="75" spans="1:3" x14ac:dyDescent="0.25">
      <c r="A75">
        <f t="shared" si="1"/>
        <v>0.73000000000000043</v>
      </c>
      <c r="B75">
        <f>maxSpeed*A75</f>
        <v>20.440000000000012</v>
      </c>
      <c r="C75">
        <f>-1*(((maxCurrent-minCurrent)*((maxSpeed-B75)-maxSpeed))/maxSpeed)+minCurrent</f>
        <v>16.222000000000008</v>
      </c>
    </row>
    <row r="76" spans="1:3" x14ac:dyDescent="0.25">
      <c r="A76">
        <f t="shared" si="1"/>
        <v>0.74000000000000044</v>
      </c>
      <c r="B76">
        <f>maxSpeed*A76</f>
        <v>20.720000000000013</v>
      </c>
      <c r="C76">
        <f>-1*(((maxCurrent-minCurrent)*((maxSpeed-B76)-maxSpeed))/maxSpeed)+minCurrent</f>
        <v>16.436000000000011</v>
      </c>
    </row>
    <row r="77" spans="1:3" x14ac:dyDescent="0.25">
      <c r="A77">
        <f t="shared" si="1"/>
        <v>0.75000000000000044</v>
      </c>
      <c r="B77">
        <f>maxSpeed*A77</f>
        <v>21.000000000000014</v>
      </c>
      <c r="C77">
        <f>-1*(((maxCurrent-minCurrent)*((maxSpeed-B77)-maxSpeed))/maxSpeed)+minCurrent</f>
        <v>16.650000000000009</v>
      </c>
    </row>
    <row r="78" spans="1:3" x14ac:dyDescent="0.25">
      <c r="A78">
        <f t="shared" si="1"/>
        <v>0.76000000000000045</v>
      </c>
      <c r="B78">
        <f>maxSpeed*A78</f>
        <v>21.280000000000012</v>
      </c>
      <c r="C78">
        <f>-1*(((maxCurrent-minCurrent)*((maxSpeed-B78)-maxSpeed))/maxSpeed)+minCurrent</f>
        <v>16.864000000000008</v>
      </c>
    </row>
    <row r="79" spans="1:3" x14ac:dyDescent="0.25">
      <c r="A79">
        <f t="shared" si="1"/>
        <v>0.77000000000000046</v>
      </c>
      <c r="B79">
        <f>maxSpeed*A79</f>
        <v>21.560000000000013</v>
      </c>
      <c r="C79">
        <f>-1*(((maxCurrent-minCurrent)*((maxSpeed-B79)-maxSpeed))/maxSpeed)+minCurrent</f>
        <v>17.07800000000001</v>
      </c>
    </row>
    <row r="80" spans="1:3" x14ac:dyDescent="0.25">
      <c r="A80">
        <f t="shared" si="1"/>
        <v>0.78000000000000047</v>
      </c>
      <c r="B80">
        <f>maxSpeed*A80</f>
        <v>21.840000000000014</v>
      </c>
      <c r="C80">
        <f>-1*(((maxCurrent-minCurrent)*((maxSpeed-B80)-maxSpeed))/maxSpeed)+minCurrent</f>
        <v>17.292000000000012</v>
      </c>
    </row>
    <row r="81" spans="1:3" x14ac:dyDescent="0.25">
      <c r="A81">
        <f t="shared" si="1"/>
        <v>0.79000000000000048</v>
      </c>
      <c r="B81">
        <f>maxSpeed*A81</f>
        <v>22.120000000000012</v>
      </c>
      <c r="C81">
        <f>-1*(((maxCurrent-minCurrent)*((maxSpeed-B81)-maxSpeed))/maxSpeed)+minCurrent</f>
        <v>17.506000000000011</v>
      </c>
    </row>
    <row r="82" spans="1:3" x14ac:dyDescent="0.25">
      <c r="A82">
        <f t="shared" si="1"/>
        <v>0.80000000000000049</v>
      </c>
      <c r="B82">
        <f>maxSpeed*A82</f>
        <v>22.400000000000013</v>
      </c>
      <c r="C82">
        <f>-1*(((maxCurrent-minCurrent)*((maxSpeed-B82)-maxSpeed))/maxSpeed)+minCurrent</f>
        <v>17.72000000000001</v>
      </c>
    </row>
    <row r="83" spans="1:3" x14ac:dyDescent="0.25">
      <c r="A83">
        <f t="shared" si="1"/>
        <v>0.8100000000000005</v>
      </c>
      <c r="B83">
        <f>maxSpeed*A83</f>
        <v>22.680000000000014</v>
      </c>
      <c r="C83">
        <f>-1*(((maxCurrent-minCurrent)*((maxSpeed-B83)-maxSpeed))/maxSpeed)+minCurrent</f>
        <v>17.934000000000012</v>
      </c>
    </row>
    <row r="84" spans="1:3" x14ac:dyDescent="0.25">
      <c r="A84">
        <f t="shared" si="1"/>
        <v>0.82000000000000051</v>
      </c>
      <c r="B84">
        <f>maxSpeed*A84</f>
        <v>22.960000000000015</v>
      </c>
      <c r="C84">
        <f>-1*(((maxCurrent-minCurrent)*((maxSpeed-B84)-maxSpeed))/maxSpeed)+minCurrent</f>
        <v>18.14800000000001</v>
      </c>
    </row>
    <row r="85" spans="1:3" x14ac:dyDescent="0.25">
      <c r="A85">
        <f t="shared" si="1"/>
        <v>0.83000000000000052</v>
      </c>
      <c r="B85">
        <f>maxSpeed*A85</f>
        <v>23.240000000000016</v>
      </c>
      <c r="C85">
        <f>-1*(((maxCurrent-minCurrent)*((maxSpeed-B85)-maxSpeed))/maxSpeed)+minCurrent</f>
        <v>18.362000000000013</v>
      </c>
    </row>
    <row r="86" spans="1:3" x14ac:dyDescent="0.25">
      <c r="A86">
        <f t="shared" si="1"/>
        <v>0.84000000000000052</v>
      </c>
      <c r="B86">
        <f>maxSpeed*A86</f>
        <v>23.520000000000014</v>
      </c>
      <c r="C86">
        <f>-1*(((maxCurrent-minCurrent)*((maxSpeed-B86)-maxSpeed))/maxSpeed)+minCurrent</f>
        <v>18.576000000000011</v>
      </c>
    </row>
    <row r="87" spans="1:3" x14ac:dyDescent="0.25">
      <c r="A87">
        <f t="shared" si="1"/>
        <v>0.85000000000000053</v>
      </c>
      <c r="B87">
        <f>maxSpeed*A87</f>
        <v>23.800000000000015</v>
      </c>
      <c r="C87">
        <f>-1*(((maxCurrent-minCurrent)*((maxSpeed-B87)-maxSpeed))/maxSpeed)+minCurrent</f>
        <v>18.79000000000001</v>
      </c>
    </row>
    <row r="88" spans="1:3" x14ac:dyDescent="0.25">
      <c r="A88">
        <f t="shared" si="1"/>
        <v>0.86000000000000054</v>
      </c>
      <c r="B88">
        <f>maxSpeed*A88</f>
        <v>24.080000000000016</v>
      </c>
      <c r="C88">
        <f>-1*(((maxCurrent-minCurrent)*((maxSpeed-B88)-maxSpeed))/maxSpeed)+minCurrent</f>
        <v>19.004000000000016</v>
      </c>
    </row>
    <row r="89" spans="1:3" x14ac:dyDescent="0.25">
      <c r="A89">
        <f t="shared" si="1"/>
        <v>0.87000000000000055</v>
      </c>
      <c r="B89">
        <f>maxSpeed*A89</f>
        <v>24.360000000000014</v>
      </c>
      <c r="C89">
        <f>-1*(((maxCurrent-minCurrent)*((maxSpeed-B89)-maxSpeed))/maxSpeed)+minCurrent</f>
        <v>19.218000000000007</v>
      </c>
    </row>
    <row r="90" spans="1:3" x14ac:dyDescent="0.25">
      <c r="A90">
        <f t="shared" si="1"/>
        <v>0.88000000000000056</v>
      </c>
      <c r="B90">
        <f>maxSpeed*A90</f>
        <v>24.640000000000015</v>
      </c>
      <c r="C90">
        <f>-1*(((maxCurrent-minCurrent)*((maxSpeed-B90)-maxSpeed))/maxSpeed)+minCurrent</f>
        <v>19.432000000000013</v>
      </c>
    </row>
    <row r="91" spans="1:3" x14ac:dyDescent="0.25">
      <c r="A91">
        <f t="shared" si="1"/>
        <v>0.89000000000000057</v>
      </c>
      <c r="B91">
        <f>maxSpeed*A91</f>
        <v>24.920000000000016</v>
      </c>
      <c r="C91">
        <f>-1*(((maxCurrent-minCurrent)*((maxSpeed-B91)-maxSpeed))/maxSpeed)+minCurrent</f>
        <v>19.646000000000015</v>
      </c>
    </row>
    <row r="92" spans="1:3" x14ac:dyDescent="0.25">
      <c r="A92">
        <f t="shared" si="1"/>
        <v>0.90000000000000058</v>
      </c>
      <c r="B92">
        <f>maxSpeed*A92</f>
        <v>25.200000000000017</v>
      </c>
      <c r="C92">
        <f>-1*(((maxCurrent-minCurrent)*((maxSpeed-B92)-maxSpeed))/maxSpeed)+minCurrent</f>
        <v>19.860000000000014</v>
      </c>
    </row>
    <row r="93" spans="1:3" x14ac:dyDescent="0.25">
      <c r="A93">
        <f t="shared" si="1"/>
        <v>0.91000000000000059</v>
      </c>
      <c r="B93">
        <f>maxSpeed*A93</f>
        <v>25.480000000000018</v>
      </c>
      <c r="C93">
        <f>-1*(((maxCurrent-minCurrent)*((maxSpeed-B93)-maxSpeed))/maxSpeed)+minCurrent</f>
        <v>20.074000000000016</v>
      </c>
    </row>
    <row r="94" spans="1:3" x14ac:dyDescent="0.25">
      <c r="A94">
        <f t="shared" si="1"/>
        <v>0.9200000000000006</v>
      </c>
      <c r="B94">
        <f>maxSpeed*A94</f>
        <v>25.760000000000016</v>
      </c>
      <c r="C94">
        <f>-1*(((maxCurrent-minCurrent)*((maxSpeed-B94)-maxSpeed))/maxSpeed)+minCurrent</f>
        <v>20.288000000000014</v>
      </c>
    </row>
    <row r="95" spans="1:3" x14ac:dyDescent="0.25">
      <c r="A95">
        <f t="shared" si="1"/>
        <v>0.9300000000000006</v>
      </c>
      <c r="B95">
        <f>maxSpeed*A95</f>
        <v>26.040000000000017</v>
      </c>
      <c r="C95">
        <f>-1*(((maxCurrent-minCurrent)*((maxSpeed-B95)-maxSpeed))/maxSpeed)+minCurrent</f>
        <v>20.502000000000013</v>
      </c>
    </row>
    <row r="96" spans="1:3" x14ac:dyDescent="0.25">
      <c r="A96">
        <f t="shared" si="1"/>
        <v>0.94000000000000061</v>
      </c>
      <c r="B96">
        <f>maxSpeed*A96</f>
        <v>26.320000000000018</v>
      </c>
      <c r="C96">
        <f>-1*(((maxCurrent-minCurrent)*((maxSpeed-B96)-maxSpeed))/maxSpeed)+minCurrent</f>
        <v>20.716000000000015</v>
      </c>
    </row>
    <row r="97" spans="1:3" x14ac:dyDescent="0.25">
      <c r="A97">
        <f t="shared" si="1"/>
        <v>0.95000000000000062</v>
      </c>
      <c r="B97">
        <f>maxSpeed*A97</f>
        <v>26.600000000000016</v>
      </c>
      <c r="C97">
        <f>-1*(((maxCurrent-minCurrent)*((maxSpeed-B97)-maxSpeed))/maxSpeed)+minCurrent</f>
        <v>20.930000000000014</v>
      </c>
    </row>
    <row r="98" spans="1:3" x14ac:dyDescent="0.25">
      <c r="A98">
        <f t="shared" si="1"/>
        <v>0.96000000000000063</v>
      </c>
      <c r="B98">
        <f>maxSpeed*A98</f>
        <v>26.880000000000017</v>
      </c>
      <c r="C98">
        <f>-1*(((maxCurrent-minCurrent)*((maxSpeed-B98)-maxSpeed))/maxSpeed)+minCurrent</f>
        <v>21.144000000000013</v>
      </c>
    </row>
    <row r="99" spans="1:3" x14ac:dyDescent="0.25">
      <c r="A99">
        <f t="shared" si="1"/>
        <v>0.97000000000000064</v>
      </c>
      <c r="B99">
        <f>maxSpeed*A99</f>
        <v>27.160000000000018</v>
      </c>
      <c r="C99">
        <f>-1*(((maxCurrent-minCurrent)*((maxSpeed-B99)-maxSpeed))/maxSpeed)+minCurrent</f>
        <v>21.358000000000015</v>
      </c>
    </row>
    <row r="100" spans="1:3" x14ac:dyDescent="0.25">
      <c r="A100">
        <f t="shared" si="1"/>
        <v>0.98000000000000065</v>
      </c>
      <c r="B100">
        <f>maxSpeed*A100</f>
        <v>27.440000000000019</v>
      </c>
      <c r="C100">
        <f>-1*(((maxCurrent-minCurrent)*((maxSpeed-B100)-maxSpeed))/maxSpeed)+minCurrent</f>
        <v>21.572000000000013</v>
      </c>
    </row>
    <row r="101" spans="1:3" x14ac:dyDescent="0.25">
      <c r="A101">
        <f t="shared" si="1"/>
        <v>0.99000000000000066</v>
      </c>
      <c r="B101">
        <f>maxSpeed*A101</f>
        <v>27.72000000000002</v>
      </c>
      <c r="C101">
        <f>-1*(((maxCurrent-minCurrent)*((maxSpeed-B101)-maxSpeed))/maxSpeed)+minCurrent</f>
        <v>21.786000000000016</v>
      </c>
    </row>
    <row r="102" spans="1:3" x14ac:dyDescent="0.25">
      <c r="A102">
        <f t="shared" si="1"/>
        <v>1.0000000000000007</v>
      </c>
      <c r="B102">
        <f>maxSpeed*A102</f>
        <v>28.000000000000018</v>
      </c>
      <c r="C102">
        <f>-1*(((maxCurrent-minCurrent)*((maxSpeed-B102)-maxSpeed))/maxSpeed)+minCurrent</f>
        <v>22.000000000000014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"/>
  <sheetViews>
    <sheetView tabSelected="1" workbookViewId="0">
      <selection activeCell="J9" sqref="J9"/>
    </sheetView>
  </sheetViews>
  <sheetFormatPr defaultRowHeight="15" x14ac:dyDescent="0.25"/>
  <cols>
    <col min="4" max="4" width="12.7109375" bestFit="1" customWidth="1"/>
    <col min="6" max="6" width="17.42578125" bestFit="1" customWidth="1"/>
  </cols>
  <sheetData>
    <row r="1" spans="1:9" x14ac:dyDescent="0.25">
      <c r="A1" t="s">
        <v>25</v>
      </c>
      <c r="B1" t="s">
        <v>19</v>
      </c>
      <c r="C1" t="s">
        <v>17</v>
      </c>
      <c r="D1" t="s">
        <v>20</v>
      </c>
      <c r="E1" t="s">
        <v>21</v>
      </c>
      <c r="F1" t="s">
        <v>22</v>
      </c>
      <c r="G1" t="s">
        <v>14</v>
      </c>
      <c r="H1" t="s">
        <v>23</v>
      </c>
      <c r="I1" t="s">
        <v>24</v>
      </c>
    </row>
    <row r="2" spans="1:9" x14ac:dyDescent="0.25">
      <c r="A2">
        <f>PID_start</f>
        <v>0</v>
      </c>
      <c r="B2">
        <v>-5</v>
      </c>
      <c r="C2">
        <f>IFERROR(0 + lpfk * (A2 - 0)*maxSpeed,0)</f>
        <v>0</v>
      </c>
      <c r="D2">
        <f>-1*(((maxCurrent-minCurrent)*((maxSpeed-C2)-maxSpeed))/maxSpeed)+minCurrent</f>
        <v>0.6</v>
      </c>
      <c r="E2">
        <f>A2-(D2-0.6)</f>
        <v>0</v>
      </c>
      <c r="F2">
        <f>IFERROR(E2+F1,0)</f>
        <v>0</v>
      </c>
      <c r="G2">
        <f>IFERROR(E2-E1,0)</f>
        <v>0</v>
      </c>
      <c r="H2">
        <f>(p*E2)+(i*F2)+(d*G2)</f>
        <v>0</v>
      </c>
    </row>
    <row r="3" spans="1:9" x14ac:dyDescent="0.25">
      <c r="A3">
        <f>PID_start</f>
        <v>0</v>
      </c>
      <c r="B3">
        <f>B2+1</f>
        <v>-4</v>
      </c>
      <c r="C3">
        <f>IFERROR(H2 + lpfk * (A3 - H2)*maxSpeed,0)</f>
        <v>0</v>
      </c>
      <c r="D3">
        <f>-1*(((maxCurrent-minCurrent)*((maxSpeed-C3)-maxSpeed))/maxSpeed)+minCurrent</f>
        <v>0.6</v>
      </c>
      <c r="E3">
        <f t="shared" ref="E3:E66" si="0">A3-(D3-0.6)</f>
        <v>0</v>
      </c>
      <c r="F3">
        <f t="shared" ref="F3:F66" si="1">IFERROR(E3+F2,0)</f>
        <v>0</v>
      </c>
      <c r="G3">
        <f>E3-E2</f>
        <v>0</v>
      </c>
      <c r="H3">
        <f>(p*E3)+(i*F3)+(d*G3)</f>
        <v>0</v>
      </c>
    </row>
    <row r="4" spans="1:9" x14ac:dyDescent="0.25">
      <c r="A4">
        <f>PID_start</f>
        <v>0</v>
      </c>
      <c r="B4">
        <f t="shared" ref="B2:C67" si="2">B3+1</f>
        <v>-3</v>
      </c>
      <c r="C4">
        <f>IFERROR(H3 + lpfk * (A4 - H3)*maxSpeed,0)</f>
        <v>0</v>
      </c>
      <c r="D4">
        <f>-1*(((maxCurrent-minCurrent)*((maxSpeed-C4)-maxSpeed))/maxSpeed)+minCurrent</f>
        <v>0.6</v>
      </c>
      <c r="E4">
        <f t="shared" si="0"/>
        <v>0</v>
      </c>
      <c r="F4">
        <f t="shared" si="1"/>
        <v>0</v>
      </c>
      <c r="G4">
        <f>E4-E3</f>
        <v>0</v>
      </c>
      <c r="H4">
        <f>(p*E4)+(i*F4)+(d*G4)</f>
        <v>0</v>
      </c>
    </row>
    <row r="5" spans="1:9" x14ac:dyDescent="0.25">
      <c r="A5">
        <f>PID_start</f>
        <v>0</v>
      </c>
      <c r="B5">
        <f>B4+1</f>
        <v>-2</v>
      </c>
      <c r="C5">
        <f>IFERROR(H4 + lpfk * (A5 - H4)*maxSpeed,0)</f>
        <v>0</v>
      </c>
      <c r="D5">
        <f>-1*(((maxCurrent-minCurrent)*((maxSpeed-C5)-maxSpeed))/maxSpeed)+minCurrent</f>
        <v>0.6</v>
      </c>
      <c r="E5">
        <f t="shared" si="0"/>
        <v>0</v>
      </c>
      <c r="F5">
        <f t="shared" si="1"/>
        <v>0</v>
      </c>
      <c r="G5">
        <f t="shared" ref="G5:G68" si="3">E5-E4</f>
        <v>0</v>
      </c>
      <c r="H5">
        <f>(p*E5)+(i*F5)+(d*G5)</f>
        <v>0</v>
      </c>
    </row>
    <row r="6" spans="1:9" x14ac:dyDescent="0.25">
      <c r="A6">
        <f>PID_start</f>
        <v>0</v>
      </c>
      <c r="B6">
        <f t="shared" si="2"/>
        <v>-1</v>
      </c>
      <c r="C6">
        <f>IFERROR(H5 + lpfk * (A6 - H5)*maxSpeed,0)</f>
        <v>0</v>
      </c>
      <c r="D6">
        <f>-1*(((maxCurrent-minCurrent)*((maxSpeed-C6)-maxSpeed))/maxSpeed)+minCurrent</f>
        <v>0.6</v>
      </c>
      <c r="E6">
        <f t="shared" si="0"/>
        <v>0</v>
      </c>
      <c r="F6">
        <f t="shared" si="1"/>
        <v>0</v>
      </c>
      <c r="G6">
        <f t="shared" si="3"/>
        <v>0</v>
      </c>
      <c r="H6">
        <f>(p*E6)+(i*F6)+(d*G6)</f>
        <v>0</v>
      </c>
    </row>
    <row r="7" spans="1:9" x14ac:dyDescent="0.25">
      <c r="A7">
        <f>PID_target</f>
        <v>13</v>
      </c>
      <c r="B7">
        <f t="shared" si="2"/>
        <v>0</v>
      </c>
      <c r="C7">
        <f>IFERROR(H6 + lpfk * (A7 - H6)*maxSpeed,0)</f>
        <v>72.8</v>
      </c>
      <c r="D7">
        <f>-1*(((maxCurrent-minCurrent)*((maxSpeed-C7)-maxSpeed))/maxSpeed)+minCurrent</f>
        <v>56.239999999999995</v>
      </c>
      <c r="E7">
        <f>A7-(D7-0.6)</f>
        <v>-42.639999999999993</v>
      </c>
      <c r="F7">
        <f t="shared" si="1"/>
        <v>-42.639999999999993</v>
      </c>
      <c r="G7">
        <f t="shared" si="3"/>
        <v>-42.639999999999993</v>
      </c>
      <c r="H7">
        <f>(p*E7)+(i*F7)+(d*G7)</f>
        <v>-42.639999999999993</v>
      </c>
    </row>
    <row r="8" spans="1:9" x14ac:dyDescent="0.25">
      <c r="A8">
        <f>PID_target</f>
        <v>13</v>
      </c>
      <c r="B8">
        <f t="shared" si="2"/>
        <v>1</v>
      </c>
      <c r="C8">
        <f>IFERROR(H7 + lpfk * (A8 - H7)*maxSpeed,0)</f>
        <v>268.94400000000002</v>
      </c>
      <c r="D8">
        <f>-1*(((maxCurrent-minCurrent)*((maxSpeed-C8)-maxSpeed))/maxSpeed)+minCurrent</f>
        <v>206.15005714285715</v>
      </c>
      <c r="E8">
        <f t="shared" si="0"/>
        <v>-192.55005714285716</v>
      </c>
      <c r="F8">
        <f t="shared" si="1"/>
        <v>-235.19005714285714</v>
      </c>
      <c r="G8">
        <f t="shared" si="3"/>
        <v>-149.91005714285717</v>
      </c>
      <c r="H8">
        <f>(p*E8)+(i*F8)+(d*G8)</f>
        <v>-192.55005714285716</v>
      </c>
    </row>
    <row r="9" spans="1:9" x14ac:dyDescent="0.25">
      <c r="A9">
        <f>PID_target</f>
        <v>13</v>
      </c>
      <c r="B9">
        <f t="shared" si="2"/>
        <v>2</v>
      </c>
      <c r="C9">
        <f>IFERROR(H8 + lpfk * (A9 - H8)*maxSpeed,0)</f>
        <v>958.53026285714282</v>
      </c>
      <c r="D9">
        <f>-1*(((maxCurrent-minCurrent)*((maxSpeed-C9)-maxSpeed))/maxSpeed)+minCurrent</f>
        <v>733.19098661224484</v>
      </c>
      <c r="E9">
        <f t="shared" si="0"/>
        <v>-719.59098661224482</v>
      </c>
      <c r="F9">
        <f t="shared" si="1"/>
        <v>-954.78104375510202</v>
      </c>
      <c r="G9">
        <f t="shared" si="3"/>
        <v>-527.04092946938772</v>
      </c>
      <c r="H9">
        <f>(p*E9)+(i*F9)+(d*G9)</f>
        <v>-719.59098661224482</v>
      </c>
    </row>
    <row r="10" spans="1:9" x14ac:dyDescent="0.25">
      <c r="A10">
        <f>PID_target</f>
        <v>13</v>
      </c>
      <c r="B10">
        <f t="shared" si="2"/>
        <v>3</v>
      </c>
      <c r="C10">
        <f>IFERROR(H9 + lpfk * (A10 - H9)*maxSpeed,0)</f>
        <v>3382.9185384163266</v>
      </c>
      <c r="D10">
        <f>-1*(((maxCurrent-minCurrent)*((maxSpeed-C10)-maxSpeed))/maxSpeed)+minCurrent</f>
        <v>2586.1163115039067</v>
      </c>
      <c r="E10">
        <f t="shared" si="0"/>
        <v>-2572.5163115039068</v>
      </c>
      <c r="F10">
        <f t="shared" si="1"/>
        <v>-3527.2973552590088</v>
      </c>
      <c r="G10">
        <f t="shared" si="3"/>
        <v>-1852.9253248916621</v>
      </c>
      <c r="H10">
        <f>(p*E10)+(i*F10)+(d*G10)</f>
        <v>-2572.5163115039068</v>
      </c>
    </row>
    <row r="11" spans="1:9" x14ac:dyDescent="0.25">
      <c r="A11">
        <f>PID_target</f>
        <v>13</v>
      </c>
      <c r="B11">
        <f t="shared" si="2"/>
        <v>4</v>
      </c>
      <c r="C11">
        <f>IFERROR(H10 + lpfk * (A11 - H10)*maxSpeed,0)</f>
        <v>11906.375032917971</v>
      </c>
      <c r="D11">
        <f>-1*(((maxCurrent-minCurrent)*((maxSpeed-C11)-maxSpeed))/maxSpeed)+minCurrent</f>
        <v>9100.4723465873067</v>
      </c>
      <c r="E11">
        <f t="shared" si="0"/>
        <v>-9086.8723465873063</v>
      </c>
      <c r="F11">
        <f t="shared" si="1"/>
        <v>-12614.169701846315</v>
      </c>
      <c r="G11">
        <f t="shared" si="3"/>
        <v>-6514.3560350833995</v>
      </c>
      <c r="H11">
        <f>(p*E11)+(i*F11)+(d*G11)</f>
        <v>-9086.8723465873063</v>
      </c>
    </row>
    <row r="12" spans="1:9" x14ac:dyDescent="0.25">
      <c r="A12">
        <f>PID_target</f>
        <v>13</v>
      </c>
      <c r="B12">
        <f t="shared" si="2"/>
        <v>5</v>
      </c>
      <c r="C12">
        <f>IFERROR(H11 + lpfk * (A12 - H11)*maxSpeed,0)</f>
        <v>41872.412794301614</v>
      </c>
      <c r="D12">
        <f>-1*(((maxCurrent-minCurrent)*((maxSpeed-C12)-maxSpeed))/maxSpeed)+minCurrent</f>
        <v>32003.086921359085</v>
      </c>
      <c r="E12">
        <f t="shared" si="0"/>
        <v>-31989.486921359086</v>
      </c>
      <c r="F12">
        <f t="shared" si="1"/>
        <v>-44603.656623205403</v>
      </c>
      <c r="G12">
        <f t="shared" si="3"/>
        <v>-22902.614574771782</v>
      </c>
      <c r="H12">
        <f>(p*E12)+(i*F12)+(d*G12)</f>
        <v>-31989.486921359086</v>
      </c>
    </row>
    <row r="13" spans="1:9" x14ac:dyDescent="0.25">
      <c r="A13">
        <f>PID_target</f>
        <v>13</v>
      </c>
      <c r="B13">
        <f t="shared" si="2"/>
        <v>6</v>
      </c>
      <c r="C13">
        <f>IFERROR(H12 + lpfk * (A13 - H12)*maxSpeed,0)</f>
        <v>147224.4398382518</v>
      </c>
      <c r="D13">
        <f>-1*(((maxCurrent-minCurrent)*((maxSpeed-C13)-maxSpeed))/maxSpeed)+minCurrent</f>
        <v>112522.13616209244</v>
      </c>
      <c r="E13">
        <f t="shared" si="0"/>
        <v>-112508.53616209244</v>
      </c>
      <c r="F13">
        <f t="shared" si="1"/>
        <v>-157112.19278529784</v>
      </c>
      <c r="G13">
        <f t="shared" si="3"/>
        <v>-80519.049240733351</v>
      </c>
      <c r="H13">
        <f>(p*E13)+(i*F13)+(d*G13)</f>
        <v>-112508.53616209244</v>
      </c>
    </row>
    <row r="14" spans="1:9" x14ac:dyDescent="0.25">
      <c r="A14">
        <f>PID_target</f>
        <v>13</v>
      </c>
      <c r="B14">
        <f t="shared" si="2"/>
        <v>7</v>
      </c>
      <c r="C14">
        <f>IFERROR(H13 + lpfk * (A14 - H13)*maxSpeed,0)</f>
        <v>517612.06634562521</v>
      </c>
      <c r="D14">
        <f>-1*(((maxCurrent-minCurrent)*((maxSpeed-C14)-maxSpeed))/maxSpeed)+minCurrent</f>
        <v>395604.10784987063</v>
      </c>
      <c r="E14">
        <f t="shared" si="0"/>
        <v>-395590.50784987066</v>
      </c>
      <c r="F14">
        <f t="shared" si="1"/>
        <v>-552702.70063516847</v>
      </c>
      <c r="G14">
        <f t="shared" si="3"/>
        <v>-283081.97168777825</v>
      </c>
      <c r="H14">
        <f>(p*E14)+(i*F14)+(d*G14)</f>
        <v>-395590.50784987066</v>
      </c>
    </row>
    <row r="15" spans="1:9" x14ac:dyDescent="0.25">
      <c r="A15">
        <f>PID_target</f>
        <v>13</v>
      </c>
      <c r="B15">
        <f t="shared" si="2"/>
        <v>8</v>
      </c>
      <c r="C15">
        <f>IFERROR(H14 + lpfk * (A15 - H14)*maxSpeed,0)</f>
        <v>1819789.1361094047</v>
      </c>
      <c r="D15">
        <f>-1*(((maxCurrent-minCurrent)*((maxSpeed-C15)-maxSpeed))/maxSpeed)+minCurrent</f>
        <v>1390839.4397407593</v>
      </c>
      <c r="E15">
        <f t="shared" si="0"/>
        <v>-1390825.8397407592</v>
      </c>
      <c r="F15">
        <f t="shared" si="1"/>
        <v>-1943528.5403759277</v>
      </c>
      <c r="G15">
        <f t="shared" si="3"/>
        <v>-995235.33189088851</v>
      </c>
      <c r="H15">
        <f>(p*E15)+(i*F15)+(d*G15)</f>
        <v>-1390825.8397407592</v>
      </c>
    </row>
    <row r="16" spans="1:9" x14ac:dyDescent="0.25">
      <c r="A16">
        <f>PID_target</f>
        <v>13</v>
      </c>
      <c r="B16">
        <f t="shared" si="2"/>
        <v>9</v>
      </c>
      <c r="C16">
        <f>IFERROR(H15 + lpfk * (A16 - H15)*maxSpeed,0)</f>
        <v>6397871.6628074925</v>
      </c>
      <c r="D16">
        <f>-1*(((maxCurrent-minCurrent)*((maxSpeed-C16)-maxSpeed))/maxSpeed)+minCurrent</f>
        <v>4889802.513717155</v>
      </c>
      <c r="E16">
        <f t="shared" si="0"/>
        <v>-4889788.9137171553</v>
      </c>
      <c r="F16">
        <f t="shared" si="1"/>
        <v>-6833317.4540930828</v>
      </c>
      <c r="G16">
        <f t="shared" si="3"/>
        <v>-3498963.0739763961</v>
      </c>
      <c r="H16">
        <f>(p*E16)+(i*F16)+(d*G16)</f>
        <v>-4889788.9137171553</v>
      </c>
    </row>
    <row r="17" spans="1:8" x14ac:dyDescent="0.25">
      <c r="A17">
        <f>PID_target</f>
        <v>13</v>
      </c>
      <c r="B17">
        <f t="shared" si="2"/>
        <v>10</v>
      </c>
      <c r="C17">
        <f>IFERROR(H16 + lpfk * (A17 - H16)*maxSpeed,0)</f>
        <v>22493101.803098917</v>
      </c>
      <c r="D17">
        <f>-1*(((maxCurrent-minCurrent)*((maxSpeed-C17)-maxSpeed))/maxSpeed)+minCurrent</f>
        <v>17191156.978082743</v>
      </c>
      <c r="E17">
        <f t="shared" si="0"/>
        <v>-17191143.378082741</v>
      </c>
      <c r="F17">
        <f t="shared" si="1"/>
        <v>-24024460.832175825</v>
      </c>
      <c r="G17">
        <f t="shared" si="3"/>
        <v>-12301354.464365587</v>
      </c>
      <c r="H17">
        <f>(p*E17)+(i*F17)+(d*G17)</f>
        <v>-17191143.378082741</v>
      </c>
    </row>
    <row r="18" spans="1:8" x14ac:dyDescent="0.25">
      <c r="A18">
        <f>PID_target</f>
        <v>13</v>
      </c>
      <c r="B18">
        <f t="shared" si="2"/>
        <v>11</v>
      </c>
      <c r="C18">
        <f>IFERROR(H17 + lpfk * (A18 - H17)*maxSpeed,0)</f>
        <v>79079332.339180619</v>
      </c>
      <c r="D18">
        <f>-1*(((maxCurrent-minCurrent)*((maxSpeed-C18)-maxSpeed))/maxSpeed)+minCurrent</f>
        <v>60439204.602088049</v>
      </c>
      <c r="E18">
        <f t="shared" si="0"/>
        <v>-60439191.002088048</v>
      </c>
      <c r="F18">
        <f t="shared" si="1"/>
        <v>-84463651.834263876</v>
      </c>
      <c r="G18">
        <f t="shared" si="3"/>
        <v>-43248047.624005303</v>
      </c>
      <c r="H18">
        <f>(p*E18)+(i*F18)+(d*G18)</f>
        <v>-60439191.002088048</v>
      </c>
    </row>
    <row r="19" spans="1:8" x14ac:dyDescent="0.25">
      <c r="A19">
        <f>PID_target</f>
        <v>13</v>
      </c>
      <c r="B19">
        <f t="shared" si="2"/>
        <v>12</v>
      </c>
      <c r="C19">
        <f>IFERROR(H18 + lpfk * (A19 - H18)*maxSpeed,0)</f>
        <v>278020351.40960503</v>
      </c>
      <c r="D19">
        <f>-1*(((maxCurrent-minCurrent)*((maxSpeed-C19)-maxSpeed))/maxSpeed)+minCurrent</f>
        <v>212486983.46305525</v>
      </c>
      <c r="E19">
        <f t="shared" si="0"/>
        <v>-212486969.86305526</v>
      </c>
      <c r="F19">
        <f t="shared" si="1"/>
        <v>-296950621.69731915</v>
      </c>
      <c r="G19">
        <f t="shared" si="3"/>
        <v>-152047778.86096722</v>
      </c>
      <c r="H19">
        <f>(p*E19)+(i*F19)+(d*G19)</f>
        <v>-212486969.86305526</v>
      </c>
    </row>
    <row r="20" spans="1:8" x14ac:dyDescent="0.25">
      <c r="A20">
        <f>PID_target</f>
        <v>13</v>
      </c>
      <c r="B20">
        <f t="shared" si="2"/>
        <v>13</v>
      </c>
      <c r="C20">
        <f>IFERROR(H19 + lpfk * (A20 - H19)*maxSpeed,0)</f>
        <v>977440134.17005444</v>
      </c>
      <c r="D20">
        <f>-1*(((maxCurrent-minCurrent)*((maxSpeed-C20)-maxSpeed))/maxSpeed)+minCurrent</f>
        <v>747043531.71568441</v>
      </c>
      <c r="E20">
        <f t="shared" si="0"/>
        <v>-747043518.11568439</v>
      </c>
      <c r="F20">
        <f t="shared" si="1"/>
        <v>-1043994139.8130035</v>
      </c>
      <c r="G20">
        <f t="shared" si="3"/>
        <v>-534556548.25262916</v>
      </c>
      <c r="H20">
        <f>(p*E20)+(i*F20)+(d*G20)</f>
        <v>-747043518.11568439</v>
      </c>
    </row>
    <row r="21" spans="1:8" x14ac:dyDescent="0.25">
      <c r="A21">
        <f>PID_target</f>
        <v>13</v>
      </c>
      <c r="B21">
        <f t="shared" si="2"/>
        <v>14</v>
      </c>
      <c r="C21">
        <f>IFERROR(H20 + lpfk * (A21 - H20)*maxSpeed,0)</f>
        <v>3436400256.1321478</v>
      </c>
      <c r="D21">
        <f>-1*(((maxCurrent-minCurrent)*((maxSpeed-C21)-maxSpeed))/maxSpeed)+minCurrent</f>
        <v>2626391624.9295697</v>
      </c>
      <c r="E21">
        <f t="shared" si="0"/>
        <v>-2626391611.3295698</v>
      </c>
      <c r="F21">
        <f t="shared" si="1"/>
        <v>-3670385751.1425734</v>
      </c>
      <c r="G21">
        <f t="shared" si="3"/>
        <v>-1879348093.2138853</v>
      </c>
      <c r="H21">
        <f>(p*E21)+(i*F21)+(d*G21)</f>
        <v>-2626391611.3295698</v>
      </c>
    </row>
    <row r="22" spans="1:8" x14ac:dyDescent="0.25">
      <c r="A22">
        <f>PID_target</f>
        <v>13</v>
      </c>
      <c r="B22">
        <f t="shared" si="2"/>
        <v>15</v>
      </c>
      <c r="C22">
        <f>IFERROR(H21 + lpfk * (A22 - H21)*maxSpeed,0)</f>
        <v>12081401484.916023</v>
      </c>
      <c r="D22">
        <f>-1*(((maxCurrent-minCurrent)*((maxSpeed-C22)-maxSpeed))/maxSpeed)+minCurrent</f>
        <v>9233642564.0715313</v>
      </c>
      <c r="E22">
        <f t="shared" si="0"/>
        <v>-9233642550.4715309</v>
      </c>
      <c r="F22">
        <f t="shared" si="1"/>
        <v>-12904028301.614105</v>
      </c>
      <c r="G22">
        <f t="shared" si="3"/>
        <v>-6607250939.1419611</v>
      </c>
      <c r="H22">
        <f>(p*E22)+(i*F22)+(d*G22)</f>
        <v>-9233642550.4715309</v>
      </c>
    </row>
    <row r="23" spans="1:8" x14ac:dyDescent="0.25">
      <c r="A23">
        <f>PID_target</f>
        <v>13</v>
      </c>
      <c r="B23">
        <f t="shared" si="2"/>
        <v>16</v>
      </c>
      <c r="C23">
        <f>IFERROR(H22 + lpfk * (A23 - H22)*maxSpeed,0)</f>
        <v>42474755804.969055</v>
      </c>
      <c r="D23">
        <f>-1*(((maxCurrent-minCurrent)*((maxSpeed-C23)-maxSpeed))/maxSpeed)+minCurrent</f>
        <v>32462849080.112061</v>
      </c>
      <c r="E23">
        <f t="shared" si="0"/>
        <v>-32462849066.512062</v>
      </c>
      <c r="F23">
        <f t="shared" si="1"/>
        <v>-45366877368.126167</v>
      </c>
      <c r="G23">
        <f t="shared" si="3"/>
        <v>-23229206516.040531</v>
      </c>
      <c r="H23">
        <f>(p*E23)+(i*F23)+(d*G23)</f>
        <v>-32462849066.512062</v>
      </c>
    </row>
    <row r="24" spans="1:8" x14ac:dyDescent="0.25">
      <c r="A24">
        <f>PID_target</f>
        <v>13</v>
      </c>
      <c r="B24">
        <f t="shared" si="2"/>
        <v>17</v>
      </c>
      <c r="C24">
        <f>IFERROR(H23 + lpfk * (A24 - H23)*maxSpeed,0)</f>
        <v>149329105778.75549</v>
      </c>
      <c r="D24">
        <f>-1*(((maxCurrent-minCurrent)*((maxSpeed-C24)-maxSpeed))/maxSpeed)+minCurrent</f>
        <v>114130102274.36311</v>
      </c>
      <c r="E24">
        <f t="shared" si="0"/>
        <v>-114130102260.76311</v>
      </c>
      <c r="F24">
        <f t="shared" si="1"/>
        <v>-159496979628.88928</v>
      </c>
      <c r="G24">
        <f t="shared" si="3"/>
        <v>-81667253194.251038</v>
      </c>
      <c r="H24">
        <f>(p*E24)+(i*F24)+(d*G24)</f>
        <v>-114130102260.76311</v>
      </c>
    </row>
    <row r="25" spans="1:8" x14ac:dyDescent="0.25">
      <c r="A25">
        <f>PID_target</f>
        <v>13</v>
      </c>
      <c r="B25">
        <f t="shared" si="2"/>
        <v>18</v>
      </c>
      <c r="C25">
        <f>IFERROR(H24 + lpfk * (A25 - H24)*maxSpeed,0)</f>
        <v>524998470472.31036</v>
      </c>
      <c r="D25">
        <f>-1*(((maxCurrent-minCurrent)*((maxSpeed-C25)-maxSpeed))/maxSpeed)+minCurrent</f>
        <v>401248831004.43719</v>
      </c>
      <c r="E25">
        <f t="shared" si="0"/>
        <v>-401248830990.83722</v>
      </c>
      <c r="F25">
        <f t="shared" si="1"/>
        <v>-560745810619.72656</v>
      </c>
      <c r="G25">
        <f t="shared" si="3"/>
        <v>-287118728730.0741</v>
      </c>
      <c r="H25">
        <f>(p*E25)+(i*F25)+(d*G25)</f>
        <v>-401248830990.83722</v>
      </c>
    </row>
    <row r="26" spans="1:8" x14ac:dyDescent="0.25">
      <c r="A26">
        <f>PID_target</f>
        <v>13</v>
      </c>
      <c r="B26">
        <f t="shared" si="2"/>
        <v>19</v>
      </c>
      <c r="C26">
        <f>IFERROR(H25 + lpfk * (A26 - H25)*maxSpeed,0)</f>
        <v>1845744622630.6511</v>
      </c>
      <c r="D26">
        <f>-1*(((maxCurrent-minCurrent)*((maxSpeed-C26)-maxSpeed))/maxSpeed)+minCurrent</f>
        <v>1410676247296.8833</v>
      </c>
      <c r="E26">
        <f t="shared" si="0"/>
        <v>-1410676247283.2832</v>
      </c>
      <c r="F26">
        <f t="shared" si="1"/>
        <v>-1971422057903.0098</v>
      </c>
      <c r="G26">
        <f t="shared" si="3"/>
        <v>-1009427416292.446</v>
      </c>
      <c r="H26">
        <f>(p*E26)+(i*F26)+(d*G26)</f>
        <v>-1410676247283.2832</v>
      </c>
    </row>
    <row r="27" spans="1:8" x14ac:dyDescent="0.25">
      <c r="A27">
        <f>PID_target</f>
        <v>13</v>
      </c>
      <c r="B27">
        <f t="shared" si="2"/>
        <v>20</v>
      </c>
      <c r="C27">
        <f>IFERROR(H26 + lpfk * (A27 - H26)*maxSpeed,0)</f>
        <v>6489110737575.9033</v>
      </c>
      <c r="D27">
        <f>-1*(((maxCurrent-minCurrent)*((maxSpeed-C27)-maxSpeed))/maxSpeed)+minCurrent</f>
        <v>4959534635147.8975</v>
      </c>
      <c r="E27">
        <f t="shared" si="0"/>
        <v>-4959534635134.2979</v>
      </c>
      <c r="F27">
        <f t="shared" si="1"/>
        <v>-6930956693037.3076</v>
      </c>
      <c r="G27">
        <f t="shared" si="3"/>
        <v>-3548858387851.0146</v>
      </c>
      <c r="H27">
        <f>(p*E27)+(i*F27)+(d*G27)</f>
        <v>-4959534635134.2979</v>
      </c>
    </row>
    <row r="28" spans="1:8" x14ac:dyDescent="0.25">
      <c r="A28">
        <f>PID_target</f>
        <v>13</v>
      </c>
      <c r="B28">
        <f t="shared" si="2"/>
        <v>21</v>
      </c>
      <c r="C28">
        <f>IFERROR(H27 + lpfk * (A28 - H27)*maxSpeed,0)</f>
        <v>22813859321690.57</v>
      </c>
      <c r="D28">
        <f>-1*(((maxCurrent-minCurrent)*((maxSpeed-C28)-maxSpeed))/maxSpeed)+minCurrent</f>
        <v>17436306767292.678</v>
      </c>
      <c r="E28">
        <f t="shared" si="0"/>
        <v>-17436306767279.078</v>
      </c>
      <c r="F28">
        <f t="shared" si="1"/>
        <v>-24367263460316.387</v>
      </c>
      <c r="G28">
        <f t="shared" si="3"/>
        <v>-12476772132144.781</v>
      </c>
      <c r="H28">
        <f>(p*E28)+(i*F28)+(d*G28)</f>
        <v>-17436306767279.078</v>
      </c>
    </row>
    <row r="29" spans="1:8" x14ac:dyDescent="0.25">
      <c r="A29">
        <f>PID_target</f>
        <v>13</v>
      </c>
      <c r="B29">
        <f t="shared" si="2"/>
        <v>22</v>
      </c>
      <c r="C29">
        <f>IFERROR(H28 + lpfk * (A29 - H28)*maxSpeed,0)</f>
        <v>80207011129556.578</v>
      </c>
      <c r="D29">
        <f>-1*(((maxCurrent-minCurrent)*((maxSpeed-C29)-maxSpeed))/maxSpeed)+minCurrent</f>
        <v>61301072791875.984</v>
      </c>
      <c r="E29">
        <f t="shared" si="0"/>
        <v>-61301072791862.383</v>
      </c>
      <c r="F29">
        <f t="shared" si="1"/>
        <v>-85668336252178.766</v>
      </c>
      <c r="G29">
        <f t="shared" si="3"/>
        <v>-43864766024583.305</v>
      </c>
      <c r="H29">
        <f>(p*E29)+(i*F29)+(d*G29)</f>
        <v>-61301072791862.383</v>
      </c>
    </row>
    <row r="30" spans="1:8" x14ac:dyDescent="0.25">
      <c r="A30">
        <f>PID_target</f>
        <v>13</v>
      </c>
      <c r="B30">
        <f t="shared" si="2"/>
        <v>23</v>
      </c>
      <c r="C30">
        <f>IFERROR(H29 + lpfk * (A30 - H29)*maxSpeed,0)</f>
        <v>281984934842639.81</v>
      </c>
      <c r="D30">
        <f>-1*(((maxCurrent-minCurrent)*((maxSpeed-C30)-maxSpeed))/maxSpeed)+minCurrent</f>
        <v>215517057344018.16</v>
      </c>
      <c r="E30">
        <f t="shared" si="0"/>
        <v>-215517057344004.56</v>
      </c>
      <c r="F30">
        <f t="shared" si="1"/>
        <v>-301185393596183.31</v>
      </c>
      <c r="G30">
        <f t="shared" si="3"/>
        <v>-154215984552142.19</v>
      </c>
      <c r="H30">
        <f>(p*E30)+(i*F30)+(d*G30)</f>
        <v>-215517057344004.56</v>
      </c>
    </row>
    <row r="31" spans="1:8" x14ac:dyDescent="0.25">
      <c r="A31">
        <f>PID_target</f>
        <v>13</v>
      </c>
      <c r="B31">
        <f t="shared" si="2"/>
        <v>24</v>
      </c>
      <c r="C31">
        <f>IFERROR(H30 + lpfk * (A31 - H30)*maxSpeed,0)</f>
        <v>991378463782494</v>
      </c>
      <c r="D31">
        <f>-1*(((maxCurrent-minCurrent)*((maxSpeed-C31)-maxSpeed))/maxSpeed)+minCurrent</f>
        <v>757696397319478.25</v>
      </c>
      <c r="E31">
        <f t="shared" si="0"/>
        <v>-757696397319464.62</v>
      </c>
      <c r="F31">
        <f t="shared" si="1"/>
        <v>-1058881790915648</v>
      </c>
      <c r="G31">
        <f t="shared" si="3"/>
        <v>-542179339975460.06</v>
      </c>
      <c r="H31">
        <f>(p*E31)+(i*F31)+(d*G31)</f>
        <v>-757696397319464.62</v>
      </c>
    </row>
    <row r="32" spans="1:8" x14ac:dyDescent="0.25">
      <c r="A32">
        <f>PID_target</f>
        <v>13</v>
      </c>
      <c r="B32">
        <f t="shared" si="2"/>
        <v>25</v>
      </c>
      <c r="C32">
        <f>IFERROR(H31 + lpfk * (A32 - H31)*maxSpeed,0)</f>
        <v>3485403427669610.5</v>
      </c>
      <c r="D32">
        <f>-1*(((maxCurrent-minCurrent)*((maxSpeed-C32)-maxSpeed))/maxSpeed)+minCurrent</f>
        <v>2663844048290345.5</v>
      </c>
      <c r="E32">
        <f t="shared" si="0"/>
        <v>-2663844048290332</v>
      </c>
      <c r="F32">
        <f t="shared" si="1"/>
        <v>-3722725839205980</v>
      </c>
      <c r="G32">
        <f t="shared" si="3"/>
        <v>-1906147650970867.5</v>
      </c>
      <c r="H32">
        <f>(p*E32)+(i*F32)+(d*G32)</f>
        <v>-2663844048290332</v>
      </c>
    </row>
    <row r="33" spans="1:8" x14ac:dyDescent="0.25">
      <c r="A33">
        <f>PID_target</f>
        <v>13</v>
      </c>
      <c r="B33">
        <f t="shared" si="2"/>
        <v>26</v>
      </c>
      <c r="C33">
        <f>IFERROR(H32 + lpfk * (A33 - H32)*maxSpeed,0)</f>
        <v>1.22536826221356E+16</v>
      </c>
      <c r="D33">
        <f>-1*(((maxCurrent-minCurrent)*((maxSpeed-C33)-maxSpeed))/maxSpeed)+minCurrent</f>
        <v>9365314575489350</v>
      </c>
      <c r="E33">
        <f t="shared" si="0"/>
        <v>-9365314575489336</v>
      </c>
      <c r="F33">
        <f t="shared" si="1"/>
        <v>-1.3088040414695316E+16</v>
      </c>
      <c r="G33">
        <f t="shared" si="3"/>
        <v>-6701470527199004</v>
      </c>
      <c r="H33">
        <f>(p*E33)+(i*F33)+(d*G33)</f>
        <v>-9365314575489336</v>
      </c>
    </row>
    <row r="34" spans="1:8" x14ac:dyDescent="0.25">
      <c r="A34">
        <f>PID_target</f>
        <v>13</v>
      </c>
      <c r="B34">
        <f t="shared" si="2"/>
        <v>27</v>
      </c>
      <c r="C34">
        <f>IFERROR(H33 + lpfk * (A34 - H33)*maxSpeed,0)</f>
        <v>4.3080447047251016E+16</v>
      </c>
      <c r="D34">
        <f>-1*(((maxCurrent-minCurrent)*((maxSpeed-C34)-maxSpeed))/maxSpeed)+minCurrent</f>
        <v>3.2925770243256136E+16</v>
      </c>
      <c r="E34">
        <f t="shared" si="0"/>
        <v>-3.2925770243256124E+16</v>
      </c>
      <c r="F34">
        <f t="shared" si="1"/>
        <v>-4.601381065795144E+16</v>
      </c>
      <c r="G34">
        <f t="shared" si="3"/>
        <v>-2.3560455667766788E+16</v>
      </c>
      <c r="H34">
        <f>(p*E34)+(i*F34)+(d*G34)</f>
        <v>-3.2925770243256124E+16</v>
      </c>
    </row>
    <row r="35" spans="1:8" x14ac:dyDescent="0.25">
      <c r="A35">
        <f>PID_target</f>
        <v>13</v>
      </c>
      <c r="B35">
        <f t="shared" si="2"/>
        <v>28</v>
      </c>
      <c r="C35">
        <f>IFERROR(H34 + lpfk * (A35 - H34)*maxSpeed,0)</f>
        <v>1.5145854311897824E+17</v>
      </c>
      <c r="D35">
        <f>-1*(((maxCurrent-minCurrent)*((maxSpeed-C35)-maxSpeed))/maxSpeed)+minCurrent</f>
        <v>1.1575760081236194E+17</v>
      </c>
      <c r="E35">
        <f t="shared" si="0"/>
        <v>-1.1575760081236192E+17</v>
      </c>
      <c r="F35">
        <f t="shared" si="1"/>
        <v>-1.6177141147031334E+17</v>
      </c>
      <c r="G35">
        <f t="shared" si="3"/>
        <v>-8.2831830569105792E+16</v>
      </c>
      <c r="H35">
        <f>(p*E35)+(i*F35)+(d*G35)</f>
        <v>-1.1575760081236192E+17</v>
      </c>
    </row>
    <row r="36" spans="1:8" x14ac:dyDescent="0.25">
      <c r="A36">
        <f>PID_target</f>
        <v>13</v>
      </c>
      <c r="B36">
        <f t="shared" si="2"/>
        <v>29</v>
      </c>
      <c r="C36">
        <f>IFERROR(H35 + lpfk * (A36 - H35)*maxSpeed,0)</f>
        <v>5.3248496373686496E+17</v>
      </c>
      <c r="D36">
        <f>-1*(((maxCurrent-minCurrent)*((maxSpeed-C36)-maxSpeed))/maxSpeed)+minCurrent</f>
        <v>4.0697065085603245E+17</v>
      </c>
      <c r="E36">
        <f t="shared" si="0"/>
        <v>-4.0697065085603245E+17</v>
      </c>
      <c r="F36">
        <f t="shared" si="1"/>
        <v>-5.6874206232634579E+17</v>
      </c>
      <c r="G36">
        <f t="shared" si="3"/>
        <v>-2.9121305004367053E+17</v>
      </c>
      <c r="H36">
        <f>(p*E36)+(i*F36)+(d*G36)</f>
        <v>-4.0697065085603245E+17</v>
      </c>
    </row>
    <row r="37" spans="1:8" x14ac:dyDescent="0.25">
      <c r="A37">
        <f>PID_target</f>
        <v>13</v>
      </c>
      <c r="B37">
        <f t="shared" si="2"/>
        <v>30</v>
      </c>
      <c r="C37">
        <f>IFERROR(H36 + lpfk * (A37 - H36)*maxSpeed,0)</f>
        <v>1.8720649939377492E+18</v>
      </c>
      <c r="D37">
        <f>-1*(((maxCurrent-minCurrent)*((maxSpeed-C37)-maxSpeed))/maxSpeed)+minCurrent</f>
        <v>1.430792531080994E+18</v>
      </c>
      <c r="E37">
        <f t="shared" si="0"/>
        <v>-1.430792531080994E+18</v>
      </c>
      <c r="F37">
        <f t="shared" si="1"/>
        <v>-1.9995345934073398E+18</v>
      </c>
      <c r="G37">
        <f t="shared" si="3"/>
        <v>-1.0238218802249615E+18</v>
      </c>
      <c r="H37">
        <f>(p*E37)+(i*F37)+(d*G37)</f>
        <v>-1.430792531080994E+18</v>
      </c>
    </row>
    <row r="38" spans="1:8" x14ac:dyDescent="0.25">
      <c r="A38">
        <f>PID_target</f>
        <v>13</v>
      </c>
      <c r="B38">
        <f t="shared" si="2"/>
        <v>31</v>
      </c>
      <c r="C38">
        <f>IFERROR(H37 + lpfk * (A38 - H37)*maxSpeed,0)</f>
        <v>6.5816456429725727E+18</v>
      </c>
      <c r="D38">
        <f>-1*(((maxCurrent-minCurrent)*((maxSpeed-C38)-maxSpeed))/maxSpeed)+minCurrent</f>
        <v>5.0302577414147512E+18</v>
      </c>
      <c r="E38">
        <f t="shared" si="0"/>
        <v>-5.0302577414147512E+18</v>
      </c>
      <c r="F38">
        <f t="shared" si="1"/>
        <v>-7.0297923348220908E+18</v>
      </c>
      <c r="G38">
        <f t="shared" si="3"/>
        <v>-3.5994652103337574E+18</v>
      </c>
      <c r="H38">
        <f>(p*E38)+(i*F38)+(d*G38)</f>
        <v>-5.0302577414147512E+18</v>
      </c>
    </row>
    <row r="39" spans="1:8" x14ac:dyDescent="0.25">
      <c r="A39">
        <f>PID_target</f>
        <v>13</v>
      </c>
      <c r="B39">
        <f t="shared" si="2"/>
        <v>32</v>
      </c>
      <c r="C39">
        <f>IFERROR(H38 + lpfk * (A39 - H38)*maxSpeed,0)</f>
        <v>2.3139185610507854E+19</v>
      </c>
      <c r="D39">
        <f>-1*(((maxCurrent-minCurrent)*((maxSpeed-C39)-maxSpeed))/maxSpeed)+minCurrent</f>
        <v>1.7684949002316714E+19</v>
      </c>
      <c r="E39">
        <f t="shared" si="0"/>
        <v>-1.7684949002316714E+19</v>
      </c>
      <c r="F39">
        <f t="shared" si="1"/>
        <v>-2.4714741337138807E+19</v>
      </c>
      <c r="G39">
        <f t="shared" si="3"/>
        <v>-1.2654691260901962E+19</v>
      </c>
      <c r="H39">
        <f>(p*E39)+(i*F39)+(d*G39)</f>
        <v>-1.7684949002316714E+19</v>
      </c>
    </row>
    <row r="40" spans="1:8" x14ac:dyDescent="0.25">
      <c r="A40">
        <f>PID_target</f>
        <v>13</v>
      </c>
      <c r="B40">
        <f t="shared" si="2"/>
        <v>33</v>
      </c>
      <c r="C40">
        <f>IFERROR(H39 + lpfk * (A40 - H39)*maxSpeed,0)</f>
        <v>8.1350765410656895E+19</v>
      </c>
      <c r="D40">
        <f>-1*(((maxCurrent-minCurrent)*((maxSpeed-C40)-maxSpeed))/maxSpeed)+minCurrent</f>
        <v>6.2175227849573474E+19</v>
      </c>
      <c r="E40">
        <f t="shared" si="0"/>
        <v>-6.2175227849573474E+19</v>
      </c>
      <c r="F40">
        <f t="shared" si="1"/>
        <v>-8.6889969186712289E+19</v>
      </c>
      <c r="G40">
        <f t="shared" si="3"/>
        <v>-4.4490278847256756E+19</v>
      </c>
      <c r="H40">
        <f>(p*E40)+(i*F40)+(d*G40)</f>
        <v>-6.2175227849573474E+19</v>
      </c>
    </row>
    <row r="41" spans="1:8" x14ac:dyDescent="0.25">
      <c r="A41">
        <f>PID_target</f>
        <v>13</v>
      </c>
      <c r="B41">
        <f t="shared" si="2"/>
        <v>34</v>
      </c>
      <c r="C41">
        <f>IFERROR(H40 + lpfk * (A41 - H40)*maxSpeed,0)</f>
        <v>2.86006048108038E+20</v>
      </c>
      <c r="D41">
        <f>-1*(((maxCurrent-minCurrent)*((maxSpeed-C41)-maxSpeed))/maxSpeed)+minCurrent</f>
        <v>2.1859033676828616E+20</v>
      </c>
      <c r="E41">
        <f t="shared" si="0"/>
        <v>-2.1859033676828616E+20</v>
      </c>
      <c r="F41">
        <f t="shared" si="1"/>
        <v>-3.0548030595499845E+20</v>
      </c>
      <c r="G41">
        <f t="shared" si="3"/>
        <v>-1.564151089187127E+20</v>
      </c>
      <c r="H41">
        <f>(p*E41)+(i*F41)+(d*G41)</f>
        <v>-2.1859033676828616E+20</v>
      </c>
    </row>
    <row r="42" spans="1:8" x14ac:dyDescent="0.25">
      <c r="A42">
        <f>PID_target</f>
        <v>13</v>
      </c>
      <c r="B42">
        <f t="shared" si="2"/>
        <v>35</v>
      </c>
      <c r="C42">
        <f>IFERROR(H41 + lpfk * (A42 - H41)*maxSpeed,0)</f>
        <v>1.0055155491341166E+21</v>
      </c>
      <c r="D42">
        <f>-1*(((maxCurrent-minCurrent)*((maxSpeed-C42)-maxSpeed))/maxSpeed)+minCurrent</f>
        <v>7.6850116969536042E+20</v>
      </c>
      <c r="E42">
        <f t="shared" si="0"/>
        <v>-7.6850116969536042E+20</v>
      </c>
      <c r="F42">
        <f t="shared" si="1"/>
        <v>-1.0739814756503589E+21</v>
      </c>
      <c r="G42">
        <f t="shared" si="3"/>
        <v>-5.4991083292707429E+20</v>
      </c>
      <c r="H42">
        <f>(p*E42)+(i*F42)+(d*G42)</f>
        <v>-7.6850116969536042E+20</v>
      </c>
    </row>
    <row r="43" spans="1:8" x14ac:dyDescent="0.25">
      <c r="A43">
        <f>PID_target</f>
        <v>13</v>
      </c>
      <c r="B43">
        <f t="shared" si="2"/>
        <v>36</v>
      </c>
      <c r="C43">
        <f>IFERROR(H42 + lpfk * (A43 - H42)*maxSpeed,0)</f>
        <v>3.5351053805986581E+21</v>
      </c>
      <c r="D43">
        <f>-1*(((maxCurrent-minCurrent)*((maxSpeed-C43)-maxSpeed))/maxSpeed)+minCurrent</f>
        <v>2.7018305408861172E+21</v>
      </c>
      <c r="E43">
        <f t="shared" si="0"/>
        <v>-2.7018305408861172E+21</v>
      </c>
      <c r="F43">
        <f t="shared" si="1"/>
        <v>-3.7758120165364759E+21</v>
      </c>
      <c r="G43">
        <f t="shared" si="3"/>
        <v>-1.9333293711907566E+21</v>
      </c>
      <c r="H43">
        <f>(p*E43)+(i*F43)+(d*G43)</f>
        <v>-2.7018305408861172E+21</v>
      </c>
    </row>
    <row r="44" spans="1:8" x14ac:dyDescent="0.25">
      <c r="A44">
        <f>PID_target</f>
        <v>13</v>
      </c>
      <c r="B44">
        <f t="shared" si="2"/>
        <v>37</v>
      </c>
      <c r="C44">
        <f>IFERROR(H43 + lpfk * (A44 - H43)*maxSpeed,0)</f>
        <v>1.2428420488076139E+22</v>
      </c>
      <c r="D44">
        <f>-1*(((maxCurrent-minCurrent)*((maxSpeed-C44)-maxSpeed))/maxSpeed)+minCurrent</f>
        <v>9.4988642301724779E+21</v>
      </c>
      <c r="E44">
        <f t="shared" si="0"/>
        <v>-9.4988642301724779E+21</v>
      </c>
      <c r="F44">
        <f t="shared" si="1"/>
        <v>-1.3274676246708954E+22</v>
      </c>
      <c r="G44">
        <f t="shared" si="3"/>
        <v>-6.7970336892863612E+21</v>
      </c>
      <c r="H44">
        <f>(p*E44)+(i*F44)+(d*G44)</f>
        <v>-9.4988642301724779E+21</v>
      </c>
    </row>
    <row r="45" spans="1:8" x14ac:dyDescent="0.25">
      <c r="A45">
        <f>PID_target</f>
        <v>13</v>
      </c>
      <c r="B45">
        <f t="shared" si="2"/>
        <v>38</v>
      </c>
      <c r="C45">
        <f>IFERROR(H44 + lpfk * (A45 - H44)*maxSpeed,0)</f>
        <v>4.36947754587934E+22</v>
      </c>
      <c r="D45">
        <f>-1*(((maxCurrent-minCurrent)*((maxSpeed-C45)-maxSpeed))/maxSpeed)+minCurrent</f>
        <v>3.3395292672077811E+22</v>
      </c>
      <c r="E45">
        <f t="shared" si="0"/>
        <v>-3.3395292672077811E+22</v>
      </c>
      <c r="F45">
        <f t="shared" si="1"/>
        <v>-4.6669968918786767E+22</v>
      </c>
      <c r="G45">
        <f t="shared" si="3"/>
        <v>-2.3896428441905331E+22</v>
      </c>
      <c r="H45">
        <f>(p*E45)+(i*F45)+(d*G45)</f>
        <v>-3.3395292672077811E+22</v>
      </c>
    </row>
    <row r="46" spans="1:8" x14ac:dyDescent="0.25">
      <c r="A46">
        <f>PID_target</f>
        <v>13</v>
      </c>
      <c r="B46">
        <f t="shared" si="2"/>
        <v>39</v>
      </c>
      <c r="C46">
        <f>IFERROR(H45 + lpfk * (A46 - H45)*maxSpeed,0)</f>
        <v>1.5361834629155793E+23</v>
      </c>
      <c r="D46">
        <f>-1*(((maxCurrent-minCurrent)*((maxSpeed-C46)-maxSpeed))/maxSpeed)+minCurrent</f>
        <v>1.1740830752283356E+23</v>
      </c>
      <c r="E46">
        <f t="shared" si="0"/>
        <v>-1.1740830752283356E+23</v>
      </c>
      <c r="F46">
        <f t="shared" si="1"/>
        <v>-1.6407827644162033E+23</v>
      </c>
      <c r="G46">
        <f t="shared" si="3"/>
        <v>-8.4013014850755755E+22</v>
      </c>
      <c r="H46">
        <f>(p*E46)+(i*F46)+(d*G46)</f>
        <v>-1.1740830752283356E+23</v>
      </c>
    </row>
    <row r="47" spans="1:8" x14ac:dyDescent="0.25">
      <c r="A47">
        <f>PID_target</f>
        <v>13</v>
      </c>
      <c r="B47">
        <f t="shared" si="2"/>
        <v>40</v>
      </c>
      <c r="C47">
        <f>IFERROR(H46 + lpfk * (A47 - H46)*maxSpeed,0)</f>
        <v>5.4007821460503439E+23</v>
      </c>
      <c r="D47">
        <f>-1*(((maxCurrent-minCurrent)*((maxSpeed-C47)-maxSpeed))/maxSpeed)+minCurrent</f>
        <v>4.1277406401956197E+23</v>
      </c>
      <c r="E47">
        <f t="shared" si="0"/>
        <v>-4.1277406401956197E+23</v>
      </c>
      <c r="F47">
        <f t="shared" si="1"/>
        <v>-5.7685234046118231E+23</v>
      </c>
      <c r="G47">
        <f t="shared" si="3"/>
        <v>-2.9536575649672843E+23</v>
      </c>
      <c r="H47">
        <f>(p*E47)+(i*F47)+(d*G47)</f>
        <v>-4.1277406401956197E+23</v>
      </c>
    </row>
    <row r="48" spans="1:8" x14ac:dyDescent="0.25">
      <c r="A48">
        <f>PID_target</f>
        <v>13</v>
      </c>
      <c r="B48">
        <f t="shared" si="2"/>
        <v>41</v>
      </c>
      <c r="C48">
        <f>IFERROR(H47 + lpfk * (A48 - H47)*maxSpeed,0)</f>
        <v>1.8987606944899851E+24</v>
      </c>
      <c r="D48">
        <f>-1*(((maxCurrent-minCurrent)*((maxSpeed-C48)-maxSpeed))/maxSpeed)+minCurrent</f>
        <v>1.4511956736459171E+24</v>
      </c>
      <c r="E48">
        <f t="shared" si="0"/>
        <v>-1.4511956736459171E+24</v>
      </c>
      <c r="F48">
        <f t="shared" si="1"/>
        <v>-2.0280480141070993E+24</v>
      </c>
      <c r="G48">
        <f t="shared" si="3"/>
        <v>-1.0384216096263552E+24</v>
      </c>
      <c r="H48">
        <f>(p*E48)+(i*F48)+(d*G48)</f>
        <v>-1.4511956736459171E+24</v>
      </c>
    </row>
    <row r="49" spans="1:8" x14ac:dyDescent="0.25">
      <c r="A49">
        <f>PID_target</f>
        <v>13</v>
      </c>
      <c r="B49">
        <f t="shared" si="2"/>
        <v>42</v>
      </c>
      <c r="C49">
        <f>IFERROR(H48 + lpfk * (A49 - H48)*maxSpeed,0)</f>
        <v>6.6755000987712192E+24</v>
      </c>
      <c r="D49">
        <f>-1*(((maxCurrent-minCurrent)*((maxSpeed-C49)-maxSpeed))/maxSpeed)+minCurrent</f>
        <v>5.1019893612037167E+24</v>
      </c>
      <c r="E49">
        <f t="shared" si="0"/>
        <v>-5.1019893612037167E+24</v>
      </c>
      <c r="F49">
        <f t="shared" si="1"/>
        <v>-7.130037375310816E+24</v>
      </c>
      <c r="G49">
        <f t="shared" si="3"/>
        <v>-3.6507936875577998E+24</v>
      </c>
      <c r="H49">
        <f>(p*E49)+(i*F49)+(d*G49)</f>
        <v>-5.1019893612037167E+24</v>
      </c>
    </row>
    <row r="50" spans="1:8" x14ac:dyDescent="0.25">
      <c r="A50">
        <f>PID_target</f>
        <v>13</v>
      </c>
      <c r="B50">
        <f t="shared" si="2"/>
        <v>43</v>
      </c>
      <c r="C50">
        <f>IFERROR(H49 + lpfk * (A50 - H49)*maxSpeed,0)</f>
        <v>2.3469151061537097E+25</v>
      </c>
      <c r="D50">
        <f>-1*(((maxCurrent-minCurrent)*((maxSpeed-C50)-maxSpeed))/maxSpeed)+minCurrent</f>
        <v>1.7937136882746209E+25</v>
      </c>
      <c r="E50">
        <f t="shared" si="0"/>
        <v>-1.7937136882746209E+25</v>
      </c>
      <c r="F50">
        <f t="shared" si="1"/>
        <v>-2.5067174258057025E+25</v>
      </c>
      <c r="G50">
        <f t="shared" si="3"/>
        <v>-1.2835147521542492E+25</v>
      </c>
      <c r="H50">
        <f>(p*E50)+(i*F50)+(d*G50)</f>
        <v>-1.7937136882746209E+25</v>
      </c>
    </row>
    <row r="51" spans="1:8" x14ac:dyDescent="0.25">
      <c r="A51">
        <f>PID_target</f>
        <v>13</v>
      </c>
      <c r="B51">
        <f t="shared" si="2"/>
        <v>44</v>
      </c>
      <c r="C51">
        <f>IFERROR(H50 + lpfk * (A51 - H50)*maxSpeed,0)</f>
        <v>8.2510829660632576E+25</v>
      </c>
      <c r="D51">
        <f>-1*(((maxCurrent-minCurrent)*((maxSpeed-C51)-maxSpeed))/maxSpeed)+minCurrent</f>
        <v>6.3061848383483469E+25</v>
      </c>
      <c r="E51">
        <f t="shared" si="0"/>
        <v>-6.3061848383483469E+25</v>
      </c>
      <c r="F51">
        <f t="shared" si="1"/>
        <v>-8.8129022641540498E+25</v>
      </c>
      <c r="G51">
        <f t="shared" si="3"/>
        <v>-4.5124711500737262E+25</v>
      </c>
      <c r="H51">
        <f>(p*E51)+(i*F51)+(d*G51)</f>
        <v>-6.3061848383483469E+25</v>
      </c>
    </row>
    <row r="52" spans="1:8" x14ac:dyDescent="0.25">
      <c r="A52">
        <f>PID_target</f>
        <v>13</v>
      </c>
      <c r="B52">
        <f t="shared" si="2"/>
        <v>45</v>
      </c>
      <c r="C52">
        <f>IFERROR(H51 + lpfk * (A52 - H51)*maxSpeed,0)</f>
        <v>2.9008450256402397E+26</v>
      </c>
      <c r="D52">
        <f>-1*(((maxCurrent-minCurrent)*((maxSpeed-C52)-maxSpeed))/maxSpeed)+minCurrent</f>
        <v>2.2170744124536115E+26</v>
      </c>
      <c r="E52">
        <f t="shared" si="0"/>
        <v>-2.2170744124536115E+26</v>
      </c>
      <c r="F52">
        <f t="shared" si="1"/>
        <v>-3.0983646388690163E+26</v>
      </c>
      <c r="G52">
        <f t="shared" si="3"/>
        <v>-1.5864559286187769E+26</v>
      </c>
      <c r="H52">
        <f>(p*E52)+(i*F52)+(d*G52)</f>
        <v>-2.2170744124536115E+26</v>
      </c>
    </row>
    <row r="53" spans="1:8" x14ac:dyDescent="0.25">
      <c r="A53">
        <f>PID_target</f>
        <v>13</v>
      </c>
      <c r="B53">
        <f t="shared" si="2"/>
        <v>46</v>
      </c>
      <c r="C53">
        <f>IFERROR(H52 + lpfk * (A53 - H52)*maxSpeed,0)</f>
        <v>1.0198542297286613E+27</v>
      </c>
      <c r="D53">
        <f>-1*(((maxCurrent-minCurrent)*((maxSpeed-C53)-maxSpeed))/maxSpeed)+minCurrent</f>
        <v>7.7946001843547681E+26</v>
      </c>
      <c r="E53">
        <f t="shared" si="0"/>
        <v>-7.7946001843547681E+26</v>
      </c>
      <c r="F53">
        <f t="shared" si="1"/>
        <v>-1.0892964823223784E+27</v>
      </c>
      <c r="G53">
        <f t="shared" si="3"/>
        <v>-5.5775257719011566E+26</v>
      </c>
      <c r="H53">
        <f>(p*E53)+(i*F53)+(d*G53)</f>
        <v>-7.7946001843547681E+26</v>
      </c>
    </row>
    <row r="54" spans="1:8" x14ac:dyDescent="0.25">
      <c r="A54">
        <f>PID_target</f>
        <v>13</v>
      </c>
      <c r="B54">
        <f t="shared" si="2"/>
        <v>47</v>
      </c>
      <c r="C54">
        <f>IFERROR(H53 + lpfk * (A54 - H53)*maxSpeed,0)</f>
        <v>3.5855160848031938E+27</v>
      </c>
      <c r="D54">
        <f>-1*(((maxCurrent-minCurrent)*((maxSpeed-C54)-maxSpeed))/maxSpeed)+minCurrent</f>
        <v>2.7403587219567262E+27</v>
      </c>
      <c r="E54">
        <f t="shared" si="0"/>
        <v>-2.7403587219567262E+27</v>
      </c>
      <c r="F54">
        <f t="shared" si="1"/>
        <v>-3.8296552042791048E+27</v>
      </c>
      <c r="G54">
        <f t="shared" si="3"/>
        <v>-1.9608987035212496E+27</v>
      </c>
      <c r="H54">
        <f>(p*E54)+(i*F54)+(d*G54)</f>
        <v>-2.7403587219567262E+27</v>
      </c>
    </row>
    <row r="55" spans="1:8" x14ac:dyDescent="0.25">
      <c r="A55">
        <f>PID_target</f>
        <v>13</v>
      </c>
      <c r="B55">
        <f t="shared" si="2"/>
        <v>48</v>
      </c>
      <c r="C55">
        <f>IFERROR(H54 + lpfk * (A55 - H54)*maxSpeed,0)</f>
        <v>1.2605650121000941E+28</v>
      </c>
      <c r="D55">
        <f>-1*(((maxCurrent-minCurrent)*((maxSpeed-C55)-maxSpeed))/maxSpeed)+minCurrent</f>
        <v>9.6343183067650048E+27</v>
      </c>
      <c r="E55">
        <f t="shared" si="0"/>
        <v>-9.6343183067650048E+27</v>
      </c>
      <c r="F55">
        <f t="shared" si="1"/>
        <v>-1.346397351104411E+28</v>
      </c>
      <c r="G55">
        <f t="shared" si="3"/>
        <v>-6.8939595848082791E+27</v>
      </c>
      <c r="H55">
        <f>(p*E55)+(i*F55)+(d*G55)</f>
        <v>-9.6343183067650048E+27</v>
      </c>
    </row>
    <row r="56" spans="1:8" x14ac:dyDescent="0.25">
      <c r="A56">
        <f>PID_target</f>
        <v>13</v>
      </c>
      <c r="B56">
        <f t="shared" si="2"/>
        <v>49</v>
      </c>
      <c r="C56">
        <f>IFERROR(H55 + lpfk * (A56 - H55)*maxSpeed,0)</f>
        <v>4.4317864211119021E+28</v>
      </c>
      <c r="D56">
        <f>-1*(((maxCurrent-minCurrent)*((maxSpeed-C56)-maxSpeed))/maxSpeed)+minCurrent</f>
        <v>3.3871510504212392E+28</v>
      </c>
      <c r="E56">
        <f t="shared" si="0"/>
        <v>-3.3871510504212392E+28</v>
      </c>
      <c r="F56">
        <f t="shared" si="1"/>
        <v>-4.7335484015256506E+28</v>
      </c>
      <c r="G56">
        <f t="shared" si="3"/>
        <v>-2.4237192197447389E+28</v>
      </c>
      <c r="H56">
        <f>(p*E56)+(i*F56)+(d*G56)</f>
        <v>-3.3871510504212392E+28</v>
      </c>
    </row>
    <row r="57" spans="1:8" x14ac:dyDescent="0.25">
      <c r="A57">
        <f>PID_target</f>
        <v>13</v>
      </c>
      <c r="B57">
        <f t="shared" si="2"/>
        <v>50</v>
      </c>
      <c r="C57">
        <f>IFERROR(H56 + lpfk * (A57 - H56)*maxSpeed,0)</f>
        <v>1.55808948319377E+29</v>
      </c>
      <c r="D57">
        <f>-1*(((maxCurrent-minCurrent)*((maxSpeed-C57)-maxSpeed))/maxSpeed)+minCurrent</f>
        <v>1.1908255335838098E+29</v>
      </c>
      <c r="E57">
        <f t="shared" si="0"/>
        <v>-1.1908255335838098E+29</v>
      </c>
      <c r="F57">
        <f t="shared" si="1"/>
        <v>-1.6641803737363748E+29</v>
      </c>
      <c r="G57">
        <f t="shared" si="3"/>
        <v>-8.5211042854168575E+28</v>
      </c>
      <c r="H57">
        <f>(p*E57)+(i*F57)+(d*G57)</f>
        <v>-1.1908255335838098E+29</v>
      </c>
    </row>
    <row r="58" spans="1:8" x14ac:dyDescent="0.25">
      <c r="A58">
        <f>PID_target</f>
        <v>13</v>
      </c>
      <c r="B58">
        <f t="shared" si="2"/>
        <v>51</v>
      </c>
      <c r="C58">
        <f>IFERROR(H57 + lpfk * (A58 - H57)*maxSpeed,0)</f>
        <v>5.4777974544855253E+29</v>
      </c>
      <c r="D58">
        <f>-1*(((maxCurrent-minCurrent)*((maxSpeed-C58)-maxSpeed))/maxSpeed)+minCurrent</f>
        <v>4.186602340213937E+29</v>
      </c>
      <c r="E58">
        <f t="shared" si="0"/>
        <v>-4.186602340213937E+29</v>
      </c>
      <c r="F58">
        <f t="shared" si="1"/>
        <v>-5.8507827139503115E+29</v>
      </c>
      <c r="G58">
        <f t="shared" si="3"/>
        <v>-2.9957768066301272E+29</v>
      </c>
      <c r="H58">
        <f>(p*E58)+(i*F58)+(d*G58)</f>
        <v>-4.186602340213937E+29</v>
      </c>
    </row>
    <row r="59" spans="1:8" x14ac:dyDescent="0.25">
      <c r="A59">
        <f>PID_target</f>
        <v>13</v>
      </c>
      <c r="B59">
        <f t="shared" si="2"/>
        <v>52</v>
      </c>
      <c r="C59">
        <f>IFERROR(H58 + lpfk * (A59 - H58)*maxSpeed,0)</f>
        <v>1.9258370764984111E+30</v>
      </c>
      <c r="D59">
        <f>-1*(((maxCurrent-minCurrent)*((maxSpeed-C59)-maxSpeed))/maxSpeed)+minCurrent</f>
        <v>1.4718897656095001E+30</v>
      </c>
      <c r="E59">
        <f t="shared" si="0"/>
        <v>-1.4718897656095001E+30</v>
      </c>
      <c r="F59">
        <f t="shared" si="1"/>
        <v>-2.0569680370045312E+30</v>
      </c>
      <c r="G59">
        <f t="shared" si="3"/>
        <v>-1.0532295315881064E+30</v>
      </c>
      <c r="H59">
        <f>(p*E59)+(i*F59)+(d*G59)</f>
        <v>-1.4718897656095001E+30</v>
      </c>
    </row>
    <row r="60" spans="1:8" x14ac:dyDescent="0.25">
      <c r="A60">
        <f>PID_target</f>
        <v>13</v>
      </c>
      <c r="B60">
        <f t="shared" si="2"/>
        <v>53</v>
      </c>
      <c r="C60">
        <f>IFERROR(H59 + lpfk * (A60 - H59)*maxSpeed,0)</f>
        <v>6.7706929218037002E+30</v>
      </c>
      <c r="D60">
        <f>-1*(((maxCurrent-minCurrent)*((maxSpeed-C60)-maxSpeed))/maxSpeed)+minCurrent</f>
        <v>5.1747438759499709E+30</v>
      </c>
      <c r="E60">
        <f t="shared" si="0"/>
        <v>-5.1747438759499709E+30</v>
      </c>
      <c r="F60">
        <f t="shared" si="1"/>
        <v>-7.2317119129545018E+30</v>
      </c>
      <c r="G60">
        <f t="shared" si="3"/>
        <v>-3.7028541103404708E+30</v>
      </c>
      <c r="H60">
        <f>(p*E60)+(i*F60)+(d*G60)</f>
        <v>-5.1747438759499709E+30</v>
      </c>
    </row>
    <row r="61" spans="1:8" x14ac:dyDescent="0.25">
      <c r="A61">
        <f>PID_target</f>
        <v>13</v>
      </c>
      <c r="B61">
        <f t="shared" si="2"/>
        <v>54</v>
      </c>
      <c r="C61">
        <f>IFERROR(H60 + lpfk * (A61 - H60)*maxSpeed,0)</f>
        <v>2.3803821829369866E+31</v>
      </c>
      <c r="D61">
        <f>-1*(((maxCurrent-minCurrent)*((maxSpeed-C61)-maxSpeed))/maxSpeed)+minCurrent</f>
        <v>1.8192920969589826E+31</v>
      </c>
      <c r="E61">
        <f t="shared" si="0"/>
        <v>-1.8192920969589826E+31</v>
      </c>
      <c r="F61">
        <f t="shared" si="1"/>
        <v>-2.5424632882544327E+31</v>
      </c>
      <c r="G61">
        <f t="shared" si="3"/>
        <v>-1.3018177093639855E+31</v>
      </c>
      <c r="H61">
        <f>(p*E61)+(i*F61)+(d*G61)</f>
        <v>-1.8192920969589826E+31</v>
      </c>
    </row>
    <row r="62" spans="1:8" x14ac:dyDescent="0.25">
      <c r="A62">
        <f>PID_target</f>
        <v>13</v>
      </c>
      <c r="B62">
        <f t="shared" si="2"/>
        <v>55</v>
      </c>
      <c r="C62">
        <f>IFERROR(H61 + lpfk * (A62 - H61)*maxSpeed,0)</f>
        <v>8.36874364601132E+31</v>
      </c>
      <c r="D62">
        <f>-1*(((maxCurrent-minCurrent)*((maxSpeed-C62)-maxSpeed))/maxSpeed)+minCurrent</f>
        <v>6.3961112151657947E+31</v>
      </c>
      <c r="E62">
        <f t="shared" si="0"/>
        <v>-6.3961112151657947E+31</v>
      </c>
      <c r="F62">
        <f t="shared" si="1"/>
        <v>-8.9385745034202278E+31</v>
      </c>
      <c r="G62">
        <f t="shared" si="3"/>
        <v>-4.5768191182068123E+31</v>
      </c>
      <c r="H62">
        <f>(p*E62)+(i*F62)+(d*G62)</f>
        <v>-6.3961112151657947E+31</v>
      </c>
    </row>
    <row r="63" spans="1:8" x14ac:dyDescent="0.25">
      <c r="A63">
        <f>PID_target</f>
        <v>13</v>
      </c>
      <c r="B63">
        <f t="shared" si="2"/>
        <v>56</v>
      </c>
      <c r="C63">
        <f>IFERROR(H62 + lpfk * (A63 - H62)*maxSpeed,0)</f>
        <v>2.9422111589762655E+32</v>
      </c>
      <c r="D63">
        <f>-1*(((maxCurrent-minCurrent)*((maxSpeed-C63)-maxSpeed))/maxSpeed)+minCurrent</f>
        <v>2.2486899572175743E+32</v>
      </c>
      <c r="E63">
        <f t="shared" si="0"/>
        <v>-2.2486899572175743E+32</v>
      </c>
      <c r="F63">
        <f t="shared" si="1"/>
        <v>-3.1425474075595971E+32</v>
      </c>
      <c r="G63">
        <f t="shared" si="3"/>
        <v>-1.6090788357009948E+32</v>
      </c>
      <c r="H63">
        <f>(p*E63)+(i*F63)+(d*G63)</f>
        <v>-2.2486899572175743E+32</v>
      </c>
    </row>
    <row r="64" spans="1:8" x14ac:dyDescent="0.25">
      <c r="A64">
        <f>PID_target</f>
        <v>13</v>
      </c>
      <c r="B64">
        <f t="shared" si="2"/>
        <v>57</v>
      </c>
      <c r="C64">
        <f>IFERROR(H63 + lpfk * (A64 - H63)*maxSpeed,0)</f>
        <v>1.0343973803200843E+33</v>
      </c>
      <c r="D64">
        <f>-1*(((maxCurrent-minCurrent)*((maxSpeed-C64)-maxSpeed))/maxSpeed)+minCurrent</f>
        <v>7.9057514067320735E+32</v>
      </c>
      <c r="E64">
        <f t="shared" si="0"/>
        <v>-7.9057514067320735E+32</v>
      </c>
      <c r="F64">
        <f t="shared" si="1"/>
        <v>-1.104829881429167E+33</v>
      </c>
      <c r="G64">
        <f t="shared" si="3"/>
        <v>-5.6570614495144996E+32</v>
      </c>
      <c r="H64">
        <f>(p*E64)+(i*F64)+(d*G64)</f>
        <v>-7.9057514067320735E+32</v>
      </c>
    </row>
    <row r="65" spans="1:8" x14ac:dyDescent="0.25">
      <c r="A65">
        <f>PID_target</f>
        <v>13</v>
      </c>
      <c r="B65">
        <f t="shared" si="2"/>
        <v>58</v>
      </c>
      <c r="C65">
        <f>IFERROR(H64 + lpfk * (A65 - H64)*maxSpeed,0)</f>
        <v>3.636645647096754E+33</v>
      </c>
      <c r="D65">
        <f>-1*(((maxCurrent-minCurrent)*((maxSpeed-C65)-maxSpeed))/maxSpeed)+minCurrent</f>
        <v>2.7794363159953761E+33</v>
      </c>
      <c r="E65">
        <f t="shared" si="0"/>
        <v>-2.7794363159953761E+33</v>
      </c>
      <c r="F65">
        <f t="shared" si="1"/>
        <v>-3.884266197424543E+33</v>
      </c>
      <c r="G65">
        <f t="shared" si="3"/>
        <v>-1.9888611753221687E+33</v>
      </c>
      <c r="H65">
        <f>(p*E65)+(i*F65)+(d*G65)</f>
        <v>-2.7794363159953761E+33</v>
      </c>
    </row>
    <row r="66" spans="1:8" x14ac:dyDescent="0.25">
      <c r="A66">
        <f>PID_target</f>
        <v>13</v>
      </c>
      <c r="B66">
        <f t="shared" si="2"/>
        <v>59</v>
      </c>
      <c r="C66">
        <f>IFERROR(H65 + lpfk * (A66 - H65)*maxSpeed,0)</f>
        <v>1.2785407053578729E+34</v>
      </c>
      <c r="D66">
        <f>-1*(((maxCurrent-minCurrent)*((maxSpeed-C66)-maxSpeed))/maxSpeed)+minCurrent</f>
        <v>9.7717039623780281E+33</v>
      </c>
      <c r="E66">
        <f t="shared" si="0"/>
        <v>-9.7717039623780281E+33</v>
      </c>
      <c r="F66">
        <f t="shared" si="1"/>
        <v>-1.3655970159802572E+34</v>
      </c>
      <c r="G66">
        <f t="shared" si="3"/>
        <v>-6.9922676463826521E+33</v>
      </c>
      <c r="H66">
        <f>(p*E66)+(i*F66)+(d*G66)</f>
        <v>-9.7717039623780281E+33</v>
      </c>
    </row>
    <row r="67" spans="1:8" x14ac:dyDescent="0.25">
      <c r="A67">
        <f>PID_target</f>
        <v>13</v>
      </c>
      <c r="B67">
        <f t="shared" si="2"/>
        <v>60</v>
      </c>
      <c r="C67">
        <f>IFERROR(H66 + lpfk * (A67 - H66)*maxSpeed,0)</f>
        <v>4.4949838226938928E+34</v>
      </c>
      <c r="D67">
        <f>-1*(((maxCurrent-minCurrent)*((maxSpeed-C67)-maxSpeed))/maxSpeed)+minCurrent</f>
        <v>3.4354519216303321E+34</v>
      </c>
      <c r="E67">
        <f t="shared" ref="E67:E130" si="4">A67-(D67-0.6)</f>
        <v>-3.4354519216303321E+34</v>
      </c>
      <c r="F67">
        <f t="shared" ref="F67:F130" si="5">IFERROR(E67+F66,0)</f>
        <v>-4.8010489376105893E+34</v>
      </c>
      <c r="G67">
        <f t="shared" si="3"/>
        <v>-2.4582815253925293E+34</v>
      </c>
      <c r="H67">
        <f>(p*E67)+(i*F67)+(d*G67)</f>
        <v>-3.4354519216303321E+34</v>
      </c>
    </row>
    <row r="68" spans="1:8" x14ac:dyDescent="0.25">
      <c r="A68">
        <f>PID_target</f>
        <v>13</v>
      </c>
      <c r="B68">
        <f t="shared" ref="B68:B131" si="6">B67+1</f>
        <v>61</v>
      </c>
      <c r="C68">
        <f>IFERROR(H67 + lpfk * (A68 - H67)*maxSpeed,0)</f>
        <v>1.5803078839499528E+35</v>
      </c>
      <c r="D68">
        <f>-1*(((maxCurrent-minCurrent)*((maxSpeed-C68)-maxSpeed))/maxSpeed)+minCurrent</f>
        <v>1.2078067398760353E+35</v>
      </c>
      <c r="E68">
        <f t="shared" si="4"/>
        <v>-1.2078067398760353E+35</v>
      </c>
      <c r="F68">
        <f t="shared" si="5"/>
        <v>-1.6879116336370942E+35</v>
      </c>
      <c r="G68">
        <f t="shared" si="3"/>
        <v>-8.6426154771300199E+34</v>
      </c>
      <c r="H68">
        <f>(p*E68)+(i*F68)+(d*G68)</f>
        <v>-1.2078067398760353E+35</v>
      </c>
    </row>
    <row r="69" spans="1:8" x14ac:dyDescent="0.25">
      <c r="A69">
        <f>PID_target</f>
        <v>13</v>
      </c>
      <c r="B69">
        <f t="shared" si="6"/>
        <v>62</v>
      </c>
      <c r="C69">
        <f>IFERROR(H68 + lpfk * (A69 - H68)*maxSpeed,0)</f>
        <v>5.5559110034297623E+35</v>
      </c>
      <c r="D69">
        <f>-1*(((maxCurrent-minCurrent)*((maxSpeed-C69)-maxSpeed))/maxSpeed)+minCurrent</f>
        <v>4.2463034097641753E+35</v>
      </c>
      <c r="E69">
        <f t="shared" si="4"/>
        <v>-4.2463034097641753E+35</v>
      </c>
      <c r="F69">
        <f t="shared" si="5"/>
        <v>-5.9342150434012695E+35</v>
      </c>
      <c r="G69">
        <f t="shared" ref="G69:G132" si="7">E69-E68</f>
        <v>-3.03849666988814E+35</v>
      </c>
      <c r="H69">
        <f>(p*E69)+(i*F69)+(d*G69)</f>
        <v>-4.2463034097641753E+35</v>
      </c>
    </row>
    <row r="70" spans="1:8" x14ac:dyDescent="0.25">
      <c r="A70">
        <f>PID_target</f>
        <v>13</v>
      </c>
      <c r="B70">
        <f t="shared" si="6"/>
        <v>63</v>
      </c>
      <c r="C70">
        <f>IFERROR(H69 + lpfk * (A70 - H69)*maxSpeed,0)</f>
        <v>1.9532995684915206E+36</v>
      </c>
      <c r="D70">
        <f>-1*(((maxCurrent-minCurrent)*((maxSpeed-C70)-maxSpeed))/maxSpeed)+minCurrent</f>
        <v>1.4928789559185192E+36</v>
      </c>
      <c r="E70">
        <f t="shared" si="4"/>
        <v>-1.4928789559185192E+36</v>
      </c>
      <c r="F70">
        <f t="shared" si="5"/>
        <v>-2.086300460258646E+36</v>
      </c>
      <c r="G70">
        <f t="shared" si="7"/>
        <v>-1.0682486149421016E+36</v>
      </c>
      <c r="H70">
        <f>(p*E70)+(i*F70)+(d*G70)</f>
        <v>-1.4928789559185192E+36</v>
      </c>
    </row>
    <row r="71" spans="1:8" x14ac:dyDescent="0.25">
      <c r="A71">
        <f>PID_target</f>
        <v>13</v>
      </c>
      <c r="B71">
        <f t="shared" si="6"/>
        <v>64</v>
      </c>
      <c r="C71">
        <f>IFERROR(H70 + lpfk * (A71 - H70)*maxSpeed,0)</f>
        <v>6.8672431972251886E+36</v>
      </c>
      <c r="D71">
        <f>-1*(((maxCurrent-minCurrent)*((maxSpeed-C71)-maxSpeed))/maxSpeed)+minCurrent</f>
        <v>5.2485358721649656E+36</v>
      </c>
      <c r="E71">
        <f t="shared" si="4"/>
        <v>-5.2485358721649656E+36</v>
      </c>
      <c r="F71">
        <f t="shared" si="5"/>
        <v>-7.3348363324236119E+36</v>
      </c>
      <c r="G71">
        <f t="shared" si="7"/>
        <v>-3.7556569162464464E+36</v>
      </c>
      <c r="H71">
        <f>(p*E71)+(i*F71)+(d*G71)</f>
        <v>-5.2485358721649656E+36</v>
      </c>
    </row>
    <row r="72" spans="1:8" x14ac:dyDescent="0.25">
      <c r="A72">
        <f>PID_target</f>
        <v>13</v>
      </c>
      <c r="B72">
        <f t="shared" si="6"/>
        <v>65</v>
      </c>
      <c r="C72">
        <f>IFERROR(H71 + lpfk * (A72 - H71)*maxSpeed,0)</f>
        <v>2.4143265011958841E+37</v>
      </c>
      <c r="D72">
        <f>-1*(((maxCurrent-minCurrent)*((maxSpeed-C72)-maxSpeed))/maxSpeed)+minCurrent</f>
        <v>1.8452352544854256E+37</v>
      </c>
      <c r="E72">
        <f t="shared" si="4"/>
        <v>-1.8452352544854256E+37</v>
      </c>
      <c r="F72">
        <f t="shared" si="5"/>
        <v>-2.5787188877277867E+37</v>
      </c>
      <c r="G72">
        <f t="shared" si="7"/>
        <v>-1.3203816672689291E+37</v>
      </c>
      <c r="H72">
        <f>(p*E72)+(i*F72)+(d*G72)</f>
        <v>-1.8452352544854256E+37</v>
      </c>
    </row>
    <row r="73" spans="1:8" x14ac:dyDescent="0.25">
      <c r="A73">
        <f>PID_target</f>
        <v>13</v>
      </c>
      <c r="B73">
        <f t="shared" si="6"/>
        <v>66</v>
      </c>
      <c r="C73">
        <f>IFERROR(H72 + lpfk * (A73 - H72)*maxSpeed,0)</f>
        <v>8.4880821706329591E+37</v>
      </c>
      <c r="D73">
        <f>-1*(((maxCurrent-minCurrent)*((maxSpeed-C73)-maxSpeed))/maxSpeed)+minCurrent</f>
        <v>6.4873199446980477E+37</v>
      </c>
      <c r="E73">
        <f t="shared" si="4"/>
        <v>-6.4873199446980477E+37</v>
      </c>
      <c r="F73">
        <f t="shared" si="5"/>
        <v>-9.0660388324258344E+37</v>
      </c>
      <c r="G73">
        <f t="shared" si="7"/>
        <v>-4.6420846902126223E+37</v>
      </c>
      <c r="H73">
        <f>(p*E73)+(i*F73)+(d*G73)</f>
        <v>-6.4873199446980477E+37</v>
      </c>
    </row>
    <row r="74" spans="1:8" x14ac:dyDescent="0.25">
      <c r="A74">
        <f>PID_target</f>
        <v>13</v>
      </c>
      <c r="B74">
        <f t="shared" si="6"/>
        <v>67</v>
      </c>
      <c r="C74">
        <f>IFERROR(H73 + lpfk * (A74 - H73)*maxSpeed,0)</f>
        <v>2.9841671745611017E+38</v>
      </c>
      <c r="D74">
        <f>-1*(((maxCurrent-minCurrent)*((maxSpeed-C74)-maxSpeed))/maxSpeed)+minCurrent</f>
        <v>2.2807563405574132E+38</v>
      </c>
      <c r="E74">
        <f t="shared" si="4"/>
        <v>-2.2807563405574132E+38</v>
      </c>
      <c r="F74">
        <f t="shared" si="5"/>
        <v>-3.1873602237999966E+38</v>
      </c>
      <c r="G74">
        <f t="shared" si="7"/>
        <v>-1.6320243460876084E+38</v>
      </c>
      <c r="H74">
        <f>(p*E74)+(i*F74)+(d*G74)</f>
        <v>-2.2807563405574132E+38</v>
      </c>
    </row>
    <row r="75" spans="1:8" x14ac:dyDescent="0.25">
      <c r="A75">
        <f>PID_target</f>
        <v>13</v>
      </c>
      <c r="B75">
        <f t="shared" si="6"/>
        <v>68</v>
      </c>
      <c r="C75">
        <f>IFERROR(H74 + lpfk * (A75 - H74)*maxSpeed,0)</f>
        <v>1.0491479166564101E+39</v>
      </c>
      <c r="D75">
        <f>-1*(((maxCurrent-minCurrent)*((maxSpeed-C75)-maxSpeed))/maxSpeed)+minCurrent</f>
        <v>8.0184876487311343E+38</v>
      </c>
      <c r="E75">
        <f t="shared" si="4"/>
        <v>-8.0184876487311343E+38</v>
      </c>
      <c r="F75">
        <f t="shared" si="5"/>
        <v>-1.120584787253113E+39</v>
      </c>
      <c r="G75">
        <f t="shared" si="7"/>
        <v>-5.7377313081737215E+38</v>
      </c>
      <c r="H75">
        <f>(p*E75)+(i*F75)+(d*G75)</f>
        <v>-8.0184876487311343E+38</v>
      </c>
    </row>
    <row r="76" spans="1:8" x14ac:dyDescent="0.25">
      <c r="A76">
        <f>PID_target</f>
        <v>13</v>
      </c>
      <c r="B76">
        <f t="shared" si="6"/>
        <v>69</v>
      </c>
      <c r="C76">
        <f>IFERROR(H75 + lpfk * (A76 - H75)*maxSpeed,0)</f>
        <v>3.6885043184163219E+39</v>
      </c>
      <c r="D76">
        <f>-1*(((maxCurrent-minCurrent)*((maxSpeed-C76)-maxSpeed))/maxSpeed)+minCurrent</f>
        <v>2.8190711576467603E+39</v>
      </c>
      <c r="E76">
        <f t="shared" si="4"/>
        <v>-2.8190711576467603E+39</v>
      </c>
      <c r="F76">
        <f t="shared" si="5"/>
        <v>-3.939655944899873E+39</v>
      </c>
      <c r="G76">
        <f t="shared" si="7"/>
        <v>-2.017222392773647E+39</v>
      </c>
      <c r="H76">
        <f>(p*E76)+(i*F76)+(d*G76)</f>
        <v>-2.8190711576467603E+39</v>
      </c>
    </row>
    <row r="77" spans="1:8" x14ac:dyDescent="0.25">
      <c r="A77">
        <f>PID_target</f>
        <v>13</v>
      </c>
      <c r="B77">
        <f t="shared" si="6"/>
        <v>70</v>
      </c>
      <c r="C77">
        <f>IFERROR(H76 + lpfk * (A77 - H76)*maxSpeed,0)</f>
        <v>1.2967727325175097E+40</v>
      </c>
      <c r="D77">
        <f>-1*(((maxCurrent-minCurrent)*((maxSpeed-C77)-maxSpeed))/maxSpeed)+minCurrent</f>
        <v>9.9110487413838234E+39</v>
      </c>
      <c r="E77">
        <f t="shared" si="4"/>
        <v>-9.9110487413838234E+39</v>
      </c>
      <c r="F77">
        <f t="shared" si="5"/>
        <v>-1.3850704686283698E+40</v>
      </c>
      <c r="G77">
        <f t="shared" si="7"/>
        <v>-7.0919775837370631E+39</v>
      </c>
      <c r="H77">
        <f>(p*E77)+(i*F77)+(d*G77)</f>
        <v>-9.9110487413838234E+39</v>
      </c>
    </row>
    <row r="78" spans="1:8" x14ac:dyDescent="0.25">
      <c r="A78">
        <f>PID_target</f>
        <v>13</v>
      </c>
      <c r="B78">
        <f t="shared" si="6"/>
        <v>71</v>
      </c>
      <c r="C78">
        <f>IFERROR(H77 + lpfk * (A78 - H77)*maxSpeed,0)</f>
        <v>4.5590824210365594E+40</v>
      </c>
      <c r="D78">
        <f>-1*(((maxCurrent-minCurrent)*((maxSpeed-C78)-maxSpeed))/maxSpeed)+minCurrent</f>
        <v>3.4844415646493704E+40</v>
      </c>
      <c r="E78">
        <f t="shared" si="4"/>
        <v>-3.4844415646493704E+40</v>
      </c>
      <c r="F78">
        <f t="shared" si="5"/>
        <v>-4.8695120332777407E+40</v>
      </c>
      <c r="G78">
        <f t="shared" si="7"/>
        <v>-2.4933366905109882E+40</v>
      </c>
      <c r="H78">
        <f>(p*E78)+(i*F78)+(d*G78)</f>
        <v>-3.4844415646493704E+40</v>
      </c>
    </row>
    <row r="79" spans="1:8" x14ac:dyDescent="0.25">
      <c r="A79">
        <f>PID_target</f>
        <v>13</v>
      </c>
      <c r="B79">
        <f t="shared" si="6"/>
        <v>72</v>
      </c>
      <c r="C79">
        <f>IFERROR(H78 + lpfk * (A79 - H78)*maxSpeed,0)</f>
        <v>1.6028431197387106E+41</v>
      </c>
      <c r="D79">
        <f>-1*(((maxCurrent-minCurrent)*((maxSpeed-C79)-maxSpeed))/maxSpeed)+minCurrent</f>
        <v>1.2250300986574431E+41</v>
      </c>
      <c r="E79">
        <f t="shared" si="4"/>
        <v>-1.2250300986574431E+41</v>
      </c>
      <c r="F79">
        <f t="shared" si="5"/>
        <v>-1.7119813019852171E+41</v>
      </c>
      <c r="G79">
        <f t="shared" si="7"/>
        <v>-8.7658594219250607E+40</v>
      </c>
      <c r="H79">
        <f>(p*E79)+(i*F79)+(d*G79)</f>
        <v>-1.2250300986574431E+41</v>
      </c>
    </row>
    <row r="80" spans="1:8" x14ac:dyDescent="0.25">
      <c r="A80">
        <f>PID_target</f>
        <v>13</v>
      </c>
      <c r="B80">
        <f t="shared" si="6"/>
        <v>73</v>
      </c>
      <c r="C80">
        <f>IFERROR(H79 + lpfk * (A80 - H79)*maxSpeed,0)</f>
        <v>5.6351384538242383E+41</v>
      </c>
      <c r="D80">
        <f>-1*(((maxCurrent-minCurrent)*((maxSpeed-C80)-maxSpeed))/maxSpeed)+minCurrent</f>
        <v>4.3068558182799537E+41</v>
      </c>
      <c r="E80">
        <f t="shared" si="4"/>
        <v>-4.3068558182799537E+41</v>
      </c>
      <c r="F80">
        <f t="shared" si="5"/>
        <v>-6.0188371202651708E+41</v>
      </c>
      <c r="G80">
        <f t="shared" si="7"/>
        <v>-3.0818257196225106E+41</v>
      </c>
      <c r="H80">
        <f>(p*E80)+(i*F80)+(d*G80)</f>
        <v>-4.3068558182799537E+41</v>
      </c>
    </row>
    <row r="81" spans="1:8" x14ac:dyDescent="0.25">
      <c r="A81">
        <f>PID_target</f>
        <v>13</v>
      </c>
      <c r="B81">
        <f t="shared" si="6"/>
        <v>74</v>
      </c>
      <c r="C81">
        <f>IFERROR(H80 + lpfk * (A81 - H80)*maxSpeed,0)</f>
        <v>1.9811536764087787E+42</v>
      </c>
      <c r="D81">
        <f>-1*(((maxCurrent-minCurrent)*((maxSpeed-C81)-maxSpeed))/maxSpeed)+minCurrent</f>
        <v>1.5141674526838522E+42</v>
      </c>
      <c r="E81">
        <f t="shared" si="4"/>
        <v>-1.5141674526838522E+42</v>
      </c>
      <c r="F81">
        <f t="shared" si="5"/>
        <v>-2.1160511647103692E+42</v>
      </c>
      <c r="G81">
        <f t="shared" si="7"/>
        <v>-1.0834818708558568E+42</v>
      </c>
      <c r="H81">
        <f>(p*E81)+(i*F81)+(d*G81)</f>
        <v>-1.5141674526838522E+42</v>
      </c>
    </row>
    <row r="82" spans="1:8" x14ac:dyDescent="0.25">
      <c r="A82">
        <f>PID_target</f>
        <v>13</v>
      </c>
      <c r="B82">
        <f t="shared" si="6"/>
        <v>75</v>
      </c>
      <c r="C82">
        <f>IFERROR(H81 + lpfk * (A82 - H81)*maxSpeed,0)</f>
        <v>6.9651702823457204E+42</v>
      </c>
      <c r="D82">
        <f>-1*(((maxCurrent-minCurrent)*((maxSpeed-C82)-maxSpeed))/maxSpeed)+minCurrent</f>
        <v>5.3233801443642288E+42</v>
      </c>
      <c r="E82">
        <f t="shared" si="4"/>
        <v>-5.3233801443642288E+42</v>
      </c>
      <c r="F82">
        <f t="shared" si="5"/>
        <v>-7.4394313090745977E+42</v>
      </c>
      <c r="G82">
        <f t="shared" si="7"/>
        <v>-3.8092126916803764E+42</v>
      </c>
      <c r="H82">
        <f>(p*E82)+(i*F82)+(d*G82)</f>
        <v>-5.3233801443642288E+42</v>
      </c>
    </row>
    <row r="83" spans="1:8" x14ac:dyDescent="0.25">
      <c r="A83">
        <f>PID_target</f>
        <v>13</v>
      </c>
      <c r="B83">
        <f t="shared" si="6"/>
        <v>76</v>
      </c>
      <c r="C83">
        <f>IFERROR(H82 + lpfk * (A83 - H82)*maxSpeed,0)</f>
        <v>2.4487548664075454E+43</v>
      </c>
      <c r="D83">
        <f>-1*(((maxCurrent-minCurrent)*((maxSpeed-C83)-maxSpeed))/maxSpeed)+minCurrent</f>
        <v>1.8715483621829096E+43</v>
      </c>
      <c r="E83">
        <f t="shared" si="4"/>
        <v>-1.8715483621829096E+43</v>
      </c>
      <c r="F83">
        <f t="shared" si="5"/>
        <v>-2.6154914930903695E+43</v>
      </c>
      <c r="G83">
        <f t="shared" si="7"/>
        <v>-1.3392103477464866E+43</v>
      </c>
      <c r="H83">
        <f>(p*E83)+(i*F83)+(d*G83)</f>
        <v>-1.8715483621829096E+43</v>
      </c>
    </row>
    <row r="84" spans="1:8" x14ac:dyDescent="0.25">
      <c r="A84">
        <f>PID_target</f>
        <v>13</v>
      </c>
      <c r="B84">
        <f t="shared" si="6"/>
        <v>77</v>
      </c>
      <c r="C84">
        <f>IFERROR(H83 + lpfk * (A84 - H83)*maxSpeed,0)</f>
        <v>8.6091224660413848E+43</v>
      </c>
      <c r="D84">
        <f>-1*(((maxCurrent-minCurrent)*((maxSpeed-C84)-maxSpeed))/maxSpeed)+minCurrent</f>
        <v>6.5798293133316292E+43</v>
      </c>
      <c r="E84">
        <f t="shared" si="4"/>
        <v>-6.5798293133316292E+43</v>
      </c>
      <c r="F84">
        <f t="shared" si="5"/>
        <v>-9.1953208064219991E+43</v>
      </c>
      <c r="G84">
        <f t="shared" si="7"/>
        <v>-4.7082809511487191E+43</v>
      </c>
      <c r="H84">
        <f>(p*E84)+(i*F84)+(d*G84)</f>
        <v>-6.5798293133316292E+43</v>
      </c>
    </row>
    <row r="85" spans="1:8" x14ac:dyDescent="0.25">
      <c r="A85">
        <f>PID_target</f>
        <v>13</v>
      </c>
      <c r="B85">
        <f t="shared" si="6"/>
        <v>78</v>
      </c>
      <c r="C85">
        <f>IFERROR(H84 + lpfk * (A85 - H84)*maxSpeed,0)</f>
        <v>3.0267214841325497E+44</v>
      </c>
      <c r="D85">
        <f>-1*(((maxCurrent-minCurrent)*((maxSpeed-C85)-maxSpeed))/maxSpeed)+minCurrent</f>
        <v>2.313279991444163E+44</v>
      </c>
      <c r="E85">
        <f t="shared" si="4"/>
        <v>-2.313279991444163E+44</v>
      </c>
      <c r="F85">
        <f t="shared" si="5"/>
        <v>-3.2328120720863629E+44</v>
      </c>
      <c r="G85">
        <f t="shared" si="7"/>
        <v>-1.6552970601110001E+44</v>
      </c>
      <c r="H85">
        <f>(p*E85)+(i*F85)+(d*G85)</f>
        <v>-2.313279991444163E+44</v>
      </c>
    </row>
    <row r="86" spans="1:8" x14ac:dyDescent="0.25">
      <c r="A86">
        <f>PID_target</f>
        <v>13</v>
      </c>
      <c r="B86">
        <f t="shared" si="6"/>
        <v>79</v>
      </c>
      <c r="C86">
        <f>IFERROR(H85 + lpfk * (A86 - H85)*maxSpeed,0)</f>
        <v>1.0641087960643149E+45</v>
      </c>
      <c r="D86">
        <f>-1*(((maxCurrent-minCurrent)*((maxSpeed-C86)-maxSpeed))/maxSpeed)+minCurrent</f>
        <v>8.132831512777263E+44</v>
      </c>
      <c r="E86">
        <f t="shared" si="4"/>
        <v>-8.132831512777263E+44</v>
      </c>
      <c r="F86">
        <f t="shared" si="5"/>
        <v>-1.1365643584863625E+45</v>
      </c>
      <c r="G86">
        <f t="shared" si="7"/>
        <v>-5.8195515213331E+44</v>
      </c>
      <c r="H86">
        <f>(p*E86)+(i*F86)+(d*G86)</f>
        <v>-8.132831512777263E+44</v>
      </c>
    </row>
    <row r="87" spans="1:8" x14ac:dyDescent="0.25">
      <c r="A87">
        <f>PID_target</f>
        <v>13</v>
      </c>
      <c r="B87">
        <f t="shared" si="6"/>
        <v>80</v>
      </c>
      <c r="C87">
        <f>IFERROR(H86 + lpfk * (A87 - H86)*maxSpeed,0)</f>
        <v>3.7411024958775415E+45</v>
      </c>
      <c r="D87">
        <f>-1*(((maxCurrent-minCurrent)*((maxSpeed-C87)-maxSpeed))/maxSpeed)+minCurrent</f>
        <v>2.859271193277835E+45</v>
      </c>
      <c r="E87">
        <f t="shared" si="4"/>
        <v>-2.859271193277835E+45</v>
      </c>
      <c r="F87">
        <f t="shared" si="5"/>
        <v>-3.9958355517641975E+45</v>
      </c>
      <c r="G87">
        <f t="shared" si="7"/>
        <v>-2.0459880420001087E+45</v>
      </c>
      <c r="H87">
        <f>(p*E87)+(i*F87)+(d*G87)</f>
        <v>-2.859271193277835E+45</v>
      </c>
    </row>
    <row r="88" spans="1:8" x14ac:dyDescent="0.25">
      <c r="A88">
        <f>PID_target</f>
        <v>13</v>
      </c>
      <c r="B88">
        <f t="shared" si="6"/>
        <v>81</v>
      </c>
      <c r="C88">
        <f>IFERROR(H87 + lpfk * (A88 - H87)*maxSpeed,0)</f>
        <v>1.3152647489078042E+46</v>
      </c>
      <c r="D88">
        <f>-1*(((maxCurrent-minCurrent)*((maxSpeed-C88)-maxSpeed))/maxSpeed)+minCurrent</f>
        <v>1.0052380580938217E+46</v>
      </c>
      <c r="E88">
        <f t="shared" si="4"/>
        <v>-1.0052380580938217E+46</v>
      </c>
      <c r="F88">
        <f t="shared" si="5"/>
        <v>-1.4048216132702414E+46</v>
      </c>
      <c r="G88">
        <f t="shared" si="7"/>
        <v>-7.1931093876603809E+45</v>
      </c>
      <c r="H88">
        <f>(p*E88)+(i*F88)+(d*G88)</f>
        <v>-1.0052380580938217E+46</v>
      </c>
    </row>
    <row r="89" spans="1:8" x14ac:dyDescent="0.25">
      <c r="A89">
        <f>PID_target</f>
        <v>13</v>
      </c>
      <c r="B89">
        <f t="shared" si="6"/>
        <v>82</v>
      </c>
      <c r="C89">
        <f>IFERROR(H88 + lpfk * (A89 - H88)*maxSpeed,0)</f>
        <v>4.6240950672315805E+46</v>
      </c>
      <c r="D89">
        <f>-1*(((maxCurrent-minCurrent)*((maxSpeed-C89)-maxSpeed))/maxSpeed)+minCurrent</f>
        <v>3.5341298013841363E+46</v>
      </c>
      <c r="E89">
        <f t="shared" si="4"/>
        <v>-3.5341298013841363E+46</v>
      </c>
      <c r="F89">
        <f t="shared" si="5"/>
        <v>-4.9389514146543782E+46</v>
      </c>
      <c r="G89">
        <f t="shared" si="7"/>
        <v>-2.5288917432903144E+46</v>
      </c>
      <c r="H89">
        <f>(p*E89)+(i*F89)+(d*G89)</f>
        <v>-3.5341298013841363E+46</v>
      </c>
    </row>
    <row r="90" spans="1:8" x14ac:dyDescent="0.25">
      <c r="A90">
        <f>PID_target</f>
        <v>13</v>
      </c>
      <c r="B90">
        <f t="shared" si="6"/>
        <v>83</v>
      </c>
      <c r="C90">
        <f>IFERROR(H89 + lpfk * (A90 - H89)*maxSpeed,0)</f>
        <v>1.6256997086367028E+47</v>
      </c>
      <c r="D90">
        <f>-1*(((maxCurrent-minCurrent)*((maxSpeed-C90)-maxSpeed))/maxSpeed)+minCurrent</f>
        <v>1.24249906302948E+47</v>
      </c>
      <c r="E90">
        <f t="shared" si="4"/>
        <v>-1.24249906302948E+47</v>
      </c>
      <c r="F90">
        <f t="shared" si="5"/>
        <v>-1.7363942044949178E+47</v>
      </c>
      <c r="G90">
        <f t="shared" si="7"/>
        <v>-8.8908608289106628E+46</v>
      </c>
      <c r="H90">
        <f>(p*E90)+(i*F90)+(d*G90)</f>
        <v>-1.24249906302948E+47</v>
      </c>
    </row>
    <row r="91" spans="1:8" x14ac:dyDescent="0.25">
      <c r="A91">
        <f>PID_target</f>
        <v>13</v>
      </c>
      <c r="B91">
        <f t="shared" si="6"/>
        <v>84</v>
      </c>
      <c r="C91">
        <f>IFERROR(H90 + lpfk * (A91 - H90)*maxSpeed,0)</f>
        <v>5.7154956899356081E+47</v>
      </c>
      <c r="D91">
        <f>-1*(((maxCurrent-minCurrent)*((maxSpeed-C91)-maxSpeed))/maxSpeed)+minCurrent</f>
        <v>4.3682717058793568E+47</v>
      </c>
      <c r="E91">
        <f t="shared" si="4"/>
        <v>-4.3682717058793568E+47</v>
      </c>
      <c r="F91">
        <f t="shared" si="5"/>
        <v>-6.1046659103742746E+47</v>
      </c>
      <c r="G91">
        <f t="shared" si="7"/>
        <v>-3.1257726428498767E+47</v>
      </c>
      <c r="H91">
        <f>(p*E91)+(i*F91)+(d*G91)</f>
        <v>-4.3682717058793568E+47</v>
      </c>
    </row>
    <row r="92" spans="1:8" x14ac:dyDescent="0.25">
      <c r="A92">
        <f>PID_target</f>
        <v>13</v>
      </c>
      <c r="B92">
        <f t="shared" si="6"/>
        <v>85</v>
      </c>
      <c r="C92">
        <f>IFERROR(H91 + lpfk * (A92 - H91)*maxSpeed,0)</f>
        <v>2.0094049847045047E+48</v>
      </c>
      <c r="D92">
        <f>-1*(((maxCurrent-minCurrent)*((maxSpeed-C92)-maxSpeed))/maxSpeed)+minCurrent</f>
        <v>1.535759524024157E+48</v>
      </c>
      <c r="E92">
        <f t="shared" si="4"/>
        <v>-1.535759524024157E+48</v>
      </c>
      <c r="F92">
        <f t="shared" si="5"/>
        <v>-2.1462261150615845E+48</v>
      </c>
      <c r="G92">
        <f t="shared" si="7"/>
        <v>-1.0989323534362213E+48</v>
      </c>
      <c r="H92">
        <f>(p*E92)+(i*F92)+(d*G92)</f>
        <v>-1.535759524024157E+48</v>
      </c>
    </row>
    <row r="93" spans="1:8" x14ac:dyDescent="0.25">
      <c r="A93">
        <f>PID_target</f>
        <v>13</v>
      </c>
      <c r="B93">
        <f t="shared" si="6"/>
        <v>86</v>
      </c>
      <c r="C93">
        <f>IFERROR(H92 + lpfk * (A93 - H92)*maxSpeed,0)</f>
        <v>7.0644938105111222E+48</v>
      </c>
      <c r="D93">
        <f>-1*(((maxCurrent-minCurrent)*((maxSpeed-C93)-maxSpeed))/maxSpeed)+minCurrent</f>
        <v>5.3992916980334998E+48</v>
      </c>
      <c r="E93">
        <f t="shared" si="4"/>
        <v>-5.3992916980334998E+48</v>
      </c>
      <c r="F93">
        <f t="shared" si="5"/>
        <v>-7.5455178130950839E+48</v>
      </c>
      <c r="G93">
        <f t="shared" si="7"/>
        <v>-3.8635321740093428E+48</v>
      </c>
      <c r="H93">
        <f>(p*E93)+(i*F93)+(d*G93)</f>
        <v>-5.3992916980334998E+48</v>
      </c>
    </row>
    <row r="94" spans="1:8" x14ac:dyDescent="0.25">
      <c r="A94">
        <f>PID_target</f>
        <v>13</v>
      </c>
      <c r="B94">
        <f t="shared" si="6"/>
        <v>87</v>
      </c>
      <c r="C94">
        <f>IFERROR(H93 + lpfk * (A94 - H93)*maxSpeed,0)</f>
        <v>2.4836741810954102E+49</v>
      </c>
      <c r="D94">
        <f>-1*(((maxCurrent-minCurrent)*((maxSpeed-C94)-maxSpeed))/maxSpeed)+minCurrent</f>
        <v>1.8982366955514921E+49</v>
      </c>
      <c r="E94">
        <f t="shared" si="4"/>
        <v>-1.8982366955514921E+49</v>
      </c>
      <c r="F94">
        <f t="shared" si="5"/>
        <v>-2.6527884768610006E+49</v>
      </c>
      <c r="G94">
        <f t="shared" si="7"/>
        <v>-1.358307525748142E+49</v>
      </c>
      <c r="H94">
        <f>(p*E94)+(i*F94)+(d*G94)</f>
        <v>-1.8982366955514921E+49</v>
      </c>
    </row>
    <row r="95" spans="1:8" x14ac:dyDescent="0.25">
      <c r="A95">
        <f>PID_target</f>
        <v>13</v>
      </c>
      <c r="B95">
        <f t="shared" si="6"/>
        <v>88</v>
      </c>
      <c r="C95">
        <f>IFERROR(H94 + lpfk * (A95 - H94)*maxSpeed,0)</f>
        <v>8.7318887995368639E+49</v>
      </c>
      <c r="D95">
        <f>-1*(((maxCurrent-minCurrent)*((maxSpeed-C95)-maxSpeed))/maxSpeed)+minCurrent</f>
        <v>6.6736578682174601E+49</v>
      </c>
      <c r="E95">
        <f t="shared" si="4"/>
        <v>-6.6736578682174601E+49</v>
      </c>
      <c r="F95">
        <f t="shared" si="5"/>
        <v>-9.3264463450784613E+49</v>
      </c>
      <c r="G95">
        <f t="shared" si="7"/>
        <v>-4.7754211726659678E+49</v>
      </c>
      <c r="H95">
        <f>(p*E95)+(i*F95)+(d*G95)</f>
        <v>-6.6736578682174601E+49</v>
      </c>
    </row>
    <row r="96" spans="1:8" x14ac:dyDescent="0.25">
      <c r="A96">
        <f>PID_target</f>
        <v>13</v>
      </c>
      <c r="B96">
        <f t="shared" si="6"/>
        <v>89</v>
      </c>
      <c r="C96">
        <f>IFERROR(H95 + lpfk * (A96 - H95)*maxSpeed,0)</f>
        <v>3.0698826193800317E+50</v>
      </c>
      <c r="D96">
        <f>-1*(((maxCurrent-minCurrent)*((maxSpeed-C96)-maxSpeed))/maxSpeed)+minCurrent</f>
        <v>2.3462674305261668E+50</v>
      </c>
      <c r="E96">
        <f t="shared" si="4"/>
        <v>-2.3462674305261668E+50</v>
      </c>
      <c r="F96">
        <f t="shared" si="5"/>
        <v>-3.2789120650340131E+50</v>
      </c>
      <c r="G96">
        <f t="shared" si="7"/>
        <v>-1.6789016437044208E+50</v>
      </c>
      <c r="H96">
        <f>(p*E96)+(i*F96)+(d*G96)</f>
        <v>-2.3462674305261668E+50</v>
      </c>
    </row>
    <row r="97" spans="1:8" x14ac:dyDescent="0.25">
      <c r="A97">
        <f>PID_target</f>
        <v>13</v>
      </c>
      <c r="B97">
        <f t="shared" si="6"/>
        <v>90</v>
      </c>
      <c r="C97">
        <f>IFERROR(H96 + lpfk * (A97 - H96)*maxSpeed,0)</f>
        <v>1.0792830180420365E+51</v>
      </c>
      <c r="D97">
        <f>-1*(((maxCurrent-minCurrent)*((maxSpeed-C97)-maxSpeed))/maxSpeed)+minCurrent</f>
        <v>8.2488059236069925E+50</v>
      </c>
      <c r="E97">
        <f t="shared" si="4"/>
        <v>-8.2488059236069925E+50</v>
      </c>
      <c r="F97">
        <f t="shared" si="5"/>
        <v>-1.1527717988641006E+51</v>
      </c>
      <c r="G97">
        <f t="shared" si="7"/>
        <v>-5.9025384930808257E+50</v>
      </c>
      <c r="H97">
        <f>(p*E97)+(i*F97)+(d*G97)</f>
        <v>-8.2488059236069925E+50</v>
      </c>
    </row>
    <row r="98" spans="1:8" x14ac:dyDescent="0.25">
      <c r="A98">
        <f>PID_target</f>
        <v>13</v>
      </c>
      <c r="B98">
        <f t="shared" si="6"/>
        <v>91</v>
      </c>
      <c r="C98">
        <f>IFERROR(H97 + lpfk * (A98 - H97)*maxSpeed,0)</f>
        <v>3.7944507248592172E+51</v>
      </c>
      <c r="D98">
        <f>-1*(((maxCurrent-minCurrent)*((maxSpeed-C98)-maxSpeed))/maxSpeed)+minCurrent</f>
        <v>2.9000444825709727E+51</v>
      </c>
      <c r="E98">
        <f t="shared" si="4"/>
        <v>-2.9000444825709727E+51</v>
      </c>
      <c r="F98">
        <f t="shared" si="5"/>
        <v>-4.0528162814350733E+51</v>
      </c>
      <c r="G98">
        <f t="shared" si="7"/>
        <v>-2.0751638902102735E+51</v>
      </c>
      <c r="H98">
        <f>(p*E98)+(i*F98)+(d*G98)</f>
        <v>-2.9000444825709727E+51</v>
      </c>
    </row>
    <row r="99" spans="1:8" x14ac:dyDescent="0.25">
      <c r="A99">
        <f>PID_target</f>
        <v>13</v>
      </c>
      <c r="B99">
        <f t="shared" si="6"/>
        <v>92</v>
      </c>
      <c r="C99">
        <f>IFERROR(H98 + lpfk * (A99 - H98)*maxSpeed,0)</f>
        <v>1.3340204619826475E+52</v>
      </c>
      <c r="D99">
        <f>-1*(((maxCurrent-minCurrent)*((maxSpeed-C99)-maxSpeed))/maxSpeed)+minCurrent</f>
        <v>1.0195727816581662E+52</v>
      </c>
      <c r="E99">
        <f t="shared" si="4"/>
        <v>-1.0195727816581662E+52</v>
      </c>
      <c r="F99">
        <f t="shared" si="5"/>
        <v>-1.4248544098016736E+52</v>
      </c>
      <c r="G99">
        <f t="shared" si="7"/>
        <v>-7.2956833340106899E+51</v>
      </c>
      <c r="H99">
        <f>(p*E99)+(i*F99)+(d*G99)</f>
        <v>-1.0195727816581662E+52</v>
      </c>
    </row>
    <row r="100" spans="1:8" x14ac:dyDescent="0.25">
      <c r="A100">
        <f>PID_target</f>
        <v>13</v>
      </c>
      <c r="B100">
        <f t="shared" si="6"/>
        <v>93</v>
      </c>
      <c r="C100">
        <f>IFERROR(H99 + lpfk * (A100 - H99)*maxSpeed,0)</f>
        <v>4.6900347956275645E+52</v>
      </c>
      <c r="D100">
        <f>-1*(((maxCurrent-minCurrent)*((maxSpeed-C100)-maxSpeed))/maxSpeed)+minCurrent</f>
        <v>3.5845265938010669E+52</v>
      </c>
      <c r="E100">
        <f t="shared" si="4"/>
        <v>-3.5845265938010669E+52</v>
      </c>
      <c r="F100">
        <f t="shared" si="5"/>
        <v>-5.0093810036027405E+52</v>
      </c>
      <c r="G100">
        <f t="shared" si="7"/>
        <v>-2.5649538121429007E+52</v>
      </c>
      <c r="H100">
        <f>(p*E100)+(i*F100)+(d*G100)</f>
        <v>-3.5845265938010669E+52</v>
      </c>
    </row>
    <row r="101" spans="1:8" x14ac:dyDescent="0.25">
      <c r="A101">
        <f>PID_target</f>
        <v>13</v>
      </c>
      <c r="B101">
        <f t="shared" si="6"/>
        <v>94</v>
      </c>
      <c r="C101">
        <f>IFERROR(H100 + lpfk * (A101 - H100)*maxSpeed,0)</f>
        <v>1.6488822331484909E+53</v>
      </c>
      <c r="D101">
        <f>-1*(((maxCurrent-minCurrent)*((maxSpeed-C101)-maxSpeed))/maxSpeed)+minCurrent</f>
        <v>1.260217135334918E+53</v>
      </c>
      <c r="E101">
        <f t="shared" si="4"/>
        <v>-1.260217135334918E+53</v>
      </c>
      <c r="F101">
        <f t="shared" si="5"/>
        <v>-1.761155235695192E+53</v>
      </c>
      <c r="G101">
        <f t="shared" si="7"/>
        <v>-9.0176447595481134E+52</v>
      </c>
      <c r="H101">
        <f>(p*E101)+(i*F101)+(d*G101)</f>
        <v>-1.260217135334918E+53</v>
      </c>
    </row>
    <row r="102" spans="1:8" x14ac:dyDescent="0.25">
      <c r="A102">
        <f>PID_target</f>
        <v>13</v>
      </c>
      <c r="B102">
        <f t="shared" si="6"/>
        <v>95</v>
      </c>
      <c r="C102">
        <f>IFERROR(H101 + lpfk * (A102 - H101)*maxSpeed,0)</f>
        <v>5.7969988225406224E+53</v>
      </c>
      <c r="D102">
        <f>-1*(((maxCurrent-minCurrent)*((maxSpeed-C102)-maxSpeed))/maxSpeed)+minCurrent</f>
        <v>4.4305633857989042E+53</v>
      </c>
      <c r="E102">
        <f t="shared" si="4"/>
        <v>-4.4305633857989042E+53</v>
      </c>
      <c r="F102">
        <f t="shared" si="5"/>
        <v>-6.1917186214940966E+53</v>
      </c>
      <c r="G102">
        <f t="shared" si="7"/>
        <v>-3.1703462504639864E+53</v>
      </c>
      <c r="H102">
        <f>(p*E102)+(i*F102)+(d*G102)</f>
        <v>-4.4305633857989042E+53</v>
      </c>
    </row>
    <row r="103" spans="1:8" x14ac:dyDescent="0.25">
      <c r="A103">
        <f>PID_target</f>
        <v>13</v>
      </c>
      <c r="B103">
        <f t="shared" si="6"/>
        <v>96</v>
      </c>
      <c r="C103">
        <f>IFERROR(H102 + lpfk * (A103 - H102)*maxSpeed,0)</f>
        <v>2.038059157467496E+54</v>
      </c>
      <c r="D103">
        <f>-1*(((maxCurrent-minCurrent)*((maxSpeed-C103)-maxSpeed))/maxSpeed)+minCurrent</f>
        <v>1.5576594989215862E+54</v>
      </c>
      <c r="E103">
        <f t="shared" si="4"/>
        <v>-1.5576594989215862E+54</v>
      </c>
      <c r="F103">
        <f t="shared" si="5"/>
        <v>-2.1768313610709958E+54</v>
      </c>
      <c r="G103">
        <f t="shared" si="7"/>
        <v>-1.1146031603416957E+54</v>
      </c>
      <c r="H103">
        <f>(p*E103)+(i*F103)+(d*G103)</f>
        <v>-1.5576594989215862E+54</v>
      </c>
    </row>
    <row r="104" spans="1:8" x14ac:dyDescent="0.25">
      <c r="A104">
        <f>PID_target</f>
        <v>13</v>
      </c>
      <c r="B104">
        <f t="shared" si="6"/>
        <v>97</v>
      </c>
      <c r="C104">
        <f>IFERROR(H103 + lpfk * (A104 - H103)*maxSpeed,0)</f>
        <v>7.1652336950392967E+54</v>
      </c>
      <c r="D104">
        <f>-1*(((maxCurrent-minCurrent)*((maxSpeed-C104)-maxSpeed))/maxSpeed)+minCurrent</f>
        <v>5.4762857526371766E+54</v>
      </c>
      <c r="E104">
        <f t="shared" si="4"/>
        <v>-5.4762857526371766E+54</v>
      </c>
      <c r="F104">
        <f t="shared" si="5"/>
        <v>-7.6531171137081721E+54</v>
      </c>
      <c r="G104">
        <f t="shared" si="7"/>
        <v>-3.9186262537155907E+54</v>
      </c>
      <c r="H104">
        <f>(p*E104)+(i*F104)+(d*G104)</f>
        <v>-5.4762857526371766E+54</v>
      </c>
    </row>
    <row r="105" spans="1:8" x14ac:dyDescent="0.25">
      <c r="A105">
        <f>PID_target</f>
        <v>13</v>
      </c>
      <c r="B105">
        <f t="shared" si="6"/>
        <v>98</v>
      </c>
      <c r="C105">
        <f>IFERROR(H104 + lpfk * (A105 - H104)*maxSpeed,0)</f>
        <v>2.5190914462131009E+55</v>
      </c>
      <c r="D105">
        <f>-1*(((maxCurrent-minCurrent)*((maxSpeed-C105)-maxSpeed))/maxSpeed)+minCurrent</f>
        <v>1.9253056053200128E+55</v>
      </c>
      <c r="E105">
        <f t="shared" si="4"/>
        <v>-1.9253056053200128E+55</v>
      </c>
      <c r="F105">
        <f t="shared" si="5"/>
        <v>-2.6906173166908301E+55</v>
      </c>
      <c r="G105">
        <f t="shared" si="7"/>
        <v>-1.377677030056295E+55</v>
      </c>
      <c r="H105">
        <f>(p*E105)+(i*F105)+(d*G105)</f>
        <v>-1.9253056053200128E+55</v>
      </c>
    </row>
    <row r="106" spans="1:8" x14ac:dyDescent="0.25">
      <c r="A106">
        <f>PID_target</f>
        <v>13</v>
      </c>
      <c r="B106">
        <f t="shared" si="6"/>
        <v>99</v>
      </c>
      <c r="C106">
        <f>IFERROR(H105 + lpfk * (A106 - H105)*maxSpeed,0)</f>
        <v>8.8564057844720599E+55</v>
      </c>
      <c r="D106">
        <f>-1*(((maxCurrent-minCurrent)*((maxSpeed-C106)-maxSpeed))/maxSpeed)+minCurrent</f>
        <v>6.7688244209893594E+55</v>
      </c>
      <c r="E106">
        <f t="shared" si="4"/>
        <v>-6.7688244209893594E+55</v>
      </c>
      <c r="F106">
        <f t="shared" si="5"/>
        <v>-9.45944173768019E+55</v>
      </c>
      <c r="G106">
        <f t="shared" si="7"/>
        <v>-4.8435188156693464E+55</v>
      </c>
      <c r="H106">
        <f>(p*E106)+(i*F106)+(d*G106)</f>
        <v>-6.7688244209893594E+55</v>
      </c>
    </row>
    <row r="107" spans="1:8" x14ac:dyDescent="0.25">
      <c r="A107">
        <f>PID_target</f>
        <v>13</v>
      </c>
      <c r="B107">
        <f t="shared" si="6"/>
        <v>100</v>
      </c>
      <c r="C107">
        <f>IFERROR(H106 + lpfk * (A107 - H106)*maxSpeed,0)</f>
        <v>3.1136592336551053E+56</v>
      </c>
      <c r="D107">
        <f>-1*(((maxCurrent-minCurrent)*((maxSpeed-C107)-maxSpeed))/maxSpeed)+minCurrent</f>
        <v>2.3797252714364019E+56</v>
      </c>
      <c r="E107">
        <f t="shared" si="4"/>
        <v>-2.3797252714364019E+56</v>
      </c>
      <c r="F107">
        <f t="shared" si="5"/>
        <v>-3.3256694452044209E+56</v>
      </c>
      <c r="G107">
        <f t="shared" si="7"/>
        <v>-1.702842829337466E+56</v>
      </c>
      <c r="H107">
        <f>(p*E107)+(i*F107)+(d*G107)</f>
        <v>-2.3797252714364019E+56</v>
      </c>
    </row>
    <row r="108" spans="1:8" x14ac:dyDescent="0.25">
      <c r="A108">
        <f>PID_target</f>
        <v>13</v>
      </c>
      <c r="B108">
        <f t="shared" si="6"/>
        <v>101</v>
      </c>
      <c r="C108">
        <f>IFERROR(H107 + lpfk * (A108 - H107)*maxSpeed,0)</f>
        <v>1.0946736248607449E+57</v>
      </c>
      <c r="D108">
        <f>-1*(((maxCurrent-minCurrent)*((maxSpeed-C108)-maxSpeed))/maxSpeed)+minCurrent</f>
        <v>8.3664341328642648E+56</v>
      </c>
      <c r="E108">
        <f t="shared" si="4"/>
        <v>-8.3664341328642648E+56</v>
      </c>
      <c r="F108">
        <f t="shared" si="5"/>
        <v>-1.1692103578068686E+57</v>
      </c>
      <c r="G108">
        <f t="shared" si="7"/>
        <v>-5.9867088614278624E+56</v>
      </c>
      <c r="H108">
        <f>(p*E108)+(i*F108)+(d*G108)</f>
        <v>-8.3664341328642648E+56</v>
      </c>
    </row>
    <row r="109" spans="1:8" x14ac:dyDescent="0.25">
      <c r="A109">
        <f>PID_target</f>
        <v>13</v>
      </c>
      <c r="B109">
        <f t="shared" si="6"/>
        <v>102</v>
      </c>
      <c r="C109">
        <f>IFERROR(H108 + lpfk * (A109 - H108)*maxSpeed,0)</f>
        <v>3.848559701117563E+57</v>
      </c>
      <c r="D109">
        <f>-1*(((maxCurrent-minCurrent)*((maxSpeed-C109)-maxSpeed))/maxSpeed)+minCurrent</f>
        <v>2.9413992001398516E+57</v>
      </c>
      <c r="E109">
        <f t="shared" si="4"/>
        <v>-2.9413992001398516E+57</v>
      </c>
      <c r="F109">
        <f t="shared" si="5"/>
        <v>-4.1106095579467203E+57</v>
      </c>
      <c r="G109">
        <f t="shared" si="7"/>
        <v>-2.1047557868534251E+57</v>
      </c>
      <c r="H109">
        <f>(p*E109)+(i*F109)+(d*G109)</f>
        <v>-2.9413992001398516E+57</v>
      </c>
    </row>
    <row r="110" spans="1:8" x14ac:dyDescent="0.25">
      <c r="A110">
        <f>PID_target</f>
        <v>13</v>
      </c>
      <c r="B110">
        <f t="shared" si="6"/>
        <v>103</v>
      </c>
      <c r="C110">
        <f>IFERROR(H109 + lpfk * (A110 - H109)*maxSpeed,0)</f>
        <v>1.3530436320643319E+58</v>
      </c>
      <c r="D110">
        <f>-1*(((maxCurrent-minCurrent)*((maxSpeed-C110)-maxSpeed))/maxSpeed)+minCurrent</f>
        <v>1.0341119187920251E+58</v>
      </c>
      <c r="E110">
        <f t="shared" si="4"/>
        <v>-1.0341119187920251E+58</v>
      </c>
      <c r="F110">
        <f t="shared" si="5"/>
        <v>-1.4451728745866973E+58</v>
      </c>
      <c r="G110">
        <f t="shared" si="7"/>
        <v>-7.3997199877803996E+57</v>
      </c>
      <c r="H110">
        <f>(p*E110)+(i*F110)+(d*G110)</f>
        <v>-1.0341119187920251E+58</v>
      </c>
    </row>
    <row r="111" spans="1:8" x14ac:dyDescent="0.25">
      <c r="A111">
        <f>PID_target</f>
        <v>13</v>
      </c>
      <c r="B111">
        <f t="shared" si="6"/>
        <v>104</v>
      </c>
      <c r="C111">
        <f>IFERROR(H110 + lpfk * (A111 - H110)*maxSpeed,0)</f>
        <v>4.7569148264433167E+58</v>
      </c>
      <c r="D111">
        <f>-1*(((maxCurrent-minCurrent)*((maxSpeed-C111)-maxSpeed))/maxSpeed)+minCurrent</f>
        <v>3.6356420459245348E+58</v>
      </c>
      <c r="E111">
        <f t="shared" si="4"/>
        <v>-3.6356420459245348E+58</v>
      </c>
      <c r="F111">
        <f t="shared" si="5"/>
        <v>-5.0808149205112315E+58</v>
      </c>
      <c r="G111">
        <f t="shared" si="7"/>
        <v>-2.6015301271325097E+58</v>
      </c>
      <c r="H111">
        <f>(p*E111)+(i*F111)+(d*G111)</f>
        <v>-3.6356420459245348E+58</v>
      </c>
    </row>
    <row r="112" spans="1:8" x14ac:dyDescent="0.25">
      <c r="A112">
        <f>PID_target</f>
        <v>13</v>
      </c>
      <c r="B112">
        <f t="shared" si="6"/>
        <v>105</v>
      </c>
      <c r="C112">
        <f>IFERROR(H111 + lpfk * (A112 - H111)*maxSpeed,0)</f>
        <v>1.672395341125286E+59</v>
      </c>
      <c r="D112">
        <f>-1*(((maxCurrent-minCurrent)*((maxSpeed-C112)-maxSpeed))/maxSpeed)+minCurrent</f>
        <v>1.2781878678600398E+59</v>
      </c>
      <c r="E112">
        <f t="shared" si="4"/>
        <v>-1.2781878678600398E+59</v>
      </c>
      <c r="F112">
        <f t="shared" si="5"/>
        <v>-1.7862693599111629E+59</v>
      </c>
      <c r="G112">
        <f t="shared" si="7"/>
        <v>-9.1462366326758623E+58</v>
      </c>
      <c r="H112">
        <f>(p*E112)+(i*F112)+(d*G112)</f>
        <v>-1.2781878678600398E+59</v>
      </c>
    </row>
    <row r="113" spans="1:8" x14ac:dyDescent="0.25">
      <c r="A113">
        <f>PID_target</f>
        <v>13</v>
      </c>
      <c r="B113">
        <f t="shared" si="6"/>
        <v>106</v>
      </c>
      <c r="C113">
        <f>IFERROR(H112 + lpfk * (A113 - H112)*maxSpeed,0)</f>
        <v>5.8796641921561827E+59</v>
      </c>
      <c r="D113">
        <f>-1*(((maxCurrent-minCurrent)*((maxSpeed-C113)-maxSpeed))/maxSpeed)+minCurrent</f>
        <v>4.4937433468622252E+59</v>
      </c>
      <c r="E113">
        <f t="shared" si="4"/>
        <v>-4.4937433468622252E+59</v>
      </c>
      <c r="F113">
        <f t="shared" si="5"/>
        <v>-6.2800127067733879E+59</v>
      </c>
      <c r="G113">
        <f t="shared" si="7"/>
        <v>-3.2155554790021852E+59</v>
      </c>
      <c r="H113">
        <f>(p*E113)+(i*F113)+(d*G113)</f>
        <v>-4.4937433468622252E+59</v>
      </c>
    </row>
    <row r="114" spans="1:8" x14ac:dyDescent="0.25">
      <c r="A114">
        <f>PID_target</f>
        <v>13</v>
      </c>
      <c r="B114">
        <f t="shared" si="6"/>
        <v>107</v>
      </c>
      <c r="C114">
        <f>IFERROR(H113 + lpfk * (A114 - H113)*maxSpeed,0)</f>
        <v>2.0671219395566236E+60</v>
      </c>
      <c r="D114">
        <f>-1*(((maxCurrent-minCurrent)*((maxSpeed-C114)-maxSpeed))/maxSpeed)+minCurrent</f>
        <v>1.5798717680897051E+60</v>
      </c>
      <c r="E114">
        <f t="shared" si="4"/>
        <v>-1.5798717680897051E+60</v>
      </c>
      <c r="F114">
        <f t="shared" si="5"/>
        <v>-2.207873038767044E+60</v>
      </c>
      <c r="G114">
        <f t="shared" si="7"/>
        <v>-1.1304974334034825E+60</v>
      </c>
      <c r="H114">
        <f>(p*E114)+(i*F114)+(d*G114)</f>
        <v>-1.5798717680897051E+60</v>
      </c>
    </row>
    <row r="115" spans="1:8" x14ac:dyDescent="0.25">
      <c r="A115">
        <f>PID_target</f>
        <v>13</v>
      </c>
      <c r="B115">
        <f t="shared" si="6"/>
        <v>108</v>
      </c>
      <c r="C115">
        <f>IFERROR(H114 + lpfk * (A115 - H114)*maxSpeed,0)</f>
        <v>7.2674101332126438E+60</v>
      </c>
      <c r="D115">
        <f>-1*(((maxCurrent-minCurrent)*((maxSpeed-C115)-maxSpeed))/maxSpeed)+minCurrent</f>
        <v>5.5543777446696625E+60</v>
      </c>
      <c r="E115">
        <f t="shared" si="4"/>
        <v>-5.5543777446696625E+60</v>
      </c>
      <c r="F115">
        <f t="shared" si="5"/>
        <v>-7.7622507834367058E+60</v>
      </c>
      <c r="G115">
        <f t="shared" si="7"/>
        <v>-3.9745059765799576E+60</v>
      </c>
      <c r="H115">
        <f>(p*E115)+(i*F115)+(d*G115)</f>
        <v>-5.5543777446696625E+60</v>
      </c>
    </row>
    <row r="116" spans="1:8" x14ac:dyDescent="0.25">
      <c r="A116">
        <f>PID_target</f>
        <v>13</v>
      </c>
      <c r="B116">
        <f t="shared" si="6"/>
        <v>109</v>
      </c>
      <c r="C116">
        <f>IFERROR(H115 + lpfk * (A116 - H115)*maxSpeed,0)</f>
        <v>2.5550137625480451E+61</v>
      </c>
      <c r="D116">
        <f>-1*(((maxCurrent-minCurrent)*((maxSpeed-C116)-maxSpeed))/maxSpeed)+minCurrent</f>
        <v>1.9527605185188631E+61</v>
      </c>
      <c r="E116">
        <f t="shared" si="4"/>
        <v>-1.9527605185188631E+61</v>
      </c>
      <c r="F116">
        <f t="shared" si="5"/>
        <v>-2.7289855968625337E+61</v>
      </c>
      <c r="G116">
        <f t="shared" si="7"/>
        <v>-1.3973227440518968E+61</v>
      </c>
      <c r="H116">
        <f>(p*E116)+(i*F116)+(d*G116)</f>
        <v>-1.9527605185188631E+61</v>
      </c>
    </row>
    <row r="117" spans="1:8" x14ac:dyDescent="0.25">
      <c r="A117">
        <f>PID_target</f>
        <v>13</v>
      </c>
      <c r="B117">
        <f t="shared" si="6"/>
        <v>110</v>
      </c>
      <c r="C117">
        <f>IFERROR(H116 + lpfk * (A117 - H116)*maxSpeed,0)</f>
        <v>8.9826983851867713E+61</v>
      </c>
      <c r="D117">
        <f>-1*(((maxCurrent-minCurrent)*((maxSpeed-C117)-maxSpeed))/maxSpeed)+minCurrent</f>
        <v>6.8653480515356033E+61</v>
      </c>
      <c r="E117">
        <f t="shared" si="4"/>
        <v>-6.8653480515356033E+61</v>
      </c>
      <c r="F117">
        <f t="shared" si="5"/>
        <v>-9.594333648398137E+61</v>
      </c>
      <c r="G117">
        <f t="shared" si="7"/>
        <v>-4.9125875330167405E+61</v>
      </c>
      <c r="H117">
        <f>(p*E117)+(i*F117)+(d*G117)</f>
        <v>-6.8653480515356033E+61</v>
      </c>
    </row>
    <row r="118" spans="1:8" x14ac:dyDescent="0.25">
      <c r="A118">
        <f>PID_target</f>
        <v>13</v>
      </c>
      <c r="B118">
        <f t="shared" si="6"/>
        <v>111</v>
      </c>
      <c r="C118">
        <f>IFERROR(H117 + lpfk * (A118 - H117)*maxSpeed,0)</f>
        <v>3.1580601037063774E+62</v>
      </c>
      <c r="D118">
        <f>-1*(((maxCurrent-minCurrent)*((maxSpeed-C118)-maxSpeed))/maxSpeed)+minCurrent</f>
        <v>2.4136602221184457E+62</v>
      </c>
      <c r="E118">
        <f t="shared" si="4"/>
        <v>-2.4136602221184457E+62</v>
      </c>
      <c r="F118">
        <f t="shared" si="5"/>
        <v>-3.3730935869582596E+62</v>
      </c>
      <c r="G118">
        <f t="shared" si="7"/>
        <v>-1.7271254169648853E+62</v>
      </c>
      <c r="H118">
        <f>(p*E118)+(i*F118)+(d*G118)</f>
        <v>-2.4136602221184457E+62</v>
      </c>
    </row>
    <row r="119" spans="1:8" x14ac:dyDescent="0.25">
      <c r="A119">
        <f>PID_target</f>
        <v>13</v>
      </c>
      <c r="B119">
        <f t="shared" si="6"/>
        <v>112</v>
      </c>
      <c r="C119">
        <f>IFERROR(H118 + lpfk * (A119 - H118)*maxSpeed,0)</f>
        <v>1.1102837021744852E+63</v>
      </c>
      <c r="D119">
        <f>-1*(((maxCurrent-minCurrent)*((maxSpeed-C119)-maxSpeed))/maxSpeed)+minCurrent</f>
        <v>8.4857397237621367E+62</v>
      </c>
      <c r="E119">
        <f t="shared" si="4"/>
        <v>-8.4857397237621367E+62</v>
      </c>
      <c r="F119">
        <f t="shared" si="5"/>
        <v>-1.1858833310720396E+63</v>
      </c>
      <c r="G119">
        <f t="shared" si="7"/>
        <v>-6.0720795016436909E+62</v>
      </c>
      <c r="H119">
        <f>(p*E119)+(i*F119)+(d*G119)</f>
        <v>-8.4857397237621367E+62</v>
      </c>
    </row>
    <row r="120" spans="1:8" x14ac:dyDescent="0.25">
      <c r="A120">
        <f>PID_target</f>
        <v>13</v>
      </c>
      <c r="B120">
        <f t="shared" si="6"/>
        <v>113</v>
      </c>
      <c r="C120">
        <f>IFERROR(H119 + lpfk * (A120 - H119)*maxSpeed,0)</f>
        <v>3.9034402729305834E+63</v>
      </c>
      <c r="D120">
        <f>-1*(((maxCurrent-minCurrent)*((maxSpeed-C120)-maxSpeed))/maxSpeed)+minCurrent</f>
        <v>2.9833436371683743E+63</v>
      </c>
      <c r="E120">
        <f t="shared" si="4"/>
        <v>-2.9833436371683743E+63</v>
      </c>
      <c r="F120">
        <f t="shared" si="5"/>
        <v>-4.1692269682404141E+63</v>
      </c>
      <c r="G120">
        <f t="shared" si="7"/>
        <v>-2.1347696647921607E+63</v>
      </c>
      <c r="H120">
        <f>(p*E120)+(i*F120)+(d*G120)</f>
        <v>-2.9833436371683743E+63</v>
      </c>
    </row>
    <row r="121" spans="1:8" x14ac:dyDescent="0.25">
      <c r="A121">
        <f>PID_target</f>
        <v>13</v>
      </c>
      <c r="B121">
        <f t="shared" si="6"/>
        <v>114</v>
      </c>
      <c r="C121">
        <f>IFERROR(H120 + lpfk * (A121 - H120)*maxSpeed,0)</f>
        <v>1.3723380730974523E+64</v>
      </c>
      <c r="D121">
        <f>-1*(((maxCurrent-minCurrent)*((maxSpeed-C121)-maxSpeed))/maxSpeed)+minCurrent</f>
        <v>1.0488583844387671E+64</v>
      </c>
      <c r="E121">
        <f t="shared" si="4"/>
        <v>-1.0488583844387671E+64</v>
      </c>
      <c r="F121">
        <f t="shared" si="5"/>
        <v>-1.4657810812628086E+64</v>
      </c>
      <c r="G121">
        <f t="shared" si="7"/>
        <v>-7.5052402072192965E+63</v>
      </c>
      <c r="H121">
        <f>(p*E121)+(i*F121)+(d*G121)</f>
        <v>-1.0488583844387671E+64</v>
      </c>
    </row>
    <row r="122" spans="1:8" x14ac:dyDescent="0.25">
      <c r="A122">
        <f>PID_target</f>
        <v>13</v>
      </c>
      <c r="B122">
        <f t="shared" si="6"/>
        <v>115</v>
      </c>
      <c r="C122">
        <f>IFERROR(H121 + lpfk * (A122 - H121)*maxSpeed,0)</f>
        <v>4.8247485684183286E+64</v>
      </c>
      <c r="D122">
        <f>-1*(((maxCurrent-minCurrent)*((maxSpeed-C122)-maxSpeed))/maxSpeed)+minCurrent</f>
        <v>3.6874864058625793E+64</v>
      </c>
      <c r="E122">
        <f t="shared" si="4"/>
        <v>-3.6874864058625793E+64</v>
      </c>
      <c r="F122">
        <f t="shared" si="5"/>
        <v>-5.1532674871253879E+64</v>
      </c>
      <c r="G122">
        <f t="shared" si="7"/>
        <v>-2.6386280214238123E+64</v>
      </c>
      <c r="H122">
        <f>(p*E122)+(i*F122)+(d*G122)</f>
        <v>-3.6874864058625793E+64</v>
      </c>
    </row>
    <row r="123" spans="1:8" x14ac:dyDescent="0.25">
      <c r="A123">
        <f>PID_target</f>
        <v>13</v>
      </c>
      <c r="B123">
        <f t="shared" si="6"/>
        <v>116</v>
      </c>
      <c r="C123">
        <f>IFERROR(H122 + lpfk * (A123 - H122)*maxSpeed,0)</f>
        <v>1.6962437466967865E+65</v>
      </c>
      <c r="D123">
        <f>-1*(((maxCurrent-minCurrent)*((maxSpeed-C123)-maxSpeed))/maxSpeed)+minCurrent</f>
        <v>1.2964148635468295E+65</v>
      </c>
      <c r="E123">
        <f t="shared" si="4"/>
        <v>-1.2964148635468295E+65</v>
      </c>
      <c r="F123">
        <f t="shared" si="5"/>
        <v>-1.8117416122593682E+65</v>
      </c>
      <c r="G123">
        <f t="shared" si="7"/>
        <v>-9.2766622296057152E+64</v>
      </c>
      <c r="H123">
        <f>(p*E123)+(i*F123)+(d*G123)</f>
        <v>-1.2964148635468295E+65</v>
      </c>
    </row>
    <row r="124" spans="1:8" x14ac:dyDescent="0.25">
      <c r="A124">
        <f>PID_target</f>
        <v>13</v>
      </c>
      <c r="B124">
        <f t="shared" si="6"/>
        <v>117</v>
      </c>
      <c r="C124">
        <f>IFERROR(H123 + lpfk * (A124 - H123)*maxSpeed,0)</f>
        <v>5.9635083723154153E+65</v>
      </c>
      <c r="D124">
        <f>-1*(((maxCurrent-minCurrent)*((maxSpeed-C124)-maxSpeed))/maxSpeed)+minCurrent</f>
        <v>4.557824255983924E+65</v>
      </c>
      <c r="E124">
        <f t="shared" si="4"/>
        <v>-4.557824255983924E+65</v>
      </c>
      <c r="F124">
        <f t="shared" si="5"/>
        <v>-6.3695658682432923E+65</v>
      </c>
      <c r="G124">
        <f t="shared" si="7"/>
        <v>-3.2614093924370946E+65</v>
      </c>
      <c r="H124">
        <f>(p*E124)+(i*F124)+(d*G124)</f>
        <v>-4.557824255983924E+65</v>
      </c>
    </row>
    <row r="125" spans="1:8" x14ac:dyDescent="0.25">
      <c r="A125">
        <f>PID_target</f>
        <v>13</v>
      </c>
      <c r="B125">
        <f t="shared" si="6"/>
        <v>118</v>
      </c>
      <c r="C125">
        <f>IFERROR(H124 + lpfk * (A125 - H124)*maxSpeed,0)</f>
        <v>2.096599157752605E+66</v>
      </c>
      <c r="D125">
        <f>-1*(((maxCurrent-minCurrent)*((maxSpeed-C125)-maxSpeed))/maxSpeed)+minCurrent</f>
        <v>1.6024007848537766E+66</v>
      </c>
      <c r="E125">
        <f t="shared" si="4"/>
        <v>-1.6024007848537766E+66</v>
      </c>
      <c r="F125">
        <f t="shared" si="5"/>
        <v>-2.2393573716781059E+66</v>
      </c>
      <c r="G125">
        <f t="shared" si="7"/>
        <v>-1.1466183592553842E+66</v>
      </c>
      <c r="H125">
        <f>(p*E125)+(i*F125)+(d*G125)</f>
        <v>-1.6024007848537766E+66</v>
      </c>
    </row>
    <row r="126" spans="1:8" x14ac:dyDescent="0.25">
      <c r="A126">
        <f>PID_target</f>
        <v>13</v>
      </c>
      <c r="B126">
        <f t="shared" si="6"/>
        <v>119</v>
      </c>
      <c r="C126">
        <f>IFERROR(H125 + lpfk * (A126 - H125)*maxSpeed,0)</f>
        <v>7.3710436103273729E+66</v>
      </c>
      <c r="D126">
        <f>-1*(((maxCurrent-minCurrent)*((maxSpeed-C126)-maxSpeed))/maxSpeed)+minCurrent</f>
        <v>5.6335833307502059E+66</v>
      </c>
      <c r="E126">
        <f t="shared" si="4"/>
        <v>-5.6335833307502059E+66</v>
      </c>
      <c r="F126">
        <f t="shared" si="5"/>
        <v>-7.8729407024283126E+66</v>
      </c>
      <c r="G126">
        <f t="shared" si="7"/>
        <v>-4.0311825458964289E+66</v>
      </c>
      <c r="H126">
        <f>(p*E126)+(i*F126)+(d*G126)</f>
        <v>-5.6335833307502059E+66</v>
      </c>
    </row>
    <row r="127" spans="1:8" x14ac:dyDescent="0.25">
      <c r="A127">
        <f>PID_target</f>
        <v>13</v>
      </c>
      <c r="B127">
        <f t="shared" si="6"/>
        <v>120</v>
      </c>
      <c r="C127">
        <f>IFERROR(H126 + lpfk * (A127 - H126)*maxSpeed,0)</f>
        <v>2.5914483321450947E+67</v>
      </c>
      <c r="D127">
        <f>-1*(((maxCurrent-minCurrent)*((maxSpeed-C127)-maxSpeed))/maxSpeed)+minCurrent</f>
        <v>1.9806069395680364E+67</v>
      </c>
      <c r="E127">
        <f t="shared" si="4"/>
        <v>-1.9806069395680364E+67</v>
      </c>
      <c r="F127">
        <f t="shared" si="5"/>
        <v>-2.7679010098108679E+67</v>
      </c>
      <c r="G127">
        <f t="shared" si="7"/>
        <v>-1.4172486064930158E+67</v>
      </c>
      <c r="H127">
        <f>(p*E127)+(i*F127)+(d*G127)</f>
        <v>-1.9806069395680364E+67</v>
      </c>
    </row>
    <row r="128" spans="1:8" x14ac:dyDescent="0.25">
      <c r="A128">
        <f>PID_target</f>
        <v>13</v>
      </c>
      <c r="B128">
        <f t="shared" si="6"/>
        <v>121</v>
      </c>
      <c r="C128">
        <f>IFERROR(H127 + lpfk * (A128 - H127)*maxSpeed,0)</f>
        <v>9.1107919220129694E+67</v>
      </c>
      <c r="D128">
        <f>-1*(((maxCurrent-minCurrent)*((maxSpeed-C128)-maxSpeed))/maxSpeed)+minCurrent</f>
        <v>6.9632481118241977E+67</v>
      </c>
      <c r="E128">
        <f t="shared" si="4"/>
        <v>-6.9632481118241977E+67</v>
      </c>
      <c r="F128">
        <f t="shared" si="5"/>
        <v>-9.7311491216350656E+67</v>
      </c>
      <c r="G128">
        <f t="shared" si="7"/>
        <v>-4.9826411722561613E+67</v>
      </c>
      <c r="H128">
        <f>(p*E128)+(i*F128)+(d*G128)</f>
        <v>-6.9632481118241977E+67</v>
      </c>
    </row>
    <row r="129" spans="1:8" x14ac:dyDescent="0.25">
      <c r="A129">
        <f>PID_target</f>
        <v>13</v>
      </c>
      <c r="B129">
        <f t="shared" si="6"/>
        <v>122</v>
      </c>
      <c r="C129">
        <f>IFERROR(H128 + lpfk * (A129 - H128)*maxSpeed,0)</f>
        <v>3.2030941314391311E+68</v>
      </c>
      <c r="D129">
        <f>-1*(((maxCurrent-minCurrent)*((maxSpeed-C129)-maxSpeed))/maxSpeed)+minCurrent</f>
        <v>2.4480790861713358E+68</v>
      </c>
      <c r="E129">
        <f t="shared" si="4"/>
        <v>-2.4480790861713358E+68</v>
      </c>
      <c r="F129">
        <f t="shared" si="5"/>
        <v>-3.4211939983348425E+68</v>
      </c>
      <c r="G129">
        <f t="shared" si="7"/>
        <v>-1.7517542749889162E+68</v>
      </c>
      <c r="H129">
        <f>(p*E129)+(i*F129)+(d*G129)</f>
        <v>-2.4480790861713358E+68</v>
      </c>
    </row>
    <row r="130" spans="1:8" x14ac:dyDescent="0.25">
      <c r="A130">
        <f>PID_target</f>
        <v>13</v>
      </c>
      <c r="B130">
        <f t="shared" si="6"/>
        <v>123</v>
      </c>
      <c r="C130">
        <f>IFERROR(H129 + lpfk * (A130 - H129)*maxSpeed,0)</f>
        <v>1.1261163796388145E+69</v>
      </c>
      <c r="D130">
        <f>-1*(((maxCurrent-minCurrent)*((maxSpeed-C130)-maxSpeed))/maxSpeed)+minCurrent</f>
        <v>8.6067466158109389E+68</v>
      </c>
      <c r="E130">
        <f t="shared" si="4"/>
        <v>-8.6067466158109389E+68</v>
      </c>
      <c r="F130">
        <f t="shared" si="5"/>
        <v>-1.2027940614145782E+69</v>
      </c>
      <c r="G130">
        <f t="shared" si="7"/>
        <v>-6.1586675296396031E+68</v>
      </c>
      <c r="H130">
        <f>(p*E130)+(i*F130)+(d*G130)</f>
        <v>-8.6067466158109389E+68</v>
      </c>
    </row>
    <row r="131" spans="1:8" x14ac:dyDescent="0.25">
      <c r="A131">
        <f>PID_target</f>
        <v>13</v>
      </c>
      <c r="B131">
        <f t="shared" si="6"/>
        <v>124</v>
      </c>
      <c r="C131">
        <f>IFERROR(H130 + lpfk * (A131 - H130)*maxSpeed,0)</f>
        <v>3.9591034432730322E+69</v>
      </c>
      <c r="D131">
        <f>-1*(((maxCurrent-minCurrent)*((maxSpeed-C131)-maxSpeed))/maxSpeed)+minCurrent</f>
        <v>3.0258862030729601E+69</v>
      </c>
      <c r="E131">
        <f t="shared" ref="E131:E194" si="8">A131-(D131-0.6)</f>
        <v>-3.0258862030729601E+69</v>
      </c>
      <c r="F131">
        <f t="shared" ref="F131:F194" si="9">IFERROR(E131+F130,0)</f>
        <v>-4.2286802644875381E+69</v>
      </c>
      <c r="G131">
        <f t="shared" si="7"/>
        <v>-2.1652115414918662E+69</v>
      </c>
      <c r="H131">
        <f>(p*E131)+(i*F131)+(d*G131)</f>
        <v>-3.0258862030729601E+69</v>
      </c>
    </row>
    <row r="132" spans="1:8" x14ac:dyDescent="0.25">
      <c r="A132">
        <f>PID_target</f>
        <v>13</v>
      </c>
      <c r="B132">
        <f t="shared" ref="B132:B195" si="10">B131+1</f>
        <v>125</v>
      </c>
      <c r="C132">
        <f>IFERROR(H131 + lpfk * (A132 - H131)*maxSpeed,0)</f>
        <v>1.3919076534135617E+70</v>
      </c>
      <c r="D132">
        <f>-1*(((maxCurrent-minCurrent)*((maxSpeed-C132)-maxSpeed))/maxSpeed)+minCurrent</f>
        <v>1.0638151351089364E+70</v>
      </c>
      <c r="E132">
        <f t="shared" si="8"/>
        <v>-1.0638151351089364E+70</v>
      </c>
      <c r="F132">
        <f t="shared" si="9"/>
        <v>-1.4866831615576902E+70</v>
      </c>
      <c r="G132">
        <f t="shared" si="7"/>
        <v>-7.6122651480164039E+69</v>
      </c>
      <c r="H132">
        <f>(p*E132)+(i*F132)+(d*G132)</f>
        <v>-1.0638151351089364E+70</v>
      </c>
    </row>
    <row r="133" spans="1:8" x14ac:dyDescent="0.25">
      <c r="A133">
        <f>PID_target</f>
        <v>13</v>
      </c>
      <c r="B133">
        <f t="shared" si="10"/>
        <v>126</v>
      </c>
      <c r="C133">
        <f>IFERROR(H132 + lpfk * (A133 - H132)*maxSpeed,0)</f>
        <v>4.8935496215011079E+70</v>
      </c>
      <c r="D133">
        <f>-1*(((maxCurrent-minCurrent)*((maxSpeed-C133)-maxSpeed))/maxSpeed)+minCurrent</f>
        <v>3.7400700678615609E+70</v>
      </c>
      <c r="E133">
        <f t="shared" si="8"/>
        <v>-3.7400700678615609E+70</v>
      </c>
      <c r="F133">
        <f t="shared" si="9"/>
        <v>-5.2267532294192511E+70</v>
      </c>
      <c r="G133">
        <f t="shared" ref="G133:G196" si="11">E133-E132</f>
        <v>-2.6762549327526246E+70</v>
      </c>
      <c r="H133">
        <f>(p*E133)+(i*F133)+(d*G133)</f>
        <v>-3.7400700678615609E+70</v>
      </c>
    </row>
    <row r="134" spans="1:8" x14ac:dyDescent="0.25">
      <c r="A134">
        <f>PID_target</f>
        <v>13</v>
      </c>
      <c r="B134">
        <f t="shared" si="10"/>
        <v>127</v>
      </c>
      <c r="C134">
        <f>IFERROR(H133 + lpfk * (A134 - H133)*maxSpeed,0)</f>
        <v>1.720432231216318E+71</v>
      </c>
      <c r="D134">
        <f>-1*(((maxCurrent-minCurrent)*((maxSpeed-C134)-maxSpeed))/maxSpeed)+minCurrent</f>
        <v>1.3149017767153287E+71</v>
      </c>
      <c r="E134">
        <f t="shared" si="8"/>
        <v>-1.3149017767153287E+71</v>
      </c>
      <c r="F134">
        <f t="shared" si="9"/>
        <v>-1.8375770996572538E+71</v>
      </c>
      <c r="G134">
        <f t="shared" si="11"/>
        <v>-9.4089476992917258E+70</v>
      </c>
      <c r="H134">
        <f>(p*E134)+(i*F134)+(d*G134)</f>
        <v>-1.3149017767153287E+71</v>
      </c>
    </row>
    <row r="135" spans="1:8" x14ac:dyDescent="0.25">
      <c r="A135">
        <f>PID_target</f>
        <v>13</v>
      </c>
      <c r="B135">
        <f t="shared" si="10"/>
        <v>128</v>
      </c>
      <c r="C135">
        <f>IFERROR(H134 + lpfk * (A135 - H134)*maxSpeed,0)</f>
        <v>6.0485481728905122E+71</v>
      </c>
      <c r="D135">
        <f>-1*(((maxCurrent-minCurrent)*((maxSpeed-C135)-maxSpeed))/maxSpeed)+minCurrent</f>
        <v>4.6228189607091774E+71</v>
      </c>
      <c r="E135">
        <f t="shared" si="8"/>
        <v>-4.6228189607091774E+71</v>
      </c>
      <c r="F135">
        <f t="shared" si="9"/>
        <v>-6.4603960603664312E+71</v>
      </c>
      <c r="G135">
        <f t="shared" si="11"/>
        <v>-3.307917183993849E+71</v>
      </c>
      <c r="H135">
        <f>(p*E135)+(i*F135)+(d*G135)</f>
        <v>-4.6228189607091774E+71</v>
      </c>
    </row>
    <row r="136" spans="1:8" x14ac:dyDescent="0.25">
      <c r="A136">
        <f>PID_target</f>
        <v>13</v>
      </c>
      <c r="B136">
        <f t="shared" si="10"/>
        <v>129</v>
      </c>
      <c r="C136">
        <f>IFERROR(H135 + lpfk * (A136 - H135)*maxSpeed,0)</f>
        <v>2.1264967219262216E+72</v>
      </c>
      <c r="D136">
        <f>-1*(((maxCurrent-minCurrent)*((maxSpeed-C136)-maxSpeed))/maxSpeed)+minCurrent</f>
        <v>1.6252510660436121E+72</v>
      </c>
      <c r="E136">
        <f t="shared" si="8"/>
        <v>-1.6252510660436121E+72</v>
      </c>
      <c r="F136">
        <f t="shared" si="9"/>
        <v>-2.2712906720802551E+72</v>
      </c>
      <c r="G136">
        <f t="shared" si="11"/>
        <v>-1.1629691699726943E+72</v>
      </c>
      <c r="H136">
        <f>(p*E136)+(i*F136)+(d*G136)</f>
        <v>-1.6252510660436121E+72</v>
      </c>
    </row>
    <row r="137" spans="1:8" x14ac:dyDescent="0.25">
      <c r="A137">
        <f>PID_target</f>
        <v>13</v>
      </c>
      <c r="B137">
        <f t="shared" si="10"/>
        <v>130</v>
      </c>
      <c r="C137">
        <f>IFERROR(H136 + lpfk * (A137 - H136)*maxSpeed,0)</f>
        <v>7.4761549038006155E+72</v>
      </c>
      <c r="D137">
        <f>-1*(((maxCurrent-minCurrent)*((maxSpeed-C137)-maxSpeed))/maxSpeed)+minCurrent</f>
        <v>5.713918390761899E+72</v>
      </c>
      <c r="E137">
        <f t="shared" si="8"/>
        <v>-5.713918390761899E+72</v>
      </c>
      <c r="F137">
        <f t="shared" si="9"/>
        <v>-7.9852090628421538E+72</v>
      </c>
      <c r="G137">
        <f t="shared" si="11"/>
        <v>-4.0886673247182867E+72</v>
      </c>
      <c r="H137">
        <f>(p*E137)+(i*F137)+(d*G137)</f>
        <v>-5.713918390761899E+72</v>
      </c>
    </row>
    <row r="138" spans="1:8" x14ac:dyDescent="0.25">
      <c r="A138">
        <f>PID_target</f>
        <v>13</v>
      </c>
      <c r="B138">
        <f t="shared" si="10"/>
        <v>131</v>
      </c>
      <c r="C138">
        <f>IFERROR(H137 + lpfk * (A138 - H137)*maxSpeed,0)</f>
        <v>2.6284024597504739E+73</v>
      </c>
      <c r="D138">
        <f>-1*(((maxCurrent-minCurrent)*((maxSpeed-C138)-maxSpeed))/maxSpeed)+minCurrent</f>
        <v>2.0088504513807193E+73</v>
      </c>
      <c r="E138">
        <f t="shared" si="8"/>
        <v>-2.0088504513807193E+73</v>
      </c>
      <c r="F138">
        <f t="shared" si="9"/>
        <v>-2.8073713576649347E+73</v>
      </c>
      <c r="G138">
        <f t="shared" si="11"/>
        <v>-1.4374586123045294E+73</v>
      </c>
      <c r="H138">
        <f>(p*E138)+(i*F138)+(d*G138)</f>
        <v>-2.0088504513807193E+73</v>
      </c>
    </row>
    <row r="139" spans="1:8" x14ac:dyDescent="0.25">
      <c r="A139">
        <f>PID_target</f>
        <v>13</v>
      </c>
      <c r="B139">
        <f t="shared" si="10"/>
        <v>132</v>
      </c>
      <c r="C139">
        <f>IFERROR(H138 + lpfk * (A139 - H138)*maxSpeed,0)</f>
        <v>9.2407120763513077E+73</v>
      </c>
      <c r="D139">
        <f>-1*(((maxCurrent-minCurrent)*((maxSpeed-C139)-maxSpeed))/maxSpeed)+minCurrent</f>
        <v>7.0625442297827849E+73</v>
      </c>
      <c r="E139">
        <f t="shared" si="8"/>
        <v>-7.0625442297827849E+73</v>
      </c>
      <c r="F139">
        <f t="shared" si="9"/>
        <v>-9.8699155874477196E+73</v>
      </c>
      <c r="G139">
        <f t="shared" si="11"/>
        <v>-5.0536937784020653E+73</v>
      </c>
      <c r="H139">
        <f>(p*E139)+(i*F139)+(d*G139)</f>
        <v>-7.0625442297827849E+73</v>
      </c>
    </row>
    <row r="140" spans="1:8" x14ac:dyDescent="0.25">
      <c r="A140">
        <f>PID_target</f>
        <v>13</v>
      </c>
      <c r="B140">
        <f t="shared" si="10"/>
        <v>133</v>
      </c>
      <c r="C140">
        <f>IFERROR(H139 + lpfk * (A140 - H139)*maxSpeed,0)</f>
        <v>3.2487703457000812E+74</v>
      </c>
      <c r="D140">
        <f>-1*(((maxCurrent-minCurrent)*((maxSpeed-C140)-maxSpeed))/maxSpeed)+minCurrent</f>
        <v>2.4829887642136334E+74</v>
      </c>
      <c r="E140">
        <f t="shared" si="8"/>
        <v>-2.4829887642136334E+74</v>
      </c>
      <c r="F140">
        <f t="shared" si="9"/>
        <v>-3.4699803229584051E+74</v>
      </c>
      <c r="G140">
        <f t="shared" si="11"/>
        <v>-1.7767343412353551E+74</v>
      </c>
      <c r="H140">
        <f>(p*E140)+(i*F140)+(d*G140)</f>
        <v>-2.4829887642136334E+74</v>
      </c>
    </row>
    <row r="141" spans="1:8" x14ac:dyDescent="0.25">
      <c r="A141">
        <f>PID_target</f>
        <v>13</v>
      </c>
      <c r="B141">
        <f t="shared" si="10"/>
        <v>134</v>
      </c>
      <c r="C141">
        <f>IFERROR(H140 + lpfk * (A141 - H140)*maxSpeed,0)</f>
        <v>1.1421748315382714E+75</v>
      </c>
      <c r="D141">
        <f>-1*(((maxCurrent-minCurrent)*((maxSpeed-C141)-maxSpeed))/maxSpeed)+minCurrent</f>
        <v>8.7294790696139308E+74</v>
      </c>
      <c r="E141">
        <f t="shared" si="8"/>
        <v>-8.7294790696139308E+74</v>
      </c>
      <c r="F141">
        <f t="shared" si="9"/>
        <v>-1.2199459392572336E+75</v>
      </c>
      <c r="G141">
        <f t="shared" si="11"/>
        <v>-6.2464903054002979E+74</v>
      </c>
      <c r="H141">
        <f>(p*E141)+(i*F141)+(d*G141)</f>
        <v>-8.7294790696139308E+74</v>
      </c>
    </row>
    <row r="142" spans="1:8" x14ac:dyDescent="0.25">
      <c r="A142">
        <f>PID_target</f>
        <v>13</v>
      </c>
      <c r="B142">
        <f t="shared" si="10"/>
        <v>135</v>
      </c>
      <c r="C142">
        <f>IFERROR(H141 + lpfk * (A142 - H141)*maxSpeed,0)</f>
        <v>4.0155603720224088E+75</v>
      </c>
      <c r="D142">
        <f>-1*(((maxCurrent-minCurrent)*((maxSpeed-C142)-maxSpeed))/maxSpeed)+minCurrent</f>
        <v>3.0690354271885553E+75</v>
      </c>
      <c r="E142">
        <f t="shared" si="8"/>
        <v>-3.0690354271885553E+75</v>
      </c>
      <c r="F142">
        <f t="shared" si="9"/>
        <v>-4.2889813664457889E+75</v>
      </c>
      <c r="G142">
        <f t="shared" si="11"/>
        <v>-2.1960875202271623E+75</v>
      </c>
      <c r="H142">
        <f>(p*E142)+(i*F142)+(d*G142)</f>
        <v>-3.0690354271885553E+75</v>
      </c>
    </row>
    <row r="143" spans="1:8" x14ac:dyDescent="0.25">
      <c r="A143">
        <f>PID_target</f>
        <v>13</v>
      </c>
      <c r="B143">
        <f t="shared" si="10"/>
        <v>136</v>
      </c>
      <c r="C143">
        <f>IFERROR(H142 + lpfk * (A143 - H142)*maxSpeed,0)</f>
        <v>1.4117562965067353E+76</v>
      </c>
      <c r="D143">
        <f>-1*(((maxCurrent-minCurrent)*((maxSpeed-C143)-maxSpeed))/maxSpeed)+minCurrent</f>
        <v>1.0789851694730048E+76</v>
      </c>
      <c r="E143">
        <f t="shared" si="8"/>
        <v>-1.0789851694730048E+76</v>
      </c>
      <c r="F143">
        <f t="shared" si="9"/>
        <v>-1.5078833061175837E+76</v>
      </c>
      <c r="G143">
        <f t="shared" si="11"/>
        <v>-7.7208162675414919E+75</v>
      </c>
      <c r="H143">
        <f>(p*E143)+(i*F143)+(d*G143)</f>
        <v>-1.0789851694730048E+76</v>
      </c>
    </row>
    <row r="144" spans="1:8" x14ac:dyDescent="0.25">
      <c r="A144">
        <f>PID_target</f>
        <v>13</v>
      </c>
      <c r="B144">
        <f t="shared" si="10"/>
        <v>137</v>
      </c>
      <c r="C144">
        <f>IFERROR(H143 + lpfk * (A144 - H143)*maxSpeed,0)</f>
        <v>4.9633317795758225E+76</v>
      </c>
      <c r="D144">
        <f>-1*(((maxCurrent-minCurrent)*((maxSpeed-C144)-maxSpeed))/maxSpeed)+minCurrent</f>
        <v>3.7934035743900929E+76</v>
      </c>
      <c r="E144">
        <f t="shared" si="8"/>
        <v>-3.7934035743900929E+76</v>
      </c>
      <c r="F144">
        <f t="shared" si="9"/>
        <v>-5.3012868805076766E+76</v>
      </c>
      <c r="G144">
        <f t="shared" si="11"/>
        <v>-2.7144184049170881E+76</v>
      </c>
      <c r="H144">
        <f>(p*E144)+(i*F144)+(d*G144)</f>
        <v>-3.7934035743900929E+76</v>
      </c>
    </row>
    <row r="145" spans="1:8" x14ac:dyDescent="0.25">
      <c r="A145">
        <f>PID_target</f>
        <v>13</v>
      </c>
      <c r="B145">
        <f t="shared" si="10"/>
        <v>138</v>
      </c>
      <c r="C145">
        <f>IFERROR(H144 + lpfk * (A145 - H144)*maxSpeed,0)</f>
        <v>1.744965644219443E+77</v>
      </c>
      <c r="D145">
        <f>-1*(((maxCurrent-minCurrent)*((maxSpeed-C145)-maxSpeed))/maxSpeed)+minCurrent</f>
        <v>1.3336523137962882E+77</v>
      </c>
      <c r="E145">
        <f t="shared" si="8"/>
        <v>-1.3336523137962882E+77</v>
      </c>
      <c r="F145">
        <f t="shared" si="9"/>
        <v>-1.863781001847056E+77</v>
      </c>
      <c r="G145">
        <f t="shared" si="11"/>
        <v>-9.5431195635727901E+76</v>
      </c>
      <c r="H145">
        <f>(p*E145)+(i*F145)+(d*G145)</f>
        <v>-1.3336523137962882E+77</v>
      </c>
    </row>
    <row r="146" spans="1:8" x14ac:dyDescent="0.25">
      <c r="A146">
        <f>PID_target</f>
        <v>13</v>
      </c>
      <c r="B146">
        <f t="shared" si="10"/>
        <v>139</v>
      </c>
      <c r="C146">
        <f>IFERROR(H145 + lpfk * (A146 - H145)*maxSpeed,0)</f>
        <v>6.1348006434629258E+77</v>
      </c>
      <c r="D146">
        <f>-1*(((maxCurrent-minCurrent)*((maxSpeed-C146)-maxSpeed))/maxSpeed)+minCurrent</f>
        <v>4.688740491789522E+77</v>
      </c>
      <c r="E146">
        <f t="shared" si="8"/>
        <v>-4.688740491789522E+77</v>
      </c>
      <c r="F146">
        <f t="shared" si="9"/>
        <v>-6.552521493636578E+77</v>
      </c>
      <c r="G146">
        <f t="shared" si="11"/>
        <v>-3.3550881779932335E+77</v>
      </c>
      <c r="H146">
        <f>(p*E146)+(i*F146)+(d*G146)</f>
        <v>-4.688740491789522E+77</v>
      </c>
    </row>
    <row r="147" spans="1:8" x14ac:dyDescent="0.25">
      <c r="A147">
        <f>PID_target</f>
        <v>13</v>
      </c>
      <c r="B147">
        <f t="shared" si="10"/>
        <v>140</v>
      </c>
      <c r="C147">
        <f>IFERROR(H146 + lpfk * (A147 - H146)*maxSpeed,0)</f>
        <v>2.1568206262231803E+78</v>
      </c>
      <c r="D147">
        <f>-1*(((maxCurrent-minCurrent)*((maxSpeed-C147)-maxSpeed))/maxSpeed)+minCurrent</f>
        <v>1.6484271928991447E+78</v>
      </c>
      <c r="E147">
        <f t="shared" si="8"/>
        <v>-1.6484271928991447E+78</v>
      </c>
      <c r="F147">
        <f t="shared" si="9"/>
        <v>-2.3036793422628026E+78</v>
      </c>
      <c r="G147">
        <f t="shared" si="11"/>
        <v>-1.1795531437201924E+78</v>
      </c>
      <c r="H147">
        <f>(p*E147)+(i*F147)+(d*G147)</f>
        <v>-1.6484271928991447E+78</v>
      </c>
    </row>
    <row r="148" spans="1:8" x14ac:dyDescent="0.25">
      <c r="A148">
        <f>PID_target</f>
        <v>13</v>
      </c>
      <c r="B148">
        <f t="shared" si="10"/>
        <v>141</v>
      </c>
      <c r="C148">
        <f>IFERROR(H147 + lpfk * (A148 - H147)*maxSpeed,0)</f>
        <v>7.5827650873360656E+78</v>
      </c>
      <c r="D148">
        <f>-1*(((maxCurrent-minCurrent)*((maxSpeed-C148)-maxSpeed))/maxSpeed)+minCurrent</f>
        <v>5.7953990310354215E+78</v>
      </c>
      <c r="E148">
        <f t="shared" si="8"/>
        <v>-5.7953990310354215E+78</v>
      </c>
      <c r="F148">
        <f t="shared" si="9"/>
        <v>-8.0990783732982245E+78</v>
      </c>
      <c r="G148">
        <f t="shared" si="11"/>
        <v>-4.1469718381362768E+78</v>
      </c>
      <c r="H148">
        <f>(p*E148)+(i*F148)+(d*G148)</f>
        <v>-5.7953990310354215E+78</v>
      </c>
    </row>
    <row r="149" spans="1:8" x14ac:dyDescent="0.25">
      <c r="A149">
        <f>PID_target</f>
        <v>13</v>
      </c>
      <c r="B149">
        <f t="shared" si="10"/>
        <v>142</v>
      </c>
      <c r="C149">
        <f>IFERROR(H148 + lpfk * (A149 - H148)*maxSpeed,0)</f>
        <v>2.6658835542762943E+79</v>
      </c>
      <c r="D149">
        <f>-1*(((maxCurrent-minCurrent)*((maxSpeed-C149)-maxSpeed))/maxSpeed)+minCurrent</f>
        <v>2.0374967164825965E+79</v>
      </c>
      <c r="E149">
        <f t="shared" si="8"/>
        <v>-2.0374967164825965E+79</v>
      </c>
      <c r="F149">
        <f t="shared" si="9"/>
        <v>-2.8474045538124188E+79</v>
      </c>
      <c r="G149">
        <f t="shared" si="11"/>
        <v>-1.4579568133790544E+79</v>
      </c>
      <c r="H149">
        <f>(p*E149)+(i*F149)+(d*G149)</f>
        <v>-2.0374967164825965E+79</v>
      </c>
    </row>
    <row r="150" spans="1:8" x14ac:dyDescent="0.25">
      <c r="A150">
        <f>PID_target</f>
        <v>13</v>
      </c>
      <c r="B150">
        <f t="shared" si="10"/>
        <v>143</v>
      </c>
      <c r="C150">
        <f>IFERROR(H149 + lpfk * (A150 - H149)*maxSpeed,0)</f>
        <v>9.3724848958199442E+79</v>
      </c>
      <c r="D150">
        <f>-1*(((maxCurrent-minCurrent)*((maxSpeed-C150)-maxSpeed))/maxSpeed)+minCurrent</f>
        <v>7.1632563132338149E+79</v>
      </c>
      <c r="E150">
        <f t="shared" si="8"/>
        <v>-7.1632563132338149E+79</v>
      </c>
      <c r="F150">
        <f t="shared" si="9"/>
        <v>-1.0010660867046234E+80</v>
      </c>
      <c r="G150">
        <f t="shared" si="11"/>
        <v>-5.1257595967512187E+79</v>
      </c>
      <c r="H150">
        <f>(p*E150)+(i*F150)+(d*G150)</f>
        <v>-7.1632563132338149E+79</v>
      </c>
    </row>
    <row r="151" spans="1:8" x14ac:dyDescent="0.25">
      <c r="A151">
        <f>PID_target</f>
        <v>13</v>
      </c>
      <c r="B151">
        <f t="shared" si="10"/>
        <v>144</v>
      </c>
      <c r="C151">
        <f>IFERROR(H150 + lpfk * (A151 - H150)*maxSpeed,0)</f>
        <v>3.2950979040875553E+80</v>
      </c>
      <c r="D151">
        <f>-1*(((maxCurrent-minCurrent)*((maxSpeed-C151)-maxSpeed))/maxSpeed)+minCurrent</f>
        <v>2.5183962552669172E+80</v>
      </c>
      <c r="E151">
        <f t="shared" si="8"/>
        <v>-2.5183962552669172E+80</v>
      </c>
      <c r="F151">
        <f t="shared" si="9"/>
        <v>-3.5194623419715407E+80</v>
      </c>
      <c r="G151">
        <f t="shared" si="11"/>
        <v>-1.8020706239435359E+80</v>
      </c>
      <c r="H151">
        <f>(p*E151)+(i*F151)+(d*G151)</f>
        <v>-2.5183962552669172E+80</v>
      </c>
    </row>
    <row r="152" spans="1:8" x14ac:dyDescent="0.25">
      <c r="A152">
        <f>PID_target</f>
        <v>13</v>
      </c>
      <c r="B152">
        <f t="shared" si="10"/>
        <v>145</v>
      </c>
      <c r="C152">
        <f>IFERROR(H151 + lpfk * (A152 - H151)*maxSpeed,0)</f>
        <v>1.1584622774227819E+81</v>
      </c>
      <c r="D152">
        <f>-1*(((maxCurrent-minCurrent)*((maxSpeed-C152)-maxSpeed))/maxSpeed)+minCurrent</f>
        <v>8.8539616917312616E+80</v>
      </c>
      <c r="E152">
        <f t="shared" si="8"/>
        <v>-8.8539616917312616E+80</v>
      </c>
      <c r="F152">
        <f t="shared" si="9"/>
        <v>-1.2373424033702803E+81</v>
      </c>
      <c r="G152">
        <f t="shared" si="11"/>
        <v>-6.3355654364643444E+80</v>
      </c>
      <c r="H152">
        <f>(p*E152)+(i*F152)+(d*G152)</f>
        <v>-8.8539616917312616E+80</v>
      </c>
    </row>
    <row r="153" spans="1:8" x14ac:dyDescent="0.25">
      <c r="A153">
        <f>PID_target</f>
        <v>13</v>
      </c>
      <c r="B153">
        <f t="shared" si="10"/>
        <v>146</v>
      </c>
      <c r="C153">
        <f>IFERROR(H152 + lpfk * (A153 - H152)*maxSpeed,0)</f>
        <v>4.072822378196381E+81</v>
      </c>
      <c r="D153">
        <f>-1*(((maxCurrent-minCurrent)*((maxSpeed-C153)-maxSpeed))/maxSpeed)+minCurrent</f>
        <v>3.1127999604786621E+81</v>
      </c>
      <c r="E153">
        <f t="shared" si="8"/>
        <v>-3.1127999604786621E+81</v>
      </c>
      <c r="F153">
        <f t="shared" si="9"/>
        <v>-4.3501423638489424E+81</v>
      </c>
      <c r="G153">
        <f t="shared" si="11"/>
        <v>-2.2274037913055358E+81</v>
      </c>
      <c r="H153">
        <f>(p*E153)+(i*F153)+(d*G153)</f>
        <v>-3.1127999604786621E+81</v>
      </c>
    </row>
    <row r="154" spans="1:8" x14ac:dyDescent="0.25">
      <c r="A154">
        <f>PID_target</f>
        <v>13</v>
      </c>
      <c r="B154">
        <f t="shared" si="10"/>
        <v>147</v>
      </c>
      <c r="C154">
        <f>IFERROR(H153 + lpfk * (A154 - H153)*maxSpeed,0)</f>
        <v>1.4318879818201846E+82</v>
      </c>
      <c r="D154">
        <f>-1*(((maxCurrent-minCurrent)*((maxSpeed-C154)-maxSpeed))/maxSpeed)+minCurrent</f>
        <v>1.0943715289625696E+82</v>
      </c>
      <c r="E154">
        <f t="shared" si="8"/>
        <v>-1.0943715289625696E+82</v>
      </c>
      <c r="F154">
        <f t="shared" si="9"/>
        <v>-1.5293857653474639E+82</v>
      </c>
      <c r="G154">
        <f t="shared" si="11"/>
        <v>-7.8309153291470329E+81</v>
      </c>
      <c r="H154">
        <f>(p*E154)+(i*F154)+(d*G154)</f>
        <v>-1.0943715289625696E+82</v>
      </c>
    </row>
    <row r="155" spans="1:8" x14ac:dyDescent="0.25">
      <c r="A155">
        <f>PID_target</f>
        <v>13</v>
      </c>
      <c r="B155">
        <f t="shared" si="10"/>
        <v>148</v>
      </c>
      <c r="C155">
        <f>IFERROR(H154 + lpfk * (A155 - H154)*maxSpeed,0)</f>
        <v>5.0341090332278204E+82</v>
      </c>
      <c r="D155">
        <f>-1*(((maxCurrent-minCurrent)*((maxSpeed-C155)-maxSpeed))/maxSpeed)+minCurrent</f>
        <v>3.8474976182526908E+82</v>
      </c>
      <c r="E155">
        <f t="shared" si="8"/>
        <v>-3.8474976182526908E+82</v>
      </c>
      <c r="F155">
        <f t="shared" si="9"/>
        <v>-5.3768833836001547E+82</v>
      </c>
      <c r="G155">
        <f t="shared" si="11"/>
        <v>-2.7531260892901214E+82</v>
      </c>
      <c r="H155">
        <f>(p*E155)+(i*F155)+(d*G155)</f>
        <v>-3.8474976182526908E+82</v>
      </c>
    </row>
    <row r="156" spans="1:8" x14ac:dyDescent="0.25">
      <c r="A156">
        <f>PID_target</f>
        <v>13</v>
      </c>
      <c r="B156">
        <f t="shared" si="10"/>
        <v>149</v>
      </c>
      <c r="C156">
        <f>IFERROR(H155 + lpfk * (A156 - H155)*maxSpeed,0)</f>
        <v>1.7698489043962375E+83</v>
      </c>
      <c r="D156">
        <f>-1*(((maxCurrent-minCurrent)*((maxSpeed-C156)-maxSpeed))/maxSpeed)+minCurrent</f>
        <v>1.3526702340742672E+83</v>
      </c>
      <c r="E156">
        <f t="shared" si="8"/>
        <v>-1.3526702340742672E+83</v>
      </c>
      <c r="F156">
        <f t="shared" si="9"/>
        <v>-1.8903585724342828E+83</v>
      </c>
      <c r="G156">
        <f t="shared" si="11"/>
        <v>-9.6792047224899815E+82</v>
      </c>
      <c r="H156">
        <f>(p*E156)+(i*F156)+(d*G156)</f>
        <v>-1.3526702340742672E+83</v>
      </c>
    </row>
    <row r="157" spans="1:8" x14ac:dyDescent="0.25">
      <c r="A157">
        <f>PID_target</f>
        <v>13</v>
      </c>
      <c r="B157">
        <f t="shared" si="10"/>
        <v>150</v>
      </c>
      <c r="C157">
        <f>IFERROR(H156 + lpfk * (A157 - H156)*maxSpeed,0)</f>
        <v>6.2222830767416293E+83</v>
      </c>
      <c r="D157">
        <f>-1*(((maxCurrent-minCurrent)*((maxSpeed-C157)-maxSpeed))/maxSpeed)+minCurrent</f>
        <v>4.7556020657953879E+83</v>
      </c>
      <c r="E157">
        <f t="shared" si="8"/>
        <v>-4.7556020657953879E+83</v>
      </c>
      <c r="F157">
        <f t="shared" si="9"/>
        <v>-6.6459606382296709E+83</v>
      </c>
      <c r="G157">
        <f t="shared" si="11"/>
        <v>-3.4029318317211207E+83</v>
      </c>
      <c r="H157">
        <f>(p*E157)+(i*F157)+(d*G157)</f>
        <v>-4.7556020657953879E+83</v>
      </c>
    </row>
    <row r="158" spans="1:8" x14ac:dyDescent="0.25">
      <c r="A158">
        <f>PID_target</f>
        <v>13</v>
      </c>
      <c r="B158">
        <f t="shared" si="10"/>
        <v>151</v>
      </c>
      <c r="C158">
        <f>IFERROR(H157 + lpfk * (A158 - H157)*maxSpeed,0)</f>
        <v>2.1875769502658783E+84</v>
      </c>
      <c r="D158">
        <f>-1*(((maxCurrent-minCurrent)*((maxSpeed-C158)-maxSpeed))/maxSpeed)+minCurrent</f>
        <v>1.6719338119889211E+84</v>
      </c>
      <c r="E158">
        <f t="shared" si="8"/>
        <v>-1.6719338119889211E+84</v>
      </c>
      <c r="F158">
        <f t="shared" si="9"/>
        <v>-2.3365298758118883E+84</v>
      </c>
      <c r="G158">
        <f t="shared" si="11"/>
        <v>-1.1963736054093822E+84</v>
      </c>
      <c r="H158">
        <f>(p*E158)+(i*F158)+(d*G158)</f>
        <v>-1.6719338119889211E+84</v>
      </c>
    </row>
    <row r="159" spans="1:8" x14ac:dyDescent="0.25">
      <c r="A159">
        <f>PID_target</f>
        <v>13</v>
      </c>
      <c r="B159">
        <f t="shared" si="10"/>
        <v>152</v>
      </c>
      <c r="C159">
        <f>IFERROR(H158 + lpfk * (A159 - H158)*maxSpeed,0)</f>
        <v>7.690895535149037E+84</v>
      </c>
      <c r="D159">
        <f>-1*(((maxCurrent-minCurrent)*((maxSpeed-C159)-maxSpeed))/maxSpeed)+minCurrent</f>
        <v>5.878041587578192E+84</v>
      </c>
      <c r="E159">
        <f t="shared" si="8"/>
        <v>-5.878041587578192E+84</v>
      </c>
      <c r="F159">
        <f t="shared" si="9"/>
        <v>-8.2145714633900807E+84</v>
      </c>
      <c r="G159">
        <f t="shared" si="11"/>
        <v>-4.2061077755892713E+84</v>
      </c>
      <c r="H159">
        <f>(p*E159)+(i*F159)+(d*G159)</f>
        <v>-5.878041587578192E+84</v>
      </c>
    </row>
    <row r="160" spans="1:8" x14ac:dyDescent="0.25">
      <c r="A160">
        <f>PID_target</f>
        <v>13</v>
      </c>
      <c r="B160">
        <f t="shared" si="10"/>
        <v>153</v>
      </c>
      <c r="C160">
        <f>IFERROR(H159 + lpfk * (A160 - H159)*maxSpeed,0)</f>
        <v>2.7038991302859691E+85</v>
      </c>
      <c r="D160">
        <f>-1*(((maxCurrent-minCurrent)*((maxSpeed-C160)-maxSpeed))/maxSpeed)+minCurrent</f>
        <v>2.0665514781471336E+85</v>
      </c>
      <c r="E160">
        <f t="shared" si="8"/>
        <v>-2.0665514781471336E+85</v>
      </c>
      <c r="F160">
        <f t="shared" si="9"/>
        <v>-2.8880086244861415E+85</v>
      </c>
      <c r="G160">
        <f t="shared" si="11"/>
        <v>-1.4787473193893144E+85</v>
      </c>
      <c r="H160">
        <f>(p*E160)+(i*F160)+(d*G160)</f>
        <v>-2.0665514781471336E+85</v>
      </c>
    </row>
    <row r="161" spans="1:8" x14ac:dyDescent="0.25">
      <c r="A161">
        <f>PID_target</f>
        <v>13</v>
      </c>
      <c r="B161">
        <f t="shared" si="10"/>
        <v>154</v>
      </c>
      <c r="C161">
        <f>IFERROR(H160 + lpfk * (A161 - H160)*maxSpeed,0)</f>
        <v>9.506136799476816E+85</v>
      </c>
      <c r="D161">
        <f>-1*(((maxCurrent-minCurrent)*((maxSpeed-C161)-maxSpeed))/maxSpeed)+minCurrent</f>
        <v>7.2654045538858511E+85</v>
      </c>
      <c r="E161">
        <f t="shared" si="8"/>
        <v>-7.2654045538858511E+85</v>
      </c>
      <c r="F161">
        <f t="shared" si="9"/>
        <v>-1.0153413178371993E+86</v>
      </c>
      <c r="G161">
        <f t="shared" si="11"/>
        <v>-5.1988530757387178E+85</v>
      </c>
      <c r="H161">
        <f>(p*E161)+(i*F161)+(d*G161)</f>
        <v>-7.2654045538858511E+85</v>
      </c>
    </row>
    <row r="162" spans="1:8" x14ac:dyDescent="0.25">
      <c r="A162">
        <f>PID_target</f>
        <v>13</v>
      </c>
      <c r="B162">
        <f t="shared" si="10"/>
        <v>155</v>
      </c>
      <c r="C162">
        <f>IFERROR(H161 + lpfk * (A162 - H161)*maxSpeed,0)</f>
        <v>3.342086094787492E+86</v>
      </c>
      <c r="D162">
        <f>-1*(((maxCurrent-minCurrent)*((maxSpeed-C162)-maxSpeed))/maxSpeed)+minCurrent</f>
        <v>2.5543086581590117E+86</v>
      </c>
      <c r="E162">
        <f t="shared" si="8"/>
        <v>-2.5543086581590117E+86</v>
      </c>
      <c r="F162">
        <f t="shared" si="9"/>
        <v>-3.5696499759962111E+86</v>
      </c>
      <c r="G162">
        <f t="shared" si="11"/>
        <v>-1.8277682027704266E+86</v>
      </c>
      <c r="H162">
        <f>(p*E162)+(i*F162)+(d*G162)</f>
        <v>-2.5543086581590117E+86</v>
      </c>
    </row>
    <row r="163" spans="1:8" x14ac:dyDescent="0.25">
      <c r="A163">
        <f>PID_target</f>
        <v>13</v>
      </c>
      <c r="B163">
        <f t="shared" si="10"/>
        <v>156</v>
      </c>
      <c r="C163">
        <f>IFERROR(H162 + lpfk * (A163 - H162)*maxSpeed,0)</f>
        <v>1.1749819827531454E+87</v>
      </c>
      <c r="D163">
        <f>-1*(((maxCurrent-minCurrent)*((maxSpeed-C163)-maxSpeed))/maxSpeed)+minCurrent</f>
        <v>8.9802194396133261E+86</v>
      </c>
      <c r="E163">
        <f t="shared" si="8"/>
        <v>-8.9802194396133261E+86</v>
      </c>
      <c r="F163">
        <f t="shared" si="9"/>
        <v>-1.2549869415609537E+87</v>
      </c>
      <c r="G163">
        <f t="shared" si="11"/>
        <v>-6.4259107814543138E+86</v>
      </c>
      <c r="H163">
        <f>(p*E163)+(i*F163)+(d*G163)</f>
        <v>-8.9802194396133261E+86</v>
      </c>
    </row>
    <row r="164" spans="1:8" x14ac:dyDescent="0.25">
      <c r="A164">
        <f>PID_target</f>
        <v>13</v>
      </c>
      <c r="B164">
        <f t="shared" si="10"/>
        <v>157</v>
      </c>
      <c r="C164">
        <f>IFERROR(H163 + lpfk * (A164 - H163)*maxSpeed,0)</f>
        <v>4.13090094222213E+87</v>
      </c>
      <c r="D164">
        <f>-1*(((maxCurrent-minCurrent)*((maxSpeed-C164)-maxSpeed))/maxSpeed)+minCurrent</f>
        <v>3.1571885772697707E+87</v>
      </c>
      <c r="E164">
        <f t="shared" si="8"/>
        <v>-3.1571885772697707E+87</v>
      </c>
      <c r="F164">
        <f t="shared" si="9"/>
        <v>-4.4121755188307242E+87</v>
      </c>
      <c r="G164">
        <f t="shared" si="11"/>
        <v>-2.2591666333084379E+87</v>
      </c>
      <c r="H164">
        <f>(p*E164)+(i*F164)+(d*G164)</f>
        <v>-3.1571885772697707E+87</v>
      </c>
    </row>
    <row r="165" spans="1:8" x14ac:dyDescent="0.25">
      <c r="A165">
        <f>PID_target</f>
        <v>13</v>
      </c>
      <c r="B165">
        <f t="shared" si="10"/>
        <v>158</v>
      </c>
      <c r="C165">
        <f>IFERROR(H164 + lpfk * (A165 - H164)*maxSpeed,0)</f>
        <v>1.4523067455440945E+88</v>
      </c>
      <c r="D165">
        <f>-1*(((maxCurrent-minCurrent)*((maxSpeed-C165)-maxSpeed))/maxSpeed)+minCurrent</f>
        <v>1.1099772983801294E+88</v>
      </c>
      <c r="E165">
        <f t="shared" si="8"/>
        <v>-1.1099772983801294E+88</v>
      </c>
      <c r="F165">
        <f t="shared" si="9"/>
        <v>-1.5511948502632018E+88</v>
      </c>
      <c r="G165">
        <f t="shared" si="11"/>
        <v>-7.942584406531523E+87</v>
      </c>
      <c r="H165">
        <f>(p*E165)+(i*F165)+(d*G165)</f>
        <v>-1.1099772983801294E+88</v>
      </c>
    </row>
    <row r="166" spans="1:8" x14ac:dyDescent="0.25">
      <c r="A166">
        <f>PID_target</f>
        <v>13</v>
      </c>
      <c r="B166">
        <f t="shared" si="10"/>
        <v>159</v>
      </c>
      <c r="C166">
        <f>IFERROR(H165 + lpfk * (A166 - H165)*maxSpeed,0)</f>
        <v>5.1058955725485953E+88</v>
      </c>
      <c r="D166">
        <f>-1*(((maxCurrent-minCurrent)*((maxSpeed-C166)-maxSpeed))/maxSpeed)+minCurrent</f>
        <v>3.9023630447335694E+88</v>
      </c>
      <c r="E166">
        <f t="shared" si="8"/>
        <v>-3.9023630447335694E+88</v>
      </c>
      <c r="F166">
        <f t="shared" si="9"/>
        <v>-5.4535578949967712E+88</v>
      </c>
      <c r="G166">
        <f t="shared" si="11"/>
        <v>-2.79238574635344E+88</v>
      </c>
      <c r="H166">
        <f>(p*E166)+(i*F166)+(d*G166)</f>
        <v>-3.9023630447335694E+88</v>
      </c>
    </row>
    <row r="167" spans="1:8" x14ac:dyDescent="0.25">
      <c r="A167">
        <f>PID_target</f>
        <v>13</v>
      </c>
      <c r="B167">
        <f t="shared" si="10"/>
        <v>160</v>
      </c>
      <c r="C167">
        <f>IFERROR(H166 + lpfk * (A167 - H166)*maxSpeed,0)</f>
        <v>1.795087000577442E+89</v>
      </c>
      <c r="D167">
        <f>-1*(((maxCurrent-minCurrent)*((maxSpeed-C167)-maxSpeed))/maxSpeed)+minCurrent</f>
        <v>1.3719593504413306E+89</v>
      </c>
      <c r="E167">
        <f t="shared" si="8"/>
        <v>-1.3719593504413306E+89</v>
      </c>
      <c r="F167">
        <f t="shared" si="9"/>
        <v>-1.9173151399410076E+89</v>
      </c>
      <c r="G167">
        <f t="shared" si="11"/>
        <v>-9.8172304596797357E+88</v>
      </c>
      <c r="H167">
        <f>(p*E167)+(i*F167)+(d*G167)</f>
        <v>-1.3719593504413306E+89</v>
      </c>
    </row>
    <row r="168" spans="1:8" x14ac:dyDescent="0.25">
      <c r="A168">
        <f>PID_target</f>
        <v>13</v>
      </c>
      <c r="B168">
        <f t="shared" si="10"/>
        <v>161</v>
      </c>
      <c r="C168">
        <f>IFERROR(H167 + lpfk * (A168 - H167)*maxSpeed,0)</f>
        <v>6.3110130120301207E+89</v>
      </c>
      <c r="D168">
        <f>-1*(((maxCurrent-minCurrent)*((maxSpeed-C168)-maxSpeed))/maxSpeed)+minCurrent</f>
        <v>4.823417087765878E+89</v>
      </c>
      <c r="E168">
        <f t="shared" si="8"/>
        <v>-4.823417087765878E+89</v>
      </c>
      <c r="F168">
        <f t="shared" si="9"/>
        <v>-6.740732227706885E+89</v>
      </c>
      <c r="G168">
        <f t="shared" si="11"/>
        <v>-3.4514577373245474E+89</v>
      </c>
      <c r="H168">
        <f>(p*E168)+(i*F168)+(d*G168)</f>
        <v>-4.823417087765878E+89</v>
      </c>
    </row>
    <row r="169" spans="1:8" x14ac:dyDescent="0.25">
      <c r="A169">
        <f>PID_target</f>
        <v>13</v>
      </c>
      <c r="B169">
        <f t="shared" si="10"/>
        <v>162</v>
      </c>
      <c r="C169">
        <f>IFERROR(H168 + lpfk * (A169 - H168)*maxSpeed,0)</f>
        <v>2.2187718603723038E+90</v>
      </c>
      <c r="D169">
        <f>-1*(((maxCurrent-minCurrent)*((maxSpeed-C169)-maxSpeed))/maxSpeed)+minCurrent</f>
        <v>1.6957756361416892E+90</v>
      </c>
      <c r="E169">
        <f t="shared" si="8"/>
        <v>-1.6957756361416892E+90</v>
      </c>
      <c r="F169">
        <f t="shared" si="9"/>
        <v>-2.3698488589123777E+90</v>
      </c>
      <c r="G169">
        <f t="shared" si="11"/>
        <v>-1.2134339273651015E+90</v>
      </c>
      <c r="H169">
        <f>(p*E169)+(i*F169)+(d*G169)</f>
        <v>-1.6957756361416892E+90</v>
      </c>
    </row>
    <row r="170" spans="1:8" x14ac:dyDescent="0.25">
      <c r="A170">
        <f>PID_target</f>
        <v>13</v>
      </c>
      <c r="B170">
        <f t="shared" si="10"/>
        <v>163</v>
      </c>
      <c r="C170">
        <f>IFERROR(H169 + lpfk * (A170 - H169)*maxSpeed,0)</f>
        <v>7.8005679262517722E+90</v>
      </c>
      <c r="D170">
        <f>-1*(((maxCurrent-minCurrent)*((maxSpeed-C170)-maxSpeed))/maxSpeed)+minCurrent</f>
        <v>5.9618626293495685E+90</v>
      </c>
      <c r="E170">
        <f t="shared" si="8"/>
        <v>-5.9618626293495685E+90</v>
      </c>
      <c r="F170">
        <f t="shared" si="9"/>
        <v>-8.3317114882619458E+90</v>
      </c>
      <c r="G170">
        <f t="shared" si="11"/>
        <v>-4.2660869932078795E+90</v>
      </c>
      <c r="H170">
        <f>(p*E170)+(i*F170)+(d*G170)</f>
        <v>-5.9618626293495685E+90</v>
      </c>
    </row>
    <row r="171" spans="1:8" x14ac:dyDescent="0.25">
      <c r="A171">
        <f>PID_target</f>
        <v>13</v>
      </c>
      <c r="B171">
        <f t="shared" si="10"/>
        <v>164</v>
      </c>
      <c r="C171">
        <f>IFERROR(H170 + lpfk * (A171 - H170)*maxSpeed,0)</f>
        <v>2.7424568095008021E+91</v>
      </c>
      <c r="D171">
        <f>-1*(((maxCurrent-minCurrent)*((maxSpeed-C171)-maxSpeed))/maxSpeed)+minCurrent</f>
        <v>2.0960205615470414E+91</v>
      </c>
      <c r="E171">
        <f t="shared" si="8"/>
        <v>-2.0960205615470414E+91</v>
      </c>
      <c r="F171">
        <f t="shared" si="9"/>
        <v>-2.9291917103732362E+91</v>
      </c>
      <c r="G171">
        <f t="shared" si="11"/>
        <v>-1.4998342986120845E+91</v>
      </c>
      <c r="H171">
        <f>(p*E171)+(i*F171)+(d*G171)</f>
        <v>-2.0960205615470414E+91</v>
      </c>
    </row>
    <row r="172" spans="1:8" x14ac:dyDescent="0.25">
      <c r="A172">
        <f>PID_target</f>
        <v>13</v>
      </c>
      <c r="B172">
        <f t="shared" si="10"/>
        <v>165</v>
      </c>
      <c r="C172">
        <f>IFERROR(H171 + lpfk * (A172 - H171)*maxSpeed,0)</f>
        <v>9.6416945831163906E+91</v>
      </c>
      <c r="D172">
        <f>-1*(((maxCurrent-minCurrent)*((maxSpeed-C172)-maxSpeed))/maxSpeed)+minCurrent</f>
        <v>7.3690094313818122E+91</v>
      </c>
      <c r="E172">
        <f t="shared" si="8"/>
        <v>-7.3690094313818122E+91</v>
      </c>
      <c r="F172">
        <f t="shared" si="9"/>
        <v>-1.0298201141755048E+92</v>
      </c>
      <c r="G172">
        <f t="shared" si="11"/>
        <v>-5.2729888698347704E+91</v>
      </c>
      <c r="H172">
        <f>(p*E172)+(i*F172)+(d*G172)</f>
        <v>-7.3690094313818122E+91</v>
      </c>
    </row>
    <row r="173" spans="1:8" x14ac:dyDescent="0.25">
      <c r="A173">
        <f>PID_target</f>
        <v>13</v>
      </c>
      <c r="B173">
        <f t="shared" si="10"/>
        <v>166</v>
      </c>
      <c r="C173">
        <f>IFERROR(H172 + lpfk * (A173 - H172)*maxSpeed,0)</f>
        <v>3.3897443384356336E+92</v>
      </c>
      <c r="D173">
        <f>-1*(((maxCurrent-minCurrent)*((maxSpeed-C173)-maxSpeed))/maxSpeed)+minCurrent</f>
        <v>2.590733172947234E+92</v>
      </c>
      <c r="E173">
        <f t="shared" si="8"/>
        <v>-2.590733172947234E+92</v>
      </c>
      <c r="F173">
        <f t="shared" si="9"/>
        <v>-3.6205532871227388E+92</v>
      </c>
      <c r="G173">
        <f t="shared" si="11"/>
        <v>-1.8538322298090528E+92</v>
      </c>
      <c r="H173">
        <f>(p*E173)+(i*F173)+(d*G173)</f>
        <v>-2.590733172947234E+92</v>
      </c>
    </row>
    <row r="174" spans="1:8" x14ac:dyDescent="0.25">
      <c r="A174">
        <f>PID_target</f>
        <v>13</v>
      </c>
      <c r="B174">
        <f t="shared" si="10"/>
        <v>167</v>
      </c>
      <c r="C174">
        <f>IFERROR(H173 + lpfk * (A174 - H173)*maxSpeed,0)</f>
        <v>1.1917372595557279E+93</v>
      </c>
      <c r="D174">
        <f>-1*(((maxCurrent-minCurrent)*((maxSpeed-C174)-maxSpeed))/maxSpeed)+minCurrent</f>
        <v>9.1082776266044916E+92</v>
      </c>
      <c r="E174">
        <f t="shared" si="8"/>
        <v>-9.1082776266044916E+92</v>
      </c>
      <c r="F174">
        <f t="shared" si="9"/>
        <v>-1.2728830913727231E+93</v>
      </c>
      <c r="G174">
        <f t="shared" si="11"/>
        <v>-6.5175444536572576E+92</v>
      </c>
      <c r="H174">
        <f>(p*E174)+(i*F174)+(d*G174)</f>
        <v>-9.1082776266044916E+92</v>
      </c>
    </row>
    <row r="175" spans="1:8" x14ac:dyDescent="0.25">
      <c r="A175">
        <f>PID_target</f>
        <v>13</v>
      </c>
      <c r="B175">
        <f t="shared" si="10"/>
        <v>168</v>
      </c>
      <c r="C175">
        <f>IFERROR(H174 + lpfk * (A175 - H174)*maxSpeed,0)</f>
        <v>4.1898077082380659E+93</v>
      </c>
      <c r="D175">
        <f>-1*(((maxCurrent-minCurrent)*((maxSpeed-C175)-maxSpeed))/maxSpeed)+minCurrent</f>
        <v>3.2022101770105218E+93</v>
      </c>
      <c r="E175">
        <f t="shared" si="8"/>
        <v>-3.2022101770105218E+93</v>
      </c>
      <c r="F175">
        <f t="shared" si="9"/>
        <v>-4.4750932683832454E+93</v>
      </c>
      <c r="G175">
        <f t="shared" si="11"/>
        <v>-2.2913824143500728E+93</v>
      </c>
      <c r="H175">
        <f>(p*E175)+(i*F175)+(d*G175)</f>
        <v>-3.2022101770105218E+93</v>
      </c>
    </row>
    <row r="176" spans="1:8" x14ac:dyDescent="0.25">
      <c r="A176">
        <f>PID_target</f>
        <v>13</v>
      </c>
      <c r="B176">
        <f t="shared" si="10"/>
        <v>169</v>
      </c>
      <c r="C176">
        <f>IFERROR(H175 + lpfk * (A176 - H175)*maxSpeed,0)</f>
        <v>1.4730166814248402E+94</v>
      </c>
      <c r="D176">
        <f>-1*(((maxCurrent-minCurrent)*((maxSpeed-C176)-maxSpeed))/maxSpeed)+minCurrent</f>
        <v>1.1258056065175565E+94</v>
      </c>
      <c r="E176">
        <f t="shared" si="8"/>
        <v>-1.1258056065175565E+94</v>
      </c>
      <c r="F176">
        <f t="shared" si="9"/>
        <v>-1.573314933355881E+94</v>
      </c>
      <c r="G176">
        <f t="shared" si="11"/>
        <v>-8.0558458881650432E+93</v>
      </c>
      <c r="H176">
        <f>(p*E176)+(i*F176)+(d*G176)</f>
        <v>-1.1258056065175565E+94</v>
      </c>
    </row>
    <row r="177" spans="1:8" x14ac:dyDescent="0.25">
      <c r="A177">
        <f>PID_target</f>
        <v>13</v>
      </c>
      <c r="B177">
        <f t="shared" si="10"/>
        <v>170</v>
      </c>
      <c r="C177">
        <f>IFERROR(H176 + lpfk * (A177 - H176)*maxSpeed,0)</f>
        <v>5.1787057899807594E+94</v>
      </c>
      <c r="D177">
        <f>-1*(((maxCurrent-minCurrent)*((maxSpeed-C177)-maxSpeed))/maxSpeed)+minCurrent</f>
        <v>3.9580108537710085E+94</v>
      </c>
      <c r="E177">
        <f t="shared" si="8"/>
        <v>-3.9580108537710085E+94</v>
      </c>
      <c r="F177">
        <f t="shared" si="9"/>
        <v>-5.5313257871268893E+94</v>
      </c>
      <c r="G177">
        <f t="shared" si="11"/>
        <v>-2.8322052472534522E+94</v>
      </c>
      <c r="H177">
        <f>(p*E177)+(i*F177)+(d*G177)</f>
        <v>-3.9580108537710085E+94</v>
      </c>
    </row>
    <row r="178" spans="1:8" x14ac:dyDescent="0.25">
      <c r="A178">
        <f>PID_target</f>
        <v>13</v>
      </c>
      <c r="B178">
        <f t="shared" si="10"/>
        <v>171</v>
      </c>
      <c r="C178">
        <f>IFERROR(H177 + lpfk * (A178 - H177)*maxSpeed,0)</f>
        <v>1.8206849927346638E+95</v>
      </c>
      <c r="D178">
        <f>-1*(((maxCurrent-minCurrent)*((maxSpeed-C178)-maxSpeed))/maxSpeed)+minCurrent</f>
        <v>1.391523530161493E+95</v>
      </c>
      <c r="E178">
        <f t="shared" si="8"/>
        <v>-1.391523530161493E+95</v>
      </c>
      <c r="F178">
        <f t="shared" si="9"/>
        <v>-1.9446561088741821E+95</v>
      </c>
      <c r="G178">
        <f t="shared" si="11"/>
        <v>-9.9572244478439218E+94</v>
      </c>
      <c r="H178">
        <f>(p*E178)+(i*F178)+(d*G178)</f>
        <v>-1.391523530161493E+95</v>
      </c>
    </row>
    <row r="179" spans="1:8" x14ac:dyDescent="0.25">
      <c r="A179">
        <f>PID_target</f>
        <v>13</v>
      </c>
      <c r="B179">
        <f t="shared" si="10"/>
        <v>172</v>
      </c>
      <c r="C179">
        <f>IFERROR(H178 + lpfk * (A179 - H178)*maxSpeed,0)</f>
        <v>6.4010082387428683E+95</v>
      </c>
      <c r="D179">
        <f>-1*(((maxCurrent-minCurrent)*((maxSpeed-C179)-maxSpeed))/maxSpeed)+minCurrent</f>
        <v>4.8921991538963345E+95</v>
      </c>
      <c r="E179">
        <f t="shared" si="8"/>
        <v>-4.8921991538963345E+95</v>
      </c>
      <c r="F179">
        <f t="shared" si="9"/>
        <v>-6.8368552627705172E+95</v>
      </c>
      <c r="G179">
        <f t="shared" si="11"/>
        <v>-3.5006756237348415E+95</v>
      </c>
      <c r="H179">
        <f>(p*E179)+(i*F179)+(d*G179)</f>
        <v>-4.8921991538963345E+95</v>
      </c>
    </row>
    <row r="180" spans="1:8" x14ac:dyDescent="0.25">
      <c r="A180">
        <f>PID_target</f>
        <v>13</v>
      </c>
      <c r="B180">
        <f t="shared" si="10"/>
        <v>173</v>
      </c>
      <c r="C180">
        <f>IFERROR(H179 + lpfk * (A180 - H179)*maxSpeed,0)</f>
        <v>2.2504116107923139E+96</v>
      </c>
      <c r="D180">
        <f>-1*(((maxCurrent-minCurrent)*((maxSpeed-C180)-maxSpeed))/maxSpeed)+minCurrent</f>
        <v>1.7199574453912684E+96</v>
      </c>
      <c r="E180">
        <f t="shared" si="8"/>
        <v>-1.7199574453912684E+96</v>
      </c>
      <c r="F180">
        <f t="shared" si="9"/>
        <v>-2.4036429716683204E+96</v>
      </c>
      <c r="G180">
        <f t="shared" si="11"/>
        <v>-1.2307375300016349E+96</v>
      </c>
      <c r="H180">
        <f>(p*E180)+(i*F180)+(d*G180)</f>
        <v>-1.7199574453912684E+96</v>
      </c>
    </row>
    <row r="181" spans="1:8" x14ac:dyDescent="0.25">
      <c r="A181">
        <f>PID_target</f>
        <v>13</v>
      </c>
      <c r="B181">
        <f t="shared" si="10"/>
        <v>174</v>
      </c>
      <c r="C181">
        <f>IFERROR(H180 + lpfk * (A181 - H180)*maxSpeed,0)</f>
        <v>7.9118042487998354E+96</v>
      </c>
      <c r="D181">
        <f>-1*(((maxCurrent-minCurrent)*((maxSpeed-C181)-maxSpeed))/maxSpeed)+minCurrent</f>
        <v>6.0468789615827302E+96</v>
      </c>
      <c r="E181">
        <f t="shared" si="8"/>
        <v>-6.0468789615827302E+96</v>
      </c>
      <c r="F181">
        <f t="shared" si="9"/>
        <v>-8.4505219332510506E+96</v>
      </c>
      <c r="G181">
        <f t="shared" si="11"/>
        <v>-4.3269215161914613E+96</v>
      </c>
      <c r="H181">
        <f>(p*E181)+(i*F181)+(d*G181)</f>
        <v>-6.0468789615827302E+96</v>
      </c>
    </row>
    <row r="182" spans="1:8" x14ac:dyDescent="0.25">
      <c r="A182">
        <f>PID_target</f>
        <v>13</v>
      </c>
      <c r="B182">
        <f t="shared" si="10"/>
        <v>175</v>
      </c>
      <c r="C182">
        <f>IFERROR(H181 + lpfk * (A182 - H181)*maxSpeed,0)</f>
        <v>2.7815643223280564E+97</v>
      </c>
      <c r="D182">
        <f>-1*(((maxCurrent-minCurrent)*((maxSpeed-C182)-maxSpeed))/maxSpeed)+minCurrent</f>
        <v>2.1259098749221572E+97</v>
      </c>
      <c r="E182">
        <f t="shared" si="8"/>
        <v>-2.1259098749221572E+97</v>
      </c>
      <c r="F182">
        <f t="shared" si="9"/>
        <v>-2.9709620682472621E+97</v>
      </c>
      <c r="G182">
        <f t="shared" si="11"/>
        <v>-1.5212219787638841E+97</v>
      </c>
      <c r="H182">
        <f>(p*E182)+(i*F182)+(d*G182)</f>
        <v>-2.1259098749221572E+97</v>
      </c>
    </row>
    <row r="183" spans="1:8" x14ac:dyDescent="0.25">
      <c r="A183">
        <f>PID_target</f>
        <v>13</v>
      </c>
      <c r="B183">
        <f t="shared" si="10"/>
        <v>176</v>
      </c>
      <c r="C183">
        <f>IFERROR(H182 + lpfk * (A183 - H182)*maxSpeed,0)</f>
        <v>9.7791854246419238E+97</v>
      </c>
      <c r="D183">
        <f>-1*(((maxCurrent-minCurrent)*((maxSpeed-C183)-maxSpeed))/maxSpeed)+minCurrent</f>
        <v>7.4740917174048983E+97</v>
      </c>
      <c r="E183">
        <f t="shared" si="8"/>
        <v>-7.4740917174048983E+97</v>
      </c>
      <c r="F183">
        <f t="shared" si="9"/>
        <v>-1.0445053785652161E+98</v>
      </c>
      <c r="G183">
        <f t="shared" si="11"/>
        <v>-5.3481818424827412E+97</v>
      </c>
      <c r="H183">
        <f>(p*E183)+(i*F183)+(d*G183)</f>
        <v>-7.4740917174048983E+97</v>
      </c>
    </row>
    <row r="184" spans="1:8" x14ac:dyDescent="0.25">
      <c r="A184">
        <f>PID_target</f>
        <v>13</v>
      </c>
      <c r="B184">
        <f t="shared" si="10"/>
        <v>177</v>
      </c>
      <c r="C184">
        <f>IFERROR(H183 + lpfk * (A184 - H183)*maxSpeed,0)</f>
        <v>3.4380821900062531E+98</v>
      </c>
      <c r="D184">
        <f>-1*(((maxCurrent-minCurrent)*((maxSpeed-C184)-maxSpeed))/maxSpeed)+minCurrent</f>
        <v>2.627677102361922E+98</v>
      </c>
      <c r="E184">
        <f t="shared" si="8"/>
        <v>-2.627677102361922E+98</v>
      </c>
      <c r="F184">
        <f t="shared" si="9"/>
        <v>-3.6721824809271381E+98</v>
      </c>
      <c r="G184">
        <f t="shared" si="11"/>
        <v>-1.8802679306214322E+98</v>
      </c>
      <c r="H184">
        <f>(p*E184)+(i*F184)+(d*G184)</f>
        <v>-2.627677102361922E+98</v>
      </c>
    </row>
    <row r="185" spans="1:8" x14ac:dyDescent="0.25">
      <c r="A185">
        <f>PID_target</f>
        <v>13</v>
      </c>
      <c r="B185">
        <f t="shared" si="10"/>
        <v>178</v>
      </c>
      <c r="C185">
        <f>IFERROR(H184 + lpfk * (A185 - H184)*maxSpeed,0)</f>
        <v>1.2087314670864841E+99</v>
      </c>
      <c r="D185">
        <f>-1*(((maxCurrent-minCurrent)*((maxSpeed-C185)-maxSpeed))/maxSpeed)+minCurrent</f>
        <v>9.2381619270181281E+98</v>
      </c>
      <c r="E185">
        <f t="shared" si="8"/>
        <v>-9.2381619270181281E+98</v>
      </c>
      <c r="F185">
        <f t="shared" si="9"/>
        <v>-1.2910344407945265E+99</v>
      </c>
      <c r="G185">
        <f t="shared" si="11"/>
        <v>-6.6104848246562064E+98</v>
      </c>
      <c r="H185">
        <f>(p*E185)+(i*F185)+(d*G185)</f>
        <v>-9.2381619270181281E+98</v>
      </c>
    </row>
    <row r="186" spans="1:8" x14ac:dyDescent="0.25">
      <c r="A186">
        <f>PID_target</f>
        <v>13</v>
      </c>
      <c r="B186">
        <f t="shared" si="10"/>
        <v>179</v>
      </c>
      <c r="C186">
        <f>IFERROR(H185 + lpfk * (A186 - H185)*maxSpeed,0)</f>
        <v>4.2495544864283393E+99</v>
      </c>
      <c r="D186">
        <f>-1*(((maxCurrent-minCurrent)*((maxSpeed-C186)-maxSpeed))/maxSpeed)+minCurrent</f>
        <v>3.2478737860559448E+99</v>
      </c>
      <c r="E186">
        <f t="shared" si="8"/>
        <v>-3.2478737860559448E+99</v>
      </c>
      <c r="F186">
        <f t="shared" si="9"/>
        <v>-4.5389082268504718E+99</v>
      </c>
      <c r="G186">
        <f t="shared" si="11"/>
        <v>-2.3240575933541321E+99</v>
      </c>
      <c r="H186">
        <f>(p*E186)+(i*F186)+(d*G186)</f>
        <v>-3.2478737860559448E+99</v>
      </c>
    </row>
    <row r="187" spans="1:8" x14ac:dyDescent="0.25">
      <c r="A187">
        <f>PID_target</f>
        <v>13</v>
      </c>
      <c r="B187">
        <f t="shared" si="10"/>
        <v>180</v>
      </c>
      <c r="C187">
        <f>IFERROR(H186 + lpfk * (A187 - H186)*maxSpeed,0)</f>
        <v>1.4940219415857345E+100</v>
      </c>
      <c r="D187">
        <f>-1*(((maxCurrent-minCurrent)*((maxSpeed-C187)-maxSpeed))/maxSpeed)+minCurrent</f>
        <v>1.1418596267833828E+100</v>
      </c>
      <c r="E187">
        <f t="shared" si="8"/>
        <v>-1.1418596267833828E+100</v>
      </c>
      <c r="F187">
        <f t="shared" si="9"/>
        <v>-1.59575044946843E+100</v>
      </c>
      <c r="G187">
        <f t="shared" si="11"/>
        <v>-8.170722481777883E+99</v>
      </c>
      <c r="H187">
        <f>(p*E187)+(i*F187)+(d*G187)</f>
        <v>-1.1418596267833828E+100</v>
      </c>
    </row>
    <row r="188" spans="1:8" x14ac:dyDescent="0.25">
      <c r="A188">
        <f>PID_target</f>
        <v>13</v>
      </c>
      <c r="B188">
        <f t="shared" si="10"/>
        <v>181</v>
      </c>
      <c r="C188">
        <f>IFERROR(H187 + lpfk * (A188 - H187)*maxSpeed,0)</f>
        <v>5.2525542832035616E+100</v>
      </c>
      <c r="D188">
        <f>-1*(((maxCurrent-minCurrent)*((maxSpeed-C188)-maxSpeed))/maxSpeed)+minCurrent</f>
        <v>4.0144522021627217E+100</v>
      </c>
      <c r="E188">
        <f t="shared" si="8"/>
        <v>-4.0144522021627217E+100</v>
      </c>
      <c r="F188">
        <f t="shared" si="9"/>
        <v>-5.6102026516311518E+100</v>
      </c>
      <c r="G188">
        <f t="shared" si="11"/>
        <v>-2.8725925753793391E+100</v>
      </c>
      <c r="H188">
        <f>(p*E188)+(i*F188)+(d*G188)</f>
        <v>-4.0144522021627217E+100</v>
      </c>
    </row>
    <row r="189" spans="1:8" x14ac:dyDescent="0.25">
      <c r="A189">
        <f>PID_target</f>
        <v>13</v>
      </c>
      <c r="B189">
        <f t="shared" si="10"/>
        <v>182</v>
      </c>
      <c r="C189">
        <f>IFERROR(H188 + lpfk * (A189 - H188)*maxSpeed,0)</f>
        <v>1.846648012994852E+101</v>
      </c>
      <c r="D189">
        <f>-1*(((maxCurrent-minCurrent)*((maxSpeed-C189)-maxSpeed))/maxSpeed)+minCurrent</f>
        <v>1.4113666956460652E+101</v>
      </c>
      <c r="E189">
        <f t="shared" si="8"/>
        <v>-1.4113666956460652E+101</v>
      </c>
      <c r="F189">
        <f t="shared" si="9"/>
        <v>-1.9723869608091805E+101</v>
      </c>
      <c r="G189">
        <f t="shared" si="11"/>
        <v>-1.0099214754297931E+101</v>
      </c>
      <c r="H189">
        <f>(p*E189)+(i*F189)+(d*G189)</f>
        <v>-1.4113666956460652E+101</v>
      </c>
    </row>
    <row r="190" spans="1:8" x14ac:dyDescent="0.25">
      <c r="A190">
        <f>PID_target</f>
        <v>13</v>
      </c>
      <c r="B190">
        <f t="shared" si="10"/>
        <v>183</v>
      </c>
      <c r="C190">
        <f>IFERROR(H189 + lpfk * (A190 - H189)*maxSpeed,0)</f>
        <v>6.4922867999719002E+101</v>
      </c>
      <c r="D190">
        <f>-1*(((maxCurrent-minCurrent)*((maxSpeed-C190)-maxSpeed))/maxSpeed)+minCurrent</f>
        <v>4.9619620542642373E+101</v>
      </c>
      <c r="E190">
        <f t="shared" si="8"/>
        <v>-4.9619620542642373E+101</v>
      </c>
      <c r="F190">
        <f t="shared" si="9"/>
        <v>-6.9343490150734181E+101</v>
      </c>
      <c r="G190">
        <f t="shared" si="11"/>
        <v>-3.5505953586181718E+101</v>
      </c>
      <c r="H190">
        <f>(p*E190)+(i*F190)+(d*G190)</f>
        <v>-4.9619620542642373E+101</v>
      </c>
    </row>
    <row r="191" spans="1:8" x14ac:dyDescent="0.25">
      <c r="A191">
        <f>PID_target</f>
        <v>13</v>
      </c>
      <c r="B191">
        <f t="shared" si="10"/>
        <v>184</v>
      </c>
      <c r="C191">
        <f>IFERROR(H190 + lpfk * (A191 - H190)*maxSpeed,0)</f>
        <v>2.2825025449615493E+102</v>
      </c>
      <c r="D191">
        <f>-1*(((maxCurrent-minCurrent)*((maxSpeed-C191)-maxSpeed))/maxSpeed)+minCurrent</f>
        <v>1.7444840879348981E+102</v>
      </c>
      <c r="E191">
        <f t="shared" si="8"/>
        <v>-1.7444840879348981E+102</v>
      </c>
      <c r="F191">
        <f t="shared" si="9"/>
        <v>-2.43791898944224E+102</v>
      </c>
      <c r="G191">
        <f t="shared" si="11"/>
        <v>-1.2482878825084744E+102</v>
      </c>
      <c r="H191">
        <f>(p*E191)+(i*F191)+(d*G191)</f>
        <v>-1.7444840879348981E+102</v>
      </c>
    </row>
    <row r="192" spans="1:8" x14ac:dyDescent="0.25">
      <c r="A192">
        <f>PID_target</f>
        <v>13</v>
      </c>
      <c r="B192">
        <f t="shared" si="10"/>
        <v>185</v>
      </c>
      <c r="C192">
        <f>IFERROR(H191 + lpfk * (A192 - H191)*maxSpeed,0)</f>
        <v>8.0246268045005329E+102</v>
      </c>
      <c r="D192">
        <f>-1*(((maxCurrent-minCurrent)*((maxSpeed-C192)-maxSpeed))/maxSpeed)+minCurrent</f>
        <v>6.1331076291539782E+102</v>
      </c>
      <c r="E192">
        <f t="shared" si="8"/>
        <v>-6.1331076291539782E+102</v>
      </c>
      <c r="F192">
        <f t="shared" si="9"/>
        <v>-8.5710266185962182E+102</v>
      </c>
      <c r="G192">
        <f t="shared" si="11"/>
        <v>-4.3886235412190801E+102</v>
      </c>
      <c r="H192">
        <f>(p*E192)+(i*F192)+(d*G192)</f>
        <v>-6.1331076291539782E+102</v>
      </c>
    </row>
    <row r="193" spans="1:8" x14ac:dyDescent="0.25">
      <c r="A193">
        <f>PID_target</f>
        <v>13</v>
      </c>
      <c r="B193">
        <f t="shared" si="10"/>
        <v>186</v>
      </c>
      <c r="C193">
        <f>IFERROR(H192 + lpfk * (A193 - H192)*maxSpeed,0)</f>
        <v>2.8212295094108304E+103</v>
      </c>
      <c r="D193">
        <f>-1*(((maxCurrent-minCurrent)*((maxSpeed-C193)-maxSpeed))/maxSpeed)+minCurrent</f>
        <v>2.1562254107639917E+103</v>
      </c>
      <c r="E193">
        <f t="shared" si="8"/>
        <v>-2.1562254107639917E+103</v>
      </c>
      <c r="F193">
        <f t="shared" si="9"/>
        <v>-3.0133280726236133E+103</v>
      </c>
      <c r="G193">
        <f t="shared" si="11"/>
        <v>-1.542914647848594E+103</v>
      </c>
      <c r="H193">
        <f>(p*E193)+(i*F193)+(d*G193)</f>
        <v>-2.1562254107639917E+103</v>
      </c>
    </row>
    <row r="194" spans="1:8" x14ac:dyDescent="0.25">
      <c r="A194">
        <f>PID_target</f>
        <v>13</v>
      </c>
      <c r="B194">
        <f t="shared" si="10"/>
        <v>187</v>
      </c>
      <c r="C194">
        <f>IFERROR(H193 + lpfk * (A194 - H193)*maxSpeed,0)</f>
        <v>9.9186368895143618E+103</v>
      </c>
      <c r="D194">
        <f>-1*(((maxCurrent-minCurrent)*((maxSpeed-C194)-maxSpeed))/maxSpeed)+minCurrent</f>
        <v>7.5806724798431184E+103</v>
      </c>
      <c r="E194">
        <f t="shared" si="8"/>
        <v>-7.5806724798431184E+103</v>
      </c>
      <c r="F194">
        <f t="shared" si="9"/>
        <v>-1.0594000552466732E+104</v>
      </c>
      <c r="G194">
        <f t="shared" si="11"/>
        <v>-5.4244470690791266E+103</v>
      </c>
      <c r="H194">
        <f>(p*E194)+(i*F194)+(d*G194)</f>
        <v>-7.5806724798431184E+103</v>
      </c>
    </row>
    <row r="195" spans="1:8" x14ac:dyDescent="0.25">
      <c r="A195">
        <f>PID_target</f>
        <v>13</v>
      </c>
      <c r="B195">
        <f t="shared" si="10"/>
        <v>188</v>
      </c>
      <c r="C195">
        <f>IFERROR(H194 + lpfk * (A195 - H194)*maxSpeed,0)</f>
        <v>3.487109340727835E+104</v>
      </c>
      <c r="D195">
        <f>-1*(((maxCurrent-minCurrent)*((maxSpeed-C195)-maxSpeed))/maxSpeed)+minCurrent</f>
        <v>2.6651478532705594E+104</v>
      </c>
      <c r="E195">
        <f t="shared" ref="E195:E258" si="12">A195-(D195-0.6)</f>
        <v>-2.6651478532705594E+104</v>
      </c>
      <c r="F195">
        <f t="shared" ref="F195:F258" si="13">IFERROR(E195+F194,0)</f>
        <v>-3.7245479085172329E+104</v>
      </c>
      <c r="G195">
        <f t="shared" si="11"/>
        <v>-1.9070806052862474E+104</v>
      </c>
      <c r="H195">
        <f>(p*E195)+(i*F195)+(d*G195)</f>
        <v>-2.6651478532705594E+104</v>
      </c>
    </row>
    <row r="196" spans="1:8" x14ac:dyDescent="0.25">
      <c r="A196">
        <f>PID_target</f>
        <v>13</v>
      </c>
      <c r="B196">
        <f t="shared" ref="B196:B259" si="14">B195+1</f>
        <v>189</v>
      </c>
      <c r="C196">
        <f>IFERROR(H195 + lpfk * (A196 - H195)*maxSpeed,0)</f>
        <v>1.2259680125044575E+105</v>
      </c>
      <c r="D196">
        <f>-1*(((maxCurrent-minCurrent)*((maxSpeed-C196)-maxSpeed))/maxSpeed)+minCurrent</f>
        <v>9.3698983812840664E+104</v>
      </c>
      <c r="E196">
        <f t="shared" si="12"/>
        <v>-9.3698983812840664E+104</v>
      </c>
      <c r="F196">
        <f t="shared" si="13"/>
        <v>-1.3094446289801301E+105</v>
      </c>
      <c r="G196">
        <f t="shared" si="11"/>
        <v>-6.7047505280135067E+104</v>
      </c>
      <c r="H196">
        <f>(p*E196)+(i*F196)+(d*G196)</f>
        <v>-9.3698983812840664E+104</v>
      </c>
    </row>
    <row r="197" spans="1:8" x14ac:dyDescent="0.25">
      <c r="A197">
        <f>PID_target</f>
        <v>13</v>
      </c>
      <c r="B197">
        <f t="shared" si="14"/>
        <v>190</v>
      </c>
      <c r="C197">
        <f>IFERROR(H196 + lpfk * (A197 - H196)*maxSpeed,0)</f>
        <v>4.3101532553906708E+105</v>
      </c>
      <c r="D197">
        <f>-1*(((maxCurrent-minCurrent)*((maxSpeed-C197)-maxSpeed))/maxSpeed)+minCurrent</f>
        <v>3.2941885594771554E+105</v>
      </c>
      <c r="E197">
        <f t="shared" si="12"/>
        <v>-3.2941885594771554E+105</v>
      </c>
      <c r="F197">
        <f t="shared" si="13"/>
        <v>-4.603633188457286E+105</v>
      </c>
      <c r="G197">
        <f t="shared" ref="G197:G260" si="15">E197-E196</f>
        <v>-2.3571987213487489E+105</v>
      </c>
      <c r="H197">
        <f>(p*E197)+(i*F197)+(d*G197)</f>
        <v>-3.2941885594771554E+105</v>
      </c>
    </row>
    <row r="198" spans="1:8" x14ac:dyDescent="0.25">
      <c r="A198">
        <f>PID_target</f>
        <v>13</v>
      </c>
      <c r="B198">
        <f t="shared" si="14"/>
        <v>191</v>
      </c>
      <c r="C198">
        <f>IFERROR(H197 + lpfk * (A198 - H197)*maxSpeed,0)</f>
        <v>1.5153267373594915E+106</v>
      </c>
      <c r="D198">
        <f>-1*(((maxCurrent-minCurrent)*((maxSpeed-C198)-maxSpeed))/maxSpeed)+minCurrent</f>
        <v>1.1581425778390398E+106</v>
      </c>
      <c r="E198">
        <f t="shared" si="12"/>
        <v>-1.1581425778390398E+106</v>
      </c>
      <c r="F198">
        <f t="shared" si="13"/>
        <v>-1.6185058966847684E+106</v>
      </c>
      <c r="G198">
        <f t="shared" si="15"/>
        <v>-8.2872372189132428E+105</v>
      </c>
      <c r="H198">
        <f>(p*E198)+(i*F198)+(d*G198)</f>
        <v>-1.1581425778390398E+106</v>
      </c>
    </row>
    <row r="199" spans="1:8" x14ac:dyDescent="0.25">
      <c r="A199">
        <f>PID_target</f>
        <v>13</v>
      </c>
      <c r="B199">
        <f t="shared" si="14"/>
        <v>192</v>
      </c>
      <c r="C199">
        <f>IFERROR(H198 + lpfk * (A199 - H198)*maxSpeed,0)</f>
        <v>5.3274558580595831E+106</v>
      </c>
      <c r="D199">
        <f>-1*(((maxCurrent-minCurrent)*((maxSpeed-C199)-maxSpeed))/maxSpeed)+minCurrent</f>
        <v>4.071698405802681E+106</v>
      </c>
      <c r="E199">
        <f t="shared" si="12"/>
        <v>-4.071698405802681E+106</v>
      </c>
      <c r="F199">
        <f t="shared" si="13"/>
        <v>-5.690204302487449E+106</v>
      </c>
      <c r="G199">
        <f t="shared" si="15"/>
        <v>-2.9135558279636412E+106</v>
      </c>
      <c r="H199">
        <f>(p*E199)+(i*F199)+(d*G199)</f>
        <v>-4.071698405802681E+106</v>
      </c>
    </row>
    <row r="200" spans="1:8" x14ac:dyDescent="0.25">
      <c r="A200">
        <f>PID_target</f>
        <v>13</v>
      </c>
      <c r="B200">
        <f t="shared" si="14"/>
        <v>193</v>
      </c>
      <c r="C200">
        <f>IFERROR(H199 + lpfk * (A200 - H199)*maxSpeed,0)</f>
        <v>1.8729812666692333E+107</v>
      </c>
      <c r="D200">
        <f>-1*(((maxCurrent-minCurrent)*((maxSpeed-C200)-maxSpeed))/maxSpeed)+minCurrent</f>
        <v>1.4314928252400568E+107</v>
      </c>
      <c r="E200">
        <f t="shared" si="12"/>
        <v>-1.4314928252400568E+107</v>
      </c>
      <c r="F200">
        <f t="shared" si="13"/>
        <v>-2.0005132554888018E+107</v>
      </c>
      <c r="G200">
        <f t="shared" si="15"/>
        <v>-1.0243229846597887E+107</v>
      </c>
      <c r="H200">
        <f>(p*E200)+(i*F200)+(d*G200)</f>
        <v>-1.4314928252400568E+107</v>
      </c>
    </row>
    <row r="201" spans="1:8" x14ac:dyDescent="0.25">
      <c r="A201">
        <f>PID_target</f>
        <v>13</v>
      </c>
      <c r="B201">
        <f t="shared" si="14"/>
        <v>194</v>
      </c>
      <c r="C201">
        <f>IFERROR(H200 + lpfk * (A201 - H200)*maxSpeed,0)</f>
        <v>6.5848669961042626E+107</v>
      </c>
      <c r="D201">
        <f>-1*(((maxCurrent-minCurrent)*((maxSpeed-C201)-maxSpeed))/maxSpeed)+minCurrent</f>
        <v>5.0327197755939712E+107</v>
      </c>
      <c r="E201">
        <f t="shared" si="12"/>
        <v>-5.0327197755939712E+107</v>
      </c>
      <c r="F201">
        <f t="shared" si="13"/>
        <v>-7.033233031082773E+107</v>
      </c>
      <c r="G201">
        <f t="shared" si="15"/>
        <v>-3.6012269503539143E+107</v>
      </c>
      <c r="H201">
        <f>(p*E201)+(i*F201)+(d*G201)</f>
        <v>-5.0327197755939712E+107</v>
      </c>
    </row>
    <row r="202" spans="1:8" x14ac:dyDescent="0.25">
      <c r="A202">
        <f>PID_target</f>
        <v>13</v>
      </c>
      <c r="B202">
        <f t="shared" si="14"/>
        <v>195</v>
      </c>
      <c r="C202">
        <f>IFERROR(H201 + lpfk * (A202 - H201)*maxSpeed,0)</f>
        <v>2.315051096773227E+108</v>
      </c>
      <c r="D202">
        <f>-1*(((maxCurrent-minCurrent)*((maxSpeed-C202)-maxSpeed))/maxSpeed)+minCurrent</f>
        <v>1.7693604811052518E+108</v>
      </c>
      <c r="E202">
        <f t="shared" si="12"/>
        <v>-1.7693604811052518E+108</v>
      </c>
      <c r="F202">
        <f t="shared" si="13"/>
        <v>-2.4726837842135292E+108</v>
      </c>
      <c r="G202">
        <f t="shared" si="15"/>
        <v>-1.2660885035458546E+108</v>
      </c>
      <c r="H202">
        <f>(p*E202)+(i*F202)+(d*G202)</f>
        <v>-1.7693604811052518E+108</v>
      </c>
    </row>
    <row r="203" spans="1:8" x14ac:dyDescent="0.25">
      <c r="A203">
        <f>PID_target</f>
        <v>13</v>
      </c>
      <c r="B203">
        <f t="shared" si="14"/>
        <v>196</v>
      </c>
      <c r="C203">
        <f>IFERROR(H202 + lpfk * (A203 - H202)*maxSpeed,0)</f>
        <v>8.139058213084158E+108</v>
      </c>
      <c r="D203">
        <f>-1*(((maxCurrent-minCurrent)*((maxSpeed-C203)-maxSpeed))/maxSpeed)+minCurrent</f>
        <v>6.2205659200000342E+108</v>
      </c>
      <c r="E203">
        <f t="shared" si="12"/>
        <v>-6.2205659200000342E+108</v>
      </c>
      <c r="F203">
        <f t="shared" si="13"/>
        <v>-8.6932497042135634E+108</v>
      </c>
      <c r="G203">
        <f t="shared" si="15"/>
        <v>-4.4512054388947822E+108</v>
      </c>
      <c r="H203">
        <f>(p*E203)+(i*F203)+(d*G203)</f>
        <v>-6.2205659200000342E+108</v>
      </c>
    </row>
    <row r="204" spans="1:8" x14ac:dyDescent="0.25">
      <c r="A204">
        <f>PID_target</f>
        <v>13</v>
      </c>
      <c r="B204">
        <f t="shared" si="14"/>
        <v>197</v>
      </c>
      <c r="C204">
        <f>IFERROR(H203 + lpfk * (A204 - H203)*maxSpeed,0)</f>
        <v>2.8614603232000155E+109</v>
      </c>
      <c r="D204">
        <f>-1*(((maxCurrent-minCurrent)*((maxSpeed-C204)-maxSpeed))/maxSpeed)+minCurrent</f>
        <v>2.1869732470171542E+109</v>
      </c>
      <c r="E204">
        <f t="shared" si="12"/>
        <v>-2.1869732470171542E+109</v>
      </c>
      <c r="F204">
        <f t="shared" si="13"/>
        <v>-3.0562982174385104E+109</v>
      </c>
      <c r="G204">
        <f t="shared" si="15"/>
        <v>-1.5649166550171507E+109</v>
      </c>
      <c r="H204">
        <f>(p*E204)+(i*F204)+(d*G204)</f>
        <v>-2.1869732470171542E+109</v>
      </c>
    </row>
    <row r="205" spans="1:8" x14ac:dyDescent="0.25">
      <c r="A205">
        <f>PID_target</f>
        <v>13</v>
      </c>
      <c r="B205">
        <f t="shared" si="14"/>
        <v>198</v>
      </c>
      <c r="C205">
        <f>IFERROR(H204 + lpfk * (A205 - H204)*maxSpeed,0)</f>
        <v>1.006007693627891E+110</v>
      </c>
      <c r="D205">
        <f>-1*(((maxCurrent-minCurrent)*((maxSpeed-C205)-maxSpeed))/maxSpeed)+minCurrent</f>
        <v>7.6887730870131663E+109</v>
      </c>
      <c r="E205">
        <f t="shared" si="12"/>
        <v>-7.6887730870131663E+109</v>
      </c>
      <c r="F205">
        <f t="shared" si="13"/>
        <v>-1.0745071304451677E+110</v>
      </c>
      <c r="G205">
        <f t="shared" si="15"/>
        <v>-5.5017998399960118E+109</v>
      </c>
      <c r="H205">
        <f>(p*E205)+(i*F205)+(d*G205)</f>
        <v>-7.6887730870131663E+109</v>
      </c>
    </row>
    <row r="206" spans="1:8" x14ac:dyDescent="0.25">
      <c r="A206">
        <f>PID_target</f>
        <v>13</v>
      </c>
      <c r="B206">
        <f t="shared" si="14"/>
        <v>199</v>
      </c>
      <c r="C206">
        <f>IFERROR(H205 + lpfk * (A206 - H205)*maxSpeed,0)</f>
        <v>3.5368356200260565E+110</v>
      </c>
      <c r="D206">
        <f>-1*(((maxCurrent-minCurrent)*((maxSpeed-C206)-maxSpeed))/maxSpeed)+minCurrent</f>
        <v>2.7031529381627714E+110</v>
      </c>
      <c r="E206">
        <f t="shared" si="12"/>
        <v>-2.7031529381627714E+110</v>
      </c>
      <c r="F206">
        <f t="shared" si="13"/>
        <v>-3.7776600686079393E+110</v>
      </c>
      <c r="G206">
        <f t="shared" si="15"/>
        <v>-1.9342756294614548E+110</v>
      </c>
      <c r="H206">
        <f>(p*E206)+(i*F206)+(d*G206)</f>
        <v>-2.7031529381627714E+110</v>
      </c>
    </row>
    <row r="207" spans="1:8" x14ac:dyDescent="0.25">
      <c r="A207">
        <f>PID_target</f>
        <v>13</v>
      </c>
      <c r="B207">
        <f t="shared" si="14"/>
        <v>200</v>
      </c>
      <c r="C207">
        <f>IFERROR(H206 + lpfk * (A207 - H206)*maxSpeed,0)</f>
        <v>1.2434503515548751E+111</v>
      </c>
      <c r="D207">
        <f>-1*(((maxCurrent-minCurrent)*((maxSpeed-C207)-maxSpeed))/maxSpeed)+minCurrent</f>
        <v>9.5035134011694014E+110</v>
      </c>
      <c r="E207">
        <f t="shared" si="12"/>
        <v>-9.5035134011694014E+110</v>
      </c>
      <c r="F207">
        <f t="shared" si="13"/>
        <v>-1.328117346977734E+111</v>
      </c>
      <c r="G207">
        <f t="shared" si="15"/>
        <v>-6.8003604630066304E+110</v>
      </c>
      <c r="H207">
        <f>(p*E207)+(i*F207)+(d*G207)</f>
        <v>-9.5035134011694014E+110</v>
      </c>
    </row>
    <row r="208" spans="1:8" x14ac:dyDescent="0.25">
      <c r="A208">
        <f>PID_target</f>
        <v>13</v>
      </c>
      <c r="B208">
        <f t="shared" si="14"/>
        <v>201</v>
      </c>
      <c r="C208">
        <f>IFERROR(H207 + lpfk * (A208 - H207)*maxSpeed,0)</f>
        <v>4.371616164537924E+111</v>
      </c>
      <c r="D208">
        <f>-1*(((maxCurrent-minCurrent)*((maxSpeed-C208)-maxSpeed))/maxSpeed)+minCurrent</f>
        <v>3.3411637828968414E+111</v>
      </c>
      <c r="E208">
        <f t="shared" si="12"/>
        <v>-3.3411637828968414E+111</v>
      </c>
      <c r="F208">
        <f t="shared" si="13"/>
        <v>-4.6692811298745751E+111</v>
      </c>
      <c r="G208">
        <f t="shared" si="15"/>
        <v>-2.3908124427799011E+111</v>
      </c>
      <c r="H208">
        <f>(p*E208)+(i*F208)+(d*G208)</f>
        <v>-3.3411637828968414E+111</v>
      </c>
    </row>
    <row r="209" spans="1:8" x14ac:dyDescent="0.25">
      <c r="A209">
        <f>PID_target</f>
        <v>13</v>
      </c>
      <c r="B209">
        <f t="shared" si="14"/>
        <v>202</v>
      </c>
      <c r="C209">
        <f>IFERROR(H208 + lpfk * (A209 - H208)*maxSpeed,0)</f>
        <v>1.5369353401325473E+112</v>
      </c>
      <c r="D209">
        <f>-1*(((maxCurrent-minCurrent)*((maxSpeed-C209)-maxSpeed))/maxSpeed)+minCurrent</f>
        <v>1.1746577242441612E+112</v>
      </c>
      <c r="E209">
        <f t="shared" si="12"/>
        <v>-1.1746577242441612E+112</v>
      </c>
      <c r="F209">
        <f t="shared" si="13"/>
        <v>-1.6415858372316187E+112</v>
      </c>
      <c r="G209">
        <f t="shared" si="15"/>
        <v>-8.4054134595447703E+111</v>
      </c>
      <c r="H209">
        <f>(p*E209)+(i*F209)+(d*G209)</f>
        <v>-1.1746577242441612E+112</v>
      </c>
    </row>
    <row r="210" spans="1:8" x14ac:dyDescent="0.25">
      <c r="A210">
        <f>PID_target</f>
        <v>13</v>
      </c>
      <c r="B210">
        <f t="shared" si="14"/>
        <v>203</v>
      </c>
      <c r="C210">
        <f>IFERROR(H209 + lpfk * (A210 - H209)*maxSpeed,0)</f>
        <v>5.4034255315231417E+112</v>
      </c>
      <c r="D210">
        <f>-1*(((maxCurrent-minCurrent)*((maxSpeed-C210)-maxSpeed))/maxSpeed)+minCurrent</f>
        <v>4.1297609419498293E+112</v>
      </c>
      <c r="E210">
        <f t="shared" si="12"/>
        <v>-4.1297609419498293E+112</v>
      </c>
      <c r="F210">
        <f t="shared" si="13"/>
        <v>-5.7713467791814478E+112</v>
      </c>
      <c r="G210">
        <f t="shared" si="15"/>
        <v>-2.9551032177056681E+112</v>
      </c>
      <c r="H210">
        <f>(p*E210)+(i*F210)+(d*G210)</f>
        <v>-4.1297609419498293E+112</v>
      </c>
    </row>
    <row r="211" spans="1:8" x14ac:dyDescent="0.25">
      <c r="A211">
        <f>PID_target</f>
        <v>13</v>
      </c>
      <c r="B211">
        <f t="shared" si="14"/>
        <v>204</v>
      </c>
      <c r="C211">
        <f>IFERROR(H210 + lpfk * (A211 - H210)*maxSpeed,0)</f>
        <v>1.8996900332969218E+113</v>
      </c>
      <c r="D211">
        <f>-1*(((maxCurrent-minCurrent)*((maxSpeed-C211)-maxSpeed))/maxSpeed)+minCurrent</f>
        <v>1.4519059540197901E+113</v>
      </c>
      <c r="E211">
        <f t="shared" si="12"/>
        <v>-1.4519059540197901E+113</v>
      </c>
      <c r="F211">
        <f t="shared" si="13"/>
        <v>-2.0290406319379349E+113</v>
      </c>
      <c r="G211">
        <f t="shared" si="15"/>
        <v>-1.0389298598248072E+113</v>
      </c>
      <c r="H211">
        <f>(p*E211)+(i*F211)+(d*G211)</f>
        <v>-1.4519059540197901E+113</v>
      </c>
    </row>
    <row r="212" spans="1:8" x14ac:dyDescent="0.25">
      <c r="A212">
        <f>PID_target</f>
        <v>13</v>
      </c>
      <c r="B212">
        <f t="shared" si="14"/>
        <v>205</v>
      </c>
      <c r="C212">
        <f>IFERROR(H211 + lpfk * (A212 - H211)*maxSpeed,0)</f>
        <v>6.6787673884910346E+113</v>
      </c>
      <c r="D212">
        <f>-1*(((maxCurrent-minCurrent)*((maxSpeed-C212)-maxSpeed))/maxSpeed)+minCurrent</f>
        <v>5.1044865040610051E+113</v>
      </c>
      <c r="E212">
        <f t="shared" si="12"/>
        <v>-5.1044865040610051E+113</v>
      </c>
      <c r="F212">
        <f t="shared" si="13"/>
        <v>-7.13352713599894E+113</v>
      </c>
      <c r="G212">
        <f t="shared" si="15"/>
        <v>-3.6525805500412148E+113</v>
      </c>
      <c r="H212">
        <f>(p*E212)+(i*F212)+(d*G212)</f>
        <v>-5.1044865040610051E+113</v>
      </c>
    </row>
    <row r="213" spans="1:8" x14ac:dyDescent="0.25">
      <c r="A213">
        <f>PID_target</f>
        <v>13</v>
      </c>
      <c r="B213">
        <f t="shared" si="14"/>
        <v>206</v>
      </c>
      <c r="C213">
        <f>IFERROR(H212 + lpfk * (A213 - H212)*maxSpeed,0)</f>
        <v>2.3480637918680628E+114</v>
      </c>
      <c r="D213">
        <f>-1*(((maxCurrent-minCurrent)*((maxSpeed-C213)-maxSpeed))/maxSpeed)+minCurrent</f>
        <v>1.794591612356305E+114</v>
      </c>
      <c r="E213">
        <f t="shared" si="12"/>
        <v>-1.794591612356305E+114</v>
      </c>
      <c r="F213">
        <f t="shared" si="13"/>
        <v>-2.507944325956199E+114</v>
      </c>
      <c r="G213">
        <f t="shared" si="15"/>
        <v>-1.2841429619502044E+114</v>
      </c>
      <c r="H213">
        <f>(p*E213)+(i*F213)+(d*G213)</f>
        <v>-1.794591612356305E+114</v>
      </c>
    </row>
    <row r="214" spans="1:8" x14ac:dyDescent="0.25">
      <c r="A214">
        <f>PID_target</f>
        <v>13</v>
      </c>
      <c r="B214">
        <f t="shared" si="14"/>
        <v>207</v>
      </c>
      <c r="C214">
        <f>IFERROR(H213 + lpfk * (A214 - H213)*maxSpeed,0)</f>
        <v>8.2551214168390032E+114</v>
      </c>
      <c r="D214">
        <f>-1*(((maxCurrent-minCurrent)*((maxSpeed-C214)-maxSpeed))/maxSpeed)+minCurrent</f>
        <v>6.3092713685840941E+114</v>
      </c>
      <c r="E214">
        <f t="shared" si="12"/>
        <v>-6.3092713685840941E+114</v>
      </c>
      <c r="F214">
        <f t="shared" si="13"/>
        <v>-8.8172156945402936E+114</v>
      </c>
      <c r="G214">
        <f t="shared" si="15"/>
        <v>-4.5146797562277888E+114</v>
      </c>
      <c r="H214">
        <f>(p*E214)+(i*F214)+(d*G214)</f>
        <v>-6.3092713685840941E+114</v>
      </c>
    </row>
    <row r="215" spans="1:8" x14ac:dyDescent="0.25">
      <c r="A215">
        <f>PID_target</f>
        <v>13</v>
      </c>
      <c r="B215">
        <f t="shared" si="14"/>
        <v>208</v>
      </c>
      <c r="C215">
        <f>IFERROR(H214 + lpfk * (A215 - H214)*maxSpeed,0)</f>
        <v>2.9022648295486833E+115</v>
      </c>
      <c r="D215">
        <f>-1*(((maxCurrent-minCurrent)*((maxSpeed-C215)-maxSpeed))/maxSpeed)+minCurrent</f>
        <v>2.2181595482979222E+115</v>
      </c>
      <c r="E215">
        <f t="shared" si="12"/>
        <v>-2.2181595482979222E+115</v>
      </c>
      <c r="F215">
        <f t="shared" si="13"/>
        <v>-3.0998811177519517E+115</v>
      </c>
      <c r="G215">
        <f t="shared" si="15"/>
        <v>-1.5872324114395128E+115</v>
      </c>
      <c r="H215">
        <f>(p*E215)+(i*F215)+(d*G215)</f>
        <v>-2.2181595482979222E+115</v>
      </c>
    </row>
    <row r="216" spans="1:8" x14ac:dyDescent="0.25">
      <c r="A216">
        <f>PID_target</f>
        <v>13</v>
      </c>
      <c r="B216">
        <f t="shared" si="14"/>
        <v>209</v>
      </c>
      <c r="C216">
        <f>IFERROR(H215 + lpfk * (A216 - H215)*maxSpeed,0)</f>
        <v>1.0203533922170441E+116</v>
      </c>
      <c r="D216">
        <f>-1*(((maxCurrent-minCurrent)*((maxSpeed-C216)-maxSpeed))/maxSpeed)+minCurrent</f>
        <v>7.7984152119445511E+115</v>
      </c>
      <c r="E216">
        <f t="shared" si="12"/>
        <v>-7.7984152119445511E+115</v>
      </c>
      <c r="F216">
        <f t="shared" si="13"/>
        <v>-1.0898296329696503E+116</v>
      </c>
      <c r="G216">
        <f t="shared" si="15"/>
        <v>-5.5802556636466285E+115</v>
      </c>
      <c r="H216">
        <f>(p*E216)+(i*F216)+(d*G216)</f>
        <v>-7.7984152119445511E+115</v>
      </c>
    </row>
    <row r="217" spans="1:8" x14ac:dyDescent="0.25">
      <c r="A217">
        <f>PID_target</f>
        <v>13</v>
      </c>
      <c r="B217">
        <f t="shared" si="14"/>
        <v>210</v>
      </c>
      <c r="C217">
        <f>IFERROR(H216 + lpfk * (A217 - H216)*maxSpeed,0)</f>
        <v>3.5872709974944939E+116</v>
      </c>
      <c r="D217">
        <f>-1*(((maxCurrent-minCurrent)*((maxSpeed-C217)-maxSpeed))/maxSpeed)+minCurrent</f>
        <v>2.7416999766565056E+116</v>
      </c>
      <c r="E217">
        <f t="shared" si="12"/>
        <v>-2.7416999766565056E+116</v>
      </c>
      <c r="F217">
        <f t="shared" si="13"/>
        <v>-3.8315296096261561E+116</v>
      </c>
      <c r="G217">
        <f t="shared" si="15"/>
        <v>-1.9618584554620505E+116</v>
      </c>
      <c r="H217">
        <f>(p*E217)+(i*F217)+(d*G217)</f>
        <v>-2.7416999766565056E+116</v>
      </c>
    </row>
    <row r="218" spans="1:8" x14ac:dyDescent="0.25">
      <c r="A218">
        <f>PID_target</f>
        <v>13</v>
      </c>
      <c r="B218">
        <f t="shared" si="14"/>
        <v>211</v>
      </c>
      <c r="C218">
        <f>IFERROR(H217 + lpfk * (A218 - H217)*maxSpeed,0)</f>
        <v>1.2611819892619927E+117</v>
      </c>
      <c r="D218">
        <f>-1*(((maxCurrent-minCurrent)*((maxSpeed-C218)-maxSpeed))/maxSpeed)+minCurrent</f>
        <v>9.6390337750738007E+116</v>
      </c>
      <c r="E218">
        <f t="shared" si="12"/>
        <v>-9.6390337750738007E+116</v>
      </c>
      <c r="F218">
        <f t="shared" si="13"/>
        <v>-1.3470563384699957E+117</v>
      </c>
      <c r="G218">
        <f t="shared" si="15"/>
        <v>-6.8973337984172944E+116</v>
      </c>
      <c r="H218">
        <f>(p*E218)+(i*F218)+(d*G218)</f>
        <v>-9.6390337750738007E+116</v>
      </c>
    </row>
    <row r="219" spans="1:8" x14ac:dyDescent="0.25">
      <c r="A219">
        <f>PID_target</f>
        <v>13</v>
      </c>
      <c r="B219">
        <f t="shared" si="14"/>
        <v>212</v>
      </c>
      <c r="C219">
        <f>IFERROR(H218 + lpfk * (A219 - H218)*maxSpeed,0)</f>
        <v>4.433955536533949E+117</v>
      </c>
      <c r="D219">
        <f>-1*(((maxCurrent-minCurrent)*((maxSpeed-C219)-maxSpeed))/maxSpeed)+minCurrent</f>
        <v>3.3888088743509466E+117</v>
      </c>
      <c r="E219">
        <f t="shared" si="12"/>
        <v>-3.3888088743509466E+117</v>
      </c>
      <c r="F219">
        <f t="shared" si="13"/>
        <v>-4.7358652128209422E+117</v>
      </c>
      <c r="G219">
        <f t="shared" si="15"/>
        <v>-2.4249054968435664E+117</v>
      </c>
      <c r="H219">
        <f>(p*E219)+(i*F219)+(d*G219)</f>
        <v>-3.3888088743509466E+117</v>
      </c>
    </row>
    <row r="220" spans="1:8" x14ac:dyDescent="0.25">
      <c r="A220">
        <f>PID_target</f>
        <v>13</v>
      </c>
      <c r="B220">
        <f t="shared" si="14"/>
        <v>213</v>
      </c>
      <c r="C220">
        <f>IFERROR(H219 + lpfk * (A220 - H219)*maxSpeed,0)</f>
        <v>1.5588520822014354E+118</v>
      </c>
      <c r="D220">
        <f>-1*(((maxCurrent-minCurrent)*((maxSpeed-C220)-maxSpeed))/maxSpeed)+minCurrent</f>
        <v>1.1914083771110969E+118</v>
      </c>
      <c r="E220">
        <f t="shared" si="12"/>
        <v>-1.1914083771110969E+118</v>
      </c>
      <c r="F220">
        <f t="shared" si="13"/>
        <v>-1.6649948983931912E+118</v>
      </c>
      <c r="G220">
        <f t="shared" si="15"/>
        <v>-8.5252748967600221E+117</v>
      </c>
      <c r="H220">
        <f>(p*E220)+(i*F220)+(d*G220)</f>
        <v>-1.1914083771110969E+118</v>
      </c>
    </row>
    <row r="221" spans="1:8" x14ac:dyDescent="0.25">
      <c r="A221">
        <f>PID_target</f>
        <v>13</v>
      </c>
      <c r="B221">
        <f t="shared" si="14"/>
        <v>214</v>
      </c>
      <c r="C221">
        <f>IFERROR(H220 + lpfk * (A221 - H220)*maxSpeed,0)</f>
        <v>5.4804785347110454E+118</v>
      </c>
      <c r="D221">
        <f>-1*(((maxCurrent-minCurrent)*((maxSpeed-C221)-maxSpeed))/maxSpeed)+minCurrent</f>
        <v>4.1886514515291557E+118</v>
      </c>
      <c r="E221">
        <f t="shared" si="12"/>
        <v>-4.1886514515291557E+118</v>
      </c>
      <c r="F221">
        <f t="shared" si="13"/>
        <v>-5.8536463499223467E+118</v>
      </c>
      <c r="G221">
        <f t="shared" si="15"/>
        <v>-2.9972430744180586E+118</v>
      </c>
      <c r="H221">
        <f>(p*E221)+(i*F221)+(d*G221)</f>
        <v>-4.1886514515291557E+118</v>
      </c>
    </row>
    <row r="222" spans="1:8" x14ac:dyDescent="0.25">
      <c r="A222">
        <f>PID_target</f>
        <v>13</v>
      </c>
      <c r="B222">
        <f t="shared" si="14"/>
        <v>215</v>
      </c>
      <c r="C222">
        <f>IFERROR(H221 + lpfk * (A222 - H221)*maxSpeed,0)</f>
        <v>1.9267796677034114E+119</v>
      </c>
      <c r="D222">
        <f>-1*(((maxCurrent-minCurrent)*((maxSpeed-C222)-maxSpeed))/maxSpeed)+minCurrent</f>
        <v>1.4726101746018929E+119</v>
      </c>
      <c r="E222">
        <f t="shared" si="12"/>
        <v>-1.4726101746018929E+119</v>
      </c>
      <c r="F222">
        <f t="shared" si="13"/>
        <v>-2.0579748095941278E+119</v>
      </c>
      <c r="G222">
        <f t="shared" si="15"/>
        <v>-1.0537450294489773E+119</v>
      </c>
      <c r="H222">
        <f>(p*E222)+(i*F222)+(d*G222)</f>
        <v>-1.4726101746018929E+119</v>
      </c>
    </row>
    <row r="223" spans="1:8" x14ac:dyDescent="0.25">
      <c r="A223">
        <f>PID_target</f>
        <v>13</v>
      </c>
      <c r="B223">
        <f t="shared" si="14"/>
        <v>216</v>
      </c>
      <c r="C223">
        <f>IFERROR(H222 + lpfk * (A223 - H222)*maxSpeed,0)</f>
        <v>6.7740068031687081E+119</v>
      </c>
      <c r="D223">
        <f>-1*(((maxCurrent-minCurrent)*((maxSpeed-C223)-maxSpeed))/maxSpeed)+minCurrent</f>
        <v>5.1772766281360836E+119</v>
      </c>
      <c r="E223">
        <f t="shared" si="12"/>
        <v>-5.1772766281360836E+119</v>
      </c>
      <c r="F223">
        <f t="shared" si="13"/>
        <v>-7.2352514377302114E+119</v>
      </c>
      <c r="G223">
        <f t="shared" si="15"/>
        <v>-3.7046664535341905E+119</v>
      </c>
      <c r="H223">
        <f>(p*E223)+(i*F223)+(d*G223)</f>
        <v>-5.1772766281360836E+119</v>
      </c>
    </row>
    <row r="224" spans="1:8" x14ac:dyDescent="0.25">
      <c r="A224">
        <f>PID_target</f>
        <v>13</v>
      </c>
      <c r="B224">
        <f t="shared" si="14"/>
        <v>217</v>
      </c>
      <c r="C224">
        <f>IFERROR(H223 + lpfk * (A224 - H223)*maxSpeed,0)</f>
        <v>2.3815472489425989E+120</v>
      </c>
      <c r="D224">
        <f>-1*(((maxCurrent-minCurrent)*((maxSpeed-C224)-maxSpeed))/maxSpeed)+minCurrent</f>
        <v>1.8201825402632719E+120</v>
      </c>
      <c r="E224">
        <f t="shared" si="12"/>
        <v>-1.8201825402632719E+120</v>
      </c>
      <c r="F224">
        <f t="shared" si="13"/>
        <v>-2.5437076840362929E+120</v>
      </c>
      <c r="G224">
        <f t="shared" si="15"/>
        <v>-1.3024548774496635E+120</v>
      </c>
      <c r="H224">
        <f>(p*E224)+(i*F224)+(d*G224)</f>
        <v>-1.8201825402632719E+120</v>
      </c>
    </row>
    <row r="225" spans="1:8" x14ac:dyDescent="0.25">
      <c r="A225">
        <f>PID_target</f>
        <v>13</v>
      </c>
      <c r="B225">
        <f t="shared" si="14"/>
        <v>218</v>
      </c>
      <c r="C225">
        <f>IFERROR(H224 + lpfk * (A225 - H224)*maxSpeed,0)</f>
        <v>8.372839685211051E+120</v>
      </c>
      <c r="D225">
        <f>-1*(((maxCurrent-minCurrent)*((maxSpeed-C225)-maxSpeed))/maxSpeed)+minCurrent</f>
        <v>6.3992417594113035E+120</v>
      </c>
      <c r="E225">
        <f t="shared" si="12"/>
        <v>-6.3992417594113035E+120</v>
      </c>
      <c r="F225">
        <f t="shared" si="13"/>
        <v>-8.9429494434475958E+120</v>
      </c>
      <c r="G225">
        <f t="shared" si="15"/>
        <v>-4.5790592191480319E+120</v>
      </c>
      <c r="H225">
        <f>(p*E225)+(i*F225)+(d*G225)</f>
        <v>-6.3992417594113035E+120</v>
      </c>
    </row>
    <row r="226" spans="1:8" x14ac:dyDescent="0.25">
      <c r="A226">
        <f>PID_target</f>
        <v>13</v>
      </c>
      <c r="B226">
        <f t="shared" si="14"/>
        <v>219</v>
      </c>
      <c r="C226">
        <f>IFERROR(H225 + lpfk * (A226 - H225)*maxSpeed,0)</f>
        <v>2.9436512093291996E+121</v>
      </c>
      <c r="D226">
        <f>-1*(((maxCurrent-minCurrent)*((maxSpeed-C226)-maxSpeed))/maxSpeed)+minCurrent</f>
        <v>2.2497905671301738E+121</v>
      </c>
      <c r="E226">
        <f t="shared" si="12"/>
        <v>-2.2497905671301738E+121</v>
      </c>
      <c r="F226">
        <f t="shared" si="13"/>
        <v>-3.1440855114749334E+121</v>
      </c>
      <c r="G226">
        <f t="shared" si="15"/>
        <v>-1.6098663911890435E+121</v>
      </c>
      <c r="H226">
        <f>(p*E226)+(i*F226)+(d*G226)</f>
        <v>-2.2497905671301738E+121</v>
      </c>
    </row>
    <row r="227" spans="1:8" x14ac:dyDescent="0.25">
      <c r="A227">
        <f>PID_target</f>
        <v>13</v>
      </c>
      <c r="B227">
        <f t="shared" si="14"/>
        <v>220</v>
      </c>
      <c r="C227">
        <f>IFERROR(H226 + lpfk * (A227 - H226)*maxSpeed,0)</f>
        <v>1.0349036608798801E+122</v>
      </c>
      <c r="D227">
        <f>-1*(((maxCurrent-minCurrent)*((maxSpeed-C227)-maxSpeed))/maxSpeed)+minCurrent</f>
        <v>7.9096208367247969E+121</v>
      </c>
      <c r="E227">
        <f t="shared" si="12"/>
        <v>-7.9096208367247969E+121</v>
      </c>
      <c r="F227">
        <f t="shared" si="13"/>
        <v>-1.105370634819973E+122</v>
      </c>
      <c r="G227">
        <f t="shared" si="15"/>
        <v>-5.6598302695946232E+121</v>
      </c>
      <c r="H227">
        <f>(p*E227)+(i*F227)+(d*G227)</f>
        <v>-7.9096208367247969E+121</v>
      </c>
    </row>
    <row r="228" spans="1:8" x14ac:dyDescent="0.25">
      <c r="A228">
        <f>PID_target</f>
        <v>13</v>
      </c>
      <c r="B228">
        <f t="shared" si="14"/>
        <v>221</v>
      </c>
      <c r="C228">
        <f>IFERROR(H227 + lpfk * (A228 - H227)*maxSpeed,0)</f>
        <v>3.6384255848934071E+122</v>
      </c>
      <c r="D228">
        <f>-1*(((maxCurrent-minCurrent)*((maxSpeed-C228)-maxSpeed))/maxSpeed)+minCurrent</f>
        <v>2.7807966970256751E+122</v>
      </c>
      <c r="E228">
        <f t="shared" si="12"/>
        <v>-2.7807966970256751E+122</v>
      </c>
      <c r="F228">
        <f t="shared" si="13"/>
        <v>-3.8861673318456479E+122</v>
      </c>
      <c r="G228">
        <f t="shared" si="15"/>
        <v>-1.9898346133531956E+122</v>
      </c>
      <c r="H228">
        <f>(p*E228)+(i*F228)+(d*G228)</f>
        <v>-2.7807966970256751E+122</v>
      </c>
    </row>
    <row r="229" spans="1:8" x14ac:dyDescent="0.25">
      <c r="A229">
        <f>PID_target</f>
        <v>13</v>
      </c>
      <c r="B229">
        <f t="shared" si="14"/>
        <v>222</v>
      </c>
      <c r="C229">
        <f>IFERROR(H228 + lpfk * (A229 - H228)*maxSpeed,0)</f>
        <v>1.2791664806318107E+123</v>
      </c>
      <c r="D229">
        <f>-1*(((maxCurrent-minCurrent)*((maxSpeed-C229)-maxSpeed))/maxSpeed)+minCurrent</f>
        <v>9.7764866734002656E+122</v>
      </c>
      <c r="E229">
        <f t="shared" si="12"/>
        <v>-9.7764866734002656E+122</v>
      </c>
      <c r="F229">
        <f t="shared" si="13"/>
        <v>-1.3662654005245914E+123</v>
      </c>
      <c r="G229">
        <f t="shared" si="15"/>
        <v>-6.9956899763745905E+122</v>
      </c>
      <c r="H229">
        <f>(p*E229)+(i*F229)+(d*G229)</f>
        <v>-9.7764866734002656E+122</v>
      </c>
    </row>
    <row r="230" spans="1:8" x14ac:dyDescent="0.25">
      <c r="A230">
        <f>PID_target</f>
        <v>13</v>
      </c>
      <c r="B230">
        <f t="shared" si="14"/>
        <v>223</v>
      </c>
      <c r="C230">
        <f>IFERROR(H229 + lpfk * (A230 - H229)*maxSpeed,0)</f>
        <v>4.4971838697641227E+123</v>
      </c>
      <c r="D230">
        <f>-1*(((maxCurrent-minCurrent)*((maxSpeed-C230)-maxSpeed))/maxSpeed)+minCurrent</f>
        <v>3.437133386176865E+123</v>
      </c>
      <c r="E230">
        <f t="shared" si="12"/>
        <v>-3.437133386176865E+123</v>
      </c>
      <c r="F230">
        <f t="shared" si="13"/>
        <v>-4.8033987867014567E+123</v>
      </c>
      <c r="G230">
        <f t="shared" si="15"/>
        <v>-2.4594847188368385E+123</v>
      </c>
      <c r="H230">
        <f>(p*E230)+(i*F230)+(d*G230)</f>
        <v>-3.437133386176865E+123</v>
      </c>
    </row>
    <row r="231" spans="1:8" x14ac:dyDescent="0.25">
      <c r="A231">
        <f>PID_target</f>
        <v>13</v>
      </c>
      <c r="B231">
        <f t="shared" si="14"/>
        <v>224</v>
      </c>
      <c r="C231">
        <f>IFERROR(H230 + lpfk * (A231 - H230)*maxSpeed,0)</f>
        <v>1.5810813576413579E+124</v>
      </c>
      <c r="D231">
        <f>-1*(((maxCurrent-minCurrent)*((maxSpeed-C231)-maxSpeed))/maxSpeed)+minCurrent</f>
        <v>1.2083978947687521E+124</v>
      </c>
      <c r="E231">
        <f t="shared" si="12"/>
        <v>-1.2083978947687521E+124</v>
      </c>
      <c r="F231">
        <f t="shared" si="13"/>
        <v>-1.6887377734388978E+124</v>
      </c>
      <c r="G231">
        <f t="shared" si="15"/>
        <v>-8.6468455615106558E+123</v>
      </c>
      <c r="H231">
        <f>(p*E231)+(i*F231)+(d*G231)</f>
        <v>-1.2083978947687521E+124</v>
      </c>
    </row>
    <row r="232" spans="1:8" x14ac:dyDescent="0.25">
      <c r="A232">
        <f>PID_target</f>
        <v>13</v>
      </c>
      <c r="B232">
        <f t="shared" si="14"/>
        <v>225</v>
      </c>
      <c r="C232">
        <f>IFERROR(H231 + lpfk * (A232 - H231)*maxSpeed,0)</f>
        <v>5.5586303159362605E+124</v>
      </c>
      <c r="D232">
        <f>-1*(((maxCurrent-minCurrent)*((maxSpeed-C232)-maxSpeed))/maxSpeed)+minCurrent</f>
        <v>4.2483817414655702E+124</v>
      </c>
      <c r="E232">
        <f t="shared" si="12"/>
        <v>-4.2483817414655702E+124</v>
      </c>
      <c r="F232">
        <f t="shared" si="13"/>
        <v>-5.9371195149044675E+124</v>
      </c>
      <c r="G232">
        <f t="shared" si="15"/>
        <v>-3.0399838466968181E+124</v>
      </c>
      <c r="H232">
        <f>(p*E232)+(i*F232)+(d*G232)</f>
        <v>-4.2483817414655702E+124</v>
      </c>
    </row>
    <row r="233" spans="1:8" x14ac:dyDescent="0.25">
      <c r="A233">
        <f>PID_target</f>
        <v>13</v>
      </c>
      <c r="B233">
        <f t="shared" si="14"/>
        <v>226</v>
      </c>
      <c r="C233">
        <f>IFERROR(H232 + lpfk * (A233 - H232)*maxSpeed,0)</f>
        <v>1.9542556010741627E+125</v>
      </c>
      <c r="D233">
        <f>-1*(((maxCurrent-minCurrent)*((maxSpeed-C233)-maxSpeed))/maxSpeed)+minCurrent</f>
        <v>1.4936096379638244E+125</v>
      </c>
      <c r="E233">
        <f t="shared" si="12"/>
        <v>-1.4936096379638244E+125</v>
      </c>
      <c r="F233">
        <f t="shared" si="13"/>
        <v>-2.0873215894542711E+125</v>
      </c>
      <c r="G233">
        <f t="shared" si="15"/>
        <v>-1.0687714638172674E+125</v>
      </c>
      <c r="H233">
        <f>(p*E233)+(i*F233)+(d*G233)</f>
        <v>-1.4936096379638244E+125</v>
      </c>
    </row>
    <row r="234" spans="1:8" x14ac:dyDescent="0.25">
      <c r="A234">
        <f>PID_target</f>
        <v>13</v>
      </c>
      <c r="B234">
        <f t="shared" si="14"/>
        <v>227</v>
      </c>
      <c r="C234">
        <f>IFERROR(H233 + lpfk * (A234 - H233)*maxSpeed,0)</f>
        <v>6.8706043346335921E+125</v>
      </c>
      <c r="D234">
        <f>-1*(((maxCurrent-minCurrent)*((maxSpeed-C234)-maxSpeed))/maxSpeed)+minCurrent</f>
        <v>5.2511047414699599E+125</v>
      </c>
      <c r="E234">
        <f t="shared" si="12"/>
        <v>-5.2511047414699599E+125</v>
      </c>
      <c r="F234">
        <f t="shared" si="13"/>
        <v>-7.3384263309242314E+125</v>
      </c>
      <c r="G234">
        <f t="shared" si="15"/>
        <v>-3.7574951035061353E+125</v>
      </c>
      <c r="H234">
        <f>(p*E234)+(i*F234)+(d*G234)</f>
        <v>-5.2511047414699599E+125</v>
      </c>
    </row>
    <row r="235" spans="1:8" x14ac:dyDescent="0.25">
      <c r="A235">
        <f>PID_target</f>
        <v>13</v>
      </c>
      <c r="B235">
        <f t="shared" si="14"/>
        <v>228</v>
      </c>
      <c r="C235">
        <f>IFERROR(H234 + lpfk * (A235 - H234)*maxSpeed,0)</f>
        <v>2.4155081810761812E+126</v>
      </c>
      <c r="D235">
        <f>-1*(((maxCurrent-minCurrent)*((maxSpeed-C235)-maxSpeed))/maxSpeed)+minCurrent</f>
        <v>1.8461383955367955E+126</v>
      </c>
      <c r="E235">
        <f t="shared" si="12"/>
        <v>-1.8461383955367955E+126</v>
      </c>
      <c r="F235">
        <f t="shared" si="13"/>
        <v>-2.5799810286292185E+126</v>
      </c>
      <c r="G235">
        <f t="shared" si="15"/>
        <v>-1.3210279213897994E+126</v>
      </c>
      <c r="H235">
        <f>(p*E235)+(i*F235)+(d*G235)</f>
        <v>-1.8461383955367955E+126</v>
      </c>
    </row>
    <row r="236" spans="1:8" x14ac:dyDescent="0.25">
      <c r="A236">
        <f>PID_target</f>
        <v>13</v>
      </c>
      <c r="B236">
        <f t="shared" si="14"/>
        <v>229</v>
      </c>
      <c r="C236">
        <f>IFERROR(H235 + lpfk * (A236 - H235)*maxSpeed,0)</f>
        <v>8.4922366194692592E+126</v>
      </c>
      <c r="D236">
        <f>-1*(((maxCurrent-minCurrent)*((maxSpeed-C236)-maxSpeed))/maxSpeed)+minCurrent</f>
        <v>6.4904951305943624E+126</v>
      </c>
      <c r="E236">
        <f t="shared" si="12"/>
        <v>-6.4904951305943624E+126</v>
      </c>
      <c r="F236">
        <f t="shared" si="13"/>
        <v>-9.0704761592235808E+126</v>
      </c>
      <c r="G236">
        <f t="shared" si="15"/>
        <v>-4.6443567350575666E+126</v>
      </c>
      <c r="H236">
        <f>(p*E236)+(i*F236)+(d*G236)</f>
        <v>-6.4904951305943624E+126</v>
      </c>
    </row>
    <row r="237" spans="1:8" x14ac:dyDescent="0.25">
      <c r="A237">
        <f>PID_target</f>
        <v>13</v>
      </c>
      <c r="B237">
        <f t="shared" si="14"/>
        <v>230</v>
      </c>
      <c r="C237">
        <f>IFERROR(H236 + lpfk * (A237 - H236)*maxSpeed,0)</f>
        <v>2.9856277600734069E+127</v>
      </c>
      <c r="D237">
        <f>-1*(((maxCurrent-minCurrent)*((maxSpeed-C237)-maxSpeed))/maxSpeed)+minCurrent</f>
        <v>2.2818726451989608E+127</v>
      </c>
      <c r="E237">
        <f t="shared" si="12"/>
        <v>-2.2818726451989608E+127</v>
      </c>
      <c r="F237">
        <f t="shared" si="13"/>
        <v>-3.1889202611213188E+127</v>
      </c>
      <c r="G237">
        <f t="shared" si="15"/>
        <v>-1.6328231321395245E+127</v>
      </c>
      <c r="H237">
        <f>(p*E237)+(i*F237)+(d*G237)</f>
        <v>-2.2818726451989608E+127</v>
      </c>
    </row>
    <row r="238" spans="1:8" x14ac:dyDescent="0.25">
      <c r="A238">
        <f>PID_target</f>
        <v>13</v>
      </c>
      <c r="B238">
        <f t="shared" si="14"/>
        <v>231</v>
      </c>
      <c r="C238">
        <f>IFERROR(H237 + lpfk * (A238 - H237)*maxSpeed,0)</f>
        <v>1.0496614167915219E+128</v>
      </c>
      <c r="D238">
        <f>-1*(((maxCurrent-minCurrent)*((maxSpeed-C238)-maxSpeed))/maxSpeed)+minCurrent</f>
        <v>8.0224122569066322E+127</v>
      </c>
      <c r="E238">
        <f t="shared" si="12"/>
        <v>-8.0224122569066322E+127</v>
      </c>
      <c r="F238">
        <f t="shared" si="13"/>
        <v>-1.1211332518027951E+128</v>
      </c>
      <c r="G238">
        <f t="shared" si="15"/>
        <v>-5.7405396117076709E+127</v>
      </c>
      <c r="H238">
        <f>(p*E238)+(i*F238)+(d*G238)</f>
        <v>-8.0224122569066322E+127</v>
      </c>
    </row>
    <row r="239" spans="1:8" x14ac:dyDescent="0.25">
      <c r="A239">
        <f>PID_target</f>
        <v>13</v>
      </c>
      <c r="B239">
        <f t="shared" si="14"/>
        <v>232</v>
      </c>
      <c r="C239">
        <f>IFERROR(H238 + lpfk * (A239 - H238)*maxSpeed,0)</f>
        <v>3.6903096381770508E+128</v>
      </c>
      <c r="D239">
        <f>-1*(((maxCurrent-minCurrent)*((maxSpeed-C239)-maxSpeed))/maxSpeed)+minCurrent</f>
        <v>2.8204509377496029E+128</v>
      </c>
      <c r="E239">
        <f t="shared" si="12"/>
        <v>-2.8204509377496029E+128</v>
      </c>
      <c r="F239">
        <f t="shared" si="13"/>
        <v>-3.9415841895523982E+128</v>
      </c>
      <c r="G239">
        <f t="shared" si="15"/>
        <v>-2.0182097120589395E+128</v>
      </c>
      <c r="H239">
        <f>(p*E239)+(i*F239)+(d*G239)</f>
        <v>-2.8204509377496029E+128</v>
      </c>
    </row>
    <row r="240" spans="1:8" x14ac:dyDescent="0.25">
      <c r="A240">
        <f>PID_target</f>
        <v>13</v>
      </c>
      <c r="B240">
        <f t="shared" si="14"/>
        <v>233</v>
      </c>
      <c r="C240">
        <f>IFERROR(H239 + lpfk * (A240 - H239)*maxSpeed,0)</f>
        <v>1.2974074313648173E+129</v>
      </c>
      <c r="D240">
        <f>-1*(((maxCurrent-minCurrent)*((maxSpeed-C240)-maxSpeed))/maxSpeed)+minCurrent</f>
        <v>9.9158996540025306E+128</v>
      </c>
      <c r="E240">
        <f t="shared" si="12"/>
        <v>-9.9158996540025306E+128</v>
      </c>
      <c r="F240">
        <f t="shared" si="13"/>
        <v>-1.3857483843554928E+129</v>
      </c>
      <c r="G240">
        <f t="shared" si="15"/>
        <v>-7.0954487162529285E+128</v>
      </c>
      <c r="H240">
        <f>(p*E240)+(i*F240)+(d*G240)</f>
        <v>-9.9158996540025306E+128</v>
      </c>
    </row>
    <row r="241" spans="1:8" x14ac:dyDescent="0.25">
      <c r="A241">
        <f>PID_target</f>
        <v>13</v>
      </c>
      <c r="B241">
        <f t="shared" si="14"/>
        <v>234</v>
      </c>
      <c r="C241">
        <f>IFERROR(H240 + lpfk * (A241 - H240)*maxSpeed,0)</f>
        <v>4.5613138408411636E+129</v>
      </c>
      <c r="D241">
        <f>-1*(((maxCurrent-minCurrent)*((maxSpeed-C241)-maxSpeed))/maxSpeed)+minCurrent</f>
        <v>3.4861470069286029E+129</v>
      </c>
      <c r="E241">
        <f t="shared" si="12"/>
        <v>-3.4861470069286029E+129</v>
      </c>
      <c r="F241">
        <f t="shared" si="13"/>
        <v>-4.8718953912840957E+129</v>
      </c>
      <c r="G241">
        <f t="shared" si="15"/>
        <v>-2.4945570415283497E+129</v>
      </c>
      <c r="H241">
        <f>(p*E241)+(i*F241)+(d*G241)</f>
        <v>-3.4861470069286029E+129</v>
      </c>
    </row>
    <row r="242" spans="1:8" x14ac:dyDescent="0.25">
      <c r="A242">
        <f>PID_target</f>
        <v>13</v>
      </c>
      <c r="B242">
        <f t="shared" si="14"/>
        <v>235</v>
      </c>
      <c r="C242">
        <f>IFERROR(H241 + lpfk * (A242 - H241)*maxSpeed,0)</f>
        <v>1.6036276231871574E+130</v>
      </c>
      <c r="D242">
        <f>-1*(((maxCurrent-minCurrent)*((maxSpeed-C242)-maxSpeed))/maxSpeed)+minCurrent</f>
        <v>1.2256296834358988E+130</v>
      </c>
      <c r="E242">
        <f t="shared" si="12"/>
        <v>-1.2256296834358988E+130</v>
      </c>
      <c r="F242">
        <f t="shared" si="13"/>
        <v>-1.7128192225643083E+130</v>
      </c>
      <c r="G242">
        <f t="shared" si="15"/>
        <v>-8.7701498274303844E+129</v>
      </c>
      <c r="H242">
        <f>(p*E242)+(i*F242)+(d*G242)</f>
        <v>-1.2256296834358988E+130</v>
      </c>
    </row>
    <row r="243" spans="1:8" x14ac:dyDescent="0.25">
      <c r="A243">
        <f>PID_target</f>
        <v>13</v>
      </c>
      <c r="B243">
        <f t="shared" si="14"/>
        <v>236</v>
      </c>
      <c r="C243">
        <f>IFERROR(H242 + lpfk * (A243 - H242)*maxSpeed,0)</f>
        <v>5.6378965438051348E+130</v>
      </c>
      <c r="D243">
        <f>-1*(((maxCurrent-minCurrent)*((maxSpeed-C243)-maxSpeed))/maxSpeed)+minCurrent</f>
        <v>4.3089637870510669E+130</v>
      </c>
      <c r="E243">
        <f t="shared" si="12"/>
        <v>-4.3089637870510669E+130</v>
      </c>
      <c r="F243">
        <f t="shared" si="13"/>
        <v>-6.0217830096153751E+130</v>
      </c>
      <c r="G243">
        <f t="shared" si="15"/>
        <v>-3.0833341036151681E+130</v>
      </c>
      <c r="H243">
        <f>(p*E243)+(i*F243)+(d*G243)</f>
        <v>-4.3089637870510669E+130</v>
      </c>
    </row>
    <row r="244" spans="1:8" x14ac:dyDescent="0.25">
      <c r="A244">
        <f>PID_target</f>
        <v>13</v>
      </c>
      <c r="B244">
        <f t="shared" si="14"/>
        <v>237</v>
      </c>
      <c r="C244">
        <f>IFERROR(H243 + lpfk * (A244 - H243)*maxSpeed,0)</f>
        <v>1.9821233420434908E+131</v>
      </c>
      <c r="D244">
        <f>-1*(((maxCurrent-minCurrent)*((maxSpeed-C244)-maxSpeed))/maxSpeed)+minCurrent</f>
        <v>1.5149085542760966E+131</v>
      </c>
      <c r="E244">
        <f t="shared" si="12"/>
        <v>-1.5149085542760966E+131</v>
      </c>
      <c r="F244">
        <f t="shared" si="13"/>
        <v>-2.1170868552376341E+131</v>
      </c>
      <c r="G244">
        <f t="shared" si="15"/>
        <v>-1.0840121755709898E+131</v>
      </c>
      <c r="H244">
        <f>(p*E244)+(i*F244)+(d*G244)</f>
        <v>-1.5149085542760966E+131</v>
      </c>
    </row>
    <row r="245" spans="1:8" x14ac:dyDescent="0.25">
      <c r="A245">
        <f>PID_target</f>
        <v>13</v>
      </c>
      <c r="B245">
        <f t="shared" si="14"/>
        <v>238</v>
      </c>
      <c r="C245">
        <f>IFERROR(H244 + lpfk * (A245 - H244)*maxSpeed,0)</f>
        <v>6.968579349670045E+131</v>
      </c>
      <c r="D245">
        <f>-1*(((maxCurrent-minCurrent)*((maxSpeed-C245)-maxSpeed))/maxSpeed)+minCurrent</f>
        <v>5.3259856458192484E+131</v>
      </c>
      <c r="E245">
        <f t="shared" si="12"/>
        <v>-5.3259856458192484E+131</v>
      </c>
      <c r="F245">
        <f t="shared" si="13"/>
        <v>-7.4430725010568822E+131</v>
      </c>
      <c r="G245">
        <f t="shared" si="15"/>
        <v>-3.811077091543152E+131</v>
      </c>
      <c r="H245">
        <f>(p*E245)+(i*F245)+(d*G245)</f>
        <v>-5.3259856458192484E+131</v>
      </c>
    </row>
    <row r="246" spans="1:8" x14ac:dyDescent="0.25">
      <c r="A246">
        <f>PID_target</f>
        <v>13</v>
      </c>
      <c r="B246">
        <f t="shared" si="14"/>
        <v>239</v>
      </c>
      <c r="C246">
        <f>IFERROR(H245 + lpfk * (A246 - H245)*maxSpeed,0)</f>
        <v>2.4499533970768546E+132</v>
      </c>
      <c r="D246">
        <f>-1*(((maxCurrent-minCurrent)*((maxSpeed-C246)-maxSpeed))/maxSpeed)+minCurrent</f>
        <v>1.872464382051596E+132</v>
      </c>
      <c r="E246">
        <f t="shared" si="12"/>
        <v>-1.872464382051596E+132</v>
      </c>
      <c r="F246">
        <f t="shared" si="13"/>
        <v>-2.6167716321572842E+132</v>
      </c>
      <c r="G246">
        <f t="shared" si="15"/>
        <v>-1.339865817469671E+132</v>
      </c>
      <c r="H246">
        <f>(p*E246)+(i*F246)+(d*G246)</f>
        <v>-1.872464382051596E+132</v>
      </c>
    </row>
    <row r="247" spans="1:8" x14ac:dyDescent="0.25">
      <c r="A247">
        <f>PID_target</f>
        <v>13</v>
      </c>
      <c r="B247">
        <f t="shared" si="14"/>
        <v>240</v>
      </c>
      <c r="C247">
        <f>IFERROR(H246 + lpfk * (A247 - H246)*maxSpeed,0)</f>
        <v>8.6133361574373413E+132</v>
      </c>
      <c r="D247">
        <f>-1*(((maxCurrent-minCurrent)*((maxSpeed-C247)-maxSpeed))/maxSpeed)+minCurrent</f>
        <v>6.5830497774699664E+132</v>
      </c>
      <c r="E247">
        <f t="shared" si="12"/>
        <v>-6.5830497774699664E+132</v>
      </c>
      <c r="F247">
        <f t="shared" si="13"/>
        <v>-9.19982140962725E+132</v>
      </c>
      <c r="G247">
        <f t="shared" si="15"/>
        <v>-4.7105853954183705E+132</v>
      </c>
      <c r="H247">
        <f>(p*E247)+(i*F247)+(d*G247)</f>
        <v>-6.5830497774699664E+132</v>
      </c>
    </row>
    <row r="248" spans="1:8" x14ac:dyDescent="0.25">
      <c r="A248">
        <f>PID_target</f>
        <v>13</v>
      </c>
      <c r="B248">
        <f t="shared" si="14"/>
        <v>241</v>
      </c>
      <c r="C248">
        <f>IFERROR(H247 + lpfk * (A248 - H247)*maxSpeed,0)</f>
        <v>3.0282028976361845E+133</v>
      </c>
      <c r="D248">
        <f>-1*(((maxCurrent-minCurrent)*((maxSpeed-C248)-maxSpeed))/maxSpeed)+minCurrent</f>
        <v>2.3144122146219409E+133</v>
      </c>
      <c r="E248">
        <f t="shared" si="12"/>
        <v>-2.3144122146219409E+133</v>
      </c>
      <c r="F248">
        <f t="shared" si="13"/>
        <v>-3.2343943555846662E+133</v>
      </c>
      <c r="G248">
        <f t="shared" si="15"/>
        <v>-1.6561072368749442E+133</v>
      </c>
      <c r="H248">
        <f>(p*E248)+(i*F248)+(d*G248)</f>
        <v>-2.3144122146219409E+133</v>
      </c>
    </row>
    <row r="249" spans="1:8" x14ac:dyDescent="0.25">
      <c r="A249">
        <f>PID_target</f>
        <v>13</v>
      </c>
      <c r="B249">
        <f t="shared" si="14"/>
        <v>242</v>
      </c>
      <c r="C249">
        <f>IFERROR(H248 + lpfk * (A249 - H248)*maxSpeed,0)</f>
        <v>1.0646296187260929E+134</v>
      </c>
      <c r="D249">
        <f>-1*(((maxCurrent-minCurrent)*((maxSpeed-C249)-maxSpeed))/maxSpeed)+minCurrent</f>
        <v>8.1368120859779945E+133</v>
      </c>
      <c r="E249">
        <f t="shared" si="12"/>
        <v>-8.1368120859779945E+133</v>
      </c>
      <c r="F249">
        <f t="shared" si="13"/>
        <v>-1.1371206441562661E+134</v>
      </c>
      <c r="G249">
        <f t="shared" si="15"/>
        <v>-5.8223998713560536E+133</v>
      </c>
      <c r="H249">
        <f>(p*E249)+(i*F249)+(d*G249)</f>
        <v>-8.1368120859779945E+133</v>
      </c>
    </row>
    <row r="250" spans="1:8" x14ac:dyDescent="0.25">
      <c r="A250">
        <f>PID_target</f>
        <v>13</v>
      </c>
      <c r="B250">
        <f t="shared" si="14"/>
        <v>243</v>
      </c>
      <c r="C250">
        <f>IFERROR(H249 + lpfk * (A250 - H249)*maxSpeed,0)</f>
        <v>3.7429335595498782E+134</v>
      </c>
      <c r="D250">
        <f>-1*(((maxCurrent-minCurrent)*((maxSpeed-C250)-maxSpeed))/maxSpeed)+minCurrent</f>
        <v>2.8606706490845496E+134</v>
      </c>
      <c r="E250">
        <f t="shared" si="12"/>
        <v>-2.8606706490845496E+134</v>
      </c>
      <c r="F250">
        <f t="shared" si="13"/>
        <v>-3.9977912932408153E+134</v>
      </c>
      <c r="G250">
        <f t="shared" si="15"/>
        <v>-2.0469894404867502E+134</v>
      </c>
      <c r="H250">
        <f>(p*E250)+(i*F250)+(d*G250)</f>
        <v>-2.8606706490845496E+134</v>
      </c>
    </row>
    <row r="251" spans="1:8" x14ac:dyDescent="0.25">
      <c r="A251">
        <f>PID_target</f>
        <v>13</v>
      </c>
      <c r="B251">
        <f t="shared" si="14"/>
        <v>244</v>
      </c>
      <c r="C251">
        <f>IFERROR(H250 + lpfk * (A251 - H250)*maxSpeed,0)</f>
        <v>1.3159084985788929E+135</v>
      </c>
      <c r="D251">
        <f>-1*(((maxCurrent-minCurrent)*((maxSpeed-C251)-maxSpeed))/maxSpeed)+minCurrent</f>
        <v>1.0057300667710109E+135</v>
      </c>
      <c r="E251">
        <f t="shared" si="12"/>
        <v>-1.0057300667710109E+135</v>
      </c>
      <c r="F251">
        <f t="shared" si="13"/>
        <v>-1.4055091960950924E+135</v>
      </c>
      <c r="G251">
        <f t="shared" si="15"/>
        <v>-7.1966300186255595E+134</v>
      </c>
      <c r="H251">
        <f>(p*E251)+(i*F251)+(d*G251)</f>
        <v>-1.0057300667710109E+135</v>
      </c>
    </row>
    <row r="252" spans="1:8" x14ac:dyDescent="0.25">
      <c r="A252">
        <f>PID_target</f>
        <v>13</v>
      </c>
      <c r="B252">
        <f t="shared" si="14"/>
        <v>245</v>
      </c>
      <c r="C252">
        <f>IFERROR(H251 + lpfk * (A252 - H251)*maxSpeed,0)</f>
        <v>4.6263583071466504E+135</v>
      </c>
      <c r="D252">
        <f>-1*(((maxCurrent-minCurrent)*((maxSpeed-C252)-maxSpeed))/maxSpeed)+minCurrent</f>
        <v>3.5358595633192258E+135</v>
      </c>
      <c r="E252">
        <f t="shared" si="12"/>
        <v>-3.5358595633192258E+135</v>
      </c>
      <c r="F252">
        <f t="shared" si="13"/>
        <v>-4.9413687594143182E+135</v>
      </c>
      <c r="G252">
        <f t="shared" si="15"/>
        <v>-2.5301294965482147E+135</v>
      </c>
      <c r="H252">
        <f>(p*E252)+(i*F252)+(d*G252)</f>
        <v>-3.5358595633192258E+135</v>
      </c>
    </row>
    <row r="253" spans="1:8" x14ac:dyDescent="0.25">
      <c r="A253">
        <f>PID_target</f>
        <v>13</v>
      </c>
      <c r="B253">
        <f t="shared" si="14"/>
        <v>246</v>
      </c>
      <c r="C253">
        <f>IFERROR(H252 + lpfk * (A253 - H252)*maxSpeed,0)</f>
        <v>1.6264953991268437E+136</v>
      </c>
      <c r="D253">
        <f>-1*(((maxCurrent-minCurrent)*((maxSpeed-C253)-maxSpeed))/maxSpeed)+minCurrent</f>
        <v>1.2431071979040876E+136</v>
      </c>
      <c r="E253">
        <f t="shared" si="12"/>
        <v>-1.2431071979040876E+136</v>
      </c>
      <c r="F253">
        <f t="shared" si="13"/>
        <v>-1.7372440738455193E+136</v>
      </c>
      <c r="G253">
        <f t="shared" si="15"/>
        <v>-8.8952124157216501E+135</v>
      </c>
      <c r="H253">
        <f>(p*E253)+(i*F253)+(d*G253)</f>
        <v>-1.2431071979040876E+136</v>
      </c>
    </row>
    <row r="254" spans="1:8" x14ac:dyDescent="0.25">
      <c r="A254">
        <f>PID_target</f>
        <v>13</v>
      </c>
      <c r="B254">
        <f t="shared" si="14"/>
        <v>247</v>
      </c>
      <c r="C254">
        <f>IFERROR(H253 + lpfk * (A254 - H253)*maxSpeed,0)</f>
        <v>5.7182931103588038E+136</v>
      </c>
      <c r="D254">
        <f>-1*(((maxCurrent-minCurrent)*((maxSpeed-C254)-maxSpeed))/maxSpeed)+minCurrent</f>
        <v>4.3704097343456569E+136</v>
      </c>
      <c r="E254">
        <f t="shared" si="12"/>
        <v>-4.3704097343456569E+136</v>
      </c>
      <c r="F254">
        <f t="shared" si="13"/>
        <v>-6.1076538081911767E+136</v>
      </c>
      <c r="G254">
        <f t="shared" si="15"/>
        <v>-3.1273025364415696E+136</v>
      </c>
      <c r="H254">
        <f>(p*E254)+(i*F254)+(d*G254)</f>
        <v>-4.3704097343456569E+136</v>
      </c>
    </row>
    <row r="255" spans="1:8" x14ac:dyDescent="0.25">
      <c r="A255">
        <f>PID_target</f>
        <v>13</v>
      </c>
      <c r="B255">
        <f t="shared" si="14"/>
        <v>248</v>
      </c>
      <c r="C255">
        <f>IFERROR(H254 + lpfk * (A255 - H254)*maxSpeed,0)</f>
        <v>2.0103884777990024E+137</v>
      </c>
      <c r="D255">
        <f>-1*(((maxCurrent-minCurrent)*((maxSpeed-C255)-maxSpeed))/maxSpeed)+minCurrent</f>
        <v>1.5365111937463804E+137</v>
      </c>
      <c r="E255">
        <f t="shared" si="12"/>
        <v>-1.5365111937463804E+137</v>
      </c>
      <c r="F255">
        <f t="shared" si="13"/>
        <v>-2.1472765745654979E+137</v>
      </c>
      <c r="G255">
        <f t="shared" si="15"/>
        <v>-1.0994702203118148E+137</v>
      </c>
      <c r="H255">
        <f>(p*E255)+(i*F255)+(d*G255)</f>
        <v>-1.5365111937463804E+137</v>
      </c>
    </row>
    <row r="256" spans="1:8" x14ac:dyDescent="0.25">
      <c r="A256">
        <f>PID_target</f>
        <v>13</v>
      </c>
      <c r="B256">
        <f t="shared" si="14"/>
        <v>249</v>
      </c>
      <c r="C256">
        <f>IFERROR(H255 + lpfk * (A256 - H255)*maxSpeed,0)</f>
        <v>7.0679514912333498E+137</v>
      </c>
      <c r="D256">
        <f>-1*(((maxCurrent-minCurrent)*((maxSpeed-C256)-maxSpeed))/maxSpeed)+minCurrent</f>
        <v>5.4019343540140597E+137</v>
      </c>
      <c r="E256">
        <f t="shared" si="12"/>
        <v>-5.4019343540140597E+137</v>
      </c>
      <c r="F256">
        <f t="shared" si="13"/>
        <v>-7.5492109285795584E+137</v>
      </c>
      <c r="G256">
        <f t="shared" si="15"/>
        <v>-3.8654231602676796E+137</v>
      </c>
      <c r="H256">
        <f>(p*E256)+(i*F256)+(d*G256)</f>
        <v>-5.4019343540140597E+137</v>
      </c>
    </row>
    <row r="257" spans="1:8" x14ac:dyDescent="0.25">
      <c r="A257">
        <f>PID_target</f>
        <v>13</v>
      </c>
      <c r="B257">
        <f t="shared" si="14"/>
        <v>250</v>
      </c>
      <c r="C257">
        <f>IFERROR(H256 + lpfk * (A257 - H256)*maxSpeed,0)</f>
        <v>2.4848898028464676E+138</v>
      </c>
      <c r="D257">
        <f>-1*(((maxCurrent-minCurrent)*((maxSpeed-C257)-maxSpeed))/maxSpeed)+minCurrent</f>
        <v>1.8991657778898001E+138</v>
      </c>
      <c r="E257">
        <f t="shared" si="12"/>
        <v>-1.8991657778898001E+138</v>
      </c>
      <c r="F257">
        <f t="shared" si="13"/>
        <v>-2.654086870747756E+138</v>
      </c>
      <c r="G257">
        <f t="shared" si="15"/>
        <v>-1.3589723424883942E+138</v>
      </c>
      <c r="H257">
        <f>(p*E257)+(i*F257)+(d*G257)</f>
        <v>-1.8991657778898001E+138</v>
      </c>
    </row>
    <row r="258" spans="1:8" x14ac:dyDescent="0.25">
      <c r="A258">
        <f>PID_target</f>
        <v>13</v>
      </c>
      <c r="B258">
        <f t="shared" si="14"/>
        <v>251</v>
      </c>
      <c r="C258">
        <f>IFERROR(H257 + lpfk * (A258 - H257)*maxSpeed,0)</f>
        <v>8.7361625782930822E+138</v>
      </c>
      <c r="D258">
        <f>-1*(((maxCurrent-minCurrent)*((maxSpeed-C258)-maxSpeed))/maxSpeed)+minCurrent</f>
        <v>6.6769242562668556E+138</v>
      </c>
      <c r="E258">
        <f t="shared" si="12"/>
        <v>-6.6769242562668556E+138</v>
      </c>
      <c r="F258">
        <f t="shared" si="13"/>
        <v>-9.3310111270146119E+138</v>
      </c>
      <c r="G258">
        <f t="shared" si="15"/>
        <v>-4.7777584783770555E+138</v>
      </c>
      <c r="H258">
        <f>(p*E258)+(i*F258)+(d*G258)</f>
        <v>-6.6769242562668556E+138</v>
      </c>
    </row>
    <row r="259" spans="1:8" x14ac:dyDescent="0.25">
      <c r="A259">
        <f>PID_target</f>
        <v>13</v>
      </c>
      <c r="B259">
        <f t="shared" si="14"/>
        <v>252</v>
      </c>
      <c r="C259">
        <f>IFERROR(H258 + lpfk * (A259 - H258)*maxSpeed,0)</f>
        <v>3.0713851578827533E+139</v>
      </c>
      <c r="D259">
        <f>-1*(((maxCurrent-minCurrent)*((maxSpeed-C259)-maxSpeed))/maxSpeed)+minCurrent</f>
        <v>2.3474157992389612E+139</v>
      </c>
      <c r="E259">
        <f t="shared" ref="E259:E322" si="16">A259-(D259-0.6)</f>
        <v>-2.3474157992389612E+139</v>
      </c>
      <c r="F259">
        <f t="shared" ref="F259:F322" si="17">IFERROR(E259+F258,0)</f>
        <v>-3.2805169119404223E+139</v>
      </c>
      <c r="G259">
        <f t="shared" si="15"/>
        <v>-1.6797233736122755E+139</v>
      </c>
      <c r="H259">
        <f>(p*E259)+(i*F259)+(d*G259)</f>
        <v>-2.3474157992389612E+139</v>
      </c>
    </row>
    <row r="260" spans="1:8" x14ac:dyDescent="0.25">
      <c r="A260">
        <f>PID_target</f>
        <v>13</v>
      </c>
      <c r="B260">
        <f t="shared" ref="B260:B323" si="18">B259+1</f>
        <v>253</v>
      </c>
      <c r="C260">
        <f>IFERROR(H259 + lpfk * (A260 - H259)*maxSpeed,0)</f>
        <v>1.0798112676499224E+140</v>
      </c>
      <c r="D260">
        <f>-1*(((maxCurrent-minCurrent)*((maxSpeed-C260)-maxSpeed))/maxSpeed)+minCurrent</f>
        <v>8.2528432598958349E+139</v>
      </c>
      <c r="E260">
        <f t="shared" si="16"/>
        <v>-8.2528432598958349E+139</v>
      </c>
      <c r="F260">
        <f t="shared" si="17"/>
        <v>-1.1533360171836257E+140</v>
      </c>
      <c r="G260">
        <f t="shared" si="15"/>
        <v>-5.9054274606568737E+139</v>
      </c>
      <c r="H260">
        <f>(p*E260)+(i*F260)+(d*G260)</f>
        <v>-8.2528432598958349E+139</v>
      </c>
    </row>
    <row r="261" spans="1:8" x14ac:dyDescent="0.25">
      <c r="A261">
        <f>PID_target</f>
        <v>13</v>
      </c>
      <c r="B261">
        <f t="shared" si="18"/>
        <v>254</v>
      </c>
      <c r="C261">
        <f>IFERROR(H260 + lpfk * (A261 - H260)*maxSpeed,0)</f>
        <v>3.7963078995520838E+140</v>
      </c>
      <c r="D261">
        <f>-1*(((maxCurrent-minCurrent)*((maxSpeed-C261)-maxSpeed))/maxSpeed)+minCurrent</f>
        <v>2.9014638946576639E+140</v>
      </c>
      <c r="E261">
        <f t="shared" si="16"/>
        <v>-2.9014638946576639E+140</v>
      </c>
      <c r="F261">
        <f t="shared" si="17"/>
        <v>-4.0547999118412892E+140</v>
      </c>
      <c r="G261">
        <f t="shared" ref="G261:G324" si="19">E261-E260</f>
        <v>-2.0761795686680806E+140</v>
      </c>
      <c r="H261">
        <f>(p*E261)+(i*F261)+(d*G261)</f>
        <v>-2.9014638946576639E+140</v>
      </c>
    </row>
    <row r="262" spans="1:8" x14ac:dyDescent="0.25">
      <c r="A262">
        <f>PID_target</f>
        <v>13</v>
      </c>
      <c r="B262">
        <f t="shared" si="18"/>
        <v>255</v>
      </c>
      <c r="C262">
        <f>IFERROR(H261 + lpfk * (A262 - H261)*maxSpeed,0)</f>
        <v>1.3346733915425257E+141</v>
      </c>
      <c r="D262">
        <f>-1*(((maxCurrent-minCurrent)*((maxSpeed-C262)-maxSpeed))/maxSpeed)+minCurrent</f>
        <v>1.020071806393216E+141</v>
      </c>
      <c r="E262">
        <f t="shared" si="16"/>
        <v>-1.020071806393216E+141</v>
      </c>
      <c r="F262">
        <f t="shared" si="17"/>
        <v>-1.4255517975773449E+141</v>
      </c>
      <c r="G262">
        <f t="shared" si="19"/>
        <v>-7.2992541692744968E+140</v>
      </c>
      <c r="H262">
        <f>(p*E262)+(i*F262)+(d*G262)</f>
        <v>-1.020071806393216E+141</v>
      </c>
    </row>
    <row r="263" spans="1:8" x14ac:dyDescent="0.25">
      <c r="A263">
        <f>PID_target</f>
        <v>13</v>
      </c>
      <c r="B263">
        <f t="shared" si="18"/>
        <v>256</v>
      </c>
      <c r="C263">
        <f>IFERROR(H262 + lpfk * (A263 - H262)*maxSpeed,0)</f>
        <v>4.6923303094087945E+141</v>
      </c>
      <c r="D263">
        <f>-1*(((maxCurrent-minCurrent)*((maxSpeed-C263)-maxSpeed))/maxSpeed)+minCurrent</f>
        <v>3.5862810221910068E+141</v>
      </c>
      <c r="E263">
        <f t="shared" si="16"/>
        <v>-3.5862810221910068E+141</v>
      </c>
      <c r="F263">
        <f t="shared" si="17"/>
        <v>-5.0118328197683516E+141</v>
      </c>
      <c r="G263">
        <f t="shared" si="19"/>
        <v>-2.5662092157977908E+141</v>
      </c>
      <c r="H263">
        <f>(p*E263)+(i*F263)+(d*G263)</f>
        <v>-3.5862810221910068E+141</v>
      </c>
    </row>
    <row r="264" spans="1:8" x14ac:dyDescent="0.25">
      <c r="A264">
        <f>PID_target</f>
        <v>13</v>
      </c>
      <c r="B264">
        <f t="shared" si="18"/>
        <v>257</v>
      </c>
      <c r="C264">
        <f>IFERROR(H263 + lpfk * (A264 - H263)*maxSpeed,0)</f>
        <v>1.6496892702078631E+142</v>
      </c>
      <c r="D264">
        <f>-1*(((maxCurrent-minCurrent)*((maxSpeed-C264)-maxSpeed))/maxSpeed)+minCurrent</f>
        <v>1.2608339422302953E+142</v>
      </c>
      <c r="E264">
        <f t="shared" si="16"/>
        <v>-1.2608339422302953E+142</v>
      </c>
      <c r="F264">
        <f t="shared" si="17"/>
        <v>-1.7620172242071304E+142</v>
      </c>
      <c r="G264">
        <f t="shared" si="19"/>
        <v>-9.0220584001119466E+141</v>
      </c>
      <c r="H264">
        <f>(p*E264)+(i*F264)+(d*G264)</f>
        <v>-1.2608339422302953E+142</v>
      </c>
    </row>
    <row r="265" spans="1:8" x14ac:dyDescent="0.25">
      <c r="A265">
        <f>PID_target</f>
        <v>13</v>
      </c>
      <c r="B265">
        <f t="shared" si="18"/>
        <v>258</v>
      </c>
      <c r="C265">
        <f>IFERROR(H264 + lpfk * (A265 - H264)*maxSpeed,0)</f>
        <v>5.7998361342593588E+142</v>
      </c>
      <c r="D265">
        <f>-1*(((maxCurrent-minCurrent)*((maxSpeed-C265)-maxSpeed))/maxSpeed)+minCurrent</f>
        <v>4.4327319026125097E+142</v>
      </c>
      <c r="E265">
        <f t="shared" si="16"/>
        <v>-4.4327319026125097E+142</v>
      </c>
      <c r="F265">
        <f t="shared" si="17"/>
        <v>-6.1947491268196407E+142</v>
      </c>
      <c r="G265">
        <f t="shared" si="19"/>
        <v>-3.1718979603822141E+142</v>
      </c>
      <c r="H265">
        <f>(p*E265)+(i*F265)+(d*G265)</f>
        <v>-4.4327319026125097E+142</v>
      </c>
    </row>
    <row r="266" spans="1:8" x14ac:dyDescent="0.25">
      <c r="A266">
        <f>PID_target</f>
        <v>13</v>
      </c>
      <c r="B266">
        <f t="shared" si="18"/>
        <v>259</v>
      </c>
      <c r="C266">
        <f>IFERROR(H265 + lpfk * (A266 - H265)*maxSpeed,0)</f>
        <v>2.0390566752017544E+143</v>
      </c>
      <c r="D266">
        <f>-1*(((maxCurrent-minCurrent)*((maxSpeed-C266)-maxSpeed))/maxSpeed)+minCurrent</f>
        <v>1.5584218874756263E+143</v>
      </c>
      <c r="E266">
        <f t="shared" si="16"/>
        <v>-1.5584218874756263E+143</v>
      </c>
      <c r="F266">
        <f t="shared" si="17"/>
        <v>-2.1778968001575906E+143</v>
      </c>
      <c r="G266">
        <f t="shared" si="19"/>
        <v>-1.1151486972143754E+143</v>
      </c>
      <c r="H266">
        <f>(p*E266)+(i*F266)+(d*G266)</f>
        <v>-1.5584218874756263E+143</v>
      </c>
    </row>
    <row r="267" spans="1:8" x14ac:dyDescent="0.25">
      <c r="A267">
        <f>PID_target</f>
        <v>13</v>
      </c>
      <c r="B267">
        <f t="shared" si="18"/>
        <v>260</v>
      </c>
      <c r="C267">
        <f>IFERROR(H266 + lpfk * (A267 - H266)*maxSpeed,0)</f>
        <v>7.168740682387883E+143</v>
      </c>
      <c r="D267">
        <f>-1*(((maxCurrent-minCurrent)*((maxSpeed-C267)-maxSpeed))/maxSpeed)+minCurrent</f>
        <v>5.4789660929678824E+143</v>
      </c>
      <c r="E267">
        <f t="shared" si="16"/>
        <v>-5.4789660929678824E+143</v>
      </c>
      <c r="F267">
        <f t="shared" si="17"/>
        <v>-7.656862893125473E+143</v>
      </c>
      <c r="G267">
        <f t="shared" si="19"/>
        <v>-3.9205442054922563E+143</v>
      </c>
      <c r="H267">
        <f>(p*E267)+(i*F267)+(d*G267)</f>
        <v>-5.4789660929678824E+143</v>
      </c>
    </row>
    <row r="268" spans="1:8" x14ac:dyDescent="0.25">
      <c r="A268">
        <f>PID_target</f>
        <v>13</v>
      </c>
      <c r="B268">
        <f t="shared" si="18"/>
        <v>261</v>
      </c>
      <c r="C268">
        <f>IFERROR(H267 + lpfk * (A268 - H267)*maxSpeed,0)</f>
        <v>2.5203244027652258E+144</v>
      </c>
      <c r="D268">
        <f>-1*(((maxCurrent-minCurrent)*((maxSpeed-C268)-maxSpeed))/maxSpeed)+minCurrent</f>
        <v>1.9262479363991366E+144</v>
      </c>
      <c r="E268">
        <f t="shared" si="16"/>
        <v>-1.9262479363991366E+144</v>
      </c>
      <c r="F268">
        <f t="shared" si="17"/>
        <v>-2.6919342257116838E+144</v>
      </c>
      <c r="G268">
        <f t="shared" si="19"/>
        <v>-1.3783513271023485E+144</v>
      </c>
      <c r="H268">
        <f>(p*E268)+(i*F268)+(d*G268)</f>
        <v>-1.9262479363991366E+144</v>
      </c>
    </row>
    <row r="269" spans="1:8" x14ac:dyDescent="0.25">
      <c r="A269">
        <f>PID_target</f>
        <v>13</v>
      </c>
      <c r="B269">
        <f t="shared" si="18"/>
        <v>262</v>
      </c>
      <c r="C269">
        <f>IFERROR(H268 + lpfk * (A269 - H268)*maxSpeed,0)</f>
        <v>8.8607405074360284E+144</v>
      </c>
      <c r="D269">
        <f>-1*(((maxCurrent-minCurrent)*((maxSpeed-C269)-maxSpeed))/maxSpeed)+minCurrent</f>
        <v>6.7721373878261069E+144</v>
      </c>
      <c r="E269">
        <f t="shared" si="16"/>
        <v>-6.7721373878261069E+144</v>
      </c>
      <c r="F269">
        <f t="shared" si="17"/>
        <v>-9.4640716135377904E+144</v>
      </c>
      <c r="G269">
        <f t="shared" si="19"/>
        <v>-4.8458894514269699E+144</v>
      </c>
      <c r="H269">
        <f>(p*E269)+(i*F269)+(d*G269)</f>
        <v>-6.7721373878261069E+144</v>
      </c>
    </row>
    <row r="270" spans="1:8" x14ac:dyDescent="0.25">
      <c r="A270">
        <f>PID_target</f>
        <v>13</v>
      </c>
      <c r="B270">
        <f t="shared" si="18"/>
        <v>263</v>
      </c>
      <c r="C270">
        <f>IFERROR(H269 + lpfk * (A270 - H269)*maxSpeed,0)</f>
        <v>3.1151831984000093E+145</v>
      </c>
      <c r="D270">
        <f>-1*(((maxCurrent-minCurrent)*((maxSpeed-C270)-maxSpeed))/maxSpeed)+minCurrent</f>
        <v>2.380890015920007E+145</v>
      </c>
      <c r="E270">
        <f t="shared" si="16"/>
        <v>-2.380890015920007E+145</v>
      </c>
      <c r="F270">
        <f t="shared" si="17"/>
        <v>-3.3272971772737861E+145</v>
      </c>
      <c r="G270">
        <f t="shared" si="19"/>
        <v>-1.7036762771373962E+145</v>
      </c>
      <c r="H270">
        <f>(p*E270)+(i*F270)+(d*G270)</f>
        <v>-2.380890015920007E+145</v>
      </c>
    </row>
    <row r="271" spans="1:8" x14ac:dyDescent="0.25">
      <c r="A271">
        <f>PID_target</f>
        <v>13</v>
      </c>
      <c r="B271">
        <f t="shared" si="18"/>
        <v>264</v>
      </c>
      <c r="C271">
        <f>IFERROR(H270 + lpfk * (A271 - H270)*maxSpeed,0)</f>
        <v>1.0952094073232032E+146</v>
      </c>
      <c r="D271">
        <f>-1*(((maxCurrent-minCurrent)*((maxSpeed-C271)-maxSpeed))/maxSpeed)+minCurrent</f>
        <v>8.3705290416844815E+145</v>
      </c>
      <c r="E271">
        <f t="shared" si="16"/>
        <v>-8.3705290416844815E+145</v>
      </c>
      <c r="F271">
        <f t="shared" si="17"/>
        <v>-1.1697826218958269E+146</v>
      </c>
      <c r="G271">
        <f t="shared" si="19"/>
        <v>-5.9896390257644747E+145</v>
      </c>
      <c r="H271">
        <f>(p*E271)+(i*F271)+(d*G271)</f>
        <v>-8.3705290416844815E+145</v>
      </c>
    </row>
    <row r="272" spans="1:8" x14ac:dyDescent="0.25">
      <c r="A272">
        <f>PID_target</f>
        <v>13</v>
      </c>
      <c r="B272">
        <f t="shared" si="18"/>
        <v>265</v>
      </c>
      <c r="C272">
        <f>IFERROR(H271 + lpfk * (A272 - H271)*maxSpeed,0)</f>
        <v>3.8504433591748625E+146</v>
      </c>
      <c r="D272">
        <f>-1*(((maxCurrent-minCurrent)*((maxSpeed-C272)-maxSpeed))/maxSpeed)+minCurrent</f>
        <v>2.942838853083645E+146</v>
      </c>
      <c r="E272">
        <f t="shared" si="16"/>
        <v>-2.942838853083645E+146</v>
      </c>
      <c r="F272">
        <f t="shared" si="17"/>
        <v>-4.1126214749794718E+146</v>
      </c>
      <c r="G272">
        <f t="shared" si="19"/>
        <v>-2.1057859489151968E+146</v>
      </c>
      <c r="H272">
        <f>(p*E272)+(i*F272)+(d*G272)</f>
        <v>-2.942838853083645E+146</v>
      </c>
    </row>
    <row r="273" spans="1:8" x14ac:dyDescent="0.25">
      <c r="A273">
        <f>PID_target</f>
        <v>13</v>
      </c>
      <c r="B273">
        <f t="shared" si="18"/>
        <v>266</v>
      </c>
      <c r="C273">
        <f>IFERROR(H272 + lpfk * (A273 - H272)*maxSpeed,0)</f>
        <v>1.3537058724184767E+147</v>
      </c>
      <c r="D273">
        <f>-1*(((maxCurrent-minCurrent)*((maxSpeed-C273)-maxSpeed))/maxSpeed)+minCurrent</f>
        <v>1.0346180596341214E+147</v>
      </c>
      <c r="E273">
        <f t="shared" si="16"/>
        <v>-1.0346180596341214E+147</v>
      </c>
      <c r="F273">
        <f t="shared" si="17"/>
        <v>-1.4458802071320686E+147</v>
      </c>
      <c r="G273">
        <f t="shared" si="19"/>
        <v>-7.4033417432575695E+146</v>
      </c>
      <c r="H273">
        <f>(p*E273)+(i*F273)+(d*G273)</f>
        <v>-1.0346180596341214E+147</v>
      </c>
    </row>
    <row r="274" spans="1:8" x14ac:dyDescent="0.25">
      <c r="A274">
        <f>PID_target</f>
        <v>13</v>
      </c>
      <c r="B274">
        <f t="shared" si="18"/>
        <v>267</v>
      </c>
      <c r="C274">
        <f>IFERROR(H273 + lpfk * (A274 - H273)*maxSpeed,0)</f>
        <v>4.7592430743169589E+147</v>
      </c>
      <c r="D274">
        <f>-1*(((maxCurrent-minCurrent)*((maxSpeed-C274)-maxSpeed))/maxSpeed)+minCurrent</f>
        <v>3.6374214925136754E+147</v>
      </c>
      <c r="E274">
        <f t="shared" si="16"/>
        <v>-3.6374214925136754E+147</v>
      </c>
      <c r="F274">
        <f t="shared" si="17"/>
        <v>-5.0833016996457438E+147</v>
      </c>
      <c r="G274">
        <f t="shared" si="19"/>
        <v>-2.6028034328795538E+147</v>
      </c>
      <c r="H274">
        <f>(p*E274)+(i*F274)+(d*G274)</f>
        <v>-3.6374214925136754E+147</v>
      </c>
    </row>
    <row r="275" spans="1:8" x14ac:dyDescent="0.25">
      <c r="A275">
        <f>PID_target</f>
        <v>13</v>
      </c>
      <c r="B275">
        <f t="shared" si="18"/>
        <v>268</v>
      </c>
      <c r="C275">
        <f>IFERROR(H274 + lpfk * (A275 - H274)*maxSpeed,0)</f>
        <v>1.6732138865562906E+148</v>
      </c>
      <c r="D275">
        <f>-1*(((maxCurrent-minCurrent)*((maxSpeed-C275)-maxSpeed))/maxSpeed)+minCurrent</f>
        <v>1.2788134704394507E+148</v>
      </c>
      <c r="E275">
        <f t="shared" si="16"/>
        <v>-1.2788134704394507E+148</v>
      </c>
      <c r="F275">
        <f t="shared" si="17"/>
        <v>-1.7871436404040251E+148</v>
      </c>
      <c r="G275">
        <f t="shared" si="19"/>
        <v>-9.1507132118808314E+147</v>
      </c>
      <c r="H275">
        <f>(p*E275)+(i*F275)+(d*G275)</f>
        <v>-1.2788134704394507E+148</v>
      </c>
    </row>
    <row r="276" spans="1:8" x14ac:dyDescent="0.25">
      <c r="A276">
        <f>PID_target</f>
        <v>13</v>
      </c>
      <c r="B276">
        <f t="shared" si="18"/>
        <v>269</v>
      </c>
      <c r="C276">
        <f>IFERROR(H275 + lpfk * (A276 - H275)*maxSpeed,0)</f>
        <v>5.8825419640214735E+148</v>
      </c>
      <c r="D276">
        <f>-1*(((maxCurrent-minCurrent)*((maxSpeed-C276)-maxSpeed))/maxSpeed)+minCurrent</f>
        <v>4.49594278678784E+148</v>
      </c>
      <c r="E276">
        <f t="shared" si="16"/>
        <v>-4.49594278678784E+148</v>
      </c>
      <c r="F276">
        <f t="shared" si="17"/>
        <v>-6.2830864271918648E+148</v>
      </c>
      <c r="G276">
        <f t="shared" si="19"/>
        <v>-3.2171293163483895E+148</v>
      </c>
      <c r="H276">
        <f>(p*E276)+(i*F276)+(d*G276)</f>
        <v>-4.49594278678784E+148</v>
      </c>
    </row>
    <row r="277" spans="1:8" x14ac:dyDescent="0.25">
      <c r="A277">
        <f>PID_target</f>
        <v>13</v>
      </c>
      <c r="B277">
        <f t="shared" si="18"/>
        <v>270</v>
      </c>
      <c r="C277">
        <f>IFERROR(H276 + lpfk * (A277 - H276)*maxSpeed,0)</f>
        <v>2.0681336819224064E+149</v>
      </c>
      <c r="D277">
        <f>-1*(((maxCurrent-minCurrent)*((maxSpeed-C277)-maxSpeed))/maxSpeed)+minCurrent</f>
        <v>1.5806450283264106E+149</v>
      </c>
      <c r="E277">
        <f t="shared" si="16"/>
        <v>-1.5806450283264106E+149</v>
      </c>
      <c r="F277">
        <f t="shared" si="17"/>
        <v>-2.2089536710455968E+149</v>
      </c>
      <c r="G277">
        <f t="shared" si="19"/>
        <v>-1.1310507496476265E+149</v>
      </c>
      <c r="H277">
        <f>(p*E277)+(i*F277)+(d*G277)</f>
        <v>-1.5806450283264106E+149</v>
      </c>
    </row>
    <row r="278" spans="1:8" x14ac:dyDescent="0.25">
      <c r="A278">
        <f>PID_target</f>
        <v>13</v>
      </c>
      <c r="B278">
        <f t="shared" si="18"/>
        <v>271</v>
      </c>
      <c r="C278">
        <f>IFERROR(H277 + lpfk * (A278 - H277)*maxSpeed,0)</f>
        <v>7.2709671303014901E+149</v>
      </c>
      <c r="D278">
        <f>-1*(((maxCurrent-minCurrent)*((maxSpeed-C278)-maxSpeed))/maxSpeed)+minCurrent</f>
        <v>5.5570963067304247E+149</v>
      </c>
      <c r="E278">
        <f t="shared" si="16"/>
        <v>-5.5570963067304247E+149</v>
      </c>
      <c r="F278">
        <f t="shared" si="17"/>
        <v>-7.7660499777760216E+149</v>
      </c>
      <c r="G278">
        <f t="shared" si="19"/>
        <v>-3.9764512784040144E+149</v>
      </c>
      <c r="H278">
        <f>(p*E278)+(i*F278)+(d*G278)</f>
        <v>-5.5570963067304247E+149</v>
      </c>
    </row>
    <row r="279" spans="1:8" x14ac:dyDescent="0.25">
      <c r="A279">
        <f>PID_target</f>
        <v>13</v>
      </c>
      <c r="B279">
        <f t="shared" si="18"/>
        <v>272</v>
      </c>
      <c r="C279">
        <f>IFERROR(H278 + lpfk * (A279 - H278)*maxSpeed,0)</f>
        <v>2.5562643010959958E+150</v>
      </c>
      <c r="D279">
        <f>-1*(((maxCurrent-minCurrent)*((maxSpeed-C279)-maxSpeed))/maxSpeed)+minCurrent</f>
        <v>1.953716287266225E+150</v>
      </c>
      <c r="E279">
        <f t="shared" si="16"/>
        <v>-1.953716287266225E+150</v>
      </c>
      <c r="F279">
        <f t="shared" si="17"/>
        <v>-2.7303212850438272E+150</v>
      </c>
      <c r="G279">
        <f t="shared" si="19"/>
        <v>-1.3980066565931825E+150</v>
      </c>
      <c r="H279">
        <f>(p*E279)+(i*F279)+(d*G279)</f>
        <v>-1.953716287266225E+150</v>
      </c>
    </row>
    <row r="280" spans="1:8" x14ac:dyDescent="0.25">
      <c r="A280">
        <f>PID_target</f>
        <v>13</v>
      </c>
      <c r="B280">
        <f t="shared" si="18"/>
        <v>273</v>
      </c>
      <c r="C280">
        <f>IFERROR(H279 + lpfk * (A280 - H279)*maxSpeed,0)</f>
        <v>8.9870949214246358E+150</v>
      </c>
      <c r="D280">
        <f>-1*(((maxCurrent-minCurrent)*((maxSpeed-C280)-maxSpeed))/maxSpeed)+minCurrent</f>
        <v>6.8687082613745427E+150</v>
      </c>
      <c r="E280">
        <f t="shared" si="16"/>
        <v>-6.8687082613745427E+150</v>
      </c>
      <c r="F280">
        <f t="shared" si="17"/>
        <v>-9.5990295464183692E+150</v>
      </c>
      <c r="G280">
        <f t="shared" si="19"/>
        <v>-4.9149919741083181E+150</v>
      </c>
      <c r="H280">
        <f>(p*E280)+(i*F280)+(d*G280)</f>
        <v>-6.8687082613745427E+150</v>
      </c>
    </row>
    <row r="281" spans="1:8" x14ac:dyDescent="0.25">
      <c r="A281">
        <f>PID_target</f>
        <v>13</v>
      </c>
      <c r="B281">
        <f t="shared" si="18"/>
        <v>274</v>
      </c>
      <c r="C281">
        <f>IFERROR(H280 + lpfk * (A281 - H280)*maxSpeed,0)</f>
        <v>3.1596058002322897E+151</v>
      </c>
      <c r="D281">
        <f>-1*(((maxCurrent-minCurrent)*((maxSpeed-C281)-maxSpeed))/maxSpeed)+minCurrent</f>
        <v>2.4148415758918212E+151</v>
      </c>
      <c r="E281">
        <f t="shared" si="16"/>
        <v>-2.4148415758918212E+151</v>
      </c>
      <c r="F281">
        <f t="shared" si="17"/>
        <v>-3.3747445305336581E+151</v>
      </c>
      <c r="G281">
        <f t="shared" si="19"/>
        <v>-1.7279707497543669E+151</v>
      </c>
      <c r="H281">
        <f>(p*E281)+(i*F281)+(d*G281)</f>
        <v>-2.4148415758918212E+151</v>
      </c>
    </row>
    <row r="282" spans="1:8" x14ac:dyDescent="0.25">
      <c r="A282">
        <f>PID_target</f>
        <v>13</v>
      </c>
      <c r="B282">
        <f t="shared" si="18"/>
        <v>275</v>
      </c>
      <c r="C282">
        <f>IFERROR(H281 + lpfk * (A282 - H281)*maxSpeed,0)</f>
        <v>1.1108271249102377E+152</v>
      </c>
      <c r="D282">
        <f>-1*(((maxCurrent-minCurrent)*((maxSpeed-C282)-maxSpeed))/maxSpeed)+minCurrent</f>
        <v>8.4898930260996733E+151</v>
      </c>
      <c r="E282">
        <f t="shared" si="16"/>
        <v>-8.4898930260996733E+151</v>
      </c>
      <c r="F282">
        <f t="shared" si="17"/>
        <v>-1.1864637556633331E+152</v>
      </c>
      <c r="G282">
        <f t="shared" si="19"/>
        <v>-6.0750514502078524E+151</v>
      </c>
      <c r="H282">
        <f>(p*E282)+(i*F282)+(d*G282)</f>
        <v>-8.4898930260996733E+151</v>
      </c>
    </row>
    <row r="283" spans="1:8" x14ac:dyDescent="0.25">
      <c r="A283">
        <f>PID_target</f>
        <v>13</v>
      </c>
      <c r="B283">
        <f t="shared" si="18"/>
        <v>276</v>
      </c>
      <c r="C283">
        <f>IFERROR(H282 + lpfk * (A283 - H282)*maxSpeed,0)</f>
        <v>3.9053507920058499E+152</v>
      </c>
      <c r="D283">
        <f>-1*(((maxCurrent-minCurrent)*((maxSpeed-C283)-maxSpeed))/maxSpeed)+minCurrent</f>
        <v>2.9848038196044705E+152</v>
      </c>
      <c r="E283">
        <f t="shared" si="16"/>
        <v>-2.9848038196044705E+152</v>
      </c>
      <c r="F283">
        <f t="shared" si="17"/>
        <v>-4.1712675752678037E+152</v>
      </c>
      <c r="G283">
        <f t="shared" si="19"/>
        <v>-2.1358145169945033E+152</v>
      </c>
      <c r="H283">
        <f>(p*E283)+(i*F283)+(d*G283)</f>
        <v>-2.9848038196044705E+152</v>
      </c>
    </row>
    <row r="284" spans="1:8" x14ac:dyDescent="0.25">
      <c r="A284">
        <f>PID_target</f>
        <v>13</v>
      </c>
      <c r="B284">
        <f t="shared" si="18"/>
        <v>277</v>
      </c>
      <c r="C284">
        <f>IFERROR(H283 + lpfk * (A284 - H283)*maxSpeed,0)</f>
        <v>1.3730097570180564E+153</v>
      </c>
      <c r="D284">
        <f>-1*(((maxCurrent-minCurrent)*((maxSpeed-C284)-maxSpeed))/maxSpeed)+minCurrent</f>
        <v>1.0493717428638001E+153</v>
      </c>
      <c r="E284">
        <f t="shared" si="16"/>
        <v>-1.0493717428638001E+153</v>
      </c>
      <c r="F284">
        <f t="shared" si="17"/>
        <v>-1.4664985003905804E+153</v>
      </c>
      <c r="G284">
        <f t="shared" si="19"/>
        <v>-7.5089136090335302E+152</v>
      </c>
      <c r="H284">
        <f>(p*E284)+(i*F284)+(d*G284)</f>
        <v>-1.0493717428638001E+153</v>
      </c>
    </row>
    <row r="285" spans="1:8" x14ac:dyDescent="0.25">
      <c r="A285">
        <f>PID_target</f>
        <v>13</v>
      </c>
      <c r="B285">
        <f t="shared" si="18"/>
        <v>278</v>
      </c>
      <c r="C285">
        <f>IFERROR(H284 + lpfk * (A285 - H284)*maxSpeed,0)</f>
        <v>4.8271100171734814E+153</v>
      </c>
      <c r="D285">
        <f>-1*(((maxCurrent-minCurrent)*((maxSpeed-C285)-maxSpeed))/maxSpeed)+minCurrent</f>
        <v>3.6892912274111606E+153</v>
      </c>
      <c r="E285">
        <f t="shared" si="16"/>
        <v>-3.6892912274111606E+153</v>
      </c>
      <c r="F285">
        <f t="shared" si="17"/>
        <v>-5.155789727801741E+153</v>
      </c>
      <c r="G285">
        <f t="shared" si="19"/>
        <v>-2.6399194845473605E+153</v>
      </c>
      <c r="H285">
        <f>(p*E285)+(i*F285)+(d*G285)</f>
        <v>-3.6892912274111606E+153</v>
      </c>
    </row>
    <row r="286" spans="1:8" x14ac:dyDescent="0.25">
      <c r="A286">
        <f>PID_target</f>
        <v>13</v>
      </c>
      <c r="B286">
        <f t="shared" si="18"/>
        <v>279</v>
      </c>
      <c r="C286">
        <f>IFERROR(H285 + lpfk * (A286 - H285)*maxSpeed,0)</f>
        <v>1.6970739646091339E+154</v>
      </c>
      <c r="D286">
        <f>-1*(((maxCurrent-minCurrent)*((maxSpeed-C286)-maxSpeed))/maxSpeed)+minCurrent</f>
        <v>1.2970493872369809E+154</v>
      </c>
      <c r="E286">
        <f t="shared" si="16"/>
        <v>-1.2970493872369809E+154</v>
      </c>
      <c r="F286">
        <f t="shared" si="17"/>
        <v>-1.8126283600171549E+154</v>
      </c>
      <c r="G286">
        <f t="shared" si="19"/>
        <v>-9.2812026449586493E+153</v>
      </c>
      <c r="H286">
        <f>(p*E286)+(i*F286)+(d*G286)</f>
        <v>-1.2970493872369809E+154</v>
      </c>
    </row>
    <row r="287" spans="1:8" x14ac:dyDescent="0.25">
      <c r="A287">
        <f>PID_target</f>
        <v>13</v>
      </c>
      <c r="B287">
        <f t="shared" si="18"/>
        <v>280</v>
      </c>
      <c r="C287">
        <f>IFERROR(H286 + lpfk * (A287 - H286)*maxSpeed,0)</f>
        <v>5.9664271812901122E+154</v>
      </c>
      <c r="D287">
        <f>-1*(((maxCurrent-minCurrent)*((maxSpeed-C287)-maxSpeed))/maxSpeed)+minCurrent</f>
        <v>4.5600550599860141E+154</v>
      </c>
      <c r="E287">
        <f t="shared" si="16"/>
        <v>-4.5600550599860141E+154</v>
      </c>
      <c r="F287">
        <f t="shared" si="17"/>
        <v>-6.3726834200031684E+154</v>
      </c>
      <c r="G287">
        <f t="shared" si="19"/>
        <v>-3.2630056727490331E+154</v>
      </c>
      <c r="H287">
        <f>(p*E287)+(i*F287)+(d*G287)</f>
        <v>-4.5600550599860141E+154</v>
      </c>
    </row>
    <row r="288" spans="1:8" x14ac:dyDescent="0.25">
      <c r="A288">
        <f>PID_target</f>
        <v>13</v>
      </c>
      <c r="B288">
        <f t="shared" si="18"/>
        <v>281</v>
      </c>
      <c r="C288">
        <f>IFERROR(H287 + lpfk * (A288 - H287)*maxSpeed,0)</f>
        <v>2.097625327593567E+155</v>
      </c>
      <c r="D288">
        <f>-1*(((maxCurrent-minCurrent)*((maxSpeed-C288)-maxSpeed))/maxSpeed)+minCurrent</f>
        <v>1.6031850718036548E+155</v>
      </c>
      <c r="E288">
        <f t="shared" si="16"/>
        <v>-1.6031850718036548E+155</v>
      </c>
      <c r="F288">
        <f t="shared" si="17"/>
        <v>-2.2404534138039718E+155</v>
      </c>
      <c r="G288">
        <f t="shared" si="19"/>
        <v>-1.1471795658050534E+155</v>
      </c>
      <c r="H288">
        <f>(p*E288)+(i*F288)+(d*G288)</f>
        <v>-1.6031850718036548E+155</v>
      </c>
    </row>
    <row r="289" spans="1:8" x14ac:dyDescent="0.25">
      <c r="A289">
        <f>PID_target</f>
        <v>13</v>
      </c>
      <c r="B289">
        <f t="shared" si="18"/>
        <v>282</v>
      </c>
      <c r="C289">
        <f>IFERROR(H288 + lpfk * (A289 - H288)*maxSpeed,0)</f>
        <v>7.3746513302968115E+155</v>
      </c>
      <c r="D289">
        <f>-1*(((maxCurrent-minCurrent)*((maxSpeed-C289)-maxSpeed))/maxSpeed)+minCurrent</f>
        <v>5.6363406595839908E+155</v>
      </c>
      <c r="E289">
        <f t="shared" si="16"/>
        <v>-5.6363406595839908E+155</v>
      </c>
      <c r="F289">
        <f t="shared" si="17"/>
        <v>-7.8767940733879626E+155</v>
      </c>
      <c r="G289">
        <f t="shared" si="19"/>
        <v>-4.033155587780336E+155</v>
      </c>
      <c r="H289">
        <f>(p*E289)+(i*F289)+(d*G289)</f>
        <v>-5.6363406595839908E+155</v>
      </c>
    </row>
    <row r="290" spans="1:8" x14ac:dyDescent="0.25">
      <c r="A290">
        <f>PID_target</f>
        <v>13</v>
      </c>
      <c r="B290">
        <f t="shared" si="18"/>
        <v>283</v>
      </c>
      <c r="C290">
        <f>IFERROR(H289 + lpfk * (A290 - H289)*maxSpeed,0)</f>
        <v>2.5927167034086355E+156</v>
      </c>
      <c r="D290">
        <f>-1*(((maxCurrent-minCurrent)*((maxSpeed-C290)-maxSpeed))/maxSpeed)+minCurrent</f>
        <v>1.9815763376051712E+156</v>
      </c>
      <c r="E290">
        <f t="shared" si="16"/>
        <v>-1.9815763376051712E+156</v>
      </c>
      <c r="F290">
        <f t="shared" si="17"/>
        <v>-2.7692557449439673E+156</v>
      </c>
      <c r="G290">
        <f t="shared" si="19"/>
        <v>-1.4179422716467721E+156</v>
      </c>
      <c r="H290">
        <f>(p*E290)+(i*F290)+(d*G290)</f>
        <v>-1.9815763376051712E+156</v>
      </c>
    </row>
    <row r="291" spans="1:8" x14ac:dyDescent="0.25">
      <c r="A291">
        <f>PID_target</f>
        <v>13</v>
      </c>
      <c r="B291">
        <f t="shared" si="18"/>
        <v>284</v>
      </c>
      <c r="C291">
        <f>IFERROR(H290 + lpfk * (A291 - H290)*maxSpeed,0)</f>
        <v>9.1152511529837869E+156</v>
      </c>
      <c r="D291">
        <f>-1*(((maxCurrent-minCurrent)*((maxSpeed-C291)-maxSpeed))/maxSpeed)+minCurrent</f>
        <v>6.9666562383518943E+156</v>
      </c>
      <c r="E291">
        <f t="shared" si="16"/>
        <v>-6.9666562383518943E+156</v>
      </c>
      <c r="F291">
        <f t="shared" si="17"/>
        <v>-9.7359119832958624E+156</v>
      </c>
      <c r="G291">
        <f t="shared" si="19"/>
        <v>-4.9850799007467227E+156</v>
      </c>
      <c r="H291">
        <f>(p*E291)+(i*F291)+(d*G291)</f>
        <v>-6.9666562383518943E+156</v>
      </c>
    </row>
    <row r="292" spans="1:8" x14ac:dyDescent="0.25">
      <c r="A292">
        <f>PID_target</f>
        <v>13</v>
      </c>
      <c r="B292">
        <f t="shared" si="18"/>
        <v>285</v>
      </c>
      <c r="C292">
        <f>IFERROR(H291 + lpfk * (A292 - H291)*maxSpeed,0)</f>
        <v>3.2046618696418716E+157</v>
      </c>
      <c r="D292">
        <f>-1*(((maxCurrent-minCurrent)*((maxSpeed-C292)-maxSpeed))/maxSpeed)+minCurrent</f>
        <v>2.4492772860834301E+157</v>
      </c>
      <c r="E292">
        <f t="shared" si="16"/>
        <v>-2.4492772860834301E+157</v>
      </c>
      <c r="F292">
        <f t="shared" si="17"/>
        <v>-3.422868484413016E+157</v>
      </c>
      <c r="G292">
        <f t="shared" si="19"/>
        <v>-1.7526116622482407E+157</v>
      </c>
      <c r="H292">
        <f>(p*E292)+(i*F292)+(d*G292)</f>
        <v>-2.4492772860834301E+157</v>
      </c>
    </row>
    <row r="293" spans="1:8" x14ac:dyDescent="0.25">
      <c r="A293">
        <f>PID_target</f>
        <v>13</v>
      </c>
      <c r="B293">
        <f t="shared" si="18"/>
        <v>286</v>
      </c>
      <c r="C293">
        <f>IFERROR(H292 + lpfk * (A293 - H292)*maxSpeed,0)</f>
        <v>1.1266675515983778E+158</v>
      </c>
      <c r="D293">
        <f>-1*(((maxCurrent-minCurrent)*((maxSpeed-C293)-maxSpeed))/maxSpeed)+minCurrent</f>
        <v>8.6109591443590295E+157</v>
      </c>
      <c r="E293">
        <f t="shared" si="16"/>
        <v>-8.6109591443590295E+157</v>
      </c>
      <c r="F293">
        <f t="shared" si="17"/>
        <v>-1.2033827628772047E+158</v>
      </c>
      <c r="G293">
        <f t="shared" si="19"/>
        <v>-6.1616818582755994E+157</v>
      </c>
      <c r="H293">
        <f>(p*E293)+(i*F293)+(d*G293)</f>
        <v>-8.6109591443590295E+157</v>
      </c>
    </row>
    <row r="294" spans="1:8" x14ac:dyDescent="0.25">
      <c r="A294">
        <f>PID_target</f>
        <v>13</v>
      </c>
      <c r="B294">
        <f t="shared" si="18"/>
        <v>287</v>
      </c>
      <c r="C294">
        <f>IFERROR(H293 + lpfk * (A294 - H293)*maxSpeed,0)</f>
        <v>3.9610412064051543E+158</v>
      </c>
      <c r="D294">
        <f>-1*(((maxCurrent-minCurrent)*((maxSpeed-C294)-maxSpeed))/maxSpeed)+minCurrent</f>
        <v>3.0273672077525109E+158</v>
      </c>
      <c r="E294">
        <f t="shared" si="16"/>
        <v>-3.0273672077525109E+158</v>
      </c>
      <c r="F294">
        <f t="shared" si="17"/>
        <v>-4.2307499706297156E+158</v>
      </c>
      <c r="G294">
        <f t="shared" si="19"/>
        <v>-2.1662712933166078E+158</v>
      </c>
      <c r="H294">
        <f>(p*E294)+(i*F294)+(d*G294)</f>
        <v>-3.0273672077525109E+158</v>
      </c>
    </row>
    <row r="295" spans="1:8" x14ac:dyDescent="0.25">
      <c r="A295">
        <f>PID_target</f>
        <v>13</v>
      </c>
      <c r="B295">
        <f t="shared" si="18"/>
        <v>288</v>
      </c>
      <c r="C295">
        <f>IFERROR(H294 + lpfk * (A295 - H294)*maxSpeed,0)</f>
        <v>1.392588915566155E+159</v>
      </c>
      <c r="D295">
        <f>-1*(((maxCurrent-minCurrent)*((maxSpeed-C295)-maxSpeed))/maxSpeed)+minCurrent</f>
        <v>1.064335814039847E+159</v>
      </c>
      <c r="E295">
        <f t="shared" si="16"/>
        <v>-1.064335814039847E+159</v>
      </c>
      <c r="F295">
        <f t="shared" si="17"/>
        <v>-1.4874108111028185E+159</v>
      </c>
      <c r="G295">
        <f t="shared" si="19"/>
        <v>-7.6159909326459594E+158</v>
      </c>
      <c r="H295">
        <f>(p*E295)+(i*F295)+(d*G295)</f>
        <v>-1.064335814039847E+159</v>
      </c>
    </row>
    <row r="296" spans="1:8" x14ac:dyDescent="0.25">
      <c r="A296">
        <f>PID_target</f>
        <v>13</v>
      </c>
      <c r="B296">
        <f t="shared" si="18"/>
        <v>289</v>
      </c>
      <c r="C296">
        <f>IFERROR(H295 + lpfk * (A296 - H295)*maxSpeed,0)</f>
        <v>4.8959447445832964E+159</v>
      </c>
      <c r="D296">
        <f>-1*(((maxCurrent-minCurrent)*((maxSpeed-C296)-maxSpeed))/maxSpeed)+minCurrent</f>
        <v>3.7419006262172337E+159</v>
      </c>
      <c r="E296">
        <f t="shared" si="16"/>
        <v>-3.7419006262172337E+159</v>
      </c>
      <c r="F296">
        <f t="shared" si="17"/>
        <v>-5.2293114373200522E+159</v>
      </c>
      <c r="G296">
        <f t="shared" si="19"/>
        <v>-2.6775648121773868E+159</v>
      </c>
      <c r="H296">
        <f>(p*E296)+(i*F296)+(d*G296)</f>
        <v>-3.7419006262172337E+159</v>
      </c>
    </row>
    <row r="297" spans="1:8" x14ac:dyDescent="0.25">
      <c r="A297">
        <f>PID_target</f>
        <v>13</v>
      </c>
      <c r="B297">
        <f t="shared" si="18"/>
        <v>290</v>
      </c>
      <c r="C297">
        <f>IFERROR(H296 + lpfk * (A297 - H296)*maxSpeed,0)</f>
        <v>1.7212742880599275E+160</v>
      </c>
      <c r="D297">
        <f>-1*(((maxCurrent-minCurrent)*((maxSpeed-C297)-maxSpeed))/maxSpeed)+minCurrent</f>
        <v>1.3155453487315159E+160</v>
      </c>
      <c r="E297">
        <f t="shared" si="16"/>
        <v>-1.3155453487315159E+160</v>
      </c>
      <c r="F297">
        <f t="shared" si="17"/>
        <v>-1.8384764924635212E+160</v>
      </c>
      <c r="G297">
        <f t="shared" si="19"/>
        <v>-9.4135528610979249E+159</v>
      </c>
      <c r="H297">
        <f>(p*E297)+(i*F297)+(d*G297)</f>
        <v>-1.3155453487315159E+160</v>
      </c>
    </row>
    <row r="298" spans="1:8" x14ac:dyDescent="0.25">
      <c r="A298">
        <f>PID_target</f>
        <v>13</v>
      </c>
      <c r="B298">
        <f t="shared" si="18"/>
        <v>291</v>
      </c>
      <c r="C298">
        <f>IFERROR(H297 + lpfk * (A298 - H297)*maxSpeed,0)</f>
        <v>6.0515086041649738E+160</v>
      </c>
      <c r="D298">
        <f>-1*(((maxCurrent-minCurrent)*((maxSpeed-C298)-maxSpeed))/maxSpeed)+minCurrent</f>
        <v>4.6250815760403726E+160</v>
      </c>
      <c r="E298">
        <f t="shared" si="16"/>
        <v>-4.6250815760403726E+160</v>
      </c>
      <c r="F298">
        <f t="shared" si="17"/>
        <v>-6.4635580685038932E+160</v>
      </c>
      <c r="G298">
        <f t="shared" si="19"/>
        <v>-3.3095362273088568E+160</v>
      </c>
      <c r="H298">
        <f>(p*E298)+(i*F298)+(d*G298)</f>
        <v>-4.6250815760403726E+160</v>
      </c>
    </row>
    <row r="299" spans="1:8" x14ac:dyDescent="0.25">
      <c r="A299">
        <f>PID_target</f>
        <v>13</v>
      </c>
      <c r="B299">
        <f t="shared" si="18"/>
        <v>292</v>
      </c>
      <c r="C299">
        <f>IFERROR(H298 + lpfk * (A299 - H298)*maxSpeed,0)</f>
        <v>2.1275375249785711E+161</v>
      </c>
      <c r="D299">
        <f>-1*(((maxCurrent-minCurrent)*((maxSpeed-C299)-maxSpeed))/maxSpeed)+minCurrent</f>
        <v>1.6260465369479077E+161</v>
      </c>
      <c r="E299">
        <f t="shared" si="16"/>
        <v>-1.6260465369479077E+161</v>
      </c>
      <c r="F299">
        <f t="shared" si="17"/>
        <v>-2.2724023437982973E+161</v>
      </c>
      <c r="G299">
        <f t="shared" si="19"/>
        <v>-1.1635383793438704E+161</v>
      </c>
      <c r="H299">
        <f>(p*E299)+(i*F299)+(d*G299)</f>
        <v>-1.6260465369479077E+161</v>
      </c>
    </row>
    <row r="300" spans="1:8" x14ac:dyDescent="0.25">
      <c r="A300">
        <f>PID_target</f>
        <v>13</v>
      </c>
      <c r="B300">
        <f t="shared" si="18"/>
        <v>293</v>
      </c>
      <c r="C300">
        <f>IFERROR(H299 + lpfk * (A300 - H299)*maxSpeed,0)</f>
        <v>7.4798140699603745E+161</v>
      </c>
      <c r="D300">
        <f>-1*(((maxCurrent-minCurrent)*((maxSpeed-C300)-maxSpeed))/maxSpeed)+minCurrent</f>
        <v>5.7167150391839996E+161</v>
      </c>
      <c r="E300">
        <f t="shared" si="16"/>
        <v>-5.7167150391839996E+161</v>
      </c>
      <c r="F300">
        <f t="shared" si="17"/>
        <v>-7.9891173829822969E+161</v>
      </c>
      <c r="G300">
        <f t="shared" si="19"/>
        <v>-4.0906685022360917E+161</v>
      </c>
      <c r="H300">
        <f>(p*E300)+(i*F300)+(d*G300)</f>
        <v>-5.7167150391839996E+161</v>
      </c>
    </row>
    <row r="301" spans="1:8" x14ac:dyDescent="0.25">
      <c r="A301">
        <f>PID_target</f>
        <v>13</v>
      </c>
      <c r="B301">
        <f t="shared" si="18"/>
        <v>294</v>
      </c>
      <c r="C301">
        <f>IFERROR(H300 + lpfk * (A301 - H300)*maxSpeed,0)</f>
        <v>2.6296889180246405E+162</v>
      </c>
      <c r="D301">
        <f>-1*(((maxCurrent-minCurrent)*((maxSpeed-C301)-maxSpeed))/maxSpeed)+minCurrent</f>
        <v>2.0098336730616896E+162</v>
      </c>
      <c r="E301">
        <f t="shared" si="16"/>
        <v>-2.0098336730616896E+162</v>
      </c>
      <c r="F301">
        <f t="shared" si="17"/>
        <v>-2.8087454113599193E+162</v>
      </c>
      <c r="G301">
        <f t="shared" si="19"/>
        <v>-1.4381621691432896E+162</v>
      </c>
      <c r="H301">
        <f>(p*E301)+(i*F301)+(d*G301)</f>
        <v>-2.0098336730616896E+162</v>
      </c>
    </row>
    <row r="302" spans="1:8" x14ac:dyDescent="0.25">
      <c r="A302">
        <f>PID_target</f>
        <v>13</v>
      </c>
      <c r="B302">
        <f t="shared" si="18"/>
        <v>295</v>
      </c>
      <c r="C302">
        <f>IFERROR(H301 + lpfk * (A302 - H301)*maxSpeed,0)</f>
        <v>9.2452348960837729E+162</v>
      </c>
      <c r="D302">
        <f>-1*(((maxCurrent-minCurrent)*((maxSpeed-C302)-maxSpeed))/maxSpeed)+minCurrent</f>
        <v>7.066000956292597E+162</v>
      </c>
      <c r="E302">
        <f t="shared" si="16"/>
        <v>-7.066000956292597E+162</v>
      </c>
      <c r="F302">
        <f t="shared" si="17"/>
        <v>-9.8747463676525166E+162</v>
      </c>
      <c r="G302">
        <f t="shared" si="19"/>
        <v>-5.0561672832309074E+162</v>
      </c>
      <c r="H302">
        <f>(p*E302)+(i*F302)+(d*G302)</f>
        <v>-7.066000956292597E+162</v>
      </c>
    </row>
    <row r="303" spans="1:8" x14ac:dyDescent="0.25">
      <c r="A303">
        <f>PID_target</f>
        <v>13</v>
      </c>
      <c r="B303">
        <f t="shared" si="18"/>
        <v>296</v>
      </c>
      <c r="C303">
        <f>IFERROR(H302 + lpfk * (A303 - H302)*maxSpeed,0)</f>
        <v>3.2503604398945946E+163</v>
      </c>
      <c r="D303">
        <f>-1*(((maxCurrent-minCurrent)*((maxSpeed-C303)-maxSpeed))/maxSpeed)+minCurrent</f>
        <v>2.4842040504908686E+163</v>
      </c>
      <c r="E303">
        <f t="shared" si="16"/>
        <v>-2.4842040504908686E+163</v>
      </c>
      <c r="F303">
        <f t="shared" si="17"/>
        <v>-3.4716786872561201E+163</v>
      </c>
      <c r="G303">
        <f t="shared" si="19"/>
        <v>-1.7776039548616091E+163</v>
      </c>
      <c r="H303">
        <f>(p*E303)+(i*F303)+(d*G303)</f>
        <v>-2.4842040504908686E+163</v>
      </c>
    </row>
    <row r="304" spans="1:8" x14ac:dyDescent="0.25">
      <c r="A304">
        <f>PID_target</f>
        <v>13</v>
      </c>
      <c r="B304">
        <f t="shared" si="18"/>
        <v>297</v>
      </c>
      <c r="C304">
        <f>IFERROR(H303 + lpfk * (A304 - H303)*maxSpeed,0)</f>
        <v>1.1427338632257999E+164</v>
      </c>
      <c r="D304">
        <f>-1*(((maxCurrent-minCurrent)*((maxSpeed-C304)-maxSpeed))/maxSpeed)+minCurrent</f>
        <v>8.7337516689400413E+163</v>
      </c>
      <c r="E304">
        <f t="shared" si="16"/>
        <v>-8.7337516689400413E+163</v>
      </c>
      <c r="F304">
        <f t="shared" si="17"/>
        <v>-1.2205430356196161E+164</v>
      </c>
      <c r="G304">
        <f t="shared" si="19"/>
        <v>-6.2495476184491727E+163</v>
      </c>
      <c r="H304">
        <f>(p*E304)+(i*F304)+(d*G304)</f>
        <v>-8.7337516689400413E+163</v>
      </c>
    </row>
    <row r="305" spans="1:8" x14ac:dyDescent="0.25">
      <c r="A305">
        <f>PID_target</f>
        <v>13</v>
      </c>
      <c r="B305">
        <f t="shared" si="18"/>
        <v>298</v>
      </c>
      <c r="C305">
        <f>IFERROR(H304 + lpfk * (A305 - H304)*maxSpeed,0)</f>
        <v>4.0175257677124183E+164</v>
      </c>
      <c r="D305">
        <f>-1*(((maxCurrent-minCurrent)*((maxSpeed-C305)-maxSpeed))/maxSpeed)+minCurrent</f>
        <v>3.0705375510373478E+164</v>
      </c>
      <c r="E305">
        <f t="shared" si="16"/>
        <v>-3.0705375510373478E+164</v>
      </c>
      <c r="F305">
        <f t="shared" si="17"/>
        <v>-4.2910805866569637E+164</v>
      </c>
      <c r="G305">
        <f t="shared" si="19"/>
        <v>-2.1971623841433436E+164</v>
      </c>
      <c r="H305">
        <f>(p*E305)+(i*F305)+(d*G305)</f>
        <v>-3.0705375510373478E+164</v>
      </c>
    </row>
    <row r="306" spans="1:8" x14ac:dyDescent="0.25">
      <c r="A306">
        <f>PID_target</f>
        <v>13</v>
      </c>
      <c r="B306">
        <f t="shared" si="18"/>
        <v>299</v>
      </c>
      <c r="C306">
        <f>IFERROR(H305 + lpfk * (A306 - H305)*maxSpeed,0)</f>
        <v>1.4124472734771801E+165</v>
      </c>
      <c r="D306">
        <f>-1*(((maxCurrent-minCurrent)*((maxSpeed-C306)-maxSpeed))/maxSpeed)+minCurrent</f>
        <v>1.0795132733004161E+165</v>
      </c>
      <c r="E306">
        <f t="shared" si="16"/>
        <v>-1.0795132733004161E+165</v>
      </c>
      <c r="F306">
        <f t="shared" si="17"/>
        <v>-1.5086213319661125E+165</v>
      </c>
      <c r="G306">
        <f t="shared" si="19"/>
        <v>-7.7245951819668129E+164</v>
      </c>
      <c r="H306">
        <f>(p*E306)+(i*F306)+(d*G306)</f>
        <v>-1.0795132733004161E+165</v>
      </c>
    </row>
    <row r="307" spans="1:8" x14ac:dyDescent="0.25">
      <c r="A307">
        <f>PID_target</f>
        <v>13</v>
      </c>
      <c r="B307">
        <f t="shared" si="18"/>
        <v>300</v>
      </c>
      <c r="C307">
        <f>IFERROR(H306 + lpfk * (A307 - H306)*maxSpeed,0)</f>
        <v>4.9657610571819144E+165</v>
      </c>
      <c r="D307">
        <f>-1*(((maxCurrent-minCurrent)*((maxSpeed-C307)-maxSpeed))/maxSpeed)+minCurrent</f>
        <v>3.7952602365604629E+165</v>
      </c>
      <c r="E307">
        <f t="shared" si="16"/>
        <v>-3.7952602365604629E+165</v>
      </c>
      <c r="F307">
        <f t="shared" si="17"/>
        <v>-5.3038815685265752E+165</v>
      </c>
      <c r="G307">
        <f t="shared" si="19"/>
        <v>-2.715746963260047E+165</v>
      </c>
      <c r="H307">
        <f>(p*E307)+(i*F307)+(d*G307)</f>
        <v>-3.7952602365604629E+165</v>
      </c>
    </row>
    <row r="308" spans="1:8" x14ac:dyDescent="0.25">
      <c r="A308">
        <f>PID_target</f>
        <v>13</v>
      </c>
      <c r="B308">
        <f t="shared" si="18"/>
        <v>301</v>
      </c>
      <c r="C308">
        <f>IFERROR(H307 + lpfk * (A308 - H307)*maxSpeed,0)</f>
        <v>1.7458197088178129E+166</v>
      </c>
      <c r="D308">
        <f>-1*(((maxCurrent-minCurrent)*((maxSpeed-C308)-maxSpeed))/maxSpeed)+minCurrent</f>
        <v>1.3343050631678996E+166</v>
      </c>
      <c r="E308">
        <f t="shared" si="16"/>
        <v>-1.3343050631678996E+166</v>
      </c>
      <c r="F308">
        <f t="shared" si="17"/>
        <v>-1.8646932200205571E+166</v>
      </c>
      <c r="G308">
        <f t="shared" si="19"/>
        <v>-9.547790395118533E+165</v>
      </c>
      <c r="H308">
        <f>(p*E308)+(i*F308)+(d*G308)</f>
        <v>-1.3343050631678996E+166</v>
      </c>
    </row>
    <row r="309" spans="1:8" x14ac:dyDescent="0.25">
      <c r="A309">
        <f>PID_target</f>
        <v>13</v>
      </c>
      <c r="B309">
        <f t="shared" si="18"/>
        <v>302</v>
      </c>
      <c r="C309">
        <f>IFERROR(H308 + lpfk * (A309 - H308)*maxSpeed,0)</f>
        <v>6.1378032905723388E+166</v>
      </c>
      <c r="D309">
        <f>-1*(((maxCurrent-minCurrent)*((maxSpeed-C309)-maxSpeed))/maxSpeed)+minCurrent</f>
        <v>4.6910353720802867E+166</v>
      </c>
      <c r="E309">
        <f t="shared" si="16"/>
        <v>-4.6910353720802867E+166</v>
      </c>
      <c r="F309">
        <f t="shared" si="17"/>
        <v>-6.5557285921008441E+166</v>
      </c>
      <c r="G309">
        <f t="shared" si="19"/>
        <v>-3.3567303089123869E+166</v>
      </c>
      <c r="H309">
        <f>(p*E309)+(i*F309)+(d*G309)</f>
        <v>-4.6910353720802867E+166</v>
      </c>
    </row>
    <row r="310" spans="1:8" x14ac:dyDescent="0.25">
      <c r="A310">
        <f>PID_target</f>
        <v>13</v>
      </c>
      <c r="B310">
        <f t="shared" si="18"/>
        <v>303</v>
      </c>
      <c r="C310">
        <f>IFERROR(H309 + lpfk * (A310 - H309)*maxSpeed,0)</f>
        <v>2.1578762711569323E+167</v>
      </c>
      <c r="D310">
        <f>-1*(((maxCurrent-minCurrent)*((maxSpeed-C310)-maxSpeed))/maxSpeed)+minCurrent</f>
        <v>1.6492340072413696E+167</v>
      </c>
      <c r="E310">
        <f t="shared" si="16"/>
        <v>-1.6492340072413696E+167</v>
      </c>
      <c r="F310">
        <f t="shared" si="17"/>
        <v>-2.304806866451454E+167</v>
      </c>
      <c r="G310">
        <f t="shared" si="19"/>
        <v>-1.1801304700333409E+167</v>
      </c>
      <c r="H310">
        <f>(p*E310)+(i*F310)+(d*G310)</f>
        <v>-1.6492340072413696E+167</v>
      </c>
    </row>
    <row r="311" spans="1:8" x14ac:dyDescent="0.25">
      <c r="A311">
        <f>PID_target</f>
        <v>13</v>
      </c>
      <c r="B311">
        <f t="shared" si="18"/>
        <v>304</v>
      </c>
      <c r="C311">
        <f>IFERROR(H310 + lpfk * (A311 - H310)*maxSpeed,0)</f>
        <v>7.5864764333103011E+167</v>
      </c>
      <c r="D311">
        <f>-1*(((maxCurrent-minCurrent)*((maxSpeed-C311)-maxSpeed))/maxSpeed)+minCurrent</f>
        <v>5.7982355597443012E+167</v>
      </c>
      <c r="E311">
        <f t="shared" si="16"/>
        <v>-5.7982355597443012E+167</v>
      </c>
      <c r="F311">
        <f t="shared" si="17"/>
        <v>-8.1030424261957555E+167</v>
      </c>
      <c r="G311">
        <f t="shared" si="19"/>
        <v>-4.1490015525029316E+167</v>
      </c>
      <c r="H311">
        <f>(p*E311)+(i*F311)+(d*G311)</f>
        <v>-5.7982355597443012E+167</v>
      </c>
    </row>
    <row r="312" spans="1:8" x14ac:dyDescent="0.25">
      <c r="A312">
        <f>PID_target</f>
        <v>13</v>
      </c>
      <c r="B312">
        <f t="shared" si="18"/>
        <v>305</v>
      </c>
      <c r="C312">
        <f>IFERROR(H311 + lpfk * (A312 - H311)*maxSpeed,0)</f>
        <v>2.6671883574823787E+168</v>
      </c>
      <c r="D312">
        <f>-1*(((maxCurrent-minCurrent)*((maxSpeed-C312)-maxSpeed))/maxSpeed)+minCurrent</f>
        <v>2.0384939589329607E+168</v>
      </c>
      <c r="E312">
        <f t="shared" si="16"/>
        <v>-2.0384939589329607E+168</v>
      </c>
      <c r="F312">
        <f t="shared" si="17"/>
        <v>-2.8487982015525364E+168</v>
      </c>
      <c r="G312">
        <f t="shared" si="19"/>
        <v>-1.4586704029585307E+168</v>
      </c>
      <c r="H312">
        <f>(p*E312)+(i*F312)+(d*G312)</f>
        <v>-2.0384939589329607E+168</v>
      </c>
    </row>
    <row r="313" spans="1:8" x14ac:dyDescent="0.25">
      <c r="A313">
        <f>PID_target</f>
        <v>13</v>
      </c>
      <c r="B313">
        <f t="shared" si="18"/>
        <v>306</v>
      </c>
      <c r="C313">
        <f>IFERROR(H312 + lpfk * (A313 - H312)*maxSpeed,0)</f>
        <v>9.37707221109162E+168</v>
      </c>
      <c r="D313">
        <f>-1*(((maxCurrent-minCurrent)*((maxSpeed-C313)-maxSpeed))/maxSpeed)+minCurrent</f>
        <v>7.1667623327628803E+168</v>
      </c>
      <c r="E313">
        <f t="shared" si="16"/>
        <v>-7.1667623327628803E+168</v>
      </c>
      <c r="F313">
        <f t="shared" si="17"/>
        <v>-1.0015560534315416E+169</v>
      </c>
      <c r="G313">
        <f t="shared" si="19"/>
        <v>-5.1282683738299196E+168</v>
      </c>
      <c r="H313">
        <f>(p*E313)+(i*F313)+(d*G313)</f>
        <v>-7.1667623327628803E+168</v>
      </c>
    </row>
    <row r="314" spans="1:8" x14ac:dyDescent="0.25">
      <c r="A314">
        <f>PID_target</f>
        <v>13</v>
      </c>
      <c r="B314">
        <f t="shared" si="18"/>
        <v>307</v>
      </c>
      <c r="C314">
        <f>IFERROR(H313 + lpfk * (A314 - H313)*maxSpeed,0)</f>
        <v>3.2967106730709252E+169</v>
      </c>
      <c r="D314">
        <f>-1*(((maxCurrent-minCurrent)*((maxSpeed-C314)-maxSpeed))/maxSpeed)+minCurrent</f>
        <v>2.5196288715613495E+169</v>
      </c>
      <c r="E314">
        <f t="shared" si="16"/>
        <v>-2.5196288715613495E+169</v>
      </c>
      <c r="F314">
        <f t="shared" si="17"/>
        <v>-3.5211849249928912E+169</v>
      </c>
      <c r="G314">
        <f t="shared" si="19"/>
        <v>-1.8029526382850615E+169</v>
      </c>
      <c r="H314">
        <f>(p*E314)+(i*F314)+(d*G314)</f>
        <v>-2.5196288715613495E+169</v>
      </c>
    </row>
    <row r="315" spans="1:8" x14ac:dyDescent="0.25">
      <c r="A315">
        <f>PID_target</f>
        <v>13</v>
      </c>
      <c r="B315">
        <f t="shared" si="18"/>
        <v>308</v>
      </c>
      <c r="C315">
        <f>IFERROR(H314 + lpfk * (A315 - H314)*maxSpeed,0)</f>
        <v>1.1590292809182208E+170</v>
      </c>
      <c r="D315">
        <f>-1*(((maxCurrent-minCurrent)*((maxSpeed-C315)-maxSpeed))/maxSpeed)+minCurrent</f>
        <v>8.8582952184464016E+169</v>
      </c>
      <c r="E315">
        <f t="shared" si="16"/>
        <v>-8.8582952184464016E+169</v>
      </c>
      <c r="F315">
        <f t="shared" si="17"/>
        <v>-1.2379480143439293E+170</v>
      </c>
      <c r="G315">
        <f t="shared" si="19"/>
        <v>-6.3386663468850517E+169</v>
      </c>
      <c r="H315">
        <f>(p*E315)+(i*F315)+(d*G315)</f>
        <v>-8.8582952184464016E+169</v>
      </c>
    </row>
    <row r="316" spans="1:8" x14ac:dyDescent="0.25">
      <c r="A316">
        <f>PID_target</f>
        <v>13</v>
      </c>
      <c r="B316">
        <f t="shared" si="18"/>
        <v>309</v>
      </c>
      <c r="C316">
        <f>IFERROR(H315 + lpfk * (A316 - H315)*maxSpeed,0)</f>
        <v>4.0748158004853456E+170</v>
      </c>
      <c r="D316">
        <f>-1*(((maxCurrent-minCurrent)*((maxSpeed-C316)-maxSpeed))/maxSpeed)+minCurrent</f>
        <v>3.1143235046566568E+170</v>
      </c>
      <c r="E316">
        <f t="shared" si="16"/>
        <v>-3.1143235046566568E+170</v>
      </c>
      <c r="F316">
        <f t="shared" si="17"/>
        <v>-4.3522715190005859E+170</v>
      </c>
      <c r="G316">
        <f t="shared" si="19"/>
        <v>-2.2284939828120165E+170</v>
      </c>
      <c r="H316">
        <f>(p*E316)+(i*F316)+(d*G316)</f>
        <v>-3.1143235046566568E+170</v>
      </c>
    </row>
    <row r="317" spans="1:8" x14ac:dyDescent="0.25">
      <c r="A317">
        <f>PID_target</f>
        <v>13</v>
      </c>
      <c r="B317">
        <f t="shared" si="18"/>
        <v>310</v>
      </c>
      <c r="C317">
        <f>IFERROR(H316 + lpfk * (A317 - H316)*maxSpeed,0)</f>
        <v>1.4325888121420622E+171</v>
      </c>
      <c r="D317">
        <f>-1*(((maxCurrent-minCurrent)*((maxSpeed-C317)-maxSpeed))/maxSpeed)+minCurrent</f>
        <v>1.0949071635657189E+171</v>
      </c>
      <c r="E317">
        <f t="shared" si="16"/>
        <v>-1.0949071635657189E+171</v>
      </c>
      <c r="F317">
        <f t="shared" si="17"/>
        <v>-1.5301343154657776E+171</v>
      </c>
      <c r="G317">
        <f t="shared" si="19"/>
        <v>-7.8347481310005319E+170</v>
      </c>
      <c r="H317">
        <f>(p*E317)+(i*F317)+(d*G317)</f>
        <v>-1.0949071635657189E+171</v>
      </c>
    </row>
    <row r="318" spans="1:8" x14ac:dyDescent="0.25">
      <c r="A318">
        <f>PID_target</f>
        <v>13</v>
      </c>
      <c r="B318">
        <f t="shared" si="18"/>
        <v>311</v>
      </c>
      <c r="C318">
        <f>IFERROR(H317 + lpfk * (A318 - H317)*maxSpeed,0)</f>
        <v>5.0365729524023068E+171</v>
      </c>
      <c r="D318">
        <f>-1*(((maxCurrent-minCurrent)*((maxSpeed-C318)-maxSpeed))/maxSpeed)+minCurrent</f>
        <v>3.8493807564789057E+171</v>
      </c>
      <c r="E318">
        <f t="shared" si="16"/>
        <v>-3.8493807564789057E+171</v>
      </c>
      <c r="F318">
        <f t="shared" si="17"/>
        <v>-5.3795150719446828E+171</v>
      </c>
      <c r="G318">
        <f t="shared" si="19"/>
        <v>-2.7544735929131868E+171</v>
      </c>
      <c r="H318">
        <f>(p*E318)+(i*F318)+(d*G318)</f>
        <v>-3.8493807564789057E+171</v>
      </c>
    </row>
    <row r="319" spans="1:8" x14ac:dyDescent="0.25">
      <c r="A319">
        <f>PID_target</f>
        <v>13</v>
      </c>
      <c r="B319">
        <f t="shared" si="18"/>
        <v>312</v>
      </c>
      <c r="C319">
        <f>IFERROR(H318 + lpfk * (A319 - H318)*maxSpeed,0)</f>
        <v>1.7707151479802967E+172</v>
      </c>
      <c r="D319">
        <f>-1*(((maxCurrent-minCurrent)*((maxSpeed-C319)-maxSpeed))/maxSpeed)+minCurrent</f>
        <v>1.3533322916706552E+172</v>
      </c>
      <c r="E319">
        <f t="shared" si="16"/>
        <v>-1.3533322916706552E+172</v>
      </c>
      <c r="F319">
        <f t="shared" si="17"/>
        <v>-1.8912837988651235E+172</v>
      </c>
      <c r="G319">
        <f t="shared" si="19"/>
        <v>-9.6839421602276465E+171</v>
      </c>
      <c r="H319">
        <f>(p*E319)+(i*F319)+(d*G319)</f>
        <v>-1.3533322916706552E+172</v>
      </c>
    </row>
    <row r="320" spans="1:8" x14ac:dyDescent="0.25">
      <c r="A320">
        <f>PID_target</f>
        <v>13</v>
      </c>
      <c r="B320">
        <f t="shared" si="18"/>
        <v>313</v>
      </c>
      <c r="C320">
        <f>IFERROR(H319 + lpfk * (A320 - H319)*maxSpeed,0)</f>
        <v>6.2253285416850138E+172</v>
      </c>
      <c r="D320">
        <f>-1*(((maxCurrent-minCurrent)*((maxSpeed-C320)-maxSpeed))/maxSpeed)+minCurrent</f>
        <v>4.7579296711449739E+172</v>
      </c>
      <c r="E320">
        <f t="shared" si="16"/>
        <v>-4.7579296711449739E+172</v>
      </c>
      <c r="F320">
        <f t="shared" si="17"/>
        <v>-6.649213470010098E+172</v>
      </c>
      <c r="G320">
        <f t="shared" si="19"/>
        <v>-3.4045973794743186E+172</v>
      </c>
      <c r="H320">
        <f>(p*E320)+(i*F320)+(d*G320)</f>
        <v>-4.7579296711449739E+172</v>
      </c>
    </row>
    <row r="321" spans="1:8" x14ac:dyDescent="0.25">
      <c r="A321">
        <f>PID_target</f>
        <v>13</v>
      </c>
      <c r="B321">
        <f t="shared" si="18"/>
        <v>314</v>
      </c>
      <c r="C321">
        <f>IFERROR(H320 + lpfk * (A321 - H320)*maxSpeed,0)</f>
        <v>2.188647648726688E+173</v>
      </c>
      <c r="D321">
        <f>-1*(((maxCurrent-minCurrent)*((maxSpeed-C321)-maxSpeed))/maxSpeed)+minCurrent</f>
        <v>1.6727521315268258E+173</v>
      </c>
      <c r="E321">
        <f t="shared" si="16"/>
        <v>-1.6727521315268258E+173</v>
      </c>
      <c r="F321">
        <f t="shared" si="17"/>
        <v>-2.3376734785278356E+173</v>
      </c>
      <c r="G321">
        <f t="shared" si="19"/>
        <v>-1.1969591644123283E+173</v>
      </c>
      <c r="H321">
        <f>(p*E321)+(i*F321)+(d*G321)</f>
        <v>-1.6727521315268258E+173</v>
      </c>
    </row>
    <row r="322" spans="1:8" x14ac:dyDescent="0.25">
      <c r="A322">
        <f>PID_target</f>
        <v>13</v>
      </c>
      <c r="B322">
        <f t="shared" si="18"/>
        <v>315</v>
      </c>
      <c r="C322">
        <f>IFERROR(H321 + lpfk * (A322 - H321)*maxSpeed,0)</f>
        <v>7.6946598050233996E+173</v>
      </c>
      <c r="D322">
        <f>-1*(((maxCurrent-minCurrent)*((maxSpeed-C322)-maxSpeed))/maxSpeed)+minCurrent</f>
        <v>5.880918565267884E+173</v>
      </c>
      <c r="E322">
        <f t="shared" si="16"/>
        <v>-5.880918565267884E+173</v>
      </c>
      <c r="F322">
        <f t="shared" si="17"/>
        <v>-8.2185920437957196E+173</v>
      </c>
      <c r="G322">
        <f t="shared" si="19"/>
        <v>-4.2081664337410586E+173</v>
      </c>
      <c r="H322">
        <f>(p*E322)+(i*F322)+(d*G322)</f>
        <v>-5.880918565267884E+173</v>
      </c>
    </row>
    <row r="323" spans="1:8" x14ac:dyDescent="0.25">
      <c r="A323">
        <f>PID_target</f>
        <v>13</v>
      </c>
      <c r="B323">
        <f t="shared" si="18"/>
        <v>316</v>
      </c>
      <c r="C323">
        <f>IFERROR(H322 + lpfk * (A323 - H322)*maxSpeed,0)</f>
        <v>2.7052225400232266E+174</v>
      </c>
      <c r="D323">
        <f>-1*(((maxCurrent-minCurrent)*((maxSpeed-C323)-maxSpeed))/maxSpeed)+minCurrent</f>
        <v>2.0675629413034661E+174</v>
      </c>
      <c r="E323">
        <f t="shared" ref="E323:E386" si="20">A323-(D323-0.6)</f>
        <v>-2.0675629413034661E+174</v>
      </c>
      <c r="F323">
        <f t="shared" ref="F323:F386" si="21">IFERROR(E323+F322,0)</f>
        <v>-2.889422145683038E+174</v>
      </c>
      <c r="G323">
        <f t="shared" si="19"/>
        <v>-1.4794710847766776E+174</v>
      </c>
      <c r="H323">
        <f>(p*E323)+(i*F323)+(d*G323)</f>
        <v>-2.0675629413034661E+174</v>
      </c>
    </row>
    <row r="324" spans="1:8" x14ac:dyDescent="0.25">
      <c r="A324">
        <f>PID_target</f>
        <v>13</v>
      </c>
      <c r="B324">
        <f t="shared" ref="B324:B387" si="22">B323+1</f>
        <v>317</v>
      </c>
      <c r="C324">
        <f>IFERROR(H323 + lpfk * (A324 - H323)*maxSpeed,0)</f>
        <v>9.5107895299959451E+174</v>
      </c>
      <c r="D324">
        <f>-1*(((maxCurrent-minCurrent)*((maxSpeed-C324)-maxSpeed))/maxSpeed)+minCurrent</f>
        <v>7.2689605693540435E+174</v>
      </c>
      <c r="E324">
        <f t="shared" si="20"/>
        <v>-7.2689605693540435E+174</v>
      </c>
      <c r="F324">
        <f t="shared" si="21"/>
        <v>-1.0158382715037081E+175</v>
      </c>
      <c r="G324">
        <f t="shared" si="19"/>
        <v>-5.2013976280505774E+174</v>
      </c>
      <c r="H324">
        <f>(p*E324)+(i*F324)+(d*G324)</f>
        <v>-7.2689605693540435E+174</v>
      </c>
    </row>
    <row r="325" spans="1:8" x14ac:dyDescent="0.25">
      <c r="A325">
        <f>PID_target</f>
        <v>13</v>
      </c>
      <c r="B325">
        <f t="shared" si="22"/>
        <v>318</v>
      </c>
      <c r="C325">
        <f>IFERROR(H324 + lpfk * (A325 - H324)*maxSpeed,0)</f>
        <v>3.3437218619028598E+175</v>
      </c>
      <c r="D325">
        <f>-1*(((maxCurrent-minCurrent)*((maxSpeed-C325)-maxSpeed))/maxSpeed)+minCurrent</f>
        <v>2.5555588515971857E+175</v>
      </c>
      <c r="E325">
        <f t="shared" si="20"/>
        <v>-2.5555588515971857E+175</v>
      </c>
      <c r="F325">
        <f t="shared" si="21"/>
        <v>-3.5713971231008942E+175</v>
      </c>
      <c r="G325">
        <f t="shared" ref="G325:G388" si="23">E325-E324</f>
        <v>-1.8286627946617812E+175</v>
      </c>
      <c r="H325">
        <f>(p*E325)+(i*F325)+(d*G325)</f>
        <v>-2.5555588515971857E+175</v>
      </c>
    </row>
    <row r="326" spans="1:8" x14ac:dyDescent="0.25">
      <c r="A326">
        <f>PID_target</f>
        <v>13</v>
      </c>
      <c r="B326">
        <f t="shared" si="22"/>
        <v>319</v>
      </c>
      <c r="C326">
        <f>IFERROR(H325 + lpfk * (A326 - H325)*maxSpeed,0)</f>
        <v>1.1755570717347056E+176</v>
      </c>
      <c r="D326">
        <f>-1*(((maxCurrent-minCurrent)*((maxSpeed-C326)-maxSpeed))/maxSpeed)+minCurrent</f>
        <v>8.9846147625438205E+175</v>
      </c>
      <c r="E326">
        <f t="shared" si="20"/>
        <v>-8.9846147625438205E+175</v>
      </c>
      <c r="F326">
        <f t="shared" si="21"/>
        <v>-1.2556011885644715E+176</v>
      </c>
      <c r="G326">
        <f t="shared" si="23"/>
        <v>-6.4290559109466347E+175</v>
      </c>
      <c r="H326">
        <f>(p*E326)+(i*F326)+(d*G326)</f>
        <v>-8.9846147625438205E+175</v>
      </c>
    </row>
    <row r="327" spans="1:8" x14ac:dyDescent="0.25">
      <c r="A327">
        <f>PID_target</f>
        <v>13</v>
      </c>
      <c r="B327">
        <f t="shared" si="22"/>
        <v>320</v>
      </c>
      <c r="C327">
        <f>IFERROR(H326 + lpfk * (A327 - H326)*maxSpeed,0)</f>
        <v>4.1329227907701578E+176</v>
      </c>
      <c r="D327">
        <f>-1*(((maxCurrent-minCurrent)*((maxSpeed-C327)-maxSpeed))/maxSpeed)+minCurrent</f>
        <v>3.1587338472314779E+176</v>
      </c>
      <c r="E327">
        <f t="shared" si="20"/>
        <v>-3.1587338472314779E+176</v>
      </c>
      <c r="F327">
        <f t="shared" si="21"/>
        <v>-4.4143350357959492E+176</v>
      </c>
      <c r="G327">
        <f t="shared" si="23"/>
        <v>-2.2602723709770958E+176</v>
      </c>
      <c r="H327">
        <f>(p*E327)+(i*F327)+(d*G327)</f>
        <v>-3.1587338472314779E+176</v>
      </c>
    </row>
    <row r="328" spans="1:8" x14ac:dyDescent="0.25">
      <c r="A328">
        <f>PID_target</f>
        <v>13</v>
      </c>
      <c r="B328">
        <f t="shared" si="22"/>
        <v>321</v>
      </c>
      <c r="C328">
        <f>IFERROR(H327 + lpfk * (A328 - H327)*maxSpeed,0)</f>
        <v>1.45301756972648E+177</v>
      </c>
      <c r="D328">
        <f>-1*(((maxCurrent-minCurrent)*((maxSpeed-C328)-maxSpeed))/maxSpeed)+minCurrent</f>
        <v>1.1105205711480954E+177</v>
      </c>
      <c r="E328">
        <f t="shared" si="20"/>
        <v>-1.1105205711480954E+177</v>
      </c>
      <c r="F328">
        <f t="shared" si="21"/>
        <v>-1.5519540747276904E+177</v>
      </c>
      <c r="G328">
        <f t="shared" si="23"/>
        <v>-7.9464718642494759E+176</v>
      </c>
      <c r="H328">
        <f>(p*E328)+(i*F328)+(d*G328)</f>
        <v>-1.1105205711480954E+177</v>
      </c>
    </row>
    <row r="329" spans="1:8" x14ac:dyDescent="0.25">
      <c r="A329">
        <f>PID_target</f>
        <v>13</v>
      </c>
      <c r="B329">
        <f t="shared" si="22"/>
        <v>322</v>
      </c>
      <c r="C329">
        <f>IFERROR(H328 + lpfk * (A329 - H328)*maxSpeed,0)</f>
        <v>5.1083946272812393E+177</v>
      </c>
      <c r="D329">
        <f>-1*(((maxCurrent-minCurrent)*((maxSpeed-C329)-maxSpeed))/maxSpeed)+minCurrent</f>
        <v>3.9042730365649471E+177</v>
      </c>
      <c r="E329">
        <f t="shared" si="20"/>
        <v>-3.9042730365649471E+177</v>
      </c>
      <c r="F329">
        <f t="shared" si="21"/>
        <v>-5.4562271112926377E+177</v>
      </c>
      <c r="G329">
        <f t="shared" si="23"/>
        <v>-2.7937524654168519E+177</v>
      </c>
      <c r="H329">
        <f>(p*E329)+(i*F329)+(d*G329)</f>
        <v>-3.9042730365649471E+177</v>
      </c>
    </row>
    <row r="330" spans="1:8" x14ac:dyDescent="0.25">
      <c r="A330">
        <f>PID_target</f>
        <v>13</v>
      </c>
      <c r="B330">
        <f t="shared" si="22"/>
        <v>323</v>
      </c>
      <c r="C330">
        <f>IFERROR(H329 + lpfk * (A330 - H329)*maxSpeed,0)</f>
        <v>1.7959655968198758E+178</v>
      </c>
      <c r="D330">
        <f>-1*(((maxCurrent-minCurrent)*((maxSpeed-C330)-maxSpeed))/maxSpeed)+minCurrent</f>
        <v>1.3726308489980479E+178</v>
      </c>
      <c r="E330">
        <f t="shared" si="20"/>
        <v>-1.3726308489980479E+178</v>
      </c>
      <c r="F330">
        <f t="shared" si="21"/>
        <v>-1.9182535601273119E+178</v>
      </c>
      <c r="G330">
        <f t="shared" si="23"/>
        <v>-9.822035453415532E+177</v>
      </c>
      <c r="H330">
        <f>(p*E330)+(i*F330)+(d*G330)</f>
        <v>-1.3726308489980479E+178</v>
      </c>
    </row>
    <row r="331" spans="1:8" x14ac:dyDescent="0.25">
      <c r="A331">
        <f>PID_target</f>
        <v>13</v>
      </c>
      <c r="B331">
        <f t="shared" si="22"/>
        <v>324</v>
      </c>
      <c r="C331">
        <f>IFERROR(H330 + lpfk * (A331 - H330)*maxSpeed,0)</f>
        <v>6.3141019053910219E+178</v>
      </c>
      <c r="D331">
        <f>-1*(((maxCurrent-minCurrent)*((maxSpeed-C331)-maxSpeed))/maxSpeed)+minCurrent</f>
        <v>4.8257778848345661E+178</v>
      </c>
      <c r="E331">
        <f t="shared" si="20"/>
        <v>-4.8257778848345661E+178</v>
      </c>
      <c r="F331">
        <f t="shared" si="21"/>
        <v>-6.744031444961878E+178</v>
      </c>
      <c r="G331">
        <f t="shared" si="23"/>
        <v>-3.4531470358365184E+178</v>
      </c>
      <c r="H331">
        <f>(p*E331)+(i*F331)+(d*G331)</f>
        <v>-4.8257778848345661E+178</v>
      </c>
    </row>
    <row r="332" spans="1:8" x14ac:dyDescent="0.25">
      <c r="A332">
        <f>PID_target</f>
        <v>13</v>
      </c>
      <c r="B332">
        <f t="shared" si="22"/>
        <v>325</v>
      </c>
      <c r="C332">
        <f>IFERROR(H331 + lpfk * (A332 - H331)*maxSpeed,0)</f>
        <v>2.2198578270239005E+179</v>
      </c>
      <c r="D332">
        <f>-1*(((maxCurrent-minCurrent)*((maxSpeed-C332)-maxSpeed))/maxSpeed)+minCurrent</f>
        <v>1.6966056249396952E+179</v>
      </c>
      <c r="E332">
        <f t="shared" si="20"/>
        <v>-1.6966056249396952E+179</v>
      </c>
      <c r="F332">
        <f t="shared" si="21"/>
        <v>-2.3710087694358828E+179</v>
      </c>
      <c r="G332">
        <f t="shared" si="23"/>
        <v>-1.2140278364562386E+179</v>
      </c>
      <c r="H332">
        <f>(p*E332)+(i*F332)+(d*G332)</f>
        <v>-1.6966056249396952E+179</v>
      </c>
    </row>
    <row r="333" spans="1:8" x14ac:dyDescent="0.25">
      <c r="A333">
        <f>PID_target</f>
        <v>13</v>
      </c>
      <c r="B333">
        <f t="shared" si="22"/>
        <v>326</v>
      </c>
      <c r="C333">
        <f>IFERROR(H332 + lpfk * (A333 - H332)*maxSpeed,0)</f>
        <v>7.8043858747225978E+179</v>
      </c>
      <c r="D333">
        <f>-1*(((maxCurrent-minCurrent)*((maxSpeed-C333)-maxSpeed))/maxSpeed)+minCurrent</f>
        <v>5.9647806328236995E+179</v>
      </c>
      <c r="E333">
        <f t="shared" si="20"/>
        <v>-5.9647806328236995E+179</v>
      </c>
      <c r="F333">
        <f t="shared" si="21"/>
        <v>-8.3357894022595829E+179</v>
      </c>
      <c r="G333">
        <f t="shared" si="23"/>
        <v>-4.268175007884004E+179</v>
      </c>
      <c r="H333">
        <f>(p*E333)+(i*F333)+(d*G333)</f>
        <v>-5.9647806328236995E+179</v>
      </c>
    </row>
    <row r="334" spans="1:8" x14ac:dyDescent="0.25">
      <c r="A334">
        <f>PID_target</f>
        <v>13</v>
      </c>
      <c r="B334">
        <f t="shared" si="22"/>
        <v>327</v>
      </c>
      <c r="C334">
        <f>IFERROR(H333 + lpfk * (A334 - H333)*maxSpeed,0)</f>
        <v>2.743799091098902E+180</v>
      </c>
      <c r="D334">
        <f>-1*(((maxCurrent-minCurrent)*((maxSpeed-C334)-maxSpeed))/maxSpeed)+minCurrent</f>
        <v>2.097046448197018E+180</v>
      </c>
      <c r="E334">
        <f t="shared" si="20"/>
        <v>-2.097046448197018E+180</v>
      </c>
      <c r="F334">
        <f t="shared" si="21"/>
        <v>-2.9306253884229765E+180</v>
      </c>
      <c r="G334">
        <f t="shared" si="23"/>
        <v>-1.500568384914648E+180</v>
      </c>
      <c r="H334">
        <f>(p*E334)+(i*F334)+(d*G334)</f>
        <v>-2.097046448197018E+180</v>
      </c>
    </row>
    <row r="335" spans="1:8" x14ac:dyDescent="0.25">
      <c r="A335">
        <f>PID_target</f>
        <v>13</v>
      </c>
      <c r="B335">
        <f t="shared" si="22"/>
        <v>328</v>
      </c>
      <c r="C335">
        <f>IFERROR(H334 + lpfk * (A335 - H334)*maxSpeed,0)</f>
        <v>9.6464136617062843E+180</v>
      </c>
      <c r="D335">
        <f>-1*(((maxCurrent-minCurrent)*((maxSpeed-C335)-maxSpeed))/maxSpeed)+minCurrent</f>
        <v>7.37261615573266E+180</v>
      </c>
      <c r="E335">
        <f t="shared" si="20"/>
        <v>-7.37261615573266E+180</v>
      </c>
      <c r="F335">
        <f t="shared" si="21"/>
        <v>-1.0303241544155637E+181</v>
      </c>
      <c r="G335">
        <f t="shared" si="23"/>
        <v>-5.275569707535642E+180</v>
      </c>
      <c r="H335">
        <f>(p*E335)+(i*F335)+(d*G335)</f>
        <v>-7.37261615573266E+180</v>
      </c>
    </row>
    <row r="336" spans="1:8" x14ac:dyDescent="0.25">
      <c r="A336">
        <f>PID_target</f>
        <v>13</v>
      </c>
      <c r="B336">
        <f t="shared" si="22"/>
        <v>329</v>
      </c>
      <c r="C336">
        <f>IFERROR(H335 + lpfk * (A336 - H335)*maxSpeed,0)</f>
        <v>3.3914034316370238E+181</v>
      </c>
      <c r="D336">
        <f>-1*(((maxCurrent-minCurrent)*((maxSpeed-C336)-maxSpeed))/maxSpeed)+minCurrent</f>
        <v>2.5920011941797255E+181</v>
      </c>
      <c r="E336">
        <f t="shared" si="20"/>
        <v>-2.5920011941797255E+181</v>
      </c>
      <c r="F336">
        <f t="shared" si="21"/>
        <v>-3.6223253485952896E+181</v>
      </c>
      <c r="G336">
        <f t="shared" si="23"/>
        <v>-1.8547395786064596E+181</v>
      </c>
      <c r="H336">
        <f>(p*E336)+(i*F336)+(d*G336)</f>
        <v>-2.5920011941797255E+181</v>
      </c>
    </row>
    <row r="337" spans="1:8" x14ac:dyDescent="0.25">
      <c r="A337">
        <f>PID_target</f>
        <v>13</v>
      </c>
      <c r="B337">
        <f t="shared" si="22"/>
        <v>330</v>
      </c>
      <c r="C337">
        <f>IFERROR(H336 + lpfk * (A337 - H336)*maxSpeed,0)</f>
        <v>1.192320549322674E+182</v>
      </c>
      <c r="D337">
        <f>-1*(((maxCurrent-minCurrent)*((maxSpeed-C337)-maxSpeed))/maxSpeed)+minCurrent</f>
        <v>9.1127356269661509E+181</v>
      </c>
      <c r="E337">
        <f t="shared" si="20"/>
        <v>-9.1127356269661509E+181</v>
      </c>
      <c r="F337">
        <f t="shared" si="21"/>
        <v>-1.2735060975561441E+182</v>
      </c>
      <c r="G337">
        <f t="shared" si="23"/>
        <v>-6.5207344327864258E+181</v>
      </c>
      <c r="H337">
        <f>(p*E337)+(i*F337)+(d*G337)</f>
        <v>-9.1127356269661509E+181</v>
      </c>
    </row>
    <row r="338" spans="1:8" x14ac:dyDescent="0.25">
      <c r="A338">
        <f>PID_target</f>
        <v>13</v>
      </c>
      <c r="B338">
        <f t="shared" si="22"/>
        <v>331</v>
      </c>
      <c r="C338">
        <f>IFERROR(H337 + lpfk * (A338 - H337)*maxSpeed,0)</f>
        <v>4.1918583884044294E+182</v>
      </c>
      <c r="D338">
        <f>-1*(((maxCurrent-minCurrent)*((maxSpeed-C338)-maxSpeed))/maxSpeed)+minCurrent</f>
        <v>3.2037774825662419E+182</v>
      </c>
      <c r="E338">
        <f t="shared" si="20"/>
        <v>-3.2037774825662419E+182</v>
      </c>
      <c r="F338">
        <f t="shared" si="21"/>
        <v>-4.4772835801223861E+182</v>
      </c>
      <c r="G338">
        <f t="shared" si="23"/>
        <v>-2.2925039198696268E+182</v>
      </c>
      <c r="H338">
        <f>(p*E338)+(i*F338)+(d*G338)</f>
        <v>-3.2037774825662419E+182</v>
      </c>
    </row>
    <row r="339" spans="1:8" x14ac:dyDescent="0.25">
      <c r="A339">
        <f>PID_target</f>
        <v>13</v>
      </c>
      <c r="B339">
        <f t="shared" si="22"/>
        <v>332</v>
      </c>
      <c r="C339">
        <f>IFERROR(H338 + lpfk * (A339 - H338)*maxSpeed,0)</f>
        <v>1.4737376419804714E+183</v>
      </c>
      <c r="D339">
        <f>-1*(((maxCurrent-minCurrent)*((maxSpeed-C339)-maxSpeed))/maxSpeed)+minCurrent</f>
        <v>1.1263566263707887E+183</v>
      </c>
      <c r="E339">
        <f t="shared" si="20"/>
        <v>-1.1263566263707887E+183</v>
      </c>
      <c r="F339">
        <f t="shared" si="21"/>
        <v>-1.5740849843830274E+183</v>
      </c>
      <c r="G339">
        <f t="shared" si="23"/>
        <v>-8.0597887811416449E+182</v>
      </c>
      <c r="H339">
        <f>(p*E339)+(i*F339)+(d*G339)</f>
        <v>-1.1263566263707887E+183</v>
      </c>
    </row>
    <row r="340" spans="1:8" x14ac:dyDescent="0.25">
      <c r="A340">
        <f>PID_target</f>
        <v>13</v>
      </c>
      <c r="B340">
        <f t="shared" si="22"/>
        <v>333</v>
      </c>
      <c r="C340">
        <f>IFERROR(H339 + lpfk * (A340 - H339)*maxSpeed,0)</f>
        <v>5.1812404813056284E+183</v>
      </c>
      <c r="D340">
        <f>-1*(((maxCurrent-minCurrent)*((maxSpeed-C340)-maxSpeed))/maxSpeed)+minCurrent</f>
        <v>3.9599480821407298E+183</v>
      </c>
      <c r="E340">
        <f t="shared" si="20"/>
        <v>-3.9599480821407298E+183</v>
      </c>
      <c r="F340">
        <f t="shared" si="21"/>
        <v>-5.5340330665237574E+183</v>
      </c>
      <c r="G340">
        <f t="shared" si="23"/>
        <v>-2.8335914557699408E+183</v>
      </c>
      <c r="H340">
        <f>(p*E340)+(i*F340)+(d*G340)</f>
        <v>-3.9599480821407298E+183</v>
      </c>
    </row>
    <row r="341" spans="1:8" x14ac:dyDescent="0.25">
      <c r="A341">
        <f>PID_target</f>
        <v>13</v>
      </c>
      <c r="B341">
        <f t="shared" si="22"/>
        <v>334</v>
      </c>
      <c r="C341">
        <f>IFERROR(H340 + lpfk * (A341 - H340)*maxSpeed,0)</f>
        <v>1.8215761177847357E+184</v>
      </c>
      <c r="D341">
        <f>-1*(((maxCurrent-minCurrent)*((maxSpeed-C341)-maxSpeed))/maxSpeed)+minCurrent</f>
        <v>1.392204604306905E+184</v>
      </c>
      <c r="E341">
        <f t="shared" si="20"/>
        <v>-1.392204604306905E+184</v>
      </c>
      <c r="F341">
        <f t="shared" si="21"/>
        <v>-1.9456079109592808E+184</v>
      </c>
      <c r="G341">
        <f t="shared" si="23"/>
        <v>-9.9620979609283201E+183</v>
      </c>
      <c r="H341">
        <f>(p*E341)+(i*F341)+(d*G341)</f>
        <v>-1.392204604306905E+184</v>
      </c>
    </row>
    <row r="342" spans="1:8" x14ac:dyDescent="0.25">
      <c r="A342">
        <f>PID_target</f>
        <v>13</v>
      </c>
      <c r="B342">
        <f t="shared" si="22"/>
        <v>335</v>
      </c>
      <c r="C342">
        <f>IFERROR(H341 + lpfk * (A342 - H341)*maxSpeed,0)</f>
        <v>6.4041411798117648E+184</v>
      </c>
      <c r="D342">
        <f>-1*(((maxCurrent-minCurrent)*((maxSpeed-C342)-maxSpeed))/maxSpeed)+minCurrent</f>
        <v>4.8945936159989917E+184</v>
      </c>
      <c r="E342">
        <f t="shared" si="20"/>
        <v>-4.8945936159989917E+184</v>
      </c>
      <c r="F342">
        <f t="shared" si="21"/>
        <v>-6.8402015269582729E+184</v>
      </c>
      <c r="G342">
        <f t="shared" si="23"/>
        <v>-3.5023890116920867E+184</v>
      </c>
      <c r="H342">
        <f>(p*E342)+(i*F342)+(d*G342)</f>
        <v>-4.8945936159989917E+184</v>
      </c>
    </row>
    <row r="343" spans="1:8" x14ac:dyDescent="0.25">
      <c r="A343">
        <f>PID_target</f>
        <v>13</v>
      </c>
      <c r="B343">
        <f t="shared" si="22"/>
        <v>336</v>
      </c>
      <c r="C343">
        <f>IFERROR(H342 + lpfk * (A343 - H342)*maxSpeed,0)</f>
        <v>2.2515130633595359E+185</v>
      </c>
      <c r="D343">
        <f>-1*(((maxCurrent-minCurrent)*((maxSpeed-C343)-maxSpeed))/maxSpeed)+minCurrent</f>
        <v>1.7207992698533593E+185</v>
      </c>
      <c r="E343">
        <f t="shared" si="20"/>
        <v>-1.7207992698533593E+185</v>
      </c>
      <c r="F343">
        <f t="shared" si="21"/>
        <v>-2.4048194225491866E+185</v>
      </c>
      <c r="G343">
        <f t="shared" si="23"/>
        <v>-1.2313399082534601E+185</v>
      </c>
      <c r="H343">
        <f>(p*E343)+(i*F343)+(d*G343)</f>
        <v>-1.7207992698533593E+185</v>
      </c>
    </row>
    <row r="344" spans="1:8" x14ac:dyDescent="0.25">
      <c r="A344">
        <f>PID_target</f>
        <v>13</v>
      </c>
      <c r="B344">
        <f t="shared" si="22"/>
        <v>337</v>
      </c>
      <c r="C344">
        <f>IFERROR(H343 + lpfk * (A344 - H343)*maxSpeed,0)</f>
        <v>7.9156766413254532E+185</v>
      </c>
      <c r="D344">
        <f>-1*(((maxCurrent-minCurrent)*((maxSpeed-C344)-maxSpeed))/maxSpeed)+minCurrent</f>
        <v>6.0498385758701666E+185</v>
      </c>
      <c r="E344">
        <f t="shared" si="20"/>
        <v>-6.0498385758701666E+185</v>
      </c>
      <c r="F344">
        <f t="shared" si="21"/>
        <v>-8.4546579984193535E+185</v>
      </c>
      <c r="G344">
        <f t="shared" si="23"/>
        <v>-4.329039306016807E+185</v>
      </c>
      <c r="H344">
        <f>(p*E344)+(i*F344)+(d*G344)</f>
        <v>-6.0498385758701666E+185</v>
      </c>
    </row>
    <row r="345" spans="1:8" x14ac:dyDescent="0.25">
      <c r="A345">
        <f>PID_target</f>
        <v>13</v>
      </c>
      <c r="B345">
        <f t="shared" si="22"/>
        <v>338</v>
      </c>
      <c r="C345">
        <f>IFERROR(H344 + lpfk * (A345 - H344)*maxSpeed,0)</f>
        <v>2.7829257449002767E+186</v>
      </c>
      <c r="D345">
        <f>-1*(((maxCurrent-minCurrent)*((maxSpeed-C345)-maxSpeed))/maxSpeed)+minCurrent</f>
        <v>2.1269503907452113E+186</v>
      </c>
      <c r="E345">
        <f t="shared" si="20"/>
        <v>-2.1269503907452113E+186</v>
      </c>
      <c r="F345">
        <f t="shared" si="21"/>
        <v>-2.9724161905871465E+186</v>
      </c>
      <c r="G345">
        <f t="shared" si="23"/>
        <v>-1.5219665331581947E+186</v>
      </c>
      <c r="H345">
        <f>(p*E345)+(i*F345)+(d*G345)</f>
        <v>-2.1269503907452113E+186</v>
      </c>
    </row>
    <row r="346" spans="1:8" x14ac:dyDescent="0.25">
      <c r="A346">
        <f>PID_target</f>
        <v>13</v>
      </c>
      <c r="B346">
        <f t="shared" si="22"/>
        <v>339</v>
      </c>
      <c r="C346">
        <f>IFERROR(H345 + lpfk * (A346 - H345)*maxSpeed,0)</f>
        <v>9.7839717974279727E+186</v>
      </c>
      <c r="D346">
        <f>-1*(((maxCurrent-minCurrent)*((maxSpeed-C346)-maxSpeed))/maxSpeed)+minCurrent</f>
        <v>7.4777498737485218E+186</v>
      </c>
      <c r="E346">
        <f t="shared" si="20"/>
        <v>-7.4777498737485218E+186</v>
      </c>
      <c r="F346">
        <f t="shared" si="21"/>
        <v>-1.0450166064335668E+187</v>
      </c>
      <c r="G346">
        <f t="shared" si="23"/>
        <v>-5.3507994830033103E+186</v>
      </c>
      <c r="H346">
        <f>(p*E346)+(i*F346)+(d*G346)</f>
        <v>-7.4777498737485218E+186</v>
      </c>
    </row>
    <row r="347" spans="1:8" x14ac:dyDescent="0.25">
      <c r="A347">
        <f>PID_target</f>
        <v>13</v>
      </c>
      <c r="B347">
        <f t="shared" si="22"/>
        <v>340</v>
      </c>
      <c r="C347">
        <f>IFERROR(H346 + lpfk * (A347 - H346)*maxSpeed,0)</f>
        <v>3.4397649419243203E+187</v>
      </c>
      <c r="D347">
        <f>-1*(((maxCurrent-minCurrent)*((maxSpeed-C347)-maxSpeed))/maxSpeed)+minCurrent</f>
        <v>2.6289632056135873E+187</v>
      </c>
      <c r="E347">
        <f t="shared" si="20"/>
        <v>-2.6289632056135873E+187</v>
      </c>
      <c r="F347">
        <f t="shared" si="21"/>
        <v>-3.673979812047154E+187</v>
      </c>
      <c r="G347">
        <f t="shared" si="23"/>
        <v>-1.8811882182387352E+187</v>
      </c>
      <c r="H347">
        <f>(p*E347)+(i*F347)+(d*G347)</f>
        <v>-2.6289632056135873E+187</v>
      </c>
    </row>
    <row r="348" spans="1:8" x14ac:dyDescent="0.25">
      <c r="A348">
        <f>PID_target</f>
        <v>13</v>
      </c>
      <c r="B348">
        <f t="shared" si="22"/>
        <v>341</v>
      </c>
      <c r="C348">
        <f>IFERROR(H347 + lpfk * (A348 - H347)*maxSpeed,0)</f>
        <v>1.2093230745822503E+188</v>
      </c>
      <c r="D348">
        <f>-1*(((maxCurrent-minCurrent)*((maxSpeed-C348)-maxSpeed))/maxSpeed)+minCurrent</f>
        <v>9.2426834985929115E+187</v>
      </c>
      <c r="E348">
        <f t="shared" si="20"/>
        <v>-9.2426834985929115E+187</v>
      </c>
      <c r="F348">
        <f t="shared" si="21"/>
        <v>-1.2916663310640065E+188</v>
      </c>
      <c r="G348">
        <f t="shared" si="23"/>
        <v>-6.6137202929793246E+187</v>
      </c>
      <c r="H348">
        <f>(p*E348)+(i*F348)+(d*G348)</f>
        <v>-9.2426834985929115E+187</v>
      </c>
    </row>
    <row r="349" spans="1:8" x14ac:dyDescent="0.25">
      <c r="A349">
        <f>PID_target</f>
        <v>13</v>
      </c>
      <c r="B349">
        <f t="shared" si="22"/>
        <v>342</v>
      </c>
      <c r="C349">
        <f>IFERROR(H348 + lpfk * (A349 - H348)*maxSpeed,0)</f>
        <v>4.2516344093527396E+188</v>
      </c>
      <c r="D349">
        <f>-1*(((maxCurrent-minCurrent)*((maxSpeed-C349)-maxSpeed))/maxSpeed)+minCurrent</f>
        <v>3.249463441433879E+188</v>
      </c>
      <c r="E349">
        <f t="shared" si="20"/>
        <v>-3.249463441433879E+188</v>
      </c>
      <c r="F349">
        <f t="shared" si="21"/>
        <v>-4.5411297724978855E+188</v>
      </c>
      <c r="G349">
        <f t="shared" si="23"/>
        <v>-2.3251950915745878E+188</v>
      </c>
      <c r="H349">
        <f>(p*E349)+(i*F349)+(d*G349)</f>
        <v>-3.249463441433879E+188</v>
      </c>
    </row>
    <row r="350" spans="1:8" x14ac:dyDescent="0.25">
      <c r="A350">
        <f>PID_target</f>
        <v>13</v>
      </c>
      <c r="B350">
        <f t="shared" si="22"/>
        <v>343</v>
      </c>
      <c r="C350">
        <f>IFERROR(H349 + lpfk * (A350 - H349)*maxSpeed,0)</f>
        <v>1.4947531830595843E+189</v>
      </c>
      <c r="D350">
        <f>-1*(((maxCurrent-minCurrent)*((maxSpeed-C350)-maxSpeed))/maxSpeed)+minCurrent</f>
        <v>1.1424185041955394E+189</v>
      </c>
      <c r="E350">
        <f t="shared" si="20"/>
        <v>-1.1424185041955394E+189</v>
      </c>
      <c r="F350">
        <f t="shared" si="21"/>
        <v>-1.596531481445328E+189</v>
      </c>
      <c r="G350">
        <f t="shared" si="23"/>
        <v>-8.1747216005215145E+188</v>
      </c>
      <c r="H350">
        <f>(p*E350)+(i*F350)+(d*G350)</f>
        <v>-1.1424185041955394E+189</v>
      </c>
    </row>
    <row r="351" spans="1:8" x14ac:dyDescent="0.25">
      <c r="A351">
        <f>PID_target</f>
        <v>13</v>
      </c>
      <c r="B351">
        <f t="shared" si="22"/>
        <v>344</v>
      </c>
      <c r="C351">
        <f>IFERROR(H350 + lpfk * (A351 - H350)*maxSpeed,0)</f>
        <v>5.2551251192994812E+189</v>
      </c>
      <c r="D351">
        <f>-1*(((maxCurrent-minCurrent)*((maxSpeed-C351)-maxSpeed))/maxSpeed)+minCurrent</f>
        <v>4.0164170554646031E+189</v>
      </c>
      <c r="E351">
        <f t="shared" si="20"/>
        <v>-4.0164170554646031E+189</v>
      </c>
      <c r="F351">
        <f t="shared" si="21"/>
        <v>-5.6129485369099314E+189</v>
      </c>
      <c r="G351">
        <f t="shared" si="23"/>
        <v>-2.873998551269064E+189</v>
      </c>
      <c r="H351">
        <f>(p*E351)+(i*F351)+(d*G351)</f>
        <v>-4.0164170554646031E+189</v>
      </c>
    </row>
    <row r="352" spans="1:8" x14ac:dyDescent="0.25">
      <c r="A352">
        <f>PID_target</f>
        <v>13</v>
      </c>
      <c r="B352">
        <f t="shared" si="22"/>
        <v>345</v>
      </c>
      <c r="C352">
        <f>IFERROR(H351 + lpfk * (A352 - H351)*maxSpeed,0)</f>
        <v>1.8475518455137175E+190</v>
      </c>
      <c r="D352">
        <f>-1*(((maxCurrent-minCurrent)*((maxSpeed-C352)-maxSpeed))/maxSpeed)+minCurrent</f>
        <v>1.412057481928341E+190</v>
      </c>
      <c r="E352">
        <f t="shared" si="20"/>
        <v>-1.412057481928341E+190</v>
      </c>
      <c r="F352">
        <f t="shared" si="21"/>
        <v>-1.9733523356193342E+190</v>
      </c>
      <c r="G352">
        <f t="shared" si="23"/>
        <v>-1.0104157763818807E+190</v>
      </c>
      <c r="H352">
        <f>(p*E352)+(i*F352)+(d*G352)</f>
        <v>-1.412057481928341E+190</v>
      </c>
    </row>
    <row r="353" spans="1:8" x14ac:dyDescent="0.25">
      <c r="A353">
        <f>PID_target</f>
        <v>13</v>
      </c>
      <c r="B353">
        <f t="shared" si="22"/>
        <v>346</v>
      </c>
      <c r="C353">
        <f>IFERROR(H352 + lpfk * (A353 - H352)*maxSpeed,0)</f>
        <v>6.4954644168703686E+190</v>
      </c>
      <c r="D353">
        <f>-1*(((maxCurrent-minCurrent)*((maxSpeed-C353)-maxSpeed))/maxSpeed)+minCurrent</f>
        <v>4.96439066146521E+190</v>
      </c>
      <c r="E353">
        <f t="shared" si="20"/>
        <v>-4.96439066146521E+190</v>
      </c>
      <c r="F353">
        <f t="shared" si="21"/>
        <v>-6.9377429970845443E+190</v>
      </c>
      <c r="G353">
        <f t="shared" si="23"/>
        <v>-3.5523331795368688E+190</v>
      </c>
      <c r="H353">
        <f>(p*E353)+(i*F353)+(d*G353)</f>
        <v>-4.96439066146521E+190</v>
      </c>
    </row>
    <row r="354" spans="1:8" x14ac:dyDescent="0.25">
      <c r="A354">
        <f>PID_target</f>
        <v>13</v>
      </c>
      <c r="B354">
        <f t="shared" si="22"/>
        <v>347</v>
      </c>
      <c r="C354">
        <f>IFERROR(H353 + lpfk * (A354 - H353)*maxSpeed,0)</f>
        <v>2.2836197042739963E+191</v>
      </c>
      <c r="D354">
        <f>-1*(((maxCurrent-minCurrent)*((maxSpeed-C354)-maxSpeed))/maxSpeed)+minCurrent</f>
        <v>1.7453379168379826E+191</v>
      </c>
      <c r="E354">
        <f t="shared" si="20"/>
        <v>-1.7453379168379826E+191</v>
      </c>
      <c r="F354">
        <f t="shared" si="21"/>
        <v>-2.4391122165464372E+191</v>
      </c>
      <c r="G354">
        <f t="shared" si="23"/>
        <v>-1.2488988506914616E+191</v>
      </c>
      <c r="H354">
        <f>(p*E354)+(i*F354)+(d*G354)</f>
        <v>-1.7453379168379826E+191</v>
      </c>
    </row>
    <row r="355" spans="1:8" x14ac:dyDescent="0.25">
      <c r="A355">
        <f>PID_target</f>
        <v>13</v>
      </c>
      <c r="B355">
        <f t="shared" si="22"/>
        <v>348</v>
      </c>
      <c r="C355">
        <f>IFERROR(H354 + lpfk * (A355 - H354)*maxSpeed,0)</f>
        <v>8.028554417454721E+191</v>
      </c>
      <c r="D355">
        <f>-1*(((maxCurrent-minCurrent)*((maxSpeed-C355)-maxSpeed))/maxSpeed)+minCurrent</f>
        <v>6.1361094476261075E+191</v>
      </c>
      <c r="E355">
        <f t="shared" si="20"/>
        <v>-6.1361094476261075E+191</v>
      </c>
      <c r="F355">
        <f t="shared" si="21"/>
        <v>-8.5752216641725443E+191</v>
      </c>
      <c r="G355">
        <f t="shared" si="23"/>
        <v>-4.3907715307881252E+191</v>
      </c>
      <c r="H355">
        <f>(p*E355)+(i*F355)+(d*G355)</f>
        <v>-6.1361094476261075E+191</v>
      </c>
    </row>
    <row r="356" spans="1:8" x14ac:dyDescent="0.25">
      <c r="A356">
        <f>PID_target</f>
        <v>13</v>
      </c>
      <c r="B356">
        <f t="shared" si="22"/>
        <v>349</v>
      </c>
      <c r="C356">
        <f>IFERROR(H355 + lpfk * (A356 - H355)*maxSpeed,0)</f>
        <v>2.8226103459080095E+192</v>
      </c>
      <c r="D356">
        <f>-1*(((maxCurrent-minCurrent)*((maxSpeed-C356)-maxSpeed))/maxSpeed)+minCurrent</f>
        <v>2.1572807643725499E+192</v>
      </c>
      <c r="E356">
        <f t="shared" si="20"/>
        <v>-2.1572807643725499E+192</v>
      </c>
      <c r="F356">
        <f t="shared" si="21"/>
        <v>-3.0148029307898042E+192</v>
      </c>
      <c r="G356">
        <f t="shared" si="23"/>
        <v>-1.5436698196099393E+192</v>
      </c>
      <c r="H356">
        <f>(p*E356)+(i*F356)+(d*G356)</f>
        <v>-2.1572807643725499E+192</v>
      </c>
    </row>
    <row r="357" spans="1:8" x14ac:dyDescent="0.25">
      <c r="A357">
        <f>PID_target</f>
        <v>13</v>
      </c>
      <c r="B357">
        <f t="shared" si="22"/>
        <v>350</v>
      </c>
      <c r="C357">
        <f>IFERROR(H356 + lpfk * (A357 - H356)*maxSpeed,0)</f>
        <v>9.9234915161137307E+192</v>
      </c>
      <c r="D357">
        <f>-1*(((maxCurrent-minCurrent)*((maxSpeed-C357)-maxSpeed))/maxSpeed)+minCurrent</f>
        <v>7.5843828016012082E+192</v>
      </c>
      <c r="E357">
        <f t="shared" si="20"/>
        <v>-7.5843828016012082E+192</v>
      </c>
      <c r="F357">
        <f t="shared" si="21"/>
        <v>-1.0599185732391011E+193</v>
      </c>
      <c r="G357">
        <f t="shared" si="23"/>
        <v>-5.4271020372286583E+192</v>
      </c>
      <c r="H357">
        <f>(p*E357)+(i*F357)+(d*G357)</f>
        <v>-7.5843828016012082E+192</v>
      </c>
    </row>
    <row r="358" spans="1:8" x14ac:dyDescent="0.25">
      <c r="A358">
        <f>PID_target</f>
        <v>13</v>
      </c>
      <c r="B358">
        <f t="shared" si="22"/>
        <v>351</v>
      </c>
      <c r="C358">
        <f>IFERROR(H357 + lpfk * (A358 - H357)*maxSpeed,0)</f>
        <v>3.4888160887365563E+193</v>
      </c>
      <c r="D358">
        <f>-1*(((maxCurrent-minCurrent)*((maxSpeed-C358)-maxSpeed))/maxSpeed)+minCurrent</f>
        <v>2.6664522963915105E+193</v>
      </c>
      <c r="E358">
        <f t="shared" si="20"/>
        <v>-2.6664522963915105E+193</v>
      </c>
      <c r="F358">
        <f t="shared" si="21"/>
        <v>-3.7263708696306112E+193</v>
      </c>
      <c r="G358">
        <f t="shared" si="23"/>
        <v>-1.9080140162313897E+193</v>
      </c>
      <c r="H358">
        <f>(p*E358)+(i*F358)+(d*G358)</f>
        <v>-2.6664522963915105E+193</v>
      </c>
    </row>
    <row r="359" spans="1:8" x14ac:dyDescent="0.25">
      <c r="A359">
        <f>PID_target</f>
        <v>13</v>
      </c>
      <c r="B359">
        <f t="shared" si="22"/>
        <v>352</v>
      </c>
      <c r="C359">
        <f>IFERROR(H358 + lpfk * (A359 - H358)*maxSpeed,0)</f>
        <v>1.2265680563400947E+194</v>
      </c>
      <c r="D359">
        <f>-1*(((maxCurrent-minCurrent)*((maxSpeed-C359)-maxSpeed))/maxSpeed)+minCurrent</f>
        <v>9.3744844305992938E+193</v>
      </c>
      <c r="E359">
        <f t="shared" si="20"/>
        <v>-9.3744844305992938E+193</v>
      </c>
      <c r="F359">
        <f t="shared" si="21"/>
        <v>-1.3100855300229905E+194</v>
      </c>
      <c r="G359">
        <f t="shared" si="23"/>
        <v>-6.7080321342077829E+193</v>
      </c>
      <c r="H359">
        <f>(p*E359)+(i*F359)+(d*G359)</f>
        <v>-9.3744844305992938E+193</v>
      </c>
    </row>
    <row r="360" spans="1:8" x14ac:dyDescent="0.25">
      <c r="A360">
        <f>PID_target</f>
        <v>13</v>
      </c>
      <c r="B360">
        <f t="shared" si="22"/>
        <v>353</v>
      </c>
      <c r="C360">
        <f>IFERROR(H359 + lpfk * (A360 - H359)*maxSpeed,0)</f>
        <v>4.3122628380756757E+194</v>
      </c>
      <c r="D360">
        <f>-1*(((maxCurrent-minCurrent)*((maxSpeed-C360)-maxSpeed))/maxSpeed)+minCurrent</f>
        <v>3.2958008833864088E+194</v>
      </c>
      <c r="E360">
        <f t="shared" si="20"/>
        <v>-3.2958008833864088E+194</v>
      </c>
      <c r="F360">
        <f t="shared" si="21"/>
        <v>-4.6058864134093991E+194</v>
      </c>
      <c r="G360">
        <f t="shared" si="23"/>
        <v>-2.3583524403264794E+194</v>
      </c>
      <c r="H360">
        <f>(p*E360)+(i*F360)+(d*G360)</f>
        <v>-3.2958008833864088E+194</v>
      </c>
    </row>
    <row r="361" spans="1:8" x14ac:dyDescent="0.25">
      <c r="A361">
        <f>PID_target</f>
        <v>13</v>
      </c>
      <c r="B361">
        <f t="shared" si="22"/>
        <v>354</v>
      </c>
      <c r="C361">
        <f>IFERROR(H360 + lpfk * (A361 - H360)*maxSpeed,0)</f>
        <v>1.5160684063577481E+195</v>
      </c>
      <c r="D361">
        <f>-1*(((maxCurrent-minCurrent)*((maxSpeed-C361)-maxSpeed))/maxSpeed)+minCurrent</f>
        <v>1.158709424859136E+195</v>
      </c>
      <c r="E361">
        <f t="shared" si="20"/>
        <v>-1.158709424859136E+195</v>
      </c>
      <c r="F361">
        <f t="shared" si="21"/>
        <v>-1.6192980662000759E+195</v>
      </c>
      <c r="G361">
        <f t="shared" si="23"/>
        <v>-8.2912933652049508E+194</v>
      </c>
      <c r="H361">
        <f>(p*E361)+(i*F361)+(d*G361)</f>
        <v>-1.158709424859136E+195</v>
      </c>
    </row>
    <row r="362" spans="1:8" x14ac:dyDescent="0.25">
      <c r="A362">
        <f>PID_target</f>
        <v>13</v>
      </c>
      <c r="B362">
        <f t="shared" si="22"/>
        <v>355</v>
      </c>
      <c r="C362">
        <f>IFERROR(H361 + lpfk * (A362 - H361)*maxSpeed,0)</f>
        <v>5.3300633543520258E+195</v>
      </c>
      <c r="D362">
        <f>-1*(((maxCurrent-minCurrent)*((maxSpeed-C362)-maxSpeed))/maxSpeed)+minCurrent</f>
        <v>4.073691277969048E+195</v>
      </c>
      <c r="E362">
        <f t="shared" si="20"/>
        <v>-4.073691277969048E+195</v>
      </c>
      <c r="F362">
        <f t="shared" si="21"/>
        <v>-5.6929893441691242E+195</v>
      </c>
      <c r="G362">
        <f t="shared" si="23"/>
        <v>-2.9149818531099123E+195</v>
      </c>
      <c r="H362">
        <f>(p*E362)+(i*F362)+(d*G362)</f>
        <v>-4.073691277969048E+195</v>
      </c>
    </row>
    <row r="363" spans="1:8" x14ac:dyDescent="0.25">
      <c r="A363">
        <f>PID_target</f>
        <v>13</v>
      </c>
      <c r="B363">
        <f t="shared" si="22"/>
        <v>356</v>
      </c>
      <c r="C363">
        <f>IFERROR(H362 + lpfk * (A363 - H362)*maxSpeed,0)</f>
        <v>1.8738979878657624E+196</v>
      </c>
      <c r="D363">
        <f>-1*(((maxCurrent-minCurrent)*((maxSpeed-C363)-maxSpeed))/maxSpeed)+minCurrent</f>
        <v>1.432193462154547E+196</v>
      </c>
      <c r="E363">
        <f t="shared" si="20"/>
        <v>-1.432193462154547E+196</v>
      </c>
      <c r="F363">
        <f t="shared" si="21"/>
        <v>-2.0014923965714595E+196</v>
      </c>
      <c r="G363">
        <f t="shared" si="23"/>
        <v>-1.0248243343576422E+196</v>
      </c>
      <c r="H363">
        <f>(p*E363)+(i*F363)+(d*G363)</f>
        <v>-1.432193462154547E+196</v>
      </c>
    </row>
    <row r="364" spans="1:8" x14ac:dyDescent="0.25">
      <c r="A364">
        <f>PID_target</f>
        <v>13</v>
      </c>
      <c r="B364">
        <f t="shared" si="22"/>
        <v>357</v>
      </c>
      <c r="C364">
        <f>IFERROR(H363 + lpfk * (A364 - H363)*maxSpeed,0)</f>
        <v>6.5880899259109166E+196</v>
      </c>
      <c r="D364">
        <f>-1*(((maxCurrent-minCurrent)*((maxSpeed-C364)-maxSpeed))/maxSpeed)+minCurrent</f>
        <v>5.0351830148033431E+196</v>
      </c>
      <c r="E364">
        <f t="shared" si="20"/>
        <v>-5.0351830148033431E+196</v>
      </c>
      <c r="F364">
        <f t="shared" si="21"/>
        <v>-7.0366754113748026E+196</v>
      </c>
      <c r="G364">
        <f t="shared" si="23"/>
        <v>-3.6029895526487963E+196</v>
      </c>
      <c r="H364">
        <f>(p*E364)+(i*F364)+(d*G364)</f>
        <v>-5.0351830148033431E+196</v>
      </c>
    </row>
    <row r="365" spans="1:8" x14ac:dyDescent="0.25">
      <c r="A365">
        <f>PID_target</f>
        <v>13</v>
      </c>
      <c r="B365">
        <f t="shared" si="22"/>
        <v>358</v>
      </c>
      <c r="C365">
        <f>IFERROR(H364 + lpfk * (A365 - H364)*maxSpeed,0)</f>
        <v>2.316184186809538E+197</v>
      </c>
      <c r="D365">
        <f>-1*(((maxCurrent-minCurrent)*((maxSpeed-C365)-maxSpeed))/maxSpeed)+minCurrent</f>
        <v>1.770226485633004E+197</v>
      </c>
      <c r="E365">
        <f t="shared" si="20"/>
        <v>-1.770226485633004E+197</v>
      </c>
      <c r="F365">
        <f t="shared" si="21"/>
        <v>-2.4738940267704842E+197</v>
      </c>
      <c r="G365">
        <f t="shared" si="23"/>
        <v>-1.2667081841526696E+197</v>
      </c>
      <c r="H365">
        <f>(p*E365)+(i*F365)+(d*G365)</f>
        <v>-1.770226485633004E+197</v>
      </c>
    </row>
    <row r="366" spans="1:8" x14ac:dyDescent="0.25">
      <c r="A366">
        <f>PID_target</f>
        <v>13</v>
      </c>
      <c r="B366">
        <f t="shared" si="22"/>
        <v>359</v>
      </c>
      <c r="C366">
        <f>IFERROR(H365 + lpfk * (A366 - H365)*maxSpeed,0)</f>
        <v>8.1430418339118206E+197</v>
      </c>
      <c r="D366">
        <f>-1*(((maxCurrent-minCurrent)*((maxSpeed-C366)-maxSpeed))/maxSpeed)+minCurrent</f>
        <v>6.2236105444897487E+197</v>
      </c>
      <c r="E366">
        <f t="shared" si="20"/>
        <v>-6.2236105444897487E+197</v>
      </c>
      <c r="F366">
        <f t="shared" si="21"/>
        <v>-8.6975045712602326E+197</v>
      </c>
      <c r="G366">
        <f t="shared" si="23"/>
        <v>-4.4533840588567447E+197</v>
      </c>
      <c r="H366">
        <f>(p*E366)+(i*F366)+(d*G366)</f>
        <v>-6.2236105444897487E+197</v>
      </c>
    </row>
    <row r="367" spans="1:8" x14ac:dyDescent="0.25">
      <c r="A367">
        <f>PID_target</f>
        <v>13</v>
      </c>
      <c r="B367">
        <f t="shared" si="22"/>
        <v>360</v>
      </c>
      <c r="C367">
        <f>IFERROR(H366 + lpfk * (A367 - H366)*maxSpeed,0)</f>
        <v>2.8628608504652846E+198</v>
      </c>
      <c r="D367">
        <f>-1*(((maxCurrent-minCurrent)*((maxSpeed-C367)-maxSpeed))/maxSpeed)+minCurrent</f>
        <v>2.1880436499984672E+198</v>
      </c>
      <c r="E367">
        <f t="shared" si="20"/>
        <v>-2.1880436499984672E+198</v>
      </c>
      <c r="F367">
        <f t="shared" si="21"/>
        <v>-3.0577941071244903E+198</v>
      </c>
      <c r="G367">
        <f t="shared" si="23"/>
        <v>-1.5656825955494922E+198</v>
      </c>
      <c r="H367">
        <f>(p*E367)+(i*F367)+(d*G367)</f>
        <v>-2.1880436499984672E+198</v>
      </c>
    </row>
    <row r="368" spans="1:8" x14ac:dyDescent="0.25">
      <c r="A368">
        <f>PID_target</f>
        <v>13</v>
      </c>
      <c r="B368">
        <f t="shared" si="22"/>
        <v>361</v>
      </c>
      <c r="C368">
        <f>IFERROR(H367 + lpfk * (A368 - H367)*maxSpeed,0)</f>
        <v>1.0065000789992951E+199</v>
      </c>
      <c r="D368">
        <f>-1*(((maxCurrent-minCurrent)*((maxSpeed-C368)-maxSpeed))/maxSpeed)+minCurrent</f>
        <v>7.6925363180660403E+198</v>
      </c>
      <c r="E368">
        <f t="shared" si="20"/>
        <v>-7.6925363180660403E+198</v>
      </c>
      <c r="F368">
        <f t="shared" si="21"/>
        <v>-1.0750330425190531E+199</v>
      </c>
      <c r="G368">
        <f t="shared" si="23"/>
        <v>-5.5044926680675734E+198</v>
      </c>
      <c r="H368">
        <f>(p*E368)+(i*F368)+(d*G368)</f>
        <v>-7.6925363180660403E+198</v>
      </c>
    </row>
    <row r="369" spans="1:8" x14ac:dyDescent="0.25">
      <c r="A369">
        <f>PID_target</f>
        <v>13</v>
      </c>
      <c r="B369">
        <f t="shared" si="22"/>
        <v>362</v>
      </c>
      <c r="C369">
        <f>IFERROR(H368 + lpfk * (A369 - H368)*maxSpeed,0)</f>
        <v>3.5385667063103786E+199</v>
      </c>
      <c r="D369">
        <f>-1*(((maxCurrent-minCurrent)*((maxSpeed-C369)-maxSpeed))/maxSpeed)+minCurrent</f>
        <v>2.7044759826800748E+199</v>
      </c>
      <c r="E369">
        <f t="shared" si="20"/>
        <v>-2.7044759826800748E+199</v>
      </c>
      <c r="F369">
        <f t="shared" si="21"/>
        <v>-3.7795090251991276E+199</v>
      </c>
      <c r="G369">
        <f t="shared" si="23"/>
        <v>-1.9352223508734707E+199</v>
      </c>
      <c r="H369">
        <f>(p*E369)+(i*F369)+(d*G369)</f>
        <v>-2.7044759826800748E+199</v>
      </c>
    </row>
    <row r="370" spans="1:8" x14ac:dyDescent="0.25">
      <c r="A370">
        <f>PID_target</f>
        <v>13</v>
      </c>
      <c r="B370">
        <f t="shared" si="22"/>
        <v>363</v>
      </c>
      <c r="C370">
        <f>IFERROR(H369 + lpfk * (A370 - H369)*maxSpeed,0)</f>
        <v>1.2440589520328344E+200</v>
      </c>
      <c r="D370">
        <f>-1*(((maxCurrent-minCurrent)*((maxSpeed-C370)-maxSpeed))/maxSpeed)+minCurrent</f>
        <v>9.5081648476795202E+199</v>
      </c>
      <c r="E370">
        <f t="shared" si="20"/>
        <v>-9.5081648476795202E+199</v>
      </c>
      <c r="F370">
        <f t="shared" si="21"/>
        <v>-1.3287673872878649E+200</v>
      </c>
      <c r="G370">
        <f t="shared" si="23"/>
        <v>-6.8036888649994455E+199</v>
      </c>
      <c r="H370">
        <f>(p*E370)+(i*F370)+(d*G370)</f>
        <v>-9.5081648476795202E+199</v>
      </c>
    </row>
    <row r="371" spans="1:8" x14ac:dyDescent="0.25">
      <c r="A371">
        <f>PID_target</f>
        <v>13</v>
      </c>
      <c r="B371">
        <f t="shared" si="22"/>
        <v>364</v>
      </c>
      <c r="C371">
        <f>IFERROR(H370 + lpfk * (A371 - H370)*maxSpeed,0)</f>
        <v>4.3737558299325796E+200</v>
      </c>
      <c r="D371">
        <f>-1*(((maxCurrent-minCurrent)*((maxSpeed-C371)-maxSpeed))/maxSpeed)+minCurrent</f>
        <v>3.3427990985913284E+200</v>
      </c>
      <c r="E371">
        <f t="shared" si="20"/>
        <v>-3.3427990985913284E+200</v>
      </c>
      <c r="F371">
        <f t="shared" si="21"/>
        <v>-4.6715664858791937E+200</v>
      </c>
      <c r="G371">
        <f t="shared" si="23"/>
        <v>-2.3919826138233764E+200</v>
      </c>
      <c r="H371">
        <f>(p*E371)+(i*F371)+(d*G371)</f>
        <v>-3.3427990985913284E+200</v>
      </c>
    </row>
    <row r="372" spans="1:8" x14ac:dyDescent="0.25">
      <c r="A372">
        <f>PID_target</f>
        <v>13</v>
      </c>
      <c r="B372">
        <f t="shared" si="22"/>
        <v>365</v>
      </c>
      <c r="C372">
        <f>IFERROR(H371 + lpfk * (A372 - H371)*maxSpeed,0)</f>
        <v>1.537687585352011E+201</v>
      </c>
      <c r="D372">
        <f>-1*(((maxCurrent-minCurrent)*((maxSpeed-C372)-maxSpeed))/maxSpeed)+minCurrent</f>
        <v>1.175232654519037E+201</v>
      </c>
      <c r="E372">
        <f t="shared" si="20"/>
        <v>-1.175232654519037E+201</v>
      </c>
      <c r="F372">
        <f t="shared" si="21"/>
        <v>-1.6423893031069565E+201</v>
      </c>
      <c r="G372">
        <f t="shared" si="23"/>
        <v>-8.4095274465990416E+200</v>
      </c>
      <c r="H372">
        <f>(p*E372)+(i*F372)+(d*G372)</f>
        <v>-1.175232654519037E+201</v>
      </c>
    </row>
    <row r="373" spans="1:8" x14ac:dyDescent="0.25">
      <c r="A373">
        <f>PID_target</f>
        <v>13</v>
      </c>
      <c r="B373">
        <f t="shared" si="22"/>
        <v>366</v>
      </c>
      <c r="C373">
        <f>IFERROR(H372 + lpfk * (A373 - H372)*maxSpeed,0)</f>
        <v>5.4060702107875702E+201</v>
      </c>
      <c r="D373">
        <f>-1*(((maxCurrent-minCurrent)*((maxSpeed-C373)-maxSpeed))/maxSpeed)+minCurrent</f>
        <v>4.1317822325304995E+201</v>
      </c>
      <c r="E373">
        <f t="shared" si="20"/>
        <v>-4.1317822325304995E+201</v>
      </c>
      <c r="F373">
        <f t="shared" si="21"/>
        <v>-5.7741715356374566E+201</v>
      </c>
      <c r="G373">
        <f t="shared" si="23"/>
        <v>-2.9565495780114624E+201</v>
      </c>
      <c r="H373">
        <f>(p*E373)+(i*F373)+(d*G373)</f>
        <v>-4.1317822325304995E+201</v>
      </c>
    </row>
    <row r="374" spans="1:8" x14ac:dyDescent="0.25">
      <c r="A374">
        <f>PID_target</f>
        <v>13</v>
      </c>
      <c r="B374">
        <f t="shared" si="22"/>
        <v>367</v>
      </c>
      <c r="C374">
        <f>IFERROR(H373 + lpfk * (A374 - H373)*maxSpeed,0)</f>
        <v>1.9006198269640302E+202</v>
      </c>
      <c r="D374">
        <f>-1*(((maxCurrent-minCurrent)*((maxSpeed-C374)-maxSpeed))/maxSpeed)+minCurrent</f>
        <v>1.4526165820367944E+202</v>
      </c>
      <c r="E374">
        <f t="shared" si="20"/>
        <v>-1.4526165820367944E+202</v>
      </c>
      <c r="F374">
        <f t="shared" si="21"/>
        <v>-2.0300337356005401E+202</v>
      </c>
      <c r="G374">
        <f t="shared" si="23"/>
        <v>-1.0394383587837446E+202</v>
      </c>
      <c r="H374">
        <f>(p*E374)+(i*F374)+(d*G374)</f>
        <v>-1.4526165820367944E+202</v>
      </c>
    </row>
    <row r="375" spans="1:8" x14ac:dyDescent="0.25">
      <c r="A375">
        <f>PID_target</f>
        <v>13</v>
      </c>
      <c r="B375">
        <f t="shared" si="22"/>
        <v>368</v>
      </c>
      <c r="C375">
        <f>IFERROR(H374 + lpfk * (A375 - H374)*maxSpeed,0)</f>
        <v>6.682036277369254E+202</v>
      </c>
      <c r="D375">
        <f>-1*(((maxCurrent-minCurrent)*((maxSpeed-C375)-maxSpeed))/maxSpeed)+minCurrent</f>
        <v>5.1069848691322154E+202</v>
      </c>
      <c r="E375">
        <f t="shared" si="20"/>
        <v>-5.1069848691322154E+202</v>
      </c>
      <c r="F375">
        <f t="shared" si="21"/>
        <v>-7.1370186047327555E+202</v>
      </c>
      <c r="G375">
        <f t="shared" si="23"/>
        <v>-3.6543682870954209E+202</v>
      </c>
      <c r="H375">
        <f>(p*E375)+(i*F375)+(d*G375)</f>
        <v>-5.1069848691322154E+202</v>
      </c>
    </row>
    <row r="376" spans="1:8" x14ac:dyDescent="0.25">
      <c r="A376">
        <f>PID_target</f>
        <v>13</v>
      </c>
      <c r="B376">
        <f t="shared" si="22"/>
        <v>369</v>
      </c>
      <c r="C376">
        <f>IFERROR(H375 + lpfk * (A376 - H375)*maxSpeed,0)</f>
        <v>2.3492130398008192E+203</v>
      </c>
      <c r="D376">
        <f>-1*(((maxCurrent-minCurrent)*((maxSpeed-C376)-maxSpeed))/maxSpeed)+minCurrent</f>
        <v>1.7954699661334832E+203</v>
      </c>
      <c r="E376">
        <f t="shared" si="20"/>
        <v>-1.7954699661334832E+203</v>
      </c>
      <c r="F376">
        <f t="shared" si="21"/>
        <v>-2.5091718266067587E+203</v>
      </c>
      <c r="G376">
        <f t="shared" si="23"/>
        <v>-1.2847714792202616E+203</v>
      </c>
      <c r="H376">
        <f>(p*E376)+(i*F376)+(d*G376)</f>
        <v>-1.7954699661334832E+203</v>
      </c>
    </row>
    <row r="377" spans="1:8" x14ac:dyDescent="0.25">
      <c r="A377">
        <f>PID_target</f>
        <v>13</v>
      </c>
      <c r="B377">
        <f t="shared" si="22"/>
        <v>370</v>
      </c>
      <c r="C377">
        <f>IFERROR(H376 + lpfk * (A377 - H376)*maxSpeed,0)</f>
        <v>8.2591618442140235E+203</v>
      </c>
      <c r="D377">
        <f>-1*(((maxCurrent-minCurrent)*((maxSpeed-C377)-maxSpeed))/maxSpeed)+minCurrent</f>
        <v>6.3123594095064309E+203</v>
      </c>
      <c r="E377">
        <f t="shared" si="20"/>
        <v>-6.3123594095064309E+203</v>
      </c>
      <c r="F377">
        <f t="shared" si="21"/>
        <v>-8.82153123611319E+203</v>
      </c>
      <c r="G377">
        <f t="shared" si="23"/>
        <v>-4.5168894433729481E+203</v>
      </c>
      <c r="H377">
        <f>(p*E377)+(i*F377)+(d*G377)</f>
        <v>-6.3123594095064309E+203</v>
      </c>
    </row>
    <row r="378" spans="1:8" x14ac:dyDescent="0.25">
      <c r="A378">
        <f>PID_target</f>
        <v>13</v>
      </c>
      <c r="B378">
        <f t="shared" si="22"/>
        <v>371</v>
      </c>
      <c r="C378">
        <f>IFERROR(H377 + lpfk * (A378 - H377)*maxSpeed,0)</f>
        <v>2.9036853283729581E+204</v>
      </c>
      <c r="D378">
        <f>-1*(((maxCurrent-minCurrent)*((maxSpeed-C378)-maxSpeed))/maxSpeed)+minCurrent</f>
        <v>2.2192452152564751E+204</v>
      </c>
      <c r="E378">
        <f t="shared" si="20"/>
        <v>-2.2192452152564751E+204</v>
      </c>
      <c r="F378">
        <f t="shared" si="21"/>
        <v>-3.1013983388677944E+204</v>
      </c>
      <c r="G378">
        <f t="shared" si="23"/>
        <v>-1.5880092743058322E+204</v>
      </c>
      <c r="H378">
        <f>(p*E378)+(i*F378)+(d*G378)</f>
        <v>-2.2192452152564751E+204</v>
      </c>
    </row>
    <row r="379" spans="1:8" x14ac:dyDescent="0.25">
      <c r="A379">
        <f>PID_target</f>
        <v>13</v>
      </c>
      <c r="B379">
        <f t="shared" si="22"/>
        <v>372</v>
      </c>
      <c r="C379">
        <f>IFERROR(H378 + lpfk * (A379 - H378)*maxSpeed,0)</f>
        <v>1.0208527990179787E+205</v>
      </c>
      <c r="D379">
        <f>-1*(((maxCurrent-minCurrent)*((maxSpeed-C379)-maxSpeed))/maxSpeed)+minCurrent</f>
        <v>7.8022321067802653E+204</v>
      </c>
      <c r="E379">
        <f t="shared" si="20"/>
        <v>-7.8022321067802653E+204</v>
      </c>
      <c r="F379">
        <f t="shared" si="21"/>
        <v>-1.090363044564806E+205</v>
      </c>
      <c r="G379">
        <f t="shared" si="23"/>
        <v>-5.5829868915237899E+204</v>
      </c>
      <c r="H379">
        <f>(p*E379)+(i*F379)+(d*G379)</f>
        <v>-7.8022321067802653E+204</v>
      </c>
    </row>
    <row r="380" spans="1:8" x14ac:dyDescent="0.25">
      <c r="A380">
        <f>PID_target</f>
        <v>13</v>
      </c>
      <c r="B380">
        <f t="shared" si="22"/>
        <v>373</v>
      </c>
      <c r="C380">
        <f>IFERROR(H379 + lpfk * (A380 - H379)*maxSpeed,0)</f>
        <v>3.5890267691189224E+205</v>
      </c>
      <c r="D380">
        <f>-1*(((maxCurrent-minCurrent)*((maxSpeed-C380)-maxSpeed))/maxSpeed)+minCurrent</f>
        <v>2.7430418878266044E+205</v>
      </c>
      <c r="E380">
        <f t="shared" si="20"/>
        <v>-2.7430418878266044E+205</v>
      </c>
      <c r="F380">
        <f t="shared" si="21"/>
        <v>-3.8334049323914102E+205</v>
      </c>
      <c r="G380">
        <f t="shared" si="23"/>
        <v>-1.962818677148578E+205</v>
      </c>
      <c r="H380">
        <f>(p*E380)+(i*F380)+(d*G380)</f>
        <v>-2.7430418878266044E+205</v>
      </c>
    </row>
    <row r="381" spans="1:8" x14ac:dyDescent="0.25">
      <c r="A381">
        <f>PID_target</f>
        <v>13</v>
      </c>
      <c r="B381">
        <f t="shared" si="22"/>
        <v>374</v>
      </c>
      <c r="C381">
        <f>IFERROR(H380 + lpfk * (A381 - H380)*maxSpeed,0)</f>
        <v>1.2617992684002381E+206</v>
      </c>
      <c r="D381">
        <f>-1*(((maxCurrent-minCurrent)*((maxSpeed-C381)-maxSpeed))/maxSpeed)+minCurrent</f>
        <v>9.6437515513446776E+205</v>
      </c>
      <c r="E381">
        <f t="shared" si="20"/>
        <v>-9.6437515513446776E+205</v>
      </c>
      <c r="F381">
        <f t="shared" si="21"/>
        <v>-1.3477156483736088E+206</v>
      </c>
      <c r="G381">
        <f t="shared" si="23"/>
        <v>-6.9007096635180727E+205</v>
      </c>
      <c r="H381">
        <f>(p*E381)+(i*F381)+(d*G381)</f>
        <v>-9.6437515513446776E+205</v>
      </c>
    </row>
    <row r="382" spans="1:8" x14ac:dyDescent="0.25">
      <c r="A382">
        <f>PID_target</f>
        <v>13</v>
      </c>
      <c r="B382">
        <f t="shared" si="22"/>
        <v>375</v>
      </c>
      <c r="C382">
        <f>IFERROR(H381 + lpfk * (A382 - H381)*maxSpeed,0)</f>
        <v>4.4361257136185519E+206</v>
      </c>
      <c r="D382">
        <f>-1*(((maxCurrent-minCurrent)*((maxSpeed-C382)-maxSpeed))/maxSpeed)+minCurrent</f>
        <v>3.3904675096941786E+206</v>
      </c>
      <c r="E382">
        <f t="shared" si="20"/>
        <v>-3.3904675096941786E+206</v>
      </c>
      <c r="F382">
        <f t="shared" si="21"/>
        <v>-4.7381831580677872E+206</v>
      </c>
      <c r="G382">
        <f t="shared" si="23"/>
        <v>-2.4260923545597109E+206</v>
      </c>
      <c r="H382">
        <f>(p*E382)+(i*F382)+(d*G382)</f>
        <v>-3.3904675096941786E+206</v>
      </c>
    </row>
    <row r="383" spans="1:8" x14ac:dyDescent="0.25">
      <c r="A383">
        <f>PID_target</f>
        <v>13</v>
      </c>
      <c r="B383">
        <f t="shared" si="22"/>
        <v>376</v>
      </c>
      <c r="C383">
        <f>IFERROR(H382 + lpfk * (A383 - H382)*maxSpeed,0)</f>
        <v>1.5596150544593224E+207</v>
      </c>
      <c r="D383">
        <f>-1*(((maxCurrent-minCurrent)*((maxSpeed-C383)-maxSpeed))/maxSpeed)+minCurrent</f>
        <v>1.1919915059081963E+207</v>
      </c>
      <c r="E383">
        <f t="shared" si="20"/>
        <v>-1.1919915059081963E+207</v>
      </c>
      <c r="F383">
        <f t="shared" si="21"/>
        <v>-1.6658098217149749E+207</v>
      </c>
      <c r="G383">
        <f t="shared" si="23"/>
        <v>-8.5294475493877834E+206</v>
      </c>
      <c r="H383">
        <f>(p*E383)+(i*F383)+(d*G383)</f>
        <v>-1.1919915059081963E+207</v>
      </c>
    </row>
    <row r="384" spans="1:8" x14ac:dyDescent="0.25">
      <c r="A384">
        <f>PID_target</f>
        <v>13</v>
      </c>
      <c r="B384">
        <f t="shared" si="22"/>
        <v>377</v>
      </c>
      <c r="C384">
        <f>IFERROR(H383 + lpfk * (A384 - H383)*maxSpeed,0)</f>
        <v>5.4831609271777028E+207</v>
      </c>
      <c r="D384">
        <f>-1*(((maxCurrent-minCurrent)*((maxSpeed-C384)-maxSpeed))/maxSpeed)+minCurrent</f>
        <v>4.1907015657715294E+207</v>
      </c>
      <c r="E384">
        <f t="shared" si="20"/>
        <v>-4.1907015657715294E+207</v>
      </c>
      <c r="F384">
        <f t="shared" si="21"/>
        <v>-5.8565113874865046E+207</v>
      </c>
      <c r="G384">
        <f t="shared" si="23"/>
        <v>-2.998710059863333E+207</v>
      </c>
      <c r="H384">
        <f>(p*E384)+(i*F384)+(d*G384)</f>
        <v>-4.1907015657715294E+207</v>
      </c>
    </row>
    <row r="385" spans="1:8" x14ac:dyDescent="0.25">
      <c r="A385">
        <f>PID_target</f>
        <v>13</v>
      </c>
      <c r="B385">
        <f t="shared" si="22"/>
        <v>378</v>
      </c>
      <c r="C385">
        <f>IFERROR(H384 + lpfk * (A385 - H384)*maxSpeed,0)</f>
        <v>1.927722720254904E+208</v>
      </c>
      <c r="D385">
        <f>-1*(((maxCurrent-minCurrent)*((maxSpeed-C385)-maxSpeed))/maxSpeed)+minCurrent</f>
        <v>1.4733309361948194E+208</v>
      </c>
      <c r="E385">
        <f t="shared" si="20"/>
        <v>-1.4733309361948194E+208</v>
      </c>
      <c r="F385">
        <f t="shared" si="21"/>
        <v>-2.05898207494347E+208</v>
      </c>
      <c r="G385">
        <f t="shared" si="23"/>
        <v>-1.0542607796176665E+208</v>
      </c>
      <c r="H385">
        <f>(p*E385)+(i*F385)+(d*G385)</f>
        <v>-1.4733309361948194E+208</v>
      </c>
    </row>
    <row r="386" spans="1:8" x14ac:dyDescent="0.25">
      <c r="A386">
        <f>PID_target</f>
        <v>13</v>
      </c>
      <c r="B386">
        <f t="shared" si="22"/>
        <v>379</v>
      </c>
      <c r="C386">
        <f>IFERROR(H385 + lpfk * (A386 - H385)*maxSpeed,0)</f>
        <v>6.7773223064961687E+208</v>
      </c>
      <c r="D386">
        <f>-1*(((maxCurrent-minCurrent)*((maxSpeed-C386)-maxSpeed))/maxSpeed)+minCurrent</f>
        <v>5.1798106199649283E+208</v>
      </c>
      <c r="E386">
        <f t="shared" si="20"/>
        <v>-5.1798106199649283E+208</v>
      </c>
      <c r="F386">
        <f t="shared" si="21"/>
        <v>-7.2387926949083983E+208</v>
      </c>
      <c r="G386">
        <f t="shared" si="23"/>
        <v>-3.7064796837701089E+208</v>
      </c>
      <c r="H386">
        <f>(p*E386)+(i*F386)+(d*G386)</f>
        <v>-5.1798106199649283E+208</v>
      </c>
    </row>
    <row r="387" spans="1:8" x14ac:dyDescent="0.25">
      <c r="A387">
        <f>PID_target</f>
        <v>13</v>
      </c>
      <c r="B387">
        <f t="shared" si="22"/>
        <v>380</v>
      </c>
      <c r="C387">
        <f>IFERROR(H386 + lpfk * (A387 - H386)*maxSpeed,0)</f>
        <v>2.3827128851838671E+209</v>
      </c>
      <c r="D387">
        <f>-1*(((maxCurrent-minCurrent)*((maxSpeed-C387)-maxSpeed))/maxSpeed)+minCurrent</f>
        <v>1.8210734193905267E+209</v>
      </c>
      <c r="E387">
        <f t="shared" ref="E387:E450" si="24">A387-(D387-0.6)</f>
        <v>-1.8210734193905267E+209</v>
      </c>
      <c r="F387">
        <f t="shared" ref="F387:F450" si="25">IFERROR(E387+F386,0)</f>
        <v>-2.5449526888813665E+209</v>
      </c>
      <c r="G387">
        <f t="shared" si="23"/>
        <v>-1.3030923573940338E+209</v>
      </c>
      <c r="H387">
        <f>(p*E387)+(i*F387)+(d*G387)</f>
        <v>-1.8210734193905267E+209</v>
      </c>
    </row>
    <row r="388" spans="1:8" x14ac:dyDescent="0.25">
      <c r="A388">
        <f>PID_target</f>
        <v>13</v>
      </c>
      <c r="B388">
        <f t="shared" ref="B388:B451" si="26">B387+1</f>
        <v>381</v>
      </c>
      <c r="C388">
        <f>IFERROR(H387 + lpfk * (A388 - H387)*maxSpeed,0)</f>
        <v>8.3769377291964232E+209</v>
      </c>
      <c r="D388">
        <f>-1*(((maxCurrent-minCurrent)*((maxSpeed-C388)-maxSpeed))/maxSpeed)+minCurrent</f>
        <v>6.4023738358858367E+209</v>
      </c>
      <c r="E388">
        <f t="shared" si="24"/>
        <v>-6.4023738358858367E+209</v>
      </c>
      <c r="F388">
        <f t="shared" si="25"/>
        <v>-8.9473265247672039E+209</v>
      </c>
      <c r="G388">
        <f t="shared" si="23"/>
        <v>-4.5813004164953104E+209</v>
      </c>
      <c r="H388">
        <f>(p*E388)+(i*F388)+(d*G388)</f>
        <v>-6.4023738358858367E+209</v>
      </c>
    </row>
    <row r="389" spans="1:8" x14ac:dyDescent="0.25">
      <c r="A389">
        <f>PID_target</f>
        <v>13</v>
      </c>
      <c r="B389">
        <f t="shared" si="26"/>
        <v>382</v>
      </c>
      <c r="C389">
        <f>IFERROR(H388 + lpfk * (A389 - H388)*maxSpeed,0)</f>
        <v>2.9450919645074848E+210</v>
      </c>
      <c r="D389">
        <f>-1*(((maxCurrent-minCurrent)*((maxSpeed-C389)-maxSpeed))/maxSpeed)+minCurrent</f>
        <v>2.2508917157307206E+210</v>
      </c>
      <c r="E389">
        <f t="shared" si="24"/>
        <v>-2.2508917157307206E+210</v>
      </c>
      <c r="F389">
        <f t="shared" si="25"/>
        <v>-3.145624368207441E+210</v>
      </c>
      <c r="G389">
        <f t="shared" ref="G389:G452" si="27">E389-E388</f>
        <v>-1.6106543321421368E+210</v>
      </c>
      <c r="H389">
        <f>(p*E389)+(i*F389)+(d*G389)</f>
        <v>-2.2508917157307206E+210</v>
      </c>
    </row>
    <row r="390" spans="1:8" x14ac:dyDescent="0.25">
      <c r="A390">
        <f>PID_target</f>
        <v>13</v>
      </c>
      <c r="B390">
        <f t="shared" si="26"/>
        <v>383</v>
      </c>
      <c r="C390">
        <f>IFERROR(H389 + lpfk * (A390 - H389)*maxSpeed,0)</f>
        <v>1.0354101892361315E+211</v>
      </c>
      <c r="D390">
        <f>-1*(((maxCurrent-minCurrent)*((maxSpeed-C390)-maxSpeed))/maxSpeed)+minCurrent</f>
        <v>7.9134921605904328E+210</v>
      </c>
      <c r="E390">
        <f t="shared" si="24"/>
        <v>-7.9134921605904328E+210</v>
      </c>
      <c r="F390">
        <f t="shared" si="25"/>
        <v>-1.1059116528797875E+211</v>
      </c>
      <c r="G390">
        <f t="shared" si="27"/>
        <v>-5.6626004448597119E+210</v>
      </c>
      <c r="H390">
        <f>(p*E390)+(i*F390)+(d*G390)</f>
        <v>-7.9134921605904328E+210</v>
      </c>
    </row>
    <row r="391" spans="1:8" x14ac:dyDescent="0.25">
      <c r="A391">
        <f>PID_target</f>
        <v>13</v>
      </c>
      <c r="B391">
        <f t="shared" si="26"/>
        <v>384</v>
      </c>
      <c r="C391">
        <f>IFERROR(H390 + lpfk * (A391 - H390)*maxSpeed,0)</f>
        <v>3.6402063938716E+211</v>
      </c>
      <c r="D391">
        <f>-1*(((maxCurrent-minCurrent)*((maxSpeed-C391)-maxSpeed))/maxSpeed)+minCurrent</f>
        <v>2.7821577438875795E+211</v>
      </c>
      <c r="E391">
        <f t="shared" si="24"/>
        <v>-2.7821577438875795E+211</v>
      </c>
      <c r="F391">
        <f t="shared" si="25"/>
        <v>-3.888069396767367E+211</v>
      </c>
      <c r="G391">
        <f t="shared" si="27"/>
        <v>-1.9908085278285363E+211</v>
      </c>
      <c r="H391">
        <f>(p*E391)+(i*F391)+(d*G391)</f>
        <v>-2.7821577438875795E+211</v>
      </c>
    </row>
    <row r="392" spans="1:8" x14ac:dyDescent="0.25">
      <c r="A392">
        <f>PID_target</f>
        <v>13</v>
      </c>
      <c r="B392">
        <f t="shared" si="26"/>
        <v>385</v>
      </c>
      <c r="C392">
        <f>IFERROR(H391 + lpfk * (A392 - H391)*maxSpeed,0)</f>
        <v>1.2797925621882865E+212</v>
      </c>
      <c r="D392">
        <f>-1*(((maxCurrent-minCurrent)*((maxSpeed-C392)-maxSpeed))/maxSpeed)+minCurrent</f>
        <v>9.7812717252961895E+211</v>
      </c>
      <c r="E392">
        <f t="shared" si="24"/>
        <v>-9.7812717252961895E+211</v>
      </c>
      <c r="F392">
        <f t="shared" si="25"/>
        <v>-1.3669341122063556E+212</v>
      </c>
      <c r="G392">
        <f t="shared" si="27"/>
        <v>-6.9991139814086096E+211</v>
      </c>
      <c r="H392">
        <f>(p*E392)+(i*F392)+(d*G392)</f>
        <v>-9.7812717252961895E+211</v>
      </c>
    </row>
    <row r="393" spans="1:8" x14ac:dyDescent="0.25">
      <c r="A393">
        <f>PID_target</f>
        <v>13</v>
      </c>
      <c r="B393">
        <f t="shared" si="26"/>
        <v>386</v>
      </c>
      <c r="C393">
        <f>IFERROR(H392 + lpfk * (A393 - H392)*maxSpeed,0)</f>
        <v>4.4993849936362476E+212</v>
      </c>
      <c r="D393">
        <f>-1*(((maxCurrent-minCurrent)*((maxSpeed-C393)-maxSpeed))/maxSpeed)+minCurrent</f>
        <v>3.4388156737077036E+212</v>
      </c>
      <c r="E393">
        <f t="shared" si="24"/>
        <v>-3.4388156737077036E+212</v>
      </c>
      <c r="F393">
        <f t="shared" si="25"/>
        <v>-4.8057497859140595E+212</v>
      </c>
      <c r="G393">
        <f t="shared" si="27"/>
        <v>-2.4606885011780847E+212</v>
      </c>
      <c r="H393">
        <f>(p*E393)+(i*F393)+(d*G393)</f>
        <v>-3.4388156737077036E+212</v>
      </c>
    </row>
    <row r="394" spans="1:8" x14ac:dyDescent="0.25">
      <c r="A394">
        <f>PID_target</f>
        <v>13</v>
      </c>
      <c r="B394">
        <f t="shared" si="26"/>
        <v>387</v>
      </c>
      <c r="C394">
        <f>IFERROR(H393 + lpfk * (A394 - H393)*maxSpeed,0)</f>
        <v>1.5818552099055437E+213</v>
      </c>
      <c r="D394">
        <f>-1*(((maxCurrent-minCurrent)*((maxSpeed-C394)-maxSpeed))/maxSpeed)+minCurrent</f>
        <v>1.2089893389992369E+213</v>
      </c>
      <c r="E394">
        <f t="shared" si="24"/>
        <v>-1.2089893389992369E+213</v>
      </c>
      <c r="F394">
        <f t="shared" si="25"/>
        <v>-1.689564317590643E+213</v>
      </c>
      <c r="G394">
        <f t="shared" si="27"/>
        <v>-8.6510777162846658E+212</v>
      </c>
      <c r="H394">
        <f>(p*E394)+(i*F394)+(d*G394)</f>
        <v>-1.2089893389992369E+213</v>
      </c>
    </row>
    <row r="395" spans="1:8" x14ac:dyDescent="0.25">
      <c r="A395">
        <f>PID_target</f>
        <v>13</v>
      </c>
      <c r="B395">
        <f t="shared" si="26"/>
        <v>388</v>
      </c>
      <c r="C395">
        <f>IFERROR(H394 + lpfk * (A395 - H394)*maxSpeed,0)</f>
        <v>5.5613509593964906E+213</v>
      </c>
      <c r="D395">
        <f>-1*(((maxCurrent-minCurrent)*((maxSpeed-C395)-maxSpeed))/maxSpeed)+minCurrent</f>
        <v>4.2504610903958888E+213</v>
      </c>
      <c r="E395">
        <f t="shared" si="24"/>
        <v>-4.2504610903958888E+213</v>
      </c>
      <c r="F395">
        <f t="shared" si="25"/>
        <v>-5.9400254079865323E+213</v>
      </c>
      <c r="G395">
        <f t="shared" si="27"/>
        <v>-3.0414717513966516E+213</v>
      </c>
      <c r="H395">
        <f>(p*E395)+(i*F395)+(d*G395)</f>
        <v>-4.2504610903958888E+213</v>
      </c>
    </row>
    <row r="396" spans="1:8" x14ac:dyDescent="0.25">
      <c r="A396">
        <f>PID_target</f>
        <v>13</v>
      </c>
      <c r="B396">
        <f t="shared" si="26"/>
        <v>389</v>
      </c>
      <c r="C396">
        <f>IFERROR(H395 + lpfk * (A396 - H395)*maxSpeed,0)</f>
        <v>1.9552121015821091E+214</v>
      </c>
      <c r="D396">
        <f>-1*(((maxCurrent-minCurrent)*((maxSpeed-C396)-maxSpeed))/maxSpeed)+minCurrent</f>
        <v>1.4943406776377547E+214</v>
      </c>
      <c r="E396">
        <f t="shared" si="24"/>
        <v>-1.4943406776377547E+214</v>
      </c>
      <c r="F396">
        <f t="shared" si="25"/>
        <v>-2.0883432184364079E+214</v>
      </c>
      <c r="G396">
        <f t="shared" si="27"/>
        <v>-1.0692945685981657E+214</v>
      </c>
      <c r="H396">
        <f>(p*E396)+(i*F396)+(d*G396)</f>
        <v>-1.4943406776377547E+214</v>
      </c>
    </row>
    <row r="397" spans="1:8" x14ac:dyDescent="0.25">
      <c r="A397">
        <f>PID_target</f>
        <v>13</v>
      </c>
      <c r="B397">
        <f t="shared" si="26"/>
        <v>390</v>
      </c>
      <c r="C397">
        <f>IFERROR(H396 + lpfk * (A397 - H396)*maxSpeed,0)</f>
        <v>6.8739671171336713E+214</v>
      </c>
      <c r="D397">
        <f>-1*(((maxCurrent-minCurrent)*((maxSpeed-C397)-maxSpeed))/maxSpeed)+minCurrent</f>
        <v>5.2536748680950203E+214</v>
      </c>
      <c r="E397">
        <f t="shared" si="24"/>
        <v>-5.2536748680950203E+214</v>
      </c>
      <c r="F397">
        <f t="shared" si="25"/>
        <v>-7.3420180865314284E+214</v>
      </c>
      <c r="G397">
        <f t="shared" si="27"/>
        <v>-3.7593341904572654E+214</v>
      </c>
      <c r="H397">
        <f>(p*E397)+(i*F397)+(d*G397)</f>
        <v>-5.2536748680950203E+214</v>
      </c>
    </row>
    <row r="398" spans="1:8" x14ac:dyDescent="0.25">
      <c r="A398">
        <f>PID_target</f>
        <v>13</v>
      </c>
      <c r="B398">
        <f t="shared" si="26"/>
        <v>391</v>
      </c>
      <c r="C398">
        <f>IFERROR(H397 + lpfk * (A398 - H397)*maxSpeed,0)</f>
        <v>2.4166904393237094E+215</v>
      </c>
      <c r="D398">
        <f>-1*(((maxCurrent-minCurrent)*((maxSpeed-C398)-maxSpeed))/maxSpeed)+minCurrent</f>
        <v>1.8470419786259778E+215</v>
      </c>
      <c r="E398">
        <f t="shared" si="24"/>
        <v>-1.8470419786259778E+215</v>
      </c>
      <c r="F398">
        <f t="shared" si="25"/>
        <v>-2.5812437872791206E+215</v>
      </c>
      <c r="G398">
        <f t="shared" si="27"/>
        <v>-1.3216744918164759E+215</v>
      </c>
      <c r="H398">
        <f>(p*E398)+(i*F398)+(d*G398)</f>
        <v>-1.8470419786259778E+215</v>
      </c>
    </row>
    <row r="399" spans="1:8" x14ac:dyDescent="0.25">
      <c r="A399">
        <f>PID_target</f>
        <v>13</v>
      </c>
      <c r="B399">
        <f t="shared" si="26"/>
        <v>392</v>
      </c>
      <c r="C399">
        <f>IFERROR(H398 + lpfk * (A399 - H398)*maxSpeed,0)</f>
        <v>8.4963931016794983E+215</v>
      </c>
      <c r="D399">
        <f>-1*(((maxCurrent-minCurrent)*((maxSpeed-C399)-maxSpeed))/maxSpeed)+minCurrent</f>
        <v>6.4936718705693305E+215</v>
      </c>
      <c r="E399">
        <f t="shared" si="24"/>
        <v>-6.4936718705693305E+215</v>
      </c>
      <c r="F399">
        <f t="shared" si="25"/>
        <v>-9.0749156578484503E+215</v>
      </c>
      <c r="G399">
        <f t="shared" si="27"/>
        <v>-4.6466298919433523E+215</v>
      </c>
      <c r="H399">
        <f>(p*E399)+(i*F399)+(d*G399)</f>
        <v>-6.4936718705693305E+215</v>
      </c>
    </row>
    <row r="400" spans="1:8" x14ac:dyDescent="0.25">
      <c r="A400">
        <f>PID_target</f>
        <v>13</v>
      </c>
      <c r="B400">
        <f t="shared" si="26"/>
        <v>393</v>
      </c>
      <c r="C400">
        <f>IFERROR(H399 + lpfk * (A400 - H399)*maxSpeed,0)</f>
        <v>2.9870890604618924E+216</v>
      </c>
      <c r="D400">
        <f>-1*(((maxCurrent-minCurrent)*((maxSpeed-C400)-maxSpeed))/maxSpeed)+minCurrent</f>
        <v>2.2829894962101606E+216</v>
      </c>
      <c r="E400">
        <f t="shared" si="24"/>
        <v>-2.2829894962101606E+216</v>
      </c>
      <c r="F400">
        <f t="shared" si="25"/>
        <v>-3.1904810619950057E+216</v>
      </c>
      <c r="G400">
        <f t="shared" si="27"/>
        <v>-1.6336223091532277E+216</v>
      </c>
      <c r="H400">
        <f>(p*E400)+(i*F400)+(d*G400)</f>
        <v>-2.2829894962101606E+216</v>
      </c>
    </row>
    <row r="401" spans="1:8" x14ac:dyDescent="0.25">
      <c r="A401">
        <f>PID_target</f>
        <v>13</v>
      </c>
      <c r="B401">
        <f t="shared" si="26"/>
        <v>394</v>
      </c>
      <c r="C401">
        <f>IFERROR(H400 + lpfk * (A401 - H400)*maxSpeed,0)</f>
        <v>1.050175168256674E+217</v>
      </c>
      <c r="D401">
        <f>-1*(((maxCurrent-minCurrent)*((maxSpeed-C401)-maxSpeed))/maxSpeed)+minCurrent</f>
        <v>8.026338785961722E+216</v>
      </c>
      <c r="E401">
        <f t="shared" si="24"/>
        <v>-8.026338785961722E+216</v>
      </c>
      <c r="F401">
        <f t="shared" si="25"/>
        <v>-1.1216819847956729E+217</v>
      </c>
      <c r="G401">
        <f t="shared" si="27"/>
        <v>-5.7433492897515613E+216</v>
      </c>
      <c r="H401">
        <f>(p*E401)+(i*F401)+(d*G401)</f>
        <v>-8.026338785961722E+216</v>
      </c>
    </row>
    <row r="402" spans="1:8" x14ac:dyDescent="0.25">
      <c r="A402">
        <f>PID_target</f>
        <v>13</v>
      </c>
      <c r="B402">
        <f t="shared" si="26"/>
        <v>395</v>
      </c>
      <c r="C402">
        <f>IFERROR(H401 + lpfk * (A402 - H401)*maxSpeed,0)</f>
        <v>3.6921158415423925E+217</v>
      </c>
      <c r="D402">
        <f>-1*(((maxCurrent-minCurrent)*((maxSpeed-C402)-maxSpeed))/maxSpeed)+minCurrent</f>
        <v>2.8218313931788285E+217</v>
      </c>
      <c r="E402">
        <f t="shared" si="24"/>
        <v>-2.8218313931788285E+217</v>
      </c>
      <c r="F402">
        <f t="shared" si="25"/>
        <v>-3.9435133779745014E+217</v>
      </c>
      <c r="G402">
        <f t="shared" si="27"/>
        <v>-2.0191975145826563E+217</v>
      </c>
      <c r="H402">
        <f>(p*E402)+(i*F402)+(d*G402)</f>
        <v>-2.8218313931788285E+217</v>
      </c>
    </row>
    <row r="403" spans="1:8" x14ac:dyDescent="0.25">
      <c r="A403">
        <f>PID_target</f>
        <v>13</v>
      </c>
      <c r="B403">
        <f t="shared" si="26"/>
        <v>396</v>
      </c>
      <c r="C403">
        <f>IFERROR(H402 + lpfk * (A403 - H402)*maxSpeed,0)</f>
        <v>1.2980424408622615E+218</v>
      </c>
      <c r="D403">
        <f>-1*(((maxCurrent-minCurrent)*((maxSpeed-C403)-maxSpeed))/maxSpeed)+minCurrent</f>
        <v>9.9207529408758543E+217</v>
      </c>
      <c r="E403">
        <f t="shared" si="24"/>
        <v>-9.9207529408758543E+217</v>
      </c>
      <c r="F403">
        <f t="shared" si="25"/>
        <v>-1.3864266318850356E+218</v>
      </c>
      <c r="G403">
        <f t="shared" si="27"/>
        <v>-7.0989215476970258E+217</v>
      </c>
      <c r="H403">
        <f>(p*E403)+(i*F403)+(d*G403)</f>
        <v>-9.9207529408758543E+217</v>
      </c>
    </row>
    <row r="404" spans="1:8" x14ac:dyDescent="0.25">
      <c r="A404">
        <f>PID_target</f>
        <v>13</v>
      </c>
      <c r="B404">
        <f t="shared" si="26"/>
        <v>397</v>
      </c>
      <c r="C404">
        <f>IFERROR(H403 + lpfk * (A404 - H403)*maxSpeed,0)</f>
        <v>4.5635463528028935E+218</v>
      </c>
      <c r="D404">
        <f>-1*(((maxCurrent-minCurrent)*((maxSpeed-C404)-maxSpeed))/maxSpeed)+minCurrent</f>
        <v>3.4878532839279257E+218</v>
      </c>
      <c r="E404">
        <f t="shared" si="24"/>
        <v>-3.4878532839279257E+218</v>
      </c>
      <c r="F404">
        <f t="shared" si="25"/>
        <v>-4.8742799158129615E+218</v>
      </c>
      <c r="G404">
        <f t="shared" si="27"/>
        <v>-2.4957779898403405E+218</v>
      </c>
      <c r="H404">
        <f>(p*E404)+(i*F404)+(d*G404)</f>
        <v>-3.4878532839279257E+218</v>
      </c>
    </row>
    <row r="405" spans="1:8" x14ac:dyDescent="0.25">
      <c r="A405">
        <f>PID_target</f>
        <v>13</v>
      </c>
      <c r="B405">
        <f t="shared" si="26"/>
        <v>398</v>
      </c>
      <c r="C405">
        <f>IFERROR(H404 + lpfk * (A405 - H404)*maxSpeed,0)</f>
        <v>1.6044125106068457E+219</v>
      </c>
      <c r="D405">
        <f>-1*(((maxCurrent-minCurrent)*((maxSpeed-C405)-maxSpeed))/maxSpeed)+minCurrent</f>
        <v>1.2262295616780892E+219</v>
      </c>
      <c r="E405">
        <f t="shared" si="24"/>
        <v>-1.2262295616780892E+219</v>
      </c>
      <c r="F405">
        <f t="shared" si="25"/>
        <v>-1.7136575532593853E+219</v>
      </c>
      <c r="G405">
        <f t="shared" si="27"/>
        <v>-8.7744423328529659E+218</v>
      </c>
      <c r="H405">
        <f>(p*E405)+(i*F405)+(d*G405)</f>
        <v>-1.2262295616780892E+219</v>
      </c>
    </row>
    <row r="406" spans="1:8" x14ac:dyDescent="0.25">
      <c r="A406">
        <f>PID_target</f>
        <v>13</v>
      </c>
      <c r="B406">
        <f t="shared" si="26"/>
        <v>399</v>
      </c>
      <c r="C406">
        <f>IFERROR(H405 + lpfk * (A406 - H405)*maxSpeed,0)</f>
        <v>5.6406559837192107E+219</v>
      </c>
      <c r="D406">
        <f>-1*(((maxCurrent-minCurrent)*((maxSpeed-C406)-maxSpeed))/maxSpeed)+minCurrent</f>
        <v>4.3110727875568247E+219</v>
      </c>
      <c r="E406">
        <f t="shared" si="24"/>
        <v>-4.3110727875568247E+219</v>
      </c>
      <c r="F406">
        <f t="shared" si="25"/>
        <v>-6.0247303408162094E+219</v>
      </c>
      <c r="G406">
        <f t="shared" si="27"/>
        <v>-3.0848432258787352E+219</v>
      </c>
      <c r="H406">
        <f>(p*E406)+(i*F406)+(d*G406)</f>
        <v>-4.3110727875568247E+219</v>
      </c>
    </row>
    <row r="407" spans="1:8" x14ac:dyDescent="0.25">
      <c r="A407">
        <f>PID_target</f>
        <v>13</v>
      </c>
      <c r="B407">
        <f t="shared" si="26"/>
        <v>400</v>
      </c>
      <c r="C407">
        <f>IFERROR(H406 + lpfk * (A407 - H406)*maxSpeed,0)</f>
        <v>1.9830934822761394E+220</v>
      </c>
      <c r="D407">
        <f>-1*(((maxCurrent-minCurrent)*((maxSpeed-C407)-maxSpeed))/maxSpeed)+minCurrent</f>
        <v>1.5156500185967637E+220</v>
      </c>
      <c r="E407">
        <f t="shared" si="24"/>
        <v>-1.5156500185967637E+220</v>
      </c>
      <c r="F407">
        <f t="shared" si="25"/>
        <v>-2.1181230526783846E+220</v>
      </c>
      <c r="G407">
        <f t="shared" si="27"/>
        <v>-1.0845427398410812E+220</v>
      </c>
      <c r="H407">
        <f>(p*E407)+(i*F407)+(d*G407)</f>
        <v>-1.5156500185967637E+220</v>
      </c>
    </row>
    <row r="408" spans="1:8" x14ac:dyDescent="0.25">
      <c r="A408">
        <f>PID_target</f>
        <v>13</v>
      </c>
      <c r="B408">
        <f t="shared" si="26"/>
        <v>401</v>
      </c>
      <c r="C408">
        <f>IFERROR(H407 + lpfk * (A408 - H407)*maxSpeed,0)</f>
        <v>6.9719900855451122E+220</v>
      </c>
      <c r="D408">
        <f>-1*(((maxCurrent-minCurrent)*((maxSpeed-C408)-maxSpeed))/maxSpeed)+minCurrent</f>
        <v>5.3285924225237633E+220</v>
      </c>
      <c r="E408">
        <f t="shared" si="24"/>
        <v>-5.3285924225237633E+220</v>
      </c>
      <c r="F408">
        <f t="shared" si="25"/>
        <v>-7.4467154752021477E+220</v>
      </c>
      <c r="G408">
        <f t="shared" si="27"/>
        <v>-3.8129424039269994E+220</v>
      </c>
      <c r="H408">
        <f>(p*E408)+(i*F408)+(d*G408)</f>
        <v>-5.3285924225237633E+220</v>
      </c>
    </row>
    <row r="409" spans="1:8" x14ac:dyDescent="0.25">
      <c r="A409">
        <f>PID_target</f>
        <v>13</v>
      </c>
      <c r="B409">
        <f t="shared" si="26"/>
        <v>402</v>
      </c>
      <c r="C409">
        <f>IFERROR(H408 + lpfk * (A409 - H408)*maxSpeed,0)</f>
        <v>2.4511525143609315E+221</v>
      </c>
      <c r="D409">
        <f>-1*(((maxCurrent-minCurrent)*((maxSpeed-C409)-maxSpeed))/maxSpeed)+minCurrent</f>
        <v>1.8733808502615687E+221</v>
      </c>
      <c r="E409">
        <f t="shared" si="24"/>
        <v>-1.8733808502615687E+221</v>
      </c>
      <c r="F409">
        <f t="shared" si="25"/>
        <v>-2.6180523977817834E+221</v>
      </c>
      <c r="G409">
        <f t="shared" si="27"/>
        <v>-1.3405216080091925E+221</v>
      </c>
      <c r="H409">
        <f>(p*E409)+(i*F409)+(d*G409)</f>
        <v>-1.8733808502615687E+221</v>
      </c>
    </row>
    <row r="410" spans="1:8" x14ac:dyDescent="0.25">
      <c r="A410">
        <f>PID_target</f>
        <v>13</v>
      </c>
      <c r="B410">
        <f t="shared" si="26"/>
        <v>403</v>
      </c>
      <c r="C410">
        <f>IFERROR(H409 + lpfk * (A410 - H409)*maxSpeed,0)</f>
        <v>8.617551911203216E+221</v>
      </c>
      <c r="D410">
        <f>-1*(((maxCurrent-minCurrent)*((maxSpeed-C410)-maxSpeed))/maxSpeed)+minCurrent</f>
        <v>6.5862718178481718E+221</v>
      </c>
      <c r="E410">
        <f t="shared" si="24"/>
        <v>-6.5862718178481718E+221</v>
      </c>
      <c r="F410">
        <f t="shared" si="25"/>
        <v>-9.2043242156299552E+221</v>
      </c>
      <c r="G410">
        <f t="shared" si="27"/>
        <v>-4.7128909675866031E+221</v>
      </c>
      <c r="H410">
        <f>(p*E410)+(i*F410)+(d*G410)</f>
        <v>-6.5862718178481718E+221</v>
      </c>
    </row>
    <row r="411" spans="1:8" x14ac:dyDescent="0.25">
      <c r="A411">
        <f>PID_target</f>
        <v>13</v>
      </c>
      <c r="B411">
        <f t="shared" si="26"/>
        <v>404</v>
      </c>
      <c r="C411">
        <f>IFERROR(H410 + lpfk * (A411 - H410)*maxSpeed,0)</f>
        <v>3.0296850362101596E+222</v>
      </c>
      <c r="D411">
        <f>-1*(((maxCurrent-minCurrent)*((maxSpeed-C411)-maxSpeed))/maxSpeed)+minCurrent</f>
        <v>2.3155449919606216E+222</v>
      </c>
      <c r="E411">
        <f t="shared" si="24"/>
        <v>-2.3155449919606216E+222</v>
      </c>
      <c r="F411">
        <f t="shared" si="25"/>
        <v>-3.2359774135236171E+222</v>
      </c>
      <c r="G411">
        <f t="shared" si="27"/>
        <v>-1.6569178101758045E+222</v>
      </c>
      <c r="H411">
        <f>(p*E411)+(i*F411)+(d*G411)</f>
        <v>-2.3155449919606216E+222</v>
      </c>
    </row>
    <row r="412" spans="1:8" x14ac:dyDescent="0.25">
      <c r="A412">
        <f>PID_target</f>
        <v>13</v>
      </c>
      <c r="B412">
        <f t="shared" si="26"/>
        <v>405</v>
      </c>
      <c r="C412">
        <f>IFERROR(H411 + lpfk * (A412 - H411)*maxSpeed,0)</f>
        <v>1.065150696301886E+223</v>
      </c>
      <c r="D412">
        <f>-1*(((maxCurrent-minCurrent)*((maxSpeed-C412)-maxSpeed))/maxSpeed)+minCurrent</f>
        <v>8.1407946074501286E+222</v>
      </c>
      <c r="E412">
        <f t="shared" si="24"/>
        <v>-8.1407946074501286E+222</v>
      </c>
      <c r="F412">
        <f t="shared" si="25"/>
        <v>-1.1376772020973745E+223</v>
      </c>
      <c r="G412">
        <f t="shared" si="27"/>
        <v>-5.8252496154895076E+222</v>
      </c>
      <c r="H412">
        <f>(p*E412)+(i*F412)+(d*G412)</f>
        <v>-8.1407946074501286E+222</v>
      </c>
    </row>
    <row r="413" spans="1:8" x14ac:dyDescent="0.25">
      <c r="A413">
        <f>PID_target</f>
        <v>13</v>
      </c>
      <c r="B413">
        <f t="shared" si="26"/>
        <v>406</v>
      </c>
      <c r="C413">
        <f>IFERROR(H412 + lpfk * (A413 - H412)*maxSpeed,0)</f>
        <v>3.74476551942706E+223</v>
      </c>
      <c r="D413">
        <f>-1*(((maxCurrent-minCurrent)*((maxSpeed-C413)-maxSpeed))/maxSpeed)+minCurrent</f>
        <v>2.8620707898478239E+223</v>
      </c>
      <c r="E413">
        <f t="shared" si="24"/>
        <v>-2.8620707898478239E+223</v>
      </c>
      <c r="F413">
        <f t="shared" si="25"/>
        <v>-3.9997479919451984E+223</v>
      </c>
      <c r="G413">
        <f t="shared" si="27"/>
        <v>-2.0479913291028111E+223</v>
      </c>
      <c r="H413">
        <f>(p*E413)+(i*F413)+(d*G413)</f>
        <v>-2.8620707898478239E+223</v>
      </c>
    </row>
    <row r="414" spans="1:8" x14ac:dyDescent="0.25">
      <c r="A414">
        <f>PID_target</f>
        <v>13</v>
      </c>
      <c r="B414">
        <f t="shared" si="26"/>
        <v>407</v>
      </c>
      <c r="C414">
        <f>IFERROR(H413 + lpfk * (A414 - H413)*maxSpeed,0)</f>
        <v>1.3165525633299991E+224</v>
      </c>
      <c r="D414">
        <f>-1*(((maxCurrent-minCurrent)*((maxSpeed-C414)-maxSpeed))/maxSpeed)+minCurrent</f>
        <v>1.0062223162593563E+224</v>
      </c>
      <c r="E414">
        <f t="shared" si="24"/>
        <v>-1.0062223162593563E+224</v>
      </c>
      <c r="F414">
        <f t="shared" si="25"/>
        <v>-1.4061971154538763E+224</v>
      </c>
      <c r="G414">
        <f t="shared" si="27"/>
        <v>-7.2001523727457387E+223</v>
      </c>
      <c r="H414">
        <f>(p*E414)+(i*F414)+(d*G414)</f>
        <v>-1.0062223162593563E+224</v>
      </c>
    </row>
    <row r="415" spans="1:8" x14ac:dyDescent="0.25">
      <c r="A415">
        <f>PID_target</f>
        <v>13</v>
      </c>
      <c r="B415">
        <f t="shared" si="26"/>
        <v>408</v>
      </c>
      <c r="C415">
        <f>IFERROR(H414 + lpfk * (A415 - H414)*maxSpeed,0)</f>
        <v>4.628622654793039E+224</v>
      </c>
      <c r="D415">
        <f>-1*(((maxCurrent-minCurrent)*((maxSpeed-C415)-maxSpeed))/maxSpeed)+minCurrent</f>
        <v>3.537590171877537E+224</v>
      </c>
      <c r="E415">
        <f t="shared" si="24"/>
        <v>-3.537590171877537E+224</v>
      </c>
      <c r="F415">
        <f t="shared" si="25"/>
        <v>-4.9437872873314129E+224</v>
      </c>
      <c r="G415">
        <f t="shared" si="27"/>
        <v>-2.5313678556181809E+224</v>
      </c>
      <c r="H415">
        <f>(p*E415)+(i*F415)+(d*G415)</f>
        <v>-3.537590171877537E+224</v>
      </c>
    </row>
    <row r="416" spans="1:8" x14ac:dyDescent="0.25">
      <c r="A416">
        <f>PID_target</f>
        <v>13</v>
      </c>
      <c r="B416">
        <f t="shared" si="26"/>
        <v>409</v>
      </c>
      <c r="C416">
        <f>IFERROR(H415 + lpfk * (A416 - H415)*maxSpeed,0)</f>
        <v>1.6272914790636672E+225</v>
      </c>
      <c r="D416">
        <f>-1*(((maxCurrent-minCurrent)*((maxSpeed-C416)-maxSpeed))/maxSpeed)+minCurrent</f>
        <v>1.2437156304272312E+225</v>
      </c>
      <c r="E416">
        <f t="shared" si="24"/>
        <v>-1.2437156304272312E+225</v>
      </c>
      <c r="F416">
        <f t="shared" si="25"/>
        <v>-1.7380943591603727E+225</v>
      </c>
      <c r="G416">
        <f t="shared" si="27"/>
        <v>-8.8995661323947751E+224</v>
      </c>
      <c r="H416">
        <f>(p*E416)+(i*F416)+(d*G416)</f>
        <v>-1.2437156304272312E+225</v>
      </c>
    </row>
    <row r="417" spans="1:8" x14ac:dyDescent="0.25">
      <c r="A417">
        <f>PID_target</f>
        <v>13</v>
      </c>
      <c r="B417">
        <f t="shared" si="26"/>
        <v>410</v>
      </c>
      <c r="C417">
        <f>IFERROR(H416 + lpfk * (A417 - H416)*maxSpeed,0)</f>
        <v>5.7210918999652637E+225</v>
      </c>
      <c r="D417">
        <f>-1*(((maxCurrent-minCurrent)*((maxSpeed-C417)-maxSpeed))/maxSpeed)+minCurrent</f>
        <v>4.3725488092591653E+225</v>
      </c>
      <c r="E417">
        <f t="shared" si="24"/>
        <v>-4.3725488092591653E+225</v>
      </c>
      <c r="F417">
        <f t="shared" si="25"/>
        <v>-6.1106431684195379E+225</v>
      </c>
      <c r="G417">
        <f t="shared" si="27"/>
        <v>-3.1288331788319338E+225</v>
      </c>
      <c r="H417">
        <f>(p*E417)+(i*F417)+(d*G417)</f>
        <v>-4.3725488092591653E+225</v>
      </c>
    </row>
    <row r="418" spans="1:8" x14ac:dyDescent="0.25">
      <c r="A418">
        <f>PID_target</f>
        <v>13</v>
      </c>
      <c r="B418">
        <f t="shared" si="26"/>
        <v>411</v>
      </c>
      <c r="C418">
        <f>IFERROR(H417 + lpfk * (A418 - H417)*maxSpeed,0)</f>
        <v>2.0113724522592163E+226</v>
      </c>
      <c r="D418">
        <f>-1*(((maxCurrent-minCurrent)*((maxSpeed-C418)-maxSpeed))/maxSpeed)+minCurrent</f>
        <v>1.5372632313695437E+226</v>
      </c>
      <c r="E418">
        <f t="shared" si="24"/>
        <v>-1.5372632313695437E+226</v>
      </c>
      <c r="F418">
        <f t="shared" si="25"/>
        <v>-2.1483275482114974E+226</v>
      </c>
      <c r="G418">
        <f t="shared" si="27"/>
        <v>-1.1000083504436272E+226</v>
      </c>
      <c r="H418">
        <f>(p*E418)+(i*F418)+(d*G418)</f>
        <v>-1.5372632313695437E+226</v>
      </c>
    </row>
    <row r="419" spans="1:8" x14ac:dyDescent="0.25">
      <c r="A419">
        <f>PID_target</f>
        <v>13</v>
      </c>
      <c r="B419">
        <f t="shared" si="26"/>
        <v>412</v>
      </c>
      <c r="C419">
        <f>IFERROR(H418 + lpfk * (A419 - H418)*maxSpeed,0)</f>
        <v>7.0714108642999006E+226</v>
      </c>
      <c r="D419">
        <f>-1*(((maxCurrent-minCurrent)*((maxSpeed-C419)-maxSpeed))/maxSpeed)+minCurrent</f>
        <v>5.4045783034292098E+226</v>
      </c>
      <c r="E419">
        <f t="shared" si="24"/>
        <v>-5.4045783034292098E+226</v>
      </c>
      <c r="F419">
        <f t="shared" si="25"/>
        <v>-7.5529058516407072E+226</v>
      </c>
      <c r="G419">
        <f t="shared" si="27"/>
        <v>-3.8673150720596664E+226</v>
      </c>
      <c r="H419">
        <f>(p*E419)+(i*F419)+(d*G419)</f>
        <v>-5.4045783034292098E+226</v>
      </c>
    </row>
    <row r="420" spans="1:8" x14ac:dyDescent="0.25">
      <c r="A420">
        <f>PID_target</f>
        <v>13</v>
      </c>
      <c r="B420">
        <f t="shared" si="26"/>
        <v>413</v>
      </c>
      <c r="C420">
        <f>IFERROR(H419 + lpfk * (A420 - H419)*maxSpeed,0)</f>
        <v>2.4861060195774367E+227</v>
      </c>
      <c r="D420">
        <f>-1*(((maxCurrent-minCurrent)*((maxSpeed-C420)-maxSpeed))/maxSpeed)+minCurrent</f>
        <v>1.9000953149627551E+227</v>
      </c>
      <c r="E420">
        <f t="shared" si="24"/>
        <v>-1.9000953149627551E+227</v>
      </c>
      <c r="F420">
        <f t="shared" si="25"/>
        <v>-2.655385900126826E+227</v>
      </c>
      <c r="G420">
        <f t="shared" si="27"/>
        <v>-1.3596374846198343E+227</v>
      </c>
      <c r="H420">
        <f>(p*E420)+(i*F420)+(d*G420)</f>
        <v>-1.9000953149627551E+227</v>
      </c>
    </row>
    <row r="421" spans="1:8" x14ac:dyDescent="0.25">
      <c r="A421">
        <f>PID_target</f>
        <v>13</v>
      </c>
      <c r="B421">
        <f t="shared" si="26"/>
        <v>414</v>
      </c>
      <c r="C421">
        <f>IFERROR(H420 + lpfk * (A421 - H420)*maxSpeed,0)</f>
        <v>8.7404384488286739E+227</v>
      </c>
      <c r="D421">
        <f>-1*(((maxCurrent-minCurrent)*((maxSpeed-C421)-maxSpeed))/maxSpeed)+minCurrent</f>
        <v>6.6801922430333431E+227</v>
      </c>
      <c r="E421">
        <f t="shared" si="24"/>
        <v>-6.6801922430333431E+227</v>
      </c>
      <c r="F421">
        <f t="shared" si="25"/>
        <v>-9.3355781431601691E+227</v>
      </c>
      <c r="G421">
        <f t="shared" si="27"/>
        <v>-4.7800969280705884E+227</v>
      </c>
      <c r="H421">
        <f>(p*E421)+(i*F421)+(d*G421)</f>
        <v>-6.6801922430333431E+227</v>
      </c>
    </row>
    <row r="422" spans="1:8" x14ac:dyDescent="0.25">
      <c r="A422">
        <f>PID_target</f>
        <v>13</v>
      </c>
      <c r="B422">
        <f t="shared" si="26"/>
        <v>415</v>
      </c>
      <c r="C422">
        <f>IFERROR(H421 + lpfk * (A422 - H421)*maxSpeed,0)</f>
        <v>3.0728884317953381E+228</v>
      </c>
      <c r="D422">
        <f>-1*(((maxCurrent-minCurrent)*((maxSpeed-C422)-maxSpeed))/maxSpeed)+minCurrent</f>
        <v>2.3485647300150081E+228</v>
      </c>
      <c r="E422">
        <f t="shared" si="24"/>
        <v>-2.3485647300150081E+228</v>
      </c>
      <c r="F422">
        <f t="shared" si="25"/>
        <v>-3.282122544331025E+228</v>
      </c>
      <c r="G422">
        <f t="shared" si="27"/>
        <v>-1.6805455057116737E+228</v>
      </c>
      <c r="H422">
        <f>(p*E422)+(i*F422)+(d*G422)</f>
        <v>-2.3485647300150081E+228</v>
      </c>
    </row>
    <row r="423" spans="1:8" x14ac:dyDescent="0.25">
      <c r="A423">
        <f>PID_target</f>
        <v>13</v>
      </c>
      <c r="B423">
        <f t="shared" si="26"/>
        <v>416</v>
      </c>
      <c r="C423">
        <f>IFERROR(H422 + lpfk * (A423 - H422)*maxSpeed,0)</f>
        <v>1.0803397758069039E+229</v>
      </c>
      <c r="D423">
        <f>-1*(((maxCurrent-minCurrent)*((maxSpeed-C423)-maxSpeed))/maxSpeed)+minCurrent</f>
        <v>8.2568825722384787E+228</v>
      </c>
      <c r="E423">
        <f t="shared" si="24"/>
        <v>-8.2568825722384787E+228</v>
      </c>
      <c r="F423">
        <f t="shared" si="25"/>
        <v>-1.1539005116569503E+229</v>
      </c>
      <c r="G423">
        <f t="shared" si="27"/>
        <v>-5.9083178422234706E+228</v>
      </c>
      <c r="H423">
        <f>(p*E423)+(i*F423)+(d*G423)</f>
        <v>-8.2568825722384787E+228</v>
      </c>
    </row>
    <row r="424" spans="1:8" x14ac:dyDescent="0.25">
      <c r="A424">
        <f>PID_target</f>
        <v>13</v>
      </c>
      <c r="B424">
        <f t="shared" si="26"/>
        <v>417</v>
      </c>
      <c r="C424">
        <f>IFERROR(H423 + lpfk * (A424 - H423)*maxSpeed,0)</f>
        <v>3.7981659832297001E+229</v>
      </c>
      <c r="D424">
        <f>-1*(((maxCurrent-minCurrent)*((maxSpeed-C424)-maxSpeed))/maxSpeed)+minCurrent</f>
        <v>2.902884001468413E+229</v>
      </c>
      <c r="E424">
        <f t="shared" si="24"/>
        <v>-2.902884001468413E+229</v>
      </c>
      <c r="F424">
        <f t="shared" si="25"/>
        <v>-4.056784513125363E+229</v>
      </c>
      <c r="G424">
        <f t="shared" si="27"/>
        <v>-2.077195744244565E+229</v>
      </c>
      <c r="H424">
        <f>(p*E424)+(i*F424)+(d*G424)</f>
        <v>-2.902884001468413E+229</v>
      </c>
    </row>
    <row r="425" spans="1:8" x14ac:dyDescent="0.25">
      <c r="A425">
        <f>PID_target</f>
        <v>13</v>
      </c>
      <c r="B425">
        <f t="shared" si="26"/>
        <v>418</v>
      </c>
      <c r="C425">
        <f>IFERROR(H424 + lpfk * (A425 - H424)*maxSpeed,0)</f>
        <v>1.3353266406754699E+230</v>
      </c>
      <c r="D425">
        <f>-1*(((maxCurrent-minCurrent)*((maxSpeed-C425)-maxSpeed))/maxSpeed)+minCurrent</f>
        <v>1.0205710753733947E+230</v>
      </c>
      <c r="E425">
        <f t="shared" si="24"/>
        <v>-1.0205710753733947E+230</v>
      </c>
      <c r="F425">
        <f t="shared" si="25"/>
        <v>-1.4262495266859311E+230</v>
      </c>
      <c r="G425">
        <f t="shared" si="27"/>
        <v>-7.3028267522655334E+229</v>
      </c>
      <c r="H425">
        <f>(p*E425)+(i*F425)+(d*G425)</f>
        <v>-1.0205710753733947E+230</v>
      </c>
    </row>
    <row r="426" spans="1:8" x14ac:dyDescent="0.25">
      <c r="A426">
        <f>PID_target</f>
        <v>13</v>
      </c>
      <c r="B426">
        <f t="shared" si="26"/>
        <v>419</v>
      </c>
      <c r="C426">
        <f>IFERROR(H425 + lpfk * (A426 - H425)*maxSpeed,0)</f>
        <v>4.6946269467176154E+230</v>
      </c>
      <c r="D426">
        <f>-1*(((maxCurrent-minCurrent)*((maxSpeed-C426)-maxSpeed))/maxSpeed)+minCurrent</f>
        <v>3.5880363092770347E+230</v>
      </c>
      <c r="E426">
        <f t="shared" si="24"/>
        <v>-3.5880363092770347E+230</v>
      </c>
      <c r="F426">
        <f t="shared" si="25"/>
        <v>-5.0142858359629658E+230</v>
      </c>
      <c r="G426">
        <f t="shared" si="27"/>
        <v>-2.5674652339036402E+230</v>
      </c>
      <c r="H426">
        <f>(p*E426)+(i*F426)+(d*G426)</f>
        <v>-3.5880363092770347E+230</v>
      </c>
    </row>
    <row r="427" spans="1:8" x14ac:dyDescent="0.25">
      <c r="A427">
        <f>PID_target</f>
        <v>13</v>
      </c>
      <c r="B427">
        <f t="shared" si="26"/>
        <v>420</v>
      </c>
      <c r="C427">
        <f>IFERROR(H426 + lpfk * (A427 - H426)*maxSpeed,0)</f>
        <v>1.6504967022674362E+231</v>
      </c>
      <c r="D427">
        <f>-1*(((maxCurrent-minCurrent)*((maxSpeed-C427)-maxSpeed))/maxSpeed)+minCurrent</f>
        <v>1.2614510510186832E+231</v>
      </c>
      <c r="E427">
        <f t="shared" si="24"/>
        <v>-1.2614510510186832E+231</v>
      </c>
      <c r="F427">
        <f t="shared" si="25"/>
        <v>-1.7628796346149797E+231</v>
      </c>
      <c r="G427">
        <f t="shared" si="27"/>
        <v>-9.0264742009097977E+230</v>
      </c>
      <c r="H427">
        <f>(p*E427)+(i*F427)+(d*G427)</f>
        <v>-1.2614510510186832E+231</v>
      </c>
    </row>
    <row r="428" spans="1:8" x14ac:dyDescent="0.25">
      <c r="A428">
        <f>PID_target</f>
        <v>13</v>
      </c>
      <c r="B428">
        <f t="shared" si="26"/>
        <v>421</v>
      </c>
      <c r="C428">
        <f>IFERROR(H427 + lpfk * (A428 - H427)*maxSpeed,0)</f>
        <v>5.8026748346859419E+231</v>
      </c>
      <c r="D428">
        <f>-1*(((maxCurrent-minCurrent)*((maxSpeed-C428)-maxSpeed))/maxSpeed)+minCurrent</f>
        <v>4.4349014807956837E+231</v>
      </c>
      <c r="E428">
        <f t="shared" si="24"/>
        <v>-4.4349014807956837E+231</v>
      </c>
      <c r="F428">
        <f t="shared" si="25"/>
        <v>-6.1977811154106634E+231</v>
      </c>
      <c r="G428">
        <f t="shared" si="27"/>
        <v>-3.1734504297770003E+231</v>
      </c>
      <c r="H428">
        <f>(p*E428)+(i*F428)+(d*G428)</f>
        <v>-4.4349014807956837E+231</v>
      </c>
    </row>
    <row r="429" spans="1:8" x14ac:dyDescent="0.25">
      <c r="A429">
        <f>PID_target</f>
        <v>13</v>
      </c>
      <c r="B429">
        <f t="shared" si="26"/>
        <v>422</v>
      </c>
      <c r="C429">
        <f>IFERROR(H428 + lpfk * (A429 - H428)*maxSpeed,0)</f>
        <v>2.0400546811660144E+232</v>
      </c>
      <c r="D429">
        <f>-1*(((maxCurrent-minCurrent)*((maxSpeed-C429)-maxSpeed))/maxSpeed)+minCurrent</f>
        <v>1.5591846491768824E+232</v>
      </c>
      <c r="E429">
        <f t="shared" si="24"/>
        <v>-1.5591846491768824E+232</v>
      </c>
      <c r="F429">
        <f t="shared" si="25"/>
        <v>-2.1789627607179487E+232</v>
      </c>
      <c r="G429">
        <f t="shared" si="27"/>
        <v>-1.115694501097314E+232</v>
      </c>
      <c r="H429">
        <f>(p*E429)+(i*F429)+(d*G429)</f>
        <v>-1.5591846491768824E+232</v>
      </c>
    </row>
    <row r="430" spans="1:8" x14ac:dyDescent="0.25">
      <c r="A430">
        <f>PID_target</f>
        <v>13</v>
      </c>
      <c r="B430">
        <f t="shared" si="26"/>
        <v>423</v>
      </c>
      <c r="C430">
        <f>IFERROR(H429 + lpfk * (A430 - H429)*maxSpeed,0)</f>
        <v>7.1722493862136591E+232</v>
      </c>
      <c r="D430">
        <f>-1*(((maxCurrent-minCurrent)*((maxSpeed-C430)-maxSpeed))/maxSpeed)+minCurrent</f>
        <v>5.481647745177582E+232</v>
      </c>
      <c r="E430">
        <f t="shared" si="24"/>
        <v>-5.481647745177582E+232</v>
      </c>
      <c r="F430">
        <f t="shared" si="25"/>
        <v>-7.6606105058955309E+232</v>
      </c>
      <c r="G430">
        <f t="shared" si="27"/>
        <v>-3.9224630960006996E+232</v>
      </c>
      <c r="H430">
        <f>(p*E430)+(i*F430)+(d*G430)</f>
        <v>-5.481647745177582E+232</v>
      </c>
    </row>
    <row r="431" spans="1:8" x14ac:dyDescent="0.25">
      <c r="A431">
        <f>PID_target</f>
        <v>13</v>
      </c>
      <c r="B431">
        <f t="shared" si="26"/>
        <v>424</v>
      </c>
      <c r="C431">
        <f>IFERROR(H430 + lpfk * (A431 - H430)*maxSpeed,0)</f>
        <v>2.5215579627816875E+233</v>
      </c>
      <c r="D431">
        <f>-1*(((maxCurrent-minCurrent)*((maxSpeed-C431)-maxSpeed))/maxSpeed)+minCurrent</f>
        <v>1.9271907286974323E+233</v>
      </c>
      <c r="E431">
        <f t="shared" si="24"/>
        <v>-1.9271907286974323E+233</v>
      </c>
      <c r="F431">
        <f t="shared" si="25"/>
        <v>-2.6932517792869854E+233</v>
      </c>
      <c r="G431">
        <f t="shared" si="27"/>
        <v>-1.3790259541796741E+233</v>
      </c>
      <c r="H431">
        <f>(p*E431)+(i*F431)+(d*G431)</f>
        <v>-1.9271907286974323E+233</v>
      </c>
    </row>
    <row r="432" spans="1:8" x14ac:dyDescent="0.25">
      <c r="A432">
        <f>PID_target</f>
        <v>13</v>
      </c>
      <c r="B432">
        <f t="shared" si="26"/>
        <v>425</v>
      </c>
      <c r="C432">
        <f>IFERROR(H431 + lpfk * (A432 - H431)*maxSpeed,0)</f>
        <v>8.8650773520081888E+233</v>
      </c>
      <c r="D432">
        <f>-1*(((maxCurrent-minCurrent)*((maxSpeed-C432)-maxSpeed))/maxSpeed)+minCurrent</f>
        <v>6.7754519761776868E+233</v>
      </c>
      <c r="E432">
        <f t="shared" si="24"/>
        <v>-6.7754519761776868E+233</v>
      </c>
      <c r="F432">
        <f t="shared" si="25"/>
        <v>-9.4687037554646717E+233</v>
      </c>
      <c r="G432">
        <f t="shared" si="27"/>
        <v>-4.848261247480255E+233</v>
      </c>
      <c r="H432">
        <f>(p*E432)+(i*F432)+(d*G432)</f>
        <v>-6.7754519761776868E+233</v>
      </c>
    </row>
    <row r="433" spans="1:8" x14ac:dyDescent="0.25">
      <c r="A433">
        <f>PID_target</f>
        <v>13</v>
      </c>
      <c r="B433">
        <f t="shared" si="26"/>
        <v>426</v>
      </c>
      <c r="C433">
        <f>IFERROR(H432 + lpfk * (A433 - H432)*maxSpeed,0)</f>
        <v>3.1167079090417362E+234</v>
      </c>
      <c r="D433">
        <f>-1*(((maxCurrent-minCurrent)*((maxSpeed-C433)-maxSpeed))/maxSpeed)+minCurrent</f>
        <v>2.3820553304818982E+234</v>
      </c>
      <c r="E433">
        <f t="shared" si="24"/>
        <v>-2.3820553304818982E+234</v>
      </c>
      <c r="F433">
        <f t="shared" si="25"/>
        <v>-3.3289257060283651E+234</v>
      </c>
      <c r="G433">
        <f t="shared" si="27"/>
        <v>-1.7045101328641295E+234</v>
      </c>
      <c r="H433">
        <f>(p*E433)+(i*F433)+(d*G433)</f>
        <v>-2.3820553304818982E+234</v>
      </c>
    </row>
    <row r="434" spans="1:8" x14ac:dyDescent="0.25">
      <c r="A434">
        <f>PID_target</f>
        <v>13</v>
      </c>
      <c r="B434">
        <f t="shared" si="26"/>
        <v>427</v>
      </c>
      <c r="C434">
        <f>IFERROR(H433 + lpfk * (A434 - H433)*maxSpeed,0)</f>
        <v>1.0957454520216733E+235</v>
      </c>
      <c r="D434">
        <f>-1*(((maxCurrent-minCurrent)*((maxSpeed-C434)-maxSpeed))/maxSpeed)+minCurrent</f>
        <v>8.3746259547370734E+234</v>
      </c>
      <c r="E434">
        <f t="shared" si="24"/>
        <v>-8.3746259547370734E+234</v>
      </c>
      <c r="F434">
        <f t="shared" si="25"/>
        <v>-1.1703551660765438E+235</v>
      </c>
      <c r="G434">
        <f t="shared" si="27"/>
        <v>-5.9925706242551752E+234</v>
      </c>
      <c r="H434">
        <f>(p*E434)+(i*F434)+(d*G434)</f>
        <v>-8.3746259547370734E+234</v>
      </c>
    </row>
    <row r="435" spans="1:8" x14ac:dyDescent="0.25">
      <c r="A435">
        <f>PID_target</f>
        <v>13</v>
      </c>
      <c r="B435">
        <f t="shared" si="26"/>
        <v>428</v>
      </c>
      <c r="C435">
        <f>IFERROR(H434 + lpfk * (A435 - H434)*maxSpeed,0)</f>
        <v>3.8523279391790535E+235</v>
      </c>
      <c r="D435">
        <f>-1*(((maxCurrent-minCurrent)*((maxSpeed-C435)-maxSpeed))/maxSpeed)+minCurrent</f>
        <v>2.9442792106582767E+235</v>
      </c>
      <c r="E435">
        <f t="shared" si="24"/>
        <v>-2.9442792106582767E+235</v>
      </c>
      <c r="F435">
        <f t="shared" si="25"/>
        <v>-4.1146343767348207E+235</v>
      </c>
      <c r="G435">
        <f t="shared" si="27"/>
        <v>-2.1068166151845695E+235</v>
      </c>
      <c r="H435">
        <f>(p*E435)+(i*F435)+(d*G435)</f>
        <v>-2.9442792106582767E+235</v>
      </c>
    </row>
    <row r="436" spans="1:8" x14ac:dyDescent="0.25">
      <c r="A436">
        <f>PID_target</f>
        <v>13</v>
      </c>
      <c r="B436">
        <f t="shared" si="26"/>
        <v>429</v>
      </c>
      <c r="C436">
        <f>IFERROR(H435 + lpfk * (A436 - H435)*maxSpeed,0)</f>
        <v>1.3543684369028074E+236</v>
      </c>
      <c r="D436">
        <f>-1*(((maxCurrent-minCurrent)*((maxSpeed-C436)-maxSpeed))/maxSpeed)+minCurrent</f>
        <v>1.0351244482042883E+236</v>
      </c>
      <c r="E436">
        <f t="shared" si="24"/>
        <v>-1.0351244482042883E+236</v>
      </c>
      <c r="F436">
        <f t="shared" si="25"/>
        <v>-1.4465878858777703E+236</v>
      </c>
      <c r="G436">
        <f t="shared" si="27"/>
        <v>-7.4069652713846059E+235</v>
      </c>
      <c r="H436">
        <f>(p*E436)+(i*F436)+(d*G436)</f>
        <v>-1.0351244482042883E+236</v>
      </c>
    </row>
    <row r="437" spans="1:8" x14ac:dyDescent="0.25">
      <c r="A437">
        <f>PID_target</f>
        <v>13</v>
      </c>
      <c r="B437">
        <f t="shared" si="26"/>
        <v>430</v>
      </c>
      <c r="C437">
        <f>IFERROR(H436 + lpfk * (A437 - H436)*maxSpeed,0)</f>
        <v>4.7615724617397262E+236</v>
      </c>
      <c r="D437">
        <f>-1*(((maxCurrent-minCurrent)*((maxSpeed-C437)-maxSpeed))/maxSpeed)+minCurrent</f>
        <v>3.6392018100439334E+236</v>
      </c>
      <c r="E437">
        <f t="shared" si="24"/>
        <v>-3.6392018100439334E+236</v>
      </c>
      <c r="F437">
        <f t="shared" si="25"/>
        <v>-5.0857896959217037E+236</v>
      </c>
      <c r="G437">
        <f t="shared" si="27"/>
        <v>-2.6040773618396453E+236</v>
      </c>
      <c r="H437">
        <f>(p*E437)+(i*F437)+(d*G437)</f>
        <v>-3.6392018100439334E+236</v>
      </c>
    </row>
    <row r="438" spans="1:8" x14ac:dyDescent="0.25">
      <c r="A438">
        <f>PID_target</f>
        <v>13</v>
      </c>
      <c r="B438">
        <f t="shared" si="26"/>
        <v>431</v>
      </c>
      <c r="C438">
        <f>IFERROR(H437 + lpfk * (A438 - H437)*maxSpeed,0)</f>
        <v>1.6740328326202097E+237</v>
      </c>
      <c r="D438">
        <f>-1*(((maxCurrent-minCurrent)*((maxSpeed-C438)-maxSpeed))/maxSpeed)+minCurrent</f>
        <v>1.2794393792168745E+237</v>
      </c>
      <c r="E438">
        <f t="shared" si="24"/>
        <v>-1.2794393792168745E+237</v>
      </c>
      <c r="F438">
        <f t="shared" si="25"/>
        <v>-1.7880183488090448E+237</v>
      </c>
      <c r="G438">
        <f t="shared" si="27"/>
        <v>-9.1551919821248123E+236</v>
      </c>
      <c r="H438">
        <f>(p*E438)+(i*F438)+(d*G438)</f>
        <v>-1.2794393792168745E+237</v>
      </c>
    </row>
    <row r="439" spans="1:8" x14ac:dyDescent="0.25">
      <c r="A439">
        <f>PID_target</f>
        <v>13</v>
      </c>
      <c r="B439">
        <f t="shared" si="26"/>
        <v>432</v>
      </c>
      <c r="C439">
        <f>IFERROR(H438 + lpfk * (A439 - H438)*maxSpeed,0)</f>
        <v>5.8854211443976226E+237</v>
      </c>
      <c r="D439">
        <f>-1*(((maxCurrent-minCurrent)*((maxSpeed-C439)-maxSpeed))/maxSpeed)+minCurrent</f>
        <v>4.4981433032181831E+237</v>
      </c>
      <c r="E439">
        <f t="shared" si="24"/>
        <v>-4.4981433032181831E+237</v>
      </c>
      <c r="F439">
        <f t="shared" si="25"/>
        <v>-6.2861616520272276E+237</v>
      </c>
      <c r="G439">
        <f t="shared" si="27"/>
        <v>-3.2187039240013086E+237</v>
      </c>
      <c r="H439">
        <f>(p*E439)+(i*F439)+(d*G439)</f>
        <v>-4.4981433032181831E+237</v>
      </c>
    </row>
    <row r="440" spans="1:8" x14ac:dyDescent="0.25">
      <c r="A440">
        <f>PID_target</f>
        <v>13</v>
      </c>
      <c r="B440">
        <f t="shared" si="26"/>
        <v>433</v>
      </c>
      <c r="C440">
        <f>IFERROR(H439 + lpfk * (A440 - H439)*maxSpeed,0)</f>
        <v>2.0691459194803642E+238</v>
      </c>
      <c r="D440">
        <f>-1*(((maxCurrent-minCurrent)*((maxSpeed-C440)-maxSpeed))/maxSpeed)+minCurrent</f>
        <v>1.5814186670314212E+238</v>
      </c>
      <c r="E440">
        <f t="shared" si="24"/>
        <v>-1.5814186670314212E+238</v>
      </c>
      <c r="F440">
        <f t="shared" si="25"/>
        <v>-2.2100348322341441E+238</v>
      </c>
      <c r="G440">
        <f t="shared" si="27"/>
        <v>-1.1316043367096028E+238</v>
      </c>
      <c r="H440">
        <f>(p*E440)+(i*F440)+(d*G440)</f>
        <v>-1.5814186670314212E+238</v>
      </c>
    </row>
    <row r="441" spans="1:8" x14ac:dyDescent="0.25">
      <c r="A441">
        <f>PID_target</f>
        <v>13</v>
      </c>
      <c r="B441">
        <f t="shared" si="26"/>
        <v>434</v>
      </c>
      <c r="C441">
        <f>IFERROR(H440 + lpfk * (A441 - H440)*maxSpeed,0)</f>
        <v>7.2745258683445371E+238</v>
      </c>
      <c r="D441">
        <f>-1*(((maxCurrent-minCurrent)*((maxSpeed-C441)-maxSpeed))/maxSpeed)+minCurrent</f>
        <v>5.5598161993776104E+238</v>
      </c>
      <c r="E441">
        <f t="shared" si="24"/>
        <v>-5.5598161993776104E+238</v>
      </c>
      <c r="F441">
        <f t="shared" si="25"/>
        <v>-7.7698510316117546E+238</v>
      </c>
      <c r="G441">
        <f t="shared" si="27"/>
        <v>-3.9783975323461892E+238</v>
      </c>
      <c r="H441">
        <f>(p*E441)+(i*F441)+(d*G441)</f>
        <v>-5.5598161993776104E+238</v>
      </c>
    </row>
    <row r="442" spans="1:8" x14ac:dyDescent="0.25">
      <c r="A442">
        <f>PID_target</f>
        <v>13</v>
      </c>
      <c r="B442">
        <f t="shared" si="26"/>
        <v>435</v>
      </c>
      <c r="C442">
        <f>IFERROR(H441 + lpfk * (A442 - H441)*maxSpeed,0)</f>
        <v>2.5575154517137006E+239</v>
      </c>
      <c r="D442">
        <f>-1*(((maxCurrent-minCurrent)*((maxSpeed-C442)-maxSpeed))/maxSpeed)+minCurrent</f>
        <v>1.9546725238097568E+239</v>
      </c>
      <c r="E442">
        <f t="shared" si="24"/>
        <v>-1.9546725238097568E+239</v>
      </c>
      <c r="F442">
        <f t="shared" si="25"/>
        <v>-2.7316576269709322E+239</v>
      </c>
      <c r="G442">
        <f t="shared" si="27"/>
        <v>-1.3986909038719959E+239</v>
      </c>
      <c r="H442">
        <f>(p*E442)+(i*F442)+(d*G442)</f>
        <v>-1.9546725238097568E+239</v>
      </c>
    </row>
    <row r="443" spans="1:8" x14ac:dyDescent="0.25">
      <c r="A443">
        <f>PID_target</f>
        <v>13</v>
      </c>
      <c r="B443">
        <f t="shared" si="26"/>
        <v>436</v>
      </c>
      <c r="C443">
        <f>IFERROR(H442 + lpfk * (A443 - H442)*maxSpeed,0)</f>
        <v>8.9914936095248813E+239</v>
      </c>
      <c r="D443">
        <f>-1*(((maxCurrent-minCurrent)*((maxSpeed-C443)-maxSpeed))/maxSpeed)+minCurrent</f>
        <v>6.8720701158511591E+239</v>
      </c>
      <c r="E443">
        <f t="shared" si="24"/>
        <v>-6.8720701158511591E+239</v>
      </c>
      <c r="F443">
        <f t="shared" si="25"/>
        <v>-9.6037277428220912E+239</v>
      </c>
      <c r="G443">
        <f t="shared" si="27"/>
        <v>-4.917397592041402E+239</v>
      </c>
      <c r="H443">
        <f>(p*E443)+(i*F443)+(d*G443)</f>
        <v>-6.8720701158511591E+239</v>
      </c>
    </row>
    <row r="444" spans="1:8" x14ac:dyDescent="0.25">
      <c r="A444">
        <f>PID_target</f>
        <v>13</v>
      </c>
      <c r="B444">
        <f t="shared" si="26"/>
        <v>437</v>
      </c>
      <c r="C444">
        <f>IFERROR(H443 + lpfk * (A444 - H443)*maxSpeed,0)</f>
        <v>3.1611522532915328E+240</v>
      </c>
      <c r="D444">
        <f>-1*(((maxCurrent-minCurrent)*((maxSpeed-C444)-maxSpeed))/maxSpeed)+minCurrent</f>
        <v>2.4160235078728141E+240</v>
      </c>
      <c r="E444">
        <f t="shared" si="24"/>
        <v>-2.4160235078728141E+240</v>
      </c>
      <c r="F444">
        <f t="shared" si="25"/>
        <v>-3.3763962821550228E+240</v>
      </c>
      <c r="G444">
        <f t="shared" si="27"/>
        <v>-1.7288164962876984E+240</v>
      </c>
      <c r="H444">
        <f>(p*E444)+(i*F444)+(d*G444)</f>
        <v>-2.4160235078728141E+240</v>
      </c>
    </row>
    <row r="445" spans="1:8" x14ac:dyDescent="0.25">
      <c r="A445">
        <f>PID_target</f>
        <v>13</v>
      </c>
      <c r="B445">
        <f t="shared" si="26"/>
        <v>438</v>
      </c>
      <c r="C445">
        <f>IFERROR(H444 + lpfk * (A445 - H444)*maxSpeed,0)</f>
        <v>1.1113708136214947E+241</v>
      </c>
      <c r="D445">
        <f>-1*(((maxCurrent-minCurrent)*((maxSpeed-C445)-maxSpeed))/maxSpeed)+minCurrent</f>
        <v>8.4940483612499955E+240</v>
      </c>
      <c r="E445">
        <f t="shared" si="24"/>
        <v>-8.4940483612499955E+240</v>
      </c>
      <c r="F445">
        <f t="shared" si="25"/>
        <v>-1.1870444643405018E+241</v>
      </c>
      <c r="G445">
        <f t="shared" si="27"/>
        <v>-6.078024853377181E+240</v>
      </c>
      <c r="H445">
        <f>(p*E445)+(i*F445)+(d*G445)</f>
        <v>-8.4940483612499955E+240</v>
      </c>
    </row>
    <row r="446" spans="1:8" x14ac:dyDescent="0.25">
      <c r="A446">
        <f>PID_target</f>
        <v>13</v>
      </c>
      <c r="B446">
        <f t="shared" si="26"/>
        <v>439</v>
      </c>
      <c r="C446">
        <f>IFERROR(H445 + lpfk * (A446 - H445)*maxSpeed,0)</f>
        <v>3.9072622461749981E+241</v>
      </c>
      <c r="D446">
        <f>-1*(((maxCurrent-minCurrent)*((maxSpeed-C446)-maxSpeed))/maxSpeed)+minCurrent</f>
        <v>2.9862647167194626E+241</v>
      </c>
      <c r="E446">
        <f t="shared" si="24"/>
        <v>-2.9862647167194626E+241</v>
      </c>
      <c r="F446">
        <f t="shared" si="25"/>
        <v>-4.1733091810599646E+241</v>
      </c>
      <c r="G446">
        <f t="shared" si="27"/>
        <v>-2.1368598805944631E+241</v>
      </c>
      <c r="H446">
        <f>(p*E446)+(i*F446)+(d*G446)</f>
        <v>-2.9862647167194626E+241</v>
      </c>
    </row>
    <row r="447" spans="1:8" x14ac:dyDescent="0.25">
      <c r="A447">
        <f>PID_target</f>
        <v>13</v>
      </c>
      <c r="B447">
        <f t="shared" si="26"/>
        <v>440</v>
      </c>
      <c r="C447">
        <f>IFERROR(H446 + lpfk * (A447 - H446)*maxSpeed,0)</f>
        <v>1.3736817696909529E+242</v>
      </c>
      <c r="D447">
        <f>-1*(((maxCurrent-minCurrent)*((maxSpeed-C447)-maxSpeed))/maxSpeed)+minCurrent</f>
        <v>1.0498853525495139E+242</v>
      </c>
      <c r="E447">
        <f t="shared" si="24"/>
        <v>-1.0498853525495139E+242</v>
      </c>
      <c r="F447">
        <f t="shared" si="25"/>
        <v>-1.4672162706555102E+242</v>
      </c>
      <c r="G447">
        <f t="shared" si="27"/>
        <v>-7.5125888087756767E+241</v>
      </c>
      <c r="H447">
        <f>(p*E447)+(i*F447)+(d*G447)</f>
        <v>-1.0498853525495139E+242</v>
      </c>
    </row>
    <row r="448" spans="1:8" x14ac:dyDescent="0.25">
      <c r="A448">
        <f>PID_target</f>
        <v>13</v>
      </c>
      <c r="B448">
        <f t="shared" si="26"/>
        <v>441</v>
      </c>
      <c r="C448">
        <f>IFERROR(H447 + lpfk * (A448 - H447)*maxSpeed,0)</f>
        <v>4.8294726217277643E+242</v>
      </c>
      <c r="D448">
        <f>-1*(((maxCurrent-minCurrent)*((maxSpeed-C448)-maxSpeed))/maxSpeed)+minCurrent</f>
        <v>3.6910969323205055E+242</v>
      </c>
      <c r="E448">
        <f t="shared" si="24"/>
        <v>-3.6910969323205055E+242</v>
      </c>
      <c r="F448">
        <f t="shared" si="25"/>
        <v>-5.1583132029760157E+242</v>
      </c>
      <c r="G448">
        <f t="shared" si="27"/>
        <v>-2.6412115797709914E+242</v>
      </c>
      <c r="H448">
        <f>(p*E448)+(i*F448)+(d*G448)</f>
        <v>-3.6910969323205055E+242</v>
      </c>
    </row>
    <row r="449" spans="1:8" x14ac:dyDescent="0.25">
      <c r="A449">
        <f>PID_target</f>
        <v>13</v>
      </c>
      <c r="B449">
        <f t="shared" si="26"/>
        <v>442</v>
      </c>
      <c r="C449">
        <f>IFERROR(H448 + lpfk * (A449 - H448)*maxSpeed,0)</f>
        <v>1.6979045888674325E+243</v>
      </c>
      <c r="D449">
        <f>-1*(((maxCurrent-minCurrent)*((maxSpeed-C449)-maxSpeed))/maxSpeed)+minCurrent</f>
        <v>1.2976842214915376E+243</v>
      </c>
      <c r="E449">
        <f t="shared" si="24"/>
        <v>-1.2976842214915376E+243</v>
      </c>
      <c r="F449">
        <f t="shared" si="25"/>
        <v>-1.8135155417891393E+243</v>
      </c>
      <c r="G449">
        <f t="shared" si="27"/>
        <v>-9.2857452825948701E+242</v>
      </c>
      <c r="H449">
        <f>(p*E449)+(i*F449)+(d*G449)</f>
        <v>-1.2976842214915376E+243</v>
      </c>
    </row>
    <row r="450" spans="1:8" x14ac:dyDescent="0.25">
      <c r="A450">
        <f>PID_target</f>
        <v>13</v>
      </c>
      <c r="B450">
        <f t="shared" si="26"/>
        <v>443</v>
      </c>
      <c r="C450">
        <f>IFERROR(H449 + lpfk * (A450 - H449)*maxSpeed,0)</f>
        <v>5.9693474188610746E+243</v>
      </c>
      <c r="D450">
        <f>-1*(((maxCurrent-minCurrent)*((maxSpeed-C450)-maxSpeed))/maxSpeed)+minCurrent</f>
        <v>4.5622869558438205E+243</v>
      </c>
      <c r="E450">
        <f t="shared" si="24"/>
        <v>-4.5622869558438205E+243</v>
      </c>
      <c r="F450">
        <f t="shared" si="25"/>
        <v>-6.3758024976329602E+243</v>
      </c>
      <c r="G450">
        <f t="shared" si="27"/>
        <v>-3.2646027343522831E+243</v>
      </c>
      <c r="H450">
        <f>(p*E450)+(i*F450)+(d*G450)</f>
        <v>-4.5622869558438205E+243</v>
      </c>
    </row>
    <row r="451" spans="1:8" x14ac:dyDescent="0.25">
      <c r="A451">
        <f>PID_target</f>
        <v>13</v>
      </c>
      <c r="B451">
        <f t="shared" si="26"/>
        <v>444</v>
      </c>
      <c r="C451">
        <f>IFERROR(H450 + lpfk * (A451 - H450)*maxSpeed,0)</f>
        <v>2.0986519996881576E+244</v>
      </c>
      <c r="D451">
        <f>-1*(((maxCurrent-minCurrent)*((maxSpeed-C451)-maxSpeed))/maxSpeed)+minCurrent</f>
        <v>1.6039697426188062E+244</v>
      </c>
      <c r="E451">
        <f t="shared" ref="E451:E507" si="28">A451-(D451-0.6)</f>
        <v>-1.6039697426188062E+244</v>
      </c>
      <c r="F451">
        <f t="shared" ref="F451:F507" si="29">IFERROR(E451+F450,0)</f>
        <v>-2.2415499923821022E+244</v>
      </c>
      <c r="G451">
        <f t="shared" si="27"/>
        <v>-1.1477410470344241E+244</v>
      </c>
      <c r="H451">
        <f>(p*E451)+(i*F451)+(d*G451)</f>
        <v>-1.6039697426188062E+244</v>
      </c>
    </row>
    <row r="452" spans="1:8" x14ac:dyDescent="0.25">
      <c r="A452">
        <f>PID_target</f>
        <v>13</v>
      </c>
      <c r="B452">
        <f t="shared" ref="B452:B507" si="30">B451+1</f>
        <v>445</v>
      </c>
      <c r="C452">
        <f>IFERROR(H451 + lpfk * (A452 - H451)*maxSpeed,0)</f>
        <v>7.3782608160465088E+244</v>
      </c>
      <c r="D452">
        <f>-1*(((maxCurrent-minCurrent)*((maxSpeed-C452)-maxSpeed))/maxSpeed)+minCurrent</f>
        <v>5.6390993379784033E+244</v>
      </c>
      <c r="E452">
        <f t="shared" si="28"/>
        <v>-5.6390993379784033E+244</v>
      </c>
      <c r="F452">
        <f t="shared" si="29"/>
        <v>-7.8806493303605062E+244</v>
      </c>
      <c r="G452">
        <f t="shared" si="27"/>
        <v>-4.0351295953595968E+244</v>
      </c>
      <c r="H452">
        <f>(p*E452)+(i*F452)+(d*G452)</f>
        <v>-5.6390993379784033E+244</v>
      </c>
    </row>
    <row r="453" spans="1:8" x14ac:dyDescent="0.25">
      <c r="A453">
        <f>PID_target</f>
        <v>13</v>
      </c>
      <c r="B453">
        <f t="shared" si="30"/>
        <v>446</v>
      </c>
      <c r="C453">
        <f>IFERROR(H452 + lpfk * (A453 - H452)*maxSpeed,0)</f>
        <v>2.5939856954700657E+245</v>
      </c>
      <c r="D453">
        <f>-1*(((maxCurrent-minCurrent)*((maxSpeed-C453)-maxSpeed))/maxSpeed)+minCurrent</f>
        <v>1.9825462101092644E+245</v>
      </c>
      <c r="E453">
        <f t="shared" si="28"/>
        <v>-1.9825462101092644E+245</v>
      </c>
      <c r="F453">
        <f t="shared" si="29"/>
        <v>-2.7706111431453151E+245</v>
      </c>
      <c r="G453">
        <f t="shared" ref="G453:G507" si="31">E453-E452</f>
        <v>-1.418636276311424E+245</v>
      </c>
      <c r="H453">
        <f>(p*E453)+(i*F453)+(d*G453)</f>
        <v>-1.9825462101092644E+245</v>
      </c>
    </row>
    <row r="454" spans="1:8" x14ac:dyDescent="0.25">
      <c r="A454">
        <f>PID_target</f>
        <v>13</v>
      </c>
      <c r="B454">
        <f t="shared" si="30"/>
        <v>447</v>
      </c>
      <c r="C454">
        <f>IFERROR(H453 + lpfk * (A454 - H453)*maxSpeed,0)</f>
        <v>9.1197125665026176E+245</v>
      </c>
      <c r="D454">
        <f>-1*(((maxCurrent-minCurrent)*((maxSpeed-C454)-maxSpeed))/maxSpeed)+minCurrent</f>
        <v>6.9700660329698574E+245</v>
      </c>
      <c r="E454">
        <f t="shared" si="28"/>
        <v>-6.9700660329698574E+245</v>
      </c>
      <c r="F454">
        <f t="shared" si="29"/>
        <v>-9.7406771761151729E+245</v>
      </c>
      <c r="G454">
        <f t="shared" si="31"/>
        <v>-4.9875198228605927E+245</v>
      </c>
      <c r="H454">
        <f>(p*E454)+(i*F454)+(d*G454)</f>
        <v>-6.9700660329698574E+245</v>
      </c>
    </row>
    <row r="455" spans="1:8" x14ac:dyDescent="0.25">
      <c r="A455">
        <f>PID_target</f>
        <v>13</v>
      </c>
      <c r="B455">
        <f t="shared" si="30"/>
        <v>448</v>
      </c>
      <c r="C455">
        <f>IFERROR(H454 + lpfk * (A455 - H454)*maxSpeed,0)</f>
        <v>3.2062303751661345E+246</v>
      </c>
      <c r="D455">
        <f>-1*(((maxCurrent-minCurrent)*((maxSpeed-C455)-maxSpeed))/maxSpeed)+minCurrent</f>
        <v>2.4504760724484027E+246</v>
      </c>
      <c r="E455">
        <f t="shared" si="28"/>
        <v>-2.4504760724484027E+246</v>
      </c>
      <c r="F455">
        <f t="shared" si="29"/>
        <v>-3.42454379005992E+246</v>
      </c>
      <c r="G455">
        <f t="shared" si="31"/>
        <v>-1.7534694691514169E+246</v>
      </c>
      <c r="H455">
        <f>(p*E455)+(i*F455)+(d*G455)</f>
        <v>-2.4504760724484027E+246</v>
      </c>
    </row>
    <row r="456" spans="1:8" x14ac:dyDescent="0.25">
      <c r="A456">
        <f>PID_target</f>
        <v>13</v>
      </c>
      <c r="B456">
        <f t="shared" si="30"/>
        <v>449</v>
      </c>
      <c r="C456">
        <f>IFERROR(H455 + lpfk * (A456 - H455)*maxSpeed,0)</f>
        <v>1.1272189933262655E+247</v>
      </c>
      <c r="D456">
        <f>-1*(((maxCurrent-minCurrent)*((maxSpeed-C456)-maxSpeed))/maxSpeed)+minCurrent</f>
        <v>8.6151737347078845E+246</v>
      </c>
      <c r="E456">
        <f t="shared" si="28"/>
        <v>-8.6151737347078845E+246</v>
      </c>
      <c r="F456">
        <f t="shared" si="29"/>
        <v>-1.2039717524767805E+247</v>
      </c>
      <c r="G456">
        <f t="shared" si="31"/>
        <v>-6.1646976622594818E+246</v>
      </c>
      <c r="H456">
        <f>(p*E456)+(i*F456)+(d*G456)</f>
        <v>-8.6151737347078845E+246</v>
      </c>
    </row>
    <row r="457" spans="1:8" x14ac:dyDescent="0.25">
      <c r="A457">
        <f>PID_target</f>
        <v>13</v>
      </c>
      <c r="B457">
        <f t="shared" si="30"/>
        <v>450</v>
      </c>
      <c r="C457">
        <f>IFERROR(H456 + lpfk * (A457 - H456)*maxSpeed,0)</f>
        <v>3.9629799179656266E+247</v>
      </c>
      <c r="D457">
        <f>-1*(((maxCurrent-minCurrent)*((maxSpeed-C457)-maxSpeed))/maxSpeed)+minCurrent</f>
        <v>3.0288489373023002E+247</v>
      </c>
      <c r="E457">
        <f t="shared" si="28"/>
        <v>-3.0288489373023002E+247</v>
      </c>
      <c r="F457">
        <f t="shared" si="29"/>
        <v>-4.2328206897790809E+247</v>
      </c>
      <c r="G457">
        <f t="shared" si="31"/>
        <v>-2.1673315638315116E+247</v>
      </c>
      <c r="H457">
        <f>(p*E457)+(i*F457)+(d*G457)</f>
        <v>-3.0288489373023002E+247</v>
      </c>
    </row>
    <row r="458" spans="1:8" x14ac:dyDescent="0.25">
      <c r="A458">
        <f>PID_target</f>
        <v>13</v>
      </c>
      <c r="B458">
        <f t="shared" si="30"/>
        <v>451</v>
      </c>
      <c r="C458">
        <f>IFERROR(H457 + lpfk * (A458 - H457)*maxSpeed,0)</f>
        <v>1.3932705111590583E+248</v>
      </c>
      <c r="D458">
        <f>-1*(((maxCurrent-minCurrent)*((maxSpeed-C458)-maxSpeed))/maxSpeed)+minCurrent</f>
        <v>1.0648567478144231E+248</v>
      </c>
      <c r="E458">
        <f t="shared" si="28"/>
        <v>-1.0648567478144231E+248</v>
      </c>
      <c r="F458">
        <f t="shared" si="29"/>
        <v>-1.4881388167923312E+248</v>
      </c>
      <c r="G458">
        <f t="shared" si="31"/>
        <v>-7.6197185408419304E+247</v>
      </c>
      <c r="H458">
        <f>(p*E458)+(i*F458)+(d*G458)</f>
        <v>-1.0648567478144231E+248</v>
      </c>
    </row>
    <row r="459" spans="1:8" x14ac:dyDescent="0.25">
      <c r="A459">
        <f>PID_target</f>
        <v>13</v>
      </c>
      <c r="B459">
        <f t="shared" si="30"/>
        <v>452</v>
      </c>
      <c r="C459">
        <f>IFERROR(H458 + lpfk * (A459 - H458)*maxSpeed,0)</f>
        <v>4.898341039946346E+248</v>
      </c>
      <c r="D459">
        <f>-1*(((maxCurrent-minCurrent)*((maxSpeed-C459)-maxSpeed))/maxSpeed)+minCurrent</f>
        <v>3.7437320805304214E+248</v>
      </c>
      <c r="E459">
        <f t="shared" si="28"/>
        <v>-3.7437320805304214E+248</v>
      </c>
      <c r="F459">
        <f t="shared" si="29"/>
        <v>-5.2318708973227526E+248</v>
      </c>
      <c r="G459">
        <f t="shared" si="31"/>
        <v>-2.6788753327159982E+248</v>
      </c>
      <c r="H459">
        <f>(p*E459)+(i*F459)+(d*G459)</f>
        <v>-3.7437320805304214E+248</v>
      </c>
    </row>
    <row r="460" spans="1:8" x14ac:dyDescent="0.25">
      <c r="A460">
        <f>PID_target</f>
        <v>13</v>
      </c>
      <c r="B460">
        <f t="shared" si="30"/>
        <v>453</v>
      </c>
      <c r="C460">
        <f>IFERROR(H459 + lpfk * (A460 - H459)*maxSpeed,0)</f>
        <v>1.7221167570439936E+249</v>
      </c>
      <c r="D460">
        <f>-1*(((maxCurrent-minCurrent)*((maxSpeed-C460)-maxSpeed))/maxSpeed)+minCurrent</f>
        <v>1.3161892357407666E+249</v>
      </c>
      <c r="E460">
        <f t="shared" si="28"/>
        <v>-1.3161892357407666E+249</v>
      </c>
      <c r="F460">
        <f t="shared" si="29"/>
        <v>-1.8393763254730417E+249</v>
      </c>
      <c r="G460">
        <f t="shared" si="31"/>
        <v>-9.4181602768772437E+248</v>
      </c>
      <c r="H460">
        <f>(p*E460)+(i*F460)+(d*G460)</f>
        <v>-1.3161892357407666E+249</v>
      </c>
    </row>
    <row r="461" spans="1:8" x14ac:dyDescent="0.25">
      <c r="A461">
        <f>PID_target</f>
        <v>13</v>
      </c>
      <c r="B461">
        <f t="shared" si="30"/>
        <v>454</v>
      </c>
      <c r="C461">
        <f>IFERROR(H460 + lpfk * (A461 - H460)*maxSpeed,0)</f>
        <v>6.0544704844075261E+249</v>
      </c>
      <c r="D461">
        <f>-1*(((maxCurrent-minCurrent)*((maxSpeed-C461)-maxSpeed))/maxSpeed)+minCurrent</f>
        <v>4.6273452987971808E+249</v>
      </c>
      <c r="E461">
        <f t="shared" si="28"/>
        <v>-4.6273452987971808E+249</v>
      </c>
      <c r="F461">
        <f t="shared" si="29"/>
        <v>-6.4667216242702221E+249</v>
      </c>
      <c r="G461">
        <f t="shared" si="31"/>
        <v>-3.311156063056414E+249</v>
      </c>
      <c r="H461">
        <f>(p*E461)+(i*F461)+(d*G461)</f>
        <v>-4.6273452987971808E+249</v>
      </c>
    </row>
    <row r="462" spans="1:8" x14ac:dyDescent="0.25">
      <c r="A462">
        <f>PID_target</f>
        <v>13</v>
      </c>
      <c r="B462">
        <f t="shared" si="30"/>
        <v>455</v>
      </c>
      <c r="C462">
        <f>IFERROR(H461 + lpfk * (A462 - H461)*maxSpeed,0)</f>
        <v>2.1285788374467035E+250</v>
      </c>
      <c r="D462">
        <f>-1*(((maxCurrent-minCurrent)*((maxSpeed-C462)-maxSpeed))/maxSpeed)+minCurrent</f>
        <v>1.6268423971914089E+250</v>
      </c>
      <c r="E462">
        <f t="shared" si="28"/>
        <v>-1.6268423971914089E+250</v>
      </c>
      <c r="F462">
        <f t="shared" si="29"/>
        <v>-2.2735145596184309E+250</v>
      </c>
      <c r="G462">
        <f t="shared" si="31"/>
        <v>-1.1641078673116909E+250</v>
      </c>
      <c r="H462">
        <f>(p*E462)+(i*F462)+(d*G462)</f>
        <v>-1.6268423971914089E+250</v>
      </c>
    </row>
    <row r="463" spans="1:8" x14ac:dyDescent="0.25">
      <c r="A463">
        <f>PID_target</f>
        <v>13</v>
      </c>
      <c r="B463">
        <f t="shared" si="30"/>
        <v>456</v>
      </c>
      <c r="C463">
        <f>IFERROR(H462 + lpfk * (A463 - H462)*maxSpeed,0)</f>
        <v>7.4834750270804809E+250</v>
      </c>
      <c r="D463">
        <f>-1*(((maxCurrent-minCurrent)*((maxSpeed-C463)-maxSpeed))/maxSpeed)+minCurrent</f>
        <v>5.7195130564115097E+250</v>
      </c>
      <c r="E463">
        <f t="shared" si="28"/>
        <v>-5.7195130564115097E+250</v>
      </c>
      <c r="F463">
        <f t="shared" si="29"/>
        <v>-7.9930276160299406E+250</v>
      </c>
      <c r="G463">
        <f t="shared" si="31"/>
        <v>-4.0926706592201005E+250</v>
      </c>
      <c r="H463">
        <f>(p*E463)+(i*F463)+(d*G463)</f>
        <v>-5.7195130564115097E+250</v>
      </c>
    </row>
    <row r="464" spans="1:8" x14ac:dyDescent="0.25">
      <c r="A464">
        <f>PID_target</f>
        <v>13</v>
      </c>
      <c r="B464">
        <f t="shared" si="30"/>
        <v>457</v>
      </c>
      <c r="C464">
        <f>IFERROR(H463 + lpfk * (A464 - H463)*maxSpeed,0)</f>
        <v>2.6309760059492949E+251</v>
      </c>
      <c r="D464">
        <f>-1*(((maxCurrent-minCurrent)*((maxSpeed-C464)-maxSpeed))/maxSpeed)+minCurrent</f>
        <v>2.0108173759755324E+251</v>
      </c>
      <c r="E464">
        <f t="shared" si="28"/>
        <v>-2.0108173759755324E+251</v>
      </c>
      <c r="F464">
        <f t="shared" si="29"/>
        <v>-2.8101201375785262E+251</v>
      </c>
      <c r="G464">
        <f t="shared" si="31"/>
        <v>-1.4388660703343815E+251</v>
      </c>
      <c r="H464">
        <f>(p*E464)+(i*F464)+(d*G464)</f>
        <v>-2.0108173759755324E+251</v>
      </c>
    </row>
    <row r="465" spans="1:8" x14ac:dyDescent="0.25">
      <c r="A465">
        <f>PID_target</f>
        <v>13</v>
      </c>
      <c r="B465">
        <f t="shared" si="30"/>
        <v>458</v>
      </c>
      <c r="C465">
        <f>IFERROR(H464 + lpfk * (A465 - H464)*maxSpeed,0)</f>
        <v>9.2497599294874492E+251</v>
      </c>
      <c r="D465">
        <f>-1*(((maxCurrent-minCurrent)*((maxSpeed-C465)-maxSpeed))/maxSpeed)+minCurrent</f>
        <v>7.0694593746796937E+251</v>
      </c>
      <c r="E465">
        <f t="shared" si="28"/>
        <v>-7.0694593746796937E+251</v>
      </c>
      <c r="F465">
        <f t="shared" si="29"/>
        <v>-9.8795795122582199E+251</v>
      </c>
      <c r="G465">
        <f t="shared" si="31"/>
        <v>-5.0586419987041615E+251</v>
      </c>
      <c r="H465">
        <f>(p*E465)+(i*F465)+(d*G465)</f>
        <v>-7.0694593746796937E+251</v>
      </c>
    </row>
    <row r="466" spans="1:8" x14ac:dyDescent="0.25">
      <c r="A466">
        <f>PID_target</f>
        <v>13</v>
      </c>
      <c r="B466">
        <f t="shared" si="30"/>
        <v>459</v>
      </c>
      <c r="C466">
        <f>IFERROR(H465 + lpfk * (A466 - H465)*maxSpeed,0)</f>
        <v>3.2519513123526598E+252</v>
      </c>
      <c r="D466">
        <f>-1*(((maxCurrent-minCurrent)*((maxSpeed-C466)-maxSpeed))/maxSpeed)+minCurrent</f>
        <v>2.4854199315838184E+252</v>
      </c>
      <c r="E466">
        <f t="shared" si="28"/>
        <v>-2.4854199315838184E+252</v>
      </c>
      <c r="F466">
        <f t="shared" si="29"/>
        <v>-3.4733778828096402E+252</v>
      </c>
      <c r="G466">
        <f t="shared" si="31"/>
        <v>-1.7784739941158492E+252</v>
      </c>
      <c r="H466">
        <f>(p*E466)+(i*F466)+(d*G466)</f>
        <v>-2.4854199315838184E+252</v>
      </c>
    </row>
    <row r="467" spans="1:8" x14ac:dyDescent="0.25">
      <c r="A467">
        <f>PID_target</f>
        <v>13</v>
      </c>
      <c r="B467">
        <f t="shared" si="30"/>
        <v>460</v>
      </c>
      <c r="C467">
        <f>IFERROR(H466 + lpfk * (A467 - H466)*maxSpeed,0)</f>
        <v>1.1432931685285564E+253</v>
      </c>
      <c r="D467">
        <f>-1*(((maxCurrent-minCurrent)*((maxSpeed-C467)-maxSpeed))/maxSpeed)+minCurrent</f>
        <v>8.7380263594682532E+252</v>
      </c>
      <c r="E467">
        <f t="shared" si="28"/>
        <v>-8.7380263594682532E+252</v>
      </c>
      <c r="F467">
        <f t="shared" si="29"/>
        <v>-1.2211404242277893E+253</v>
      </c>
      <c r="G467">
        <f t="shared" si="31"/>
        <v>-6.2526064278844344E+252</v>
      </c>
      <c r="H467">
        <f>(p*E467)+(i*F467)+(d*G467)</f>
        <v>-8.7380263594682532E+252</v>
      </c>
    </row>
    <row r="468" spans="1:8" x14ac:dyDescent="0.25">
      <c r="A468">
        <f>PID_target</f>
        <v>13</v>
      </c>
      <c r="B468">
        <f t="shared" si="30"/>
        <v>461</v>
      </c>
      <c r="C468">
        <f>IFERROR(H467 + lpfk * (A468 - H467)*maxSpeed,0)</f>
        <v>4.0194921253553966E+253</v>
      </c>
      <c r="D468">
        <f>-1*(((maxCurrent-minCurrent)*((maxSpeed-C468)-maxSpeed))/maxSpeed)+minCurrent</f>
        <v>3.0720404100930527E+253</v>
      </c>
      <c r="E468">
        <f t="shared" si="28"/>
        <v>-3.0720404100930527E+253</v>
      </c>
      <c r="F468">
        <f t="shared" si="29"/>
        <v>-4.2931808343208423E+253</v>
      </c>
      <c r="G468">
        <f t="shared" si="31"/>
        <v>-2.1982377741462276E+253</v>
      </c>
      <c r="H468">
        <f>(p*E468)+(i*F468)+(d*G468)</f>
        <v>-3.0720404100930527E+253</v>
      </c>
    </row>
    <row r="469" spans="1:8" x14ac:dyDescent="0.25">
      <c r="A469">
        <f>PID_target</f>
        <v>13</v>
      </c>
      <c r="B469">
        <f t="shared" si="30"/>
        <v>462</v>
      </c>
      <c r="C469">
        <f>IFERROR(H468 + lpfk * (A469 - H468)*maxSpeed,0)</f>
        <v>1.4131385886428041E+254</v>
      </c>
      <c r="D469">
        <f>-1*(((maxCurrent-minCurrent)*((maxSpeed-C469)-maxSpeed))/maxSpeed)+minCurrent</f>
        <v>1.0800416356055716E+254</v>
      </c>
      <c r="E469">
        <f t="shared" si="28"/>
        <v>-1.0800416356055716E+254</v>
      </c>
      <c r="F469">
        <f t="shared" si="29"/>
        <v>-1.509359719037656E+254</v>
      </c>
      <c r="G469">
        <f t="shared" si="31"/>
        <v>-7.7283759459626638E+253</v>
      </c>
      <c r="H469">
        <f>(p*E469)+(i*F469)+(d*G469)</f>
        <v>-1.0800416356055716E+254</v>
      </c>
    </row>
    <row r="470" spans="1:8" x14ac:dyDescent="0.25">
      <c r="A470">
        <f>PID_target</f>
        <v>13</v>
      </c>
      <c r="B470">
        <f t="shared" si="30"/>
        <v>463</v>
      </c>
      <c r="C470">
        <f>IFERROR(H469 + lpfk * (A470 - H469)*maxSpeed,0)</f>
        <v>4.96819152378563E+254</v>
      </c>
      <c r="D470">
        <f>-1*(((maxCurrent-minCurrent)*((maxSpeed-C470)-maxSpeed))/maxSpeed)+minCurrent</f>
        <v>3.7971178074647311E+254</v>
      </c>
      <c r="E470">
        <f t="shared" si="28"/>
        <v>-3.7971178074647311E+254</v>
      </c>
      <c r="F470">
        <f t="shared" si="29"/>
        <v>-5.3064775265023871E+254</v>
      </c>
      <c r="G470">
        <f t="shared" si="31"/>
        <v>-2.7170761718591596E+254</v>
      </c>
      <c r="H470">
        <f>(p*E470)+(i*F470)+(d*G470)</f>
        <v>-3.7971178074647311E+254</v>
      </c>
    </row>
    <row r="471" spans="1:8" x14ac:dyDescent="0.25">
      <c r="A471">
        <f>PID_target</f>
        <v>13</v>
      </c>
      <c r="B471">
        <f t="shared" si="30"/>
        <v>464</v>
      </c>
      <c r="C471">
        <f>IFERROR(H470 + lpfk * (A471 - H470)*maxSpeed,0)</f>
        <v>1.7466741914337766E+255</v>
      </c>
      <c r="D471">
        <f>-1*(((maxCurrent-minCurrent)*((maxSpeed-C471)-maxSpeed))/maxSpeed)+minCurrent</f>
        <v>1.3349581320243864E+255</v>
      </c>
      <c r="E471">
        <f t="shared" si="28"/>
        <v>-1.3349581320243864E+255</v>
      </c>
      <c r="F471">
        <f t="shared" si="29"/>
        <v>-1.865605884674625E+255</v>
      </c>
      <c r="G471">
        <f t="shared" si="31"/>
        <v>-9.5524635127791321E+254</v>
      </c>
      <c r="H471">
        <f>(p*E471)+(i*F471)+(d*G471)</f>
        <v>-1.3349581320243864E+255</v>
      </c>
    </row>
    <row r="472" spans="1:8" x14ac:dyDescent="0.25">
      <c r="A472">
        <f>PID_target</f>
        <v>13</v>
      </c>
      <c r="B472">
        <f t="shared" si="30"/>
        <v>465</v>
      </c>
      <c r="C472">
        <f>IFERROR(H471 + lpfk * (A472 - H471)*maxSpeed,0)</f>
        <v>6.1408074073121782E+255</v>
      </c>
      <c r="D472">
        <f>-1*(((maxCurrent-minCurrent)*((maxSpeed-C472)-maxSpeed))/maxSpeed)+minCurrent</f>
        <v>4.6933313755885926E+255</v>
      </c>
      <c r="E472">
        <f t="shared" si="28"/>
        <v>-4.6933313755885926E+255</v>
      </c>
      <c r="F472">
        <f t="shared" si="29"/>
        <v>-6.5589372602632176E+255</v>
      </c>
      <c r="G472">
        <f t="shared" si="31"/>
        <v>-3.3583732435642065E+255</v>
      </c>
      <c r="H472">
        <f>(p*E472)+(i*F472)+(d*G472)</f>
        <v>-4.6933313755885926E+255</v>
      </c>
    </row>
    <row r="473" spans="1:8" x14ac:dyDescent="0.25">
      <c r="A473">
        <f>PID_target</f>
        <v>13</v>
      </c>
      <c r="B473">
        <f t="shared" si="30"/>
        <v>466</v>
      </c>
      <c r="C473">
        <f>IFERROR(H472 + lpfk * (A473 - H472)*maxSpeed,0)</f>
        <v>2.1589324327707525E+256</v>
      </c>
      <c r="D473">
        <f>-1*(((maxCurrent-minCurrent)*((maxSpeed-C473)-maxSpeed))/maxSpeed)+minCurrent</f>
        <v>1.6500412164747892E+256</v>
      </c>
      <c r="E473">
        <f t="shared" si="28"/>
        <v>-1.6500412164747892E+256</v>
      </c>
      <c r="F473">
        <f t="shared" si="29"/>
        <v>-2.3059349425011109E+256</v>
      </c>
      <c r="G473">
        <f t="shared" si="31"/>
        <v>-1.1807080789159301E+256</v>
      </c>
      <c r="H473">
        <f>(p*E473)+(i*F473)+(d*G473)</f>
        <v>-1.6500412164747892E+256</v>
      </c>
    </row>
    <row r="474" spans="1:8" x14ac:dyDescent="0.25">
      <c r="A474">
        <f>PID_target</f>
        <v>13</v>
      </c>
      <c r="B474">
        <f t="shared" si="30"/>
        <v>467</v>
      </c>
      <c r="C474">
        <f>IFERROR(H473 + lpfk * (A474 - H473)*maxSpeed,0)</f>
        <v>7.5901895957840308E+256</v>
      </c>
      <c r="D474">
        <f>-1*(((maxCurrent-minCurrent)*((maxSpeed-C474)-maxSpeed))/maxSpeed)+minCurrent</f>
        <v>5.8010734767777946E+256</v>
      </c>
      <c r="E474">
        <f t="shared" si="28"/>
        <v>-5.8010734767777946E+256</v>
      </c>
      <c r="F474">
        <f t="shared" si="29"/>
        <v>-8.1070084192789055E+256</v>
      </c>
      <c r="G474">
        <f t="shared" si="31"/>
        <v>-4.151032260303005E+256</v>
      </c>
      <c r="H474">
        <f>(p*E474)+(i*F474)+(d*G474)</f>
        <v>-5.8010734767777946E+256</v>
      </c>
    </row>
    <row r="475" spans="1:8" x14ac:dyDescent="0.25">
      <c r="A475">
        <f>PID_target</f>
        <v>13</v>
      </c>
      <c r="B475">
        <f t="shared" si="30"/>
        <v>468</v>
      </c>
      <c r="C475">
        <f>IFERROR(H474 + lpfk * (A475 - H474)*maxSpeed,0)</f>
        <v>2.6684937993177857E+257</v>
      </c>
      <c r="D475">
        <f>-1*(((maxCurrent-minCurrent)*((maxSpeed-C475)-maxSpeed))/maxSpeed)+minCurrent</f>
        <v>2.0394916894785931E+257</v>
      </c>
      <c r="E475">
        <f t="shared" si="28"/>
        <v>-2.0394916894785931E+257</v>
      </c>
      <c r="F475">
        <f t="shared" si="29"/>
        <v>-2.8501925314064835E+257</v>
      </c>
      <c r="G475">
        <f t="shared" si="31"/>
        <v>-1.4593843418008137E+257</v>
      </c>
      <c r="H475">
        <f>(p*E475)+(i*F475)+(d*G475)</f>
        <v>-2.0394916894785931E+257</v>
      </c>
    </row>
    <row r="476" spans="1:8" x14ac:dyDescent="0.25">
      <c r="A476">
        <f>PID_target</f>
        <v>13</v>
      </c>
      <c r="B476">
        <f t="shared" si="30"/>
        <v>469</v>
      </c>
      <c r="C476">
        <f>IFERROR(H475 + lpfk * (A476 - H475)*maxSpeed,0)</f>
        <v>9.3816617716015295E+257</v>
      </c>
      <c r="D476">
        <f>-1*(((maxCurrent-minCurrent)*((maxSpeed-C476)-maxSpeed))/maxSpeed)+minCurrent</f>
        <v>7.1702700682954552E+257</v>
      </c>
      <c r="E476">
        <f t="shared" si="28"/>
        <v>-7.1702700682954552E+257</v>
      </c>
      <c r="F476">
        <f t="shared" si="29"/>
        <v>-1.0020462599701938E+258</v>
      </c>
      <c r="G476">
        <f t="shared" si="31"/>
        <v>-5.1307783788168619E+257</v>
      </c>
      <c r="H476">
        <f>(p*E476)+(i*F476)+(d*G476)</f>
        <v>-7.1702700682954552E+257</v>
      </c>
    </row>
    <row r="477" spans="1:8" x14ac:dyDescent="0.25">
      <c r="A477">
        <f>PID_target</f>
        <v>13</v>
      </c>
      <c r="B477">
        <f t="shared" si="30"/>
        <v>470</v>
      </c>
      <c r="C477">
        <f>IFERROR(H476 + lpfk * (A477 - H476)*maxSpeed,0)</f>
        <v>3.2983242314159093E+258</v>
      </c>
      <c r="D477">
        <f>-1*(((maxCurrent-minCurrent)*((maxSpeed-C477)-maxSpeed))/maxSpeed)+minCurrent</f>
        <v>2.5208620911535878E+258</v>
      </c>
      <c r="E477">
        <f t="shared" si="28"/>
        <v>-2.5208620911535878E+258</v>
      </c>
      <c r="F477">
        <f t="shared" si="29"/>
        <v>-3.5229083511237814E+258</v>
      </c>
      <c r="G477">
        <f t="shared" si="31"/>
        <v>-1.8038350843240424E+258</v>
      </c>
      <c r="H477">
        <f>(p*E477)+(i*F477)+(d*G477)</f>
        <v>-2.5208620911535878E+258</v>
      </c>
    </row>
    <row r="478" spans="1:8" x14ac:dyDescent="0.25">
      <c r="A478">
        <f>PID_target</f>
        <v>13</v>
      </c>
      <c r="B478">
        <f t="shared" si="30"/>
        <v>471</v>
      </c>
      <c r="C478">
        <f>IFERROR(H477 + lpfk * (A478 - H477)*maxSpeed,0)</f>
        <v>1.1595965619306505E+259</v>
      </c>
      <c r="D478">
        <f>-1*(((maxCurrent-minCurrent)*((maxSpeed-C478)-maxSpeed))/maxSpeed)+minCurrent</f>
        <v>8.8626308661842571E+258</v>
      </c>
      <c r="E478">
        <f t="shared" si="28"/>
        <v>-8.8626308661842571E+258</v>
      </c>
      <c r="F478">
        <f t="shared" si="29"/>
        <v>-1.2385539217308038E+259</v>
      </c>
      <c r="G478">
        <f t="shared" si="31"/>
        <v>-6.3417687750306693E+258</v>
      </c>
      <c r="H478">
        <f>(p*E478)+(i*F478)+(d*G478)</f>
        <v>-8.8626308661842571E+258</v>
      </c>
    </row>
    <row r="479" spans="1:8" x14ac:dyDescent="0.25">
      <c r="A479">
        <f>PID_target</f>
        <v>13</v>
      </c>
      <c r="B479">
        <f t="shared" si="30"/>
        <v>472</v>
      </c>
      <c r="C479">
        <f>IFERROR(H478 + lpfk * (A479 - H478)*maxSpeed,0)</f>
        <v>4.0768101984447581E+259</v>
      </c>
      <c r="D479">
        <f>-1*(((maxCurrent-minCurrent)*((maxSpeed-C479)-maxSpeed))/maxSpeed)+minCurrent</f>
        <v>3.1158477945256366E+259</v>
      </c>
      <c r="E479">
        <f t="shared" si="28"/>
        <v>-3.1158477945256366E+259</v>
      </c>
      <c r="F479">
        <f t="shared" si="29"/>
        <v>-4.3544017162564404E+259</v>
      </c>
      <c r="G479">
        <f t="shared" si="31"/>
        <v>-2.2295847079072107E+259</v>
      </c>
      <c r="H479">
        <f>(p*E479)+(i*F479)+(d*G479)</f>
        <v>-3.1158477945256366E+259</v>
      </c>
    </row>
    <row r="480" spans="1:8" x14ac:dyDescent="0.25">
      <c r="A480">
        <f>PID_target</f>
        <v>13</v>
      </c>
      <c r="B480">
        <f t="shared" si="30"/>
        <v>473</v>
      </c>
      <c r="C480">
        <f>IFERROR(H479 + lpfk * (A480 - H479)*maxSpeed,0)</f>
        <v>1.4332899854817929E+260</v>
      </c>
      <c r="D480">
        <f>-1*(((maxCurrent-minCurrent)*((maxSpeed-C480)-maxSpeed))/maxSpeed)+minCurrent</f>
        <v>1.0954430603325131E+260</v>
      </c>
      <c r="E480">
        <f t="shared" si="28"/>
        <v>-1.0954430603325131E+260</v>
      </c>
      <c r="F480">
        <f t="shared" si="29"/>
        <v>-1.530883231958157E+260</v>
      </c>
      <c r="G480">
        <f t="shared" si="31"/>
        <v>-7.8385828087994939E+259</v>
      </c>
      <c r="H480">
        <f>(p*E480)+(i*F480)+(d*G480)</f>
        <v>-1.0954430603325131E+260</v>
      </c>
    </row>
    <row r="481" spans="1:8" x14ac:dyDescent="0.25">
      <c r="A481">
        <f>PID_target</f>
        <v>13</v>
      </c>
      <c r="B481">
        <f t="shared" si="30"/>
        <v>474</v>
      </c>
      <c r="C481">
        <f>IFERROR(H480 + lpfk * (A481 - H480)*maxSpeed,0)</f>
        <v>5.0390380775295598E+260</v>
      </c>
      <c r="D481">
        <f>-1*(((maxCurrent-minCurrent)*((maxSpeed-C481)-maxSpeed))/maxSpeed)+minCurrent</f>
        <v>3.8512648163975916E+260</v>
      </c>
      <c r="E481">
        <f t="shared" si="28"/>
        <v>-3.8512648163975916E+260</v>
      </c>
      <c r="F481">
        <f t="shared" si="29"/>
        <v>-5.3821480483557485E+260</v>
      </c>
      <c r="G481">
        <f t="shared" si="31"/>
        <v>-2.7558217560650785E+260</v>
      </c>
      <c r="H481">
        <f>(p*E481)+(i*F481)+(d*G481)</f>
        <v>-3.8512648163975916E+260</v>
      </c>
    </row>
    <row r="482" spans="1:8" x14ac:dyDescent="0.25">
      <c r="A482">
        <f>PID_target</f>
        <v>13</v>
      </c>
      <c r="B482">
        <f t="shared" si="30"/>
        <v>475</v>
      </c>
      <c r="C482">
        <f>IFERROR(H481 + lpfk * (A482 - H481)*maxSpeed,0)</f>
        <v>1.7715818155428925E+261</v>
      </c>
      <c r="D482">
        <f>-1*(((maxCurrent-minCurrent)*((maxSpeed-C482)-maxSpeed))/maxSpeed)+minCurrent</f>
        <v>1.3539946733077821E+261</v>
      </c>
      <c r="E482">
        <f t="shared" si="28"/>
        <v>-1.3539946733077821E+261</v>
      </c>
      <c r="F482">
        <f t="shared" si="29"/>
        <v>-1.8922094781433569E+261</v>
      </c>
      <c r="G482">
        <f t="shared" si="31"/>
        <v>-9.6886819166802285E+260</v>
      </c>
      <c r="H482">
        <f>(p*E482)+(i*F482)+(d*G482)</f>
        <v>-1.3539946733077821E+261</v>
      </c>
    </row>
    <row r="483" spans="1:8" x14ac:dyDescent="0.25">
      <c r="A483">
        <f>PID_target</f>
        <v>13</v>
      </c>
      <c r="B483">
        <f t="shared" si="30"/>
        <v>476</v>
      </c>
      <c r="C483">
        <f>IFERROR(H482 + lpfk * (A483 - H482)*maxSpeed,0)</f>
        <v>6.2283754972157978E+261</v>
      </c>
      <c r="D483">
        <f>-1*(((maxCurrent-minCurrent)*((maxSpeed-C483)-maxSpeed))/maxSpeed)+minCurrent</f>
        <v>4.7602584157292172E+261</v>
      </c>
      <c r="E483">
        <f t="shared" si="28"/>
        <v>-4.7602584157292172E+261</v>
      </c>
      <c r="F483">
        <f t="shared" si="29"/>
        <v>-6.6524678938725744E+261</v>
      </c>
      <c r="G483">
        <f t="shared" si="31"/>
        <v>-3.4062637424214349E+261</v>
      </c>
      <c r="H483">
        <f>(p*E483)+(i*F483)+(d*G483)</f>
        <v>-4.7602584157292172E+261</v>
      </c>
    </row>
    <row r="484" spans="1:8" x14ac:dyDescent="0.25">
      <c r="A484">
        <f>PID_target</f>
        <v>13</v>
      </c>
      <c r="B484">
        <f t="shared" si="30"/>
        <v>477</v>
      </c>
      <c r="C484">
        <f>IFERROR(H483 + lpfk * (A484 - H483)*maxSpeed,0)</f>
        <v>2.1897188712354399E+262</v>
      </c>
      <c r="D484">
        <f>-1*(((maxCurrent-minCurrent)*((maxSpeed-C484)-maxSpeed))/maxSpeed)+minCurrent</f>
        <v>1.673570851587086E+262</v>
      </c>
      <c r="E484">
        <f t="shared" si="28"/>
        <v>-1.673570851587086E+262</v>
      </c>
      <c r="F484">
        <f t="shared" si="29"/>
        <v>-2.3388176409743436E+262</v>
      </c>
      <c r="G484">
        <f t="shared" si="31"/>
        <v>-1.1975450100141642E+262</v>
      </c>
      <c r="H484">
        <f>(p*E484)+(i*F484)+(d*G484)</f>
        <v>-1.673570851587086E+262</v>
      </c>
    </row>
    <row r="485" spans="1:8" x14ac:dyDescent="0.25">
      <c r="A485">
        <f>PID_target</f>
        <v>13</v>
      </c>
      <c r="B485">
        <f t="shared" si="30"/>
        <v>478</v>
      </c>
      <c r="C485">
        <f>IFERROR(H484 + lpfk * (A485 - H484)*maxSpeed,0)</f>
        <v>7.6984259173005957E+262</v>
      </c>
      <c r="D485">
        <f>-1*(((maxCurrent-minCurrent)*((maxSpeed-C485)-maxSpeed))/maxSpeed)+minCurrent</f>
        <v>5.8837969510797408E+262</v>
      </c>
      <c r="E485">
        <f t="shared" si="28"/>
        <v>-5.8837969510797408E+262</v>
      </c>
      <c r="F485">
        <f t="shared" si="29"/>
        <v>-8.2226145920540844E+262</v>
      </c>
      <c r="G485">
        <f t="shared" si="31"/>
        <v>-4.2102260994926545E+262</v>
      </c>
      <c r="H485">
        <f>(p*E485)+(i*F485)+(d*G485)</f>
        <v>-5.8837969510797408E+262</v>
      </c>
    </row>
    <row r="486" spans="1:8" x14ac:dyDescent="0.25">
      <c r="A486">
        <f>PID_target</f>
        <v>13</v>
      </c>
      <c r="B486">
        <f t="shared" si="30"/>
        <v>479</v>
      </c>
      <c r="C486">
        <f>IFERROR(H485 + lpfk * (A486 - H485)*maxSpeed,0)</f>
        <v>2.7065465974966808E+263</v>
      </c>
      <c r="D486">
        <f>-1*(((maxCurrent-minCurrent)*((maxSpeed-C486)-maxSpeed))/maxSpeed)+minCurrent</f>
        <v>2.0685748995153203E+263</v>
      </c>
      <c r="E486">
        <f t="shared" si="28"/>
        <v>-2.0685748995153203E+263</v>
      </c>
      <c r="F486">
        <f t="shared" si="29"/>
        <v>-2.8908363587207286E+263</v>
      </c>
      <c r="G486">
        <f t="shared" si="31"/>
        <v>-1.4801952044073463E+263</v>
      </c>
      <c r="H486">
        <f>(p*E486)+(i*F486)+(d*G486)</f>
        <v>-2.0685748995153203E+263</v>
      </c>
    </row>
    <row r="487" spans="1:8" x14ac:dyDescent="0.25">
      <c r="A487">
        <f>PID_target</f>
        <v>13</v>
      </c>
      <c r="B487">
        <f t="shared" si="30"/>
        <v>480</v>
      </c>
      <c r="C487">
        <f>IFERROR(H486 + lpfk * (A487 - H486)*maxSpeed,0)</f>
        <v>9.5154445377704721E+263</v>
      </c>
      <c r="D487">
        <f>-1*(((maxCurrent-minCurrent)*((maxSpeed-C487)-maxSpeed))/maxSpeed)+minCurrent</f>
        <v>7.2725183252960031E+263</v>
      </c>
      <c r="E487">
        <f t="shared" si="28"/>
        <v>-7.2725183252960031E+263</v>
      </c>
      <c r="F487">
        <f t="shared" si="29"/>
        <v>-1.0163354684016732E+264</v>
      </c>
      <c r="G487">
        <f t="shared" si="31"/>
        <v>-5.2039434257806825E+263</v>
      </c>
      <c r="H487">
        <f>(p*E487)+(i*F487)+(d*G487)</f>
        <v>-7.2725183252960031E+263</v>
      </c>
    </row>
    <row r="488" spans="1:8" x14ac:dyDescent="0.25">
      <c r="A488">
        <f>PID_target</f>
        <v>13</v>
      </c>
      <c r="B488">
        <f t="shared" si="30"/>
        <v>481</v>
      </c>
      <c r="C488">
        <f>IFERROR(H487 + lpfk * (A488 - H487)*maxSpeed,0)</f>
        <v>3.3453584296361622E+264</v>
      </c>
      <c r="D488">
        <f>-1*(((maxCurrent-minCurrent)*((maxSpeed-C488)-maxSpeed))/maxSpeed)+minCurrent</f>
        <v>2.5568096569362096E+264</v>
      </c>
      <c r="E488">
        <f t="shared" si="28"/>
        <v>-2.5568096569362096E+264</v>
      </c>
      <c r="F488">
        <f t="shared" si="29"/>
        <v>-3.5731451253378828E+264</v>
      </c>
      <c r="G488">
        <f t="shared" si="31"/>
        <v>-1.8295578244066093E+264</v>
      </c>
      <c r="H488">
        <f>(p*E488)+(i*F488)+(d*G488)</f>
        <v>-2.5568096569362096E+264</v>
      </c>
    </row>
    <row r="489" spans="1:8" x14ac:dyDescent="0.25">
      <c r="A489">
        <f>PID_target</f>
        <v>13</v>
      </c>
      <c r="B489">
        <f t="shared" si="30"/>
        <v>482</v>
      </c>
      <c r="C489">
        <f>IFERROR(H488 + lpfk * (A489 - H488)*maxSpeed,0)</f>
        <v>1.1761324421906564E+265</v>
      </c>
      <c r="D489">
        <f>-1*(((maxCurrent-minCurrent)*((maxSpeed-C489)-maxSpeed))/maxSpeed)+minCurrent</f>
        <v>8.9890122367428726E+264</v>
      </c>
      <c r="E489">
        <f t="shared" si="28"/>
        <v>-8.9890122367428726E+264</v>
      </c>
      <c r="F489">
        <f t="shared" si="29"/>
        <v>-1.2562157362080755E+265</v>
      </c>
      <c r="G489">
        <f t="shared" si="31"/>
        <v>-6.4322025798066626E+264</v>
      </c>
      <c r="H489">
        <f>(p*E489)+(i*F489)+(d*G489)</f>
        <v>-8.9890122367428726E+264</v>
      </c>
    </row>
    <row r="490" spans="1:8" x14ac:dyDescent="0.25">
      <c r="A490">
        <f>PID_target</f>
        <v>13</v>
      </c>
      <c r="B490">
        <f t="shared" si="30"/>
        <v>483</v>
      </c>
      <c r="C490">
        <f>IFERROR(H489 + lpfk * (A490 - H489)*maxSpeed,0)</f>
        <v>4.1349456289017219E+265</v>
      </c>
      <c r="D490">
        <f>-1*(((maxCurrent-minCurrent)*((maxSpeed-C490)-maxSpeed))/maxSpeed)+minCurrent</f>
        <v>3.1602798735177441E+265</v>
      </c>
      <c r="E490">
        <f t="shared" si="28"/>
        <v>-3.1602798735177441E+265</v>
      </c>
      <c r="F490">
        <f t="shared" si="29"/>
        <v>-4.4164956097258196E+265</v>
      </c>
      <c r="G490">
        <f t="shared" si="31"/>
        <v>-2.2613786498434567E+265</v>
      </c>
      <c r="H490">
        <f>(p*E490)+(i*F490)+(d*G490)</f>
        <v>-3.1602798735177441E+265</v>
      </c>
    </row>
    <row r="491" spans="1:8" x14ac:dyDescent="0.25">
      <c r="A491">
        <f>PID_target</f>
        <v>13</v>
      </c>
      <c r="B491">
        <f t="shared" si="30"/>
        <v>484</v>
      </c>
      <c r="C491">
        <f>IFERROR(H490 + lpfk * (A491 - H490)*maxSpeed,0)</f>
        <v>1.4537287418181623E+266</v>
      </c>
      <c r="D491">
        <f>-1*(((maxCurrent-minCurrent)*((maxSpeed-C491)-maxSpeed))/maxSpeed)+minCurrent</f>
        <v>1.1110641098181668E+266</v>
      </c>
      <c r="E491">
        <f t="shared" si="28"/>
        <v>-1.1110641098181668E+266</v>
      </c>
      <c r="F491">
        <f t="shared" si="29"/>
        <v>-1.5527136707907489E+266</v>
      </c>
      <c r="G491">
        <f t="shared" si="31"/>
        <v>-7.9503612246639237E+265</v>
      </c>
      <c r="H491">
        <f>(p*E491)+(i*F491)+(d*G491)</f>
        <v>-1.1110641098181668E+266</v>
      </c>
    </row>
    <row r="492" spans="1:8" x14ac:dyDescent="0.25">
      <c r="A492">
        <f>PID_target</f>
        <v>13</v>
      </c>
      <c r="B492">
        <f t="shared" si="30"/>
        <v>485</v>
      </c>
      <c r="C492">
        <f>IFERROR(H491 + lpfk * (A492 - H491)*maxSpeed,0)</f>
        <v>5.1108949051635679E+266</v>
      </c>
      <c r="D492">
        <f>-1*(((maxCurrent-minCurrent)*((maxSpeed-C492)-maxSpeed))/maxSpeed)+minCurrent</f>
        <v>3.906183963232155E+266</v>
      </c>
      <c r="E492">
        <f t="shared" si="28"/>
        <v>-3.906183963232155E+266</v>
      </c>
      <c r="F492">
        <f t="shared" si="29"/>
        <v>-5.4588976340229038E+266</v>
      </c>
      <c r="G492">
        <f t="shared" si="31"/>
        <v>-2.7951198534139883E+266</v>
      </c>
      <c r="H492">
        <f>(p*E492)+(i*F492)+(d*G492)</f>
        <v>-3.906183963232155E+266</v>
      </c>
    </row>
    <row r="493" spans="1:8" x14ac:dyDescent="0.25">
      <c r="A493">
        <f>PID_target</f>
        <v>13</v>
      </c>
      <c r="B493">
        <f t="shared" si="30"/>
        <v>486</v>
      </c>
      <c r="C493">
        <f>IFERROR(H492 + lpfk * (A493 - H492)*maxSpeed,0)</f>
        <v>1.7968446230867918E+267</v>
      </c>
      <c r="D493">
        <f>-1*(((maxCurrent-minCurrent)*((maxSpeed-C493)-maxSpeed))/maxSpeed)+minCurrent</f>
        <v>1.3733026762163336E+267</v>
      </c>
      <c r="E493">
        <f t="shared" si="28"/>
        <v>-1.3733026762163336E+267</v>
      </c>
      <c r="F493">
        <f t="shared" si="29"/>
        <v>-1.9191924396186241E+267</v>
      </c>
      <c r="G493">
        <f t="shared" si="31"/>
        <v>-9.8268427989311814E+266</v>
      </c>
      <c r="H493">
        <f>(p*E493)+(i*F493)+(d*G493)</f>
        <v>-1.3733026762163336E+267</v>
      </c>
    </row>
    <row r="494" spans="1:8" x14ac:dyDescent="0.25">
      <c r="A494">
        <f>PID_target</f>
        <v>13</v>
      </c>
      <c r="B494">
        <f t="shared" si="30"/>
        <v>487</v>
      </c>
      <c r="C494">
        <f>IFERROR(H493 + lpfk * (A494 - H493)*maxSpeed,0)</f>
        <v>6.3171923105951363E+267</v>
      </c>
      <c r="D494">
        <f>-1*(((maxCurrent-minCurrent)*((maxSpeed-C494)-maxSpeed))/maxSpeed)+minCurrent</f>
        <v>4.8281398373834251E+267</v>
      </c>
      <c r="E494">
        <f t="shared" si="28"/>
        <v>-4.8281398373834251E+267</v>
      </c>
      <c r="F494">
        <f t="shared" si="29"/>
        <v>-6.7473322770020487E+267</v>
      </c>
      <c r="G494">
        <f t="shared" si="31"/>
        <v>-3.4548371611670914E+267</v>
      </c>
      <c r="H494">
        <f>(p*E494)+(i*F494)+(d*G494)</f>
        <v>-4.8281398373834251E+267</v>
      </c>
    </row>
    <row r="495" spans="1:8" x14ac:dyDescent="0.25">
      <c r="A495">
        <f>PID_target</f>
        <v>13</v>
      </c>
      <c r="B495">
        <f t="shared" si="30"/>
        <v>488</v>
      </c>
      <c r="C495">
        <f>IFERROR(H494 + lpfk * (A495 - H494)*maxSpeed,0)</f>
        <v>2.2209443251963757E+268</v>
      </c>
      <c r="D495">
        <f>-1*(((maxCurrent-minCurrent)*((maxSpeed-C495)-maxSpeed))/maxSpeed)+minCurrent</f>
        <v>1.6974360199715157E+268</v>
      </c>
      <c r="E495">
        <f t="shared" si="28"/>
        <v>-1.6974360199715157E+268</v>
      </c>
      <c r="F495">
        <f t="shared" si="29"/>
        <v>-2.3721692476717204E+268</v>
      </c>
      <c r="G495">
        <f t="shared" si="31"/>
        <v>-1.2146220362331732E+268</v>
      </c>
      <c r="H495">
        <f>(p*E495)+(i*F495)+(d*G495)</f>
        <v>-1.6974360199715157E+268</v>
      </c>
    </row>
    <row r="496" spans="1:8" x14ac:dyDescent="0.25">
      <c r="A496">
        <f>PID_target</f>
        <v>13</v>
      </c>
      <c r="B496">
        <f t="shared" si="30"/>
        <v>489</v>
      </c>
      <c r="C496">
        <f>IFERROR(H495 + lpfk * (A496 - H495)*maxSpeed,0)</f>
        <v>7.8082056918689728E+268</v>
      </c>
      <c r="D496">
        <f>-1*(((maxCurrent-minCurrent)*((maxSpeed-C496)-maxSpeed))/maxSpeed)+minCurrent</f>
        <v>5.9677000644998573E+268</v>
      </c>
      <c r="E496">
        <f t="shared" si="28"/>
        <v>-5.9677000644998573E+268</v>
      </c>
      <c r="F496">
        <f t="shared" si="29"/>
        <v>-8.3398693121715776E+268</v>
      </c>
      <c r="G496">
        <f t="shared" si="31"/>
        <v>-4.270264044528342E+268</v>
      </c>
      <c r="H496">
        <f>(p*E496)+(i*F496)+(d*G496)</f>
        <v>-5.9677000644998573E+268</v>
      </c>
    </row>
    <row r="497" spans="1:8" x14ac:dyDescent="0.25">
      <c r="A497">
        <f>PID_target</f>
        <v>13</v>
      </c>
      <c r="B497">
        <f t="shared" si="30"/>
        <v>490</v>
      </c>
      <c r="C497">
        <f>IFERROR(H496 + lpfk * (A497 - H496)*maxSpeed,0)</f>
        <v>2.745142029669935E+269</v>
      </c>
      <c r="D497">
        <f>-1*(((maxCurrent-minCurrent)*((maxSpeed-C497)-maxSpeed))/maxSpeed)+minCurrent</f>
        <v>2.0980728369620216E+269</v>
      </c>
      <c r="E497">
        <f t="shared" si="28"/>
        <v>-2.0980728369620216E+269</v>
      </c>
      <c r="F497">
        <f t="shared" si="29"/>
        <v>-2.9320597681791797E+269</v>
      </c>
      <c r="G497">
        <f t="shared" si="31"/>
        <v>-1.5013028305120359E+269</v>
      </c>
      <c r="H497">
        <f>(p*E497)+(i*F497)+(d*G497)</f>
        <v>-2.0980728369620216E+269</v>
      </c>
    </row>
    <row r="498" spans="1:8" x14ac:dyDescent="0.25">
      <c r="A498">
        <f>PID_target</f>
        <v>13</v>
      </c>
      <c r="B498">
        <f t="shared" si="30"/>
        <v>491</v>
      </c>
      <c r="C498">
        <f>IFERROR(H497 + lpfk * (A498 - H497)*maxSpeed,0)</f>
        <v>9.6511350500252995E+269</v>
      </c>
      <c r="D498">
        <f>-1*(((maxCurrent-minCurrent)*((maxSpeed-C498)-maxSpeed))/maxSpeed)+minCurrent</f>
        <v>7.3762246453764789E+269</v>
      </c>
      <c r="E498">
        <f t="shared" si="28"/>
        <v>-7.3762246453764789E+269</v>
      </c>
      <c r="F498">
        <f t="shared" si="29"/>
        <v>-1.0308284413555659E+270</v>
      </c>
      <c r="G498">
        <f t="shared" si="31"/>
        <v>-5.2781518084144569E+269</v>
      </c>
      <c r="H498">
        <f>(p*E498)+(i*F498)+(d*G498)</f>
        <v>-7.3762246453764789E+269</v>
      </c>
    </row>
    <row r="499" spans="1:8" x14ac:dyDescent="0.25">
      <c r="A499">
        <f>PID_target</f>
        <v>13</v>
      </c>
      <c r="B499">
        <f t="shared" si="30"/>
        <v>492</v>
      </c>
      <c r="C499">
        <f>IFERROR(H498 + lpfk * (A499 - H498)*maxSpeed,0)</f>
        <v>3.3930633368731803E+270</v>
      </c>
      <c r="D499">
        <f>-1*(((maxCurrent-minCurrent)*((maxSpeed-C499)-maxSpeed))/maxSpeed)+minCurrent</f>
        <v>2.5932698360387874E+270</v>
      </c>
      <c r="E499">
        <f t="shared" si="28"/>
        <v>-2.5932698360387874E+270</v>
      </c>
      <c r="F499">
        <f t="shared" si="29"/>
        <v>-3.6240982773943533E+270</v>
      </c>
      <c r="G499">
        <f t="shared" si="31"/>
        <v>-1.8556473715011393E+270</v>
      </c>
      <c r="H499">
        <f>(p*E499)+(i*F499)+(d*G499)</f>
        <v>-2.5932698360387874E+270</v>
      </c>
    </row>
    <row r="500" spans="1:8" x14ac:dyDescent="0.25">
      <c r="A500">
        <f>PID_target</f>
        <v>13</v>
      </c>
      <c r="B500">
        <f t="shared" si="30"/>
        <v>493</v>
      </c>
      <c r="C500">
        <f>IFERROR(H499 + lpfk * (A500 - H499)*maxSpeed,0)</f>
        <v>1.1929041245778422E+271</v>
      </c>
      <c r="D500">
        <f>-1*(((maxCurrent-minCurrent)*((maxSpeed-C500)-maxSpeed))/maxSpeed)+minCurrent</f>
        <v>9.1171958092735085E+270</v>
      </c>
      <c r="E500">
        <f t="shared" si="28"/>
        <v>-9.1171958092735085E+270</v>
      </c>
      <c r="F500">
        <f t="shared" si="29"/>
        <v>-1.2741294086667861E+271</v>
      </c>
      <c r="G500">
        <f t="shared" si="31"/>
        <v>-6.5239259732347207E+270</v>
      </c>
      <c r="H500">
        <f>(p*E500)+(i*F500)+(d*G500)</f>
        <v>-9.1171958092735085E+270</v>
      </c>
    </row>
    <row r="501" spans="1:8" x14ac:dyDescent="0.25">
      <c r="A501">
        <f>PID_target</f>
        <v>13</v>
      </c>
      <c r="B501">
        <f t="shared" si="30"/>
        <v>494</v>
      </c>
      <c r="C501">
        <f>IFERROR(H500 + lpfk * (A501 - H500)*maxSpeed,0)</f>
        <v>4.1939100722658144E+271</v>
      </c>
      <c r="D501">
        <f>-1*(((maxCurrent-minCurrent)*((maxSpeed-C501)-maxSpeed))/maxSpeed)+minCurrent</f>
        <v>3.2053455552317293E+271</v>
      </c>
      <c r="E501">
        <f t="shared" si="28"/>
        <v>-3.2053455552317293E+271</v>
      </c>
      <c r="F501">
        <f t="shared" si="29"/>
        <v>-4.4794749638985158E+271</v>
      </c>
      <c r="G501">
        <f t="shared" si="31"/>
        <v>-2.2936259743043787E+271</v>
      </c>
      <c r="H501">
        <f>(p*E501)+(i*F501)+(d*G501)</f>
        <v>-3.2053455552317293E+271</v>
      </c>
    </row>
    <row r="502" spans="1:8" x14ac:dyDescent="0.25">
      <c r="A502">
        <f>PID_target</f>
        <v>13</v>
      </c>
      <c r="B502">
        <f t="shared" si="30"/>
        <v>495</v>
      </c>
      <c r="C502">
        <f>IFERROR(H501 + lpfk * (A502 - H501)*maxSpeed,0)</f>
        <v>1.4744589554065954E+272</v>
      </c>
      <c r="D502">
        <f>-1*(((maxCurrent-minCurrent)*((maxSpeed-C502)-maxSpeed))/maxSpeed)+minCurrent</f>
        <v>1.1269079159178978E+272</v>
      </c>
      <c r="E502">
        <f t="shared" si="28"/>
        <v>-1.1269079159178978E+272</v>
      </c>
      <c r="F502">
        <f t="shared" si="29"/>
        <v>-1.5748554123077493E+272</v>
      </c>
      <c r="G502">
        <f t="shared" si="31"/>
        <v>-8.0637336039472491E+271</v>
      </c>
      <c r="H502">
        <f>(p*E502)+(i*F502)+(d*G502)</f>
        <v>-1.1269079159178978E+272</v>
      </c>
    </row>
    <row r="503" spans="1:8" x14ac:dyDescent="0.25">
      <c r="A503">
        <f>PID_target</f>
        <v>13</v>
      </c>
      <c r="B503">
        <f t="shared" si="30"/>
        <v>496</v>
      </c>
      <c r="C503">
        <f>IFERROR(H502 + lpfk * (A503 - H502)*maxSpeed,0)</f>
        <v>5.18377641322233E+272</v>
      </c>
      <c r="D503">
        <f>-1*(((maxCurrent-minCurrent)*((maxSpeed-C503)-maxSpeed))/maxSpeed)+minCurrent</f>
        <v>3.961886258677066E+272</v>
      </c>
      <c r="E503">
        <f t="shared" si="28"/>
        <v>-3.961886258677066E+272</v>
      </c>
      <c r="F503">
        <f t="shared" si="29"/>
        <v>-5.5367416709848159E+272</v>
      </c>
      <c r="G503">
        <f t="shared" si="31"/>
        <v>-2.834978342759168E+272</v>
      </c>
      <c r="H503">
        <f>(p*E503)+(i*F503)+(d*G503)</f>
        <v>-3.961886258677066E+272</v>
      </c>
    </row>
    <row r="504" spans="1:8" x14ac:dyDescent="0.25">
      <c r="A504">
        <f>PID_target</f>
        <v>13</v>
      </c>
      <c r="B504">
        <f t="shared" si="30"/>
        <v>497</v>
      </c>
      <c r="C504">
        <f>IFERROR(H503 + lpfk * (A504 - H503)*maxSpeed,0)</f>
        <v>1.8224676789914505E+273</v>
      </c>
      <c r="D504">
        <f>-1*(((maxCurrent-minCurrent)*((maxSpeed-C504)-maxSpeed))/maxSpeed)+minCurrent</f>
        <v>1.3928860118006085E+273</v>
      </c>
      <c r="E504">
        <f t="shared" si="28"/>
        <v>-1.3928860118006085E+273</v>
      </c>
      <c r="F504">
        <f t="shared" si="29"/>
        <v>-1.9465601788990901E+273</v>
      </c>
      <c r="G504">
        <f t="shared" si="31"/>
        <v>-9.9669738593290192E+272</v>
      </c>
      <c r="H504">
        <f>(p*E504)+(i*F504)+(d*G504)</f>
        <v>-1.3928860118006085E+273</v>
      </c>
    </row>
    <row r="505" spans="1:8" x14ac:dyDescent="0.25">
      <c r="A505">
        <f>PID_target</f>
        <v>13</v>
      </c>
      <c r="B505">
        <f t="shared" si="30"/>
        <v>498</v>
      </c>
      <c r="C505">
        <f>IFERROR(H504 + lpfk * (A505 - H504)*maxSpeed,0)</f>
        <v>6.4072756542827981E+273</v>
      </c>
      <c r="D505">
        <f>-1*(((maxCurrent-minCurrent)*((maxSpeed-C505)-maxSpeed))/maxSpeed)+minCurrent</f>
        <v>4.8969892500589953E+273</v>
      </c>
      <c r="E505">
        <f t="shared" si="28"/>
        <v>-4.8969892500589953E+273</v>
      </c>
      <c r="F505">
        <f t="shared" si="29"/>
        <v>-6.8435494289580854E+273</v>
      </c>
      <c r="G505">
        <f t="shared" si="31"/>
        <v>-3.5041032382583868E+273</v>
      </c>
      <c r="H505">
        <f>(p*E505)+(i*F505)+(d*G505)</f>
        <v>-4.8969892500589953E+273</v>
      </c>
    </row>
    <row r="506" spans="1:8" x14ac:dyDescent="0.25">
      <c r="A506">
        <f>PID_target</f>
        <v>13</v>
      </c>
      <c r="B506">
        <f t="shared" si="30"/>
        <v>499</v>
      </c>
      <c r="C506">
        <f>IFERROR(H505 + lpfk * (A506 - H505)*maxSpeed,0)</f>
        <v>2.2526150550271379E+274</v>
      </c>
      <c r="D506">
        <f>-1*(((maxCurrent-minCurrent)*((maxSpeed-C506)-maxSpeed))/maxSpeed)+minCurrent</f>
        <v>1.7216415063421698E+274</v>
      </c>
      <c r="E506">
        <f t="shared" si="28"/>
        <v>-1.7216415063421698E+274</v>
      </c>
      <c r="F506">
        <f t="shared" si="29"/>
        <v>-2.4059964492379785E+274</v>
      </c>
      <c r="G506">
        <f t="shared" si="31"/>
        <v>-1.2319425813362703E+274</v>
      </c>
      <c r="H506">
        <f>(p*E506)+(i*F506)+(d*G506)</f>
        <v>-1.7216415063421698E+274</v>
      </c>
    </row>
    <row r="507" spans="1:8" x14ac:dyDescent="0.25">
      <c r="A507">
        <f>PID_target</f>
        <v>13</v>
      </c>
      <c r="B507">
        <f t="shared" si="30"/>
        <v>500</v>
      </c>
      <c r="C507">
        <f>IFERROR(H506 + lpfk * (A507 - H506)*maxSpeed,0)</f>
        <v>7.9195509291739814E+274</v>
      </c>
      <c r="D507">
        <f>-1*(((maxCurrent-minCurrent)*((maxSpeed-C507)-maxSpeed))/maxSpeed)+minCurrent</f>
        <v>6.0527996387258287E+274</v>
      </c>
      <c r="E507">
        <f t="shared" si="28"/>
        <v>-6.0527996387258287E+274</v>
      </c>
      <c r="F507">
        <f t="shared" si="29"/>
        <v>-8.4587960879638071E+274</v>
      </c>
      <c r="G507">
        <f t="shared" si="31"/>
        <v>-4.3311581323836593E+274</v>
      </c>
      <c r="H507">
        <f>(p*E507)+(i*F507)+(d*G507)</f>
        <v>-6.0527996387258287E+274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variables</vt:lpstr>
      <vt:lpstr>Current vs Speed Calculation</vt:lpstr>
      <vt:lpstr>PID Calculation</vt:lpstr>
      <vt:lpstr>PID Graph</vt:lpstr>
      <vt:lpstr>d</vt:lpstr>
      <vt:lpstr>i</vt:lpstr>
      <vt:lpstr>lpfk</vt:lpstr>
      <vt:lpstr>maxCurrent</vt:lpstr>
      <vt:lpstr>maxSpeed</vt:lpstr>
      <vt:lpstr>minCurrent</vt:lpstr>
      <vt:lpstr>p</vt:lpstr>
      <vt:lpstr>PID_start</vt:lpstr>
      <vt:lpstr>PID_target</vt:lpstr>
      <vt:lpstr>stallTorque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2015-03-21T16:22:37Z</dcterms:created>
  <dcterms:modified xsi:type="dcterms:W3CDTF">2015-03-21T19:51:02Z</dcterms:modified>
</cp:coreProperties>
</file>