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unzio\Desktop\ESERCIZI EXCEL\"/>
    </mc:Choice>
  </mc:AlternateContent>
  <xr:revisionPtr revIDLastSave="0" documentId="13_ncr:1_{00A68B8B-AA2F-41DA-8969-423B803D6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9" i="3" l="1"/>
  <c r="I10" i="3"/>
  <c r="I11" i="3"/>
  <c r="I12" i="3"/>
  <c r="I13" i="3"/>
  <c r="I14" i="3"/>
  <c r="I8" i="3"/>
  <c r="I3" i="3"/>
  <c r="I4" i="3"/>
  <c r="I5" i="3"/>
  <c r="I2" i="3"/>
  <c r="H9" i="3"/>
  <c r="H10" i="3"/>
  <c r="H11" i="3"/>
  <c r="H12" i="3"/>
  <c r="H13" i="3"/>
  <c r="H14" i="3"/>
  <c r="H8" i="3"/>
  <c r="H3" i="3"/>
  <c r="H4" i="3"/>
  <c r="H5" i="3"/>
  <c r="H2" i="3"/>
  <c r="D3" i="2"/>
  <c r="D4" i="2"/>
  <c r="D5" i="2"/>
  <c r="D6" i="2"/>
  <c r="D7" i="2"/>
  <c r="D8" i="2"/>
  <c r="D2" i="2"/>
  <c r="C3" i="2" a="1"/>
  <c r="C3" i="2" s="1"/>
  <c r="C4" i="2" a="1"/>
  <c r="C4" i="2"/>
  <c r="C5" i="2" a="1"/>
  <c r="C5" i="2" s="1"/>
  <c r="C6" i="2" a="1"/>
  <c r="C6" i="2"/>
  <c r="C7" i="2" a="1"/>
  <c r="C7" i="2" s="1"/>
  <c r="C8" i="2" a="1"/>
  <c r="C8" i="2" s="1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<sst xmlns="http://schemas.openxmlformats.org/spreadsheetml/2006/main" count="824" uniqueCount="585">
  <si>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</si>
  <si>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</si>
  <si>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</si>
  <si>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</si>
  <si>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</si>
  <si>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</si>
  <si>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</si>
  <si>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</si>
  <si>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</si>
  <si>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</si>
  <si>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</si>
  <si>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</si>
  <si>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</si>
  <si>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</si>
  <si>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</si>
  <si>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</si>
  <si>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</si>
  <si>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</si>
  <si>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</si>
  <si>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</si>
  <si>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</si>
  <si>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</si>
  <si>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</si>
  <si>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</si>
  <si>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</si>
  <si>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</si>
  <si>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</si>
  <si>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</si>
  <si>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</si>
  <si>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</si>
  <si>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</si>
  <si>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</si>
  <si>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</si>
  <si>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</si>
  <si>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</si>
  <si>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</si>
  <si>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</si>
  <si>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</si>
  <si>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</si>
  <si>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</si>
  <si>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</si>
  <si>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</si>
  <si>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</si>
  <si>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</si>
  <si>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</si>
  <si>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</si>
  <si>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</si>
  <si>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</si>
  <si>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</si>
  <si>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</si>
  <si>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</si>
  <si>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</si>
  <si>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</si>
  <si>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</si>
  <si>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</si>
  <si>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</si>
  <si>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</si>
  <si>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</si>
  <si>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</si>
  <si>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</si>
  <si>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</si>
  <si>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</si>
  <si>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</si>
  <si>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</si>
  <si>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</si>
  <si>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</si>
  <si>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</si>
  <si>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</si>
  <si>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</si>
  <si>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</si>
  <si>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</si>
  <si>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</si>
  <si>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</si>
  <si>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</si>
  <si>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</si>
  <si>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</si>
  <si>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</si>
  <si>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</si>
  <si>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</si>
  <si>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</si>
  <si>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</si>
  <si>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</si>
  <si>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</si>
  <si>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</si>
  <si>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</si>
  <si>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</si>
  <si>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</si>
  <si>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</si>
  <si>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</si>
  <si>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</si>
  <si>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</si>
  <si>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</si>
  <si>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</si>
  <si>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</si>
  <si>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</si>
  <si>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</si>
  <si>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</si>
  <si>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</si>
  <si>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</si>
  <si>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</si>
  <si>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</si>
  <si>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</si>
  <si>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</si>
  <si>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</si>
  <si>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</si>
  <si>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</si>
  <si>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</si>
  <si>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</si>
  <si>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</si>
  <si>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</si>
  <si>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</si>
  <si>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</si>
  <si>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</si>
  <si>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</si>
  <si>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</si>
  <si>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</si>
  <si>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</si>
  <si>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</si>
  <si>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</si>
  <si>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</si>
  <si>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</si>
  <si>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</si>
  <si>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</si>
  <si>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</si>
  <si>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</si>
  <si>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</si>
  <si>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</si>
  <si>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</si>
  <si>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</si>
  <si>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</si>
  <si>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</si>
  <si>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</si>
  <si>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</si>
  <si>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</si>
  <si>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</si>
  <si>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</si>
  <si>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</si>
  <si>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</si>
  <si>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</si>
  <si>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</si>
  <si>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</si>
  <si>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</si>
  <si>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</si>
  <si>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</si>
  <si>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</si>
  <si>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</si>
  <si>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</si>
  <si>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</si>
  <si>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</si>
  <si>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</si>
  <si>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</si>
  <si>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</si>
  <si>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</si>
  <si>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</si>
  <si>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</si>
  <si>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</si>
  <si>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</si>
  <si>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</si>
  <si>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</si>
  <si>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</si>
  <si>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</si>
  <si>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</si>
  <si>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</si>
  <si>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</si>
  <si>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</si>
  <si>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</si>
  <si>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</si>
  <si>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</si>
  <si>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</si>
  <si>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</si>
  <si>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</si>
  <si>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</si>
  <si>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</si>
  <si>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</si>
  <si>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</si>
  <si>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</si>
  <si>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</si>
  <si>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</si>
  <si>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</si>
  <si>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</si>
  <si>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</si>
  <si>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</si>
  <si>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</si>
  <si>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</si>
  <si>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</si>
  <si>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</si>
  <si>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</si>
  <si>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</si>
  <si>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</si>
  <si>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</si>
  <si>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</si>
  <si>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</si>
  <si>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</si>
  <si>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</si>
  <si>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</si>
  <si>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</si>
  <si>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</si>
  <si>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</si>
  <si>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</si>
  <si>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</si>
  <si>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</si>
  <si>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</si>
  <si>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</si>
  <si>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</si>
  <si>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</si>
  <si>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</si>
  <si>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</si>
  <si>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</si>
  <si>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</si>
  <si>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</si>
  <si>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</si>
  <si>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</si>
  <si>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</si>
  <si>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</si>
  <si>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</si>
  <si>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</si>
  <si>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</si>
  <si>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</si>
  <si>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</si>
  <si>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</si>
  <si>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</si>
  <si>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</si>
  <si>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</si>
  <si>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</si>
  <si>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</si>
  <si>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</si>
  <si>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</si>
  <si>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</si>
  <si>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</si>
  <si>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</si>
  <si>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</si>
  <si>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</si>
  <si>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</si>
  <si>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</si>
  <si>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</si>
  <si>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</si>
  <si>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</si>
  <si>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</si>
  <si>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</si>
  <si>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</si>
  <si>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</si>
  <si>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</si>
  <si>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</si>
  <si>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</si>
  <si>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</si>
  <si>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</si>
  <si>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</si>
  <si>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</si>
  <si>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</si>
  <si>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</si>
  <si>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</si>
  <si>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</si>
  <si>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</si>
  <si>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</si>
  <si>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</si>
  <si>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</si>
  <si>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</si>
  <si>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</si>
  <si>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</si>
  <si>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</si>
  <si>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</si>
  <si>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</si>
  <si>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</si>
  <si>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</si>
  <si>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</si>
  <si>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</si>
  <si>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</si>
  <si>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</si>
  <si>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</si>
  <si>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</si>
  <si>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</si>
  <si>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</si>
  <si>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</si>
  <si>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</si>
  <si>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</si>
  <si>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</si>
  <si>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</si>
  <si>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</si>
  <si>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</si>
  <si>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</si>
  <si>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</si>
  <si>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</si>
  <si>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</si>
  <si>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</si>
  <si>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</si>
  <si>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</si>
  <si>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</si>
  <si>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</si>
  <si>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</si>
  <si>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</si>
  <si>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</si>
  <si>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</si>
  <si>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</si>
  <si>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</si>
  <si>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</si>
  <si>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</si>
  <si>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</si>
  <si>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</si>
  <si>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</si>
  <si>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</si>
  <si>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</si>
  <si>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</si>
  <si>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</si>
  <si>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</si>
  <si>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</si>
  <si>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</si>
  <si>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</si>
  <si>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</si>
  <si>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</si>
  <si>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</si>
  <si>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</si>
  <si>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</si>
  <si>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</si>
  <si>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</si>
  <si>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</si>
  <si>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</si>
  <si>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</si>
  <si>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</si>
  <si>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</si>
  <si>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</si>
  <si>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</si>
  <si>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</si>
  <si>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</si>
  <si>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</si>
  <si>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</si>
  <si>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</si>
  <si>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</si>
  <si>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</si>
  <si>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</si>
  <si>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</si>
  <si>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</si>
  <si>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</si>
  <si>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</si>
  <si>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</si>
  <si>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</si>
  <si>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</si>
  <si>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</si>
  <si>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</si>
  <si>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</si>
  <si>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</si>
  <si>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</si>
  <si>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</si>
  <si>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</si>
  <si>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</si>
  <si>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</si>
  <si>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</si>
  <si>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</si>
  <si>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</si>
  <si>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</si>
  <si>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</si>
  <si>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</si>
  <si>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</si>
  <si>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</si>
  <si>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</si>
  <si>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</si>
  <si>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</si>
  <si>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</si>
  <si>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</si>
  <si>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</si>
  <si>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</si>
  <si>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</si>
  <si>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</si>
  <si>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</si>
  <si>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</si>
  <si>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</si>
  <si>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</si>
  <si>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</si>
  <si>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</si>
  <si>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</si>
  <si>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</si>
  <si>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</si>
  <si>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</si>
  <si>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</si>
  <si>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</si>
  <si>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</si>
  <si>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</si>
  <si>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</si>
  <si>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</si>
  <si>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</si>
  <si>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</si>
  <si>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</si>
  <si>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</si>
  <si>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</si>
  <si>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</si>
  <si>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</si>
  <si>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</si>
  <si>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</si>
  <si>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</si>
  <si>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</si>
  <si>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</si>
  <si>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</si>
  <si>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</si>
  <si>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</si>
  <si>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</si>
  <si>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</si>
  <si>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</si>
  <si>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</si>
  <si>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</si>
  <si>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</si>
  <si>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</si>
  <si>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</si>
  <si>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</si>
  <si>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</si>
  <si>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</si>
  <si>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</si>
  <si>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</si>
  <si>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</si>
  <si>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</si>
  <si>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</si>
  <si>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</si>
  <si>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</si>
  <si>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</si>
  <si>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</si>
  <si>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</si>
  <si>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</si>
  <si>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</si>
  <si>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</si>
  <si>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</si>
  <si>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</si>
  <si>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</si>
  <si>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</si>
  <si>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</si>
  <si>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</si>
  <si>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</si>
  <si>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</si>
  <si>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</si>
  <si>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</si>
  <si>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</si>
  <si>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</si>
  <si>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</si>
  <si>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</si>
  <si>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</si>
  <si>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</si>
  <si>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</si>
  <si>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</si>
  <si>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</si>
  <si>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</si>
  <si>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</si>
  <si>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</si>
  <si>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</si>
  <si>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</si>
  <si>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</si>
  <si>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</si>
  <si>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</si>
  <si>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</si>
  <si>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</si>
  <si>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</si>
  <si>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</si>
  <si>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</si>
  <si>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</si>
  <si>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</si>
  <si>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</si>
  <si>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</si>
  <si>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</si>
  <si>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</si>
  <si>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</si>
  <si>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</si>
  <si>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</si>
  <si>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</si>
  <si>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</si>
  <si>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</si>
  <si>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</si>
  <si>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</si>
  <si>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</si>
  <si>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</si>
  <si>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</si>
  <si>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</si>
  <si>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</si>
  <si>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</si>
  <si>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</si>
  <si>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</si>
  <si>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</si>
  <si>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</si>
  <si>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</si>
  <si>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</si>
  <si>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</si>
  <si>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</si>
  <si>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</si>
  <si>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</si>
  <si>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</si>
  <si>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</si>
  <si>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</si>
  <si>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</si>
  <si>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</si>
  <si>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</si>
  <si>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</si>
  <si>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</si>
  <si>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</si>
  <si>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</si>
  <si>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</si>
  <si>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</si>
  <si>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</si>
  <si>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</si>
  <si>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</si>
  <si>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</si>
  <si>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</si>
  <si>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</si>
  <si>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</si>
  <si>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</si>
  <si>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</si>
  <si>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</si>
  <si>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</si>
  <si>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</si>
  <si>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</si>
  <si>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</si>
  <si>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</si>
  <si>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</si>
  <si>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</si>
  <si>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</si>
  <si>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</si>
  <si>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</si>
  <si>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</si>
  <si>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</si>
  <si>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</si>
  <si>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</si>
  <si>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</si>
  <si>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</si>
  <si>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</si>
  <si>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</si>
  <si>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</si>
  <si>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</si>
  <si>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</si>
  <si>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</si>
  <si>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</si>
  <si>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</si>
  <si>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</si>
  <si>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</si>
  <si>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</si>
  <si>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</si>
  <si>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</si>
  <si>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</si>
  <si>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</si>
  <si>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</si>
  <si>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</si>
  <si>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</si>
  <si>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</si>
  <si>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</si>
  <si>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</si>
  <si>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</si>
  <si>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</si>
  <si>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</si>
  <si>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</si>
  <si>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</si>
  <si>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</si>
  <si>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</si>
  <si>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</si>
  <si>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</si>
  <si>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</si>
  <si>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</si>
  <si>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</si>
  <si>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</si>
  <si>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</si>
  <si>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</si>
  <si>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</si>
  <si>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</si>
  <si>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</si>
  <si>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</si>
  <si>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</si>
  <si>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</si>
  <si>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</si>
  <si>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</si>
  <si>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</si>
  <si>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</si>
  <si>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</si>
  <si>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</si>
  <si>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</si>
  <si>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</si>
  <si>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</si>
  <si>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</si>
  <si>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PRDOTTO</t>
  </si>
  <si>
    <t>NOME COMPLETO MONITOR + DESC</t>
  </si>
  <si>
    <t>Giudizio</t>
  </si>
  <si>
    <t>Giudizion con CONTA.VERT</t>
  </si>
  <si>
    <t>Tipo Di Giudizio</t>
  </si>
  <si>
    <t>Voto</t>
  </si>
  <si>
    <t>RESPINTO</t>
  </si>
  <si>
    <t>DISCRETO</t>
  </si>
  <si>
    <t>BUONO</t>
  </si>
  <si>
    <t>SUFFICIENTE</t>
  </si>
  <si>
    <t>Categoria di Fatture</t>
  </si>
  <si>
    <t>N°Fatture Categoria</t>
  </si>
  <si>
    <t>Clienti per Fatture</t>
  </si>
  <si>
    <t>N°Fatture Cliente</t>
  </si>
  <si>
    <t>Fatturato Categoria</t>
  </si>
  <si>
    <t>Fatturato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</si>
</sst>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8" formatCode="#,##0.00\ &quot;€&quot;"/>
  </numFmts>
  <fonts count="8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4" fillId="4" borderId="0" xfId="0" applyFont="1" applyFill="1"/>
    <xf numFmtId="0" fontId="0" fillId="4" borderId="0" xfId="0" applyFill="1"/>
    <xf numFmtId="0" fontId="4" fillId="0" borderId="2" xfId="0" applyFont="1" applyBorder="1"/>
    <xf numFmtId="0" fontId="0" fillId="0" borderId="0" xfId="0" applyBorder="1"/>
    <xf numFmtId="168" fontId="0" fillId="0" borderId="0" xfId="0" applyNumberFormat="1"/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B664E1D2-DD0E-44A2-B924-35DF8C3EC4BE}" name="Colonna1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67.2187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2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C2*20/120</f>
        <v>46833.333333333336</v>
      </c>
      <c r="E2" s="4" t="str">
        <f>_xlfn.CONCAT(A2," - ",B2)</f>
        <v>MON.SVGA 0,28 14" AOC 4VLR - 1024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C3*20/120</f>
        <v>53833.333333333336</v>
      </c>
      <c r="E3" s="4" t="str">
        <f t="shared" ref="E3:E66" si="1">_xlfn.CONCAT(A3," - ",B3)</f>
        <v>MON.SVGA 0,28 15" AOC 5VLR - 1280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57333.333333333336</v>
      </c>
      <c r="E4" s="4" t="str">
        <f t="shared" si="1"/>
        <v>MON.SVGA 0,28 15" AOC 5NLR OSD - 1280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60166.666666666664</v>
      </c>
      <c r="E5" s="4" t="str">
        <f t="shared" si="1"/>
        <v>MON.SVGA 0,28 15" AOC 5GLR+ OSD - 1280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86833.333333333328</v>
      </c>
      <c r="E6" s="4" t="str">
        <f t="shared" si="1"/>
        <v>MON. 15" 0.23 CM500ET HITACHI - 1152x870,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87833.333333333328</v>
      </c>
      <c r="E7" s="4" t="str">
        <f t="shared" si="1"/>
        <v>MON. 15" 0.28 A500 NEC - 1280x1024,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104333.33333333333</v>
      </c>
      <c r="E8" s="4" t="str">
        <f t="shared" si="1"/>
        <v>MON.SVGA 0,28 17" AOC 7VLR - 1280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109333.33333333333</v>
      </c>
      <c r="E9" s="4" t="str">
        <f t="shared" si="1"/>
        <v>MON. 15" 0.25 E500 NEC, Croma Clear - 1280x1024,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4" t="str">
        <f t="shared" si="1"/>
        <v>MON.SVGA 0,26 17" AOC 7GLR OSD - 1280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4" t="str">
        <f t="shared" si="1"/>
        <v>MON. 17" 0.28 A700 NEC - 1280x1024,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184666.66666666666</v>
      </c>
      <c r="E12" s="4" t="str">
        <f t="shared" si="1"/>
        <v xml:space="preserve">MON. 17" 0.21 CM630ET HITACHI - 1280x1024,80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219333.33333333334</v>
      </c>
      <c r="E13" s="4" t="str">
        <f t="shared" si="1"/>
        <v>MON. 17" 0.25 P750 NEC, Croma Clear - 1600x1280,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265666.66666666669</v>
      </c>
      <c r="E14" s="4" t="str">
        <f t="shared" si="1"/>
        <v xml:space="preserve">MON. 19" 0.22 CM751ET HITACHI - 1600x1200,75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453166.66666666669</v>
      </c>
      <c r="E15" s="4" t="str">
        <f t="shared" si="1"/>
        <v xml:space="preserve">MON. 21" 0.21 CM802ETM HITACHI - 1600x1280,75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-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4" t="str">
        <f t="shared" si="1"/>
        <v>MON. 14" LCD 0.28 LCD400V NEC - 1024x768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2309833.3333333335</v>
      </c>
      <c r="E18" s="4" t="str">
        <f t="shared" si="1"/>
        <v>MON. 20" LCD 0.31 LCD2000sf NEC - 1280X1024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-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27833.333333333332</v>
      </c>
      <c r="E20" s="4" t="str">
        <f t="shared" si="1"/>
        <v>M/B ASUS SP97-V SVGA SHARE MEMORY -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33666.666666666664</v>
      </c>
      <c r="E21" s="4" t="str">
        <f t="shared" si="1"/>
        <v>M/B ASUS TXP4 -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33833.333333333336</v>
      </c>
      <c r="E22" s="4" t="str">
        <f t="shared" si="1"/>
        <v>M/B ASUS SP98AGP-X ATX -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4" t="str">
        <f t="shared" si="1"/>
        <v>M/B ASUS TX-97 - E  -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4" t="str">
        <f t="shared" si="1"/>
        <v>M/B ASUS TX-97  -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43166.666666666664</v>
      </c>
      <c r="E25" s="4" t="str">
        <f t="shared" si="1"/>
        <v>M/B ASUS TX-97 - XE ATX NO AUDIO -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44833.333333333336</v>
      </c>
      <c r="E26" s="4" t="str">
        <f t="shared" si="1"/>
        <v>M/B ASUS P2L97-B -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45166.666666666664</v>
      </c>
      <c r="E27" s="4" t="str">
        <f t="shared" si="1"/>
        <v>M/B ASUS  P55T2P4 430HX 512K P5 -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48666.666666666664</v>
      </c>
      <c r="E28" s="4" t="str">
        <f t="shared" si="1"/>
        <v>M/B ASUS P2L97 ATX -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48833.333333333336</v>
      </c>
      <c r="E29" s="4" t="str">
        <f t="shared" si="1"/>
        <v>M/B ASUS XP55T2P4 512K ATX P5 -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51166.666666666664</v>
      </c>
      <c r="E30" s="4" t="str">
        <f t="shared" si="1"/>
        <v>M/B ASUS TX-97 -XE ATX -CREATIVE VIBRA16 -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73333.333333333328</v>
      </c>
      <c r="E31" s="4" t="str">
        <f t="shared" si="1"/>
        <v>M/B ASUS P2L97-A ATX+VGA AGP 4MB -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81166.666666666672</v>
      </c>
      <c r="E32" s="4" t="str">
        <f t="shared" si="1"/>
        <v>M/B ASUS P2L97-S ADAPTEC ATX -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94333.333333333328</v>
      </c>
      <c r="E33" s="4" t="str">
        <f t="shared" si="1"/>
        <v>M/B ASUS P65UP5+P55T2D 512K DUAL P5 -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133666.66666666666</v>
      </c>
      <c r="E34" s="4" t="str">
        <f t="shared" si="1"/>
        <v>M/B ASUS P2L97-DS DUAL P II -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263166.66666666669</v>
      </c>
      <c r="E35" s="4" t="str">
        <f t="shared" si="1"/>
        <v>M/B ASUS P65UP8+PKND DUAL PII -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-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11666.666666666666</v>
      </c>
      <c r="E37" s="4" t="str">
        <f t="shared" si="1"/>
        <v>SVGA S3 3D PRO VIRGE 2MB -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17333.333333333332</v>
      </c>
      <c r="E38" s="4" t="str">
        <f t="shared" si="1"/>
        <v>CREATIVE ECLIPSE 4MB -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21166.666666666668</v>
      </c>
      <c r="E39" s="4" t="str">
        <f t="shared" si="1"/>
        <v>ADD-ON MATROX m3D 4MB -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4" t="str">
        <f t="shared" si="1"/>
        <v>ASUS 3DP-V264GT2 4MB TV-OUT -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29833.333333333332</v>
      </c>
      <c r="E41" s="4" t="str">
        <f t="shared" si="1"/>
        <v>SVGA MYSTIQUE 220 "BULK" 4MB -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4" t="str">
        <f t="shared" si="1"/>
        <v>ASUS 3DP-V385GX2 4MB TV-OUT  -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4" t="str">
        <f t="shared" si="1"/>
        <v>ASUS V385GX2 AGP 4MB TV-OUT -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33833.333333333336</v>
      </c>
      <c r="E44" s="4" t="str">
        <f t="shared" si="1"/>
        <v>CREATIVE GRAPHIC EXXTREME 4MB -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35333.333333333336</v>
      </c>
      <c r="E45" s="4" t="str">
        <f t="shared" si="1"/>
        <v>SVGA MYSTIQUE 220  4MB -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4" t="str">
        <f t="shared" si="1"/>
        <v>SVGA ACC. 3D/FX VOODO RUSH 4MB -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40833.333333333336</v>
      </c>
      <c r="E47" s="4" t="str">
        <f t="shared" si="1"/>
        <v>SVGA ACC. 3D/FX VOODO RUSH 6MB -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41833.333333333336</v>
      </c>
      <c r="E48" s="4" t="str">
        <f t="shared" si="1"/>
        <v>RAINBOW R. TV -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42833.333333333336</v>
      </c>
      <c r="E49" s="4" t="str">
        <f t="shared" si="1"/>
        <v>ASUS 3D EXPLORER AGP 4MB TV-OUT -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44833.333333333336</v>
      </c>
      <c r="E50" s="4" t="str">
        <f t="shared" si="1"/>
        <v>ASUS 3D EXPLORER PCI 4MB TV-OUT -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52333.333333333336</v>
      </c>
      <c r="E51" s="4" t="str">
        <f t="shared" si="1"/>
        <v xml:space="preserve">SVGA MILLENNIUM II 4MB "BULK" -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54166.666666666664</v>
      </c>
      <c r="E52" s="4" t="str">
        <f t="shared" si="1"/>
        <v>SVGA MILLENNIUM II 4MB AGP -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57833.333333333336</v>
      </c>
      <c r="E53" s="4" t="str">
        <f t="shared" si="1"/>
        <v>RAINBOW R. STUDIO -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4" t="str">
        <f t="shared" si="1"/>
        <v xml:space="preserve">SVGA MILLENNIUM II 4MB -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4" t="str">
        <f t="shared" si="1"/>
        <v>CREATIVE VOODO-2 8MB Add-on -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4" t="str">
        <f t="shared" si="1"/>
        <v xml:space="preserve">SVGA MILLENNIUM II 8MB "BULK" -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79333.333333333328</v>
      </c>
      <c r="E57" s="4" t="str">
        <f t="shared" si="1"/>
        <v>SVGA MILLENNIUM II 8MB AGP -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4" t="str">
        <f t="shared" si="1"/>
        <v>CREATIVE VOODO-2 12MB Add-on -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4" t="str">
        <f t="shared" si="1"/>
        <v>VIDEO &amp; GRAPHIC KIT -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4" t="str">
        <f t="shared" si="1"/>
        <v xml:space="preserve">SVGA MILLENNIUM II 8MB -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247833.33333333334</v>
      </c>
      <c r="E61" s="4" t="str">
        <f t="shared" si="1"/>
        <v>ASUS 3DP- V500TX 16MB Work.Prof.3d - 3D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-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16833.333333333332</v>
      </c>
      <c r="E63" s="4" t="str">
        <f t="shared" si="1"/>
        <v>Contr. PCI SCSI -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6333.333333333333</v>
      </c>
      <c r="E64" s="4" t="str">
        <f t="shared" si="1"/>
        <v>Contr. PCI EIDE -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22833.333333333332</v>
      </c>
      <c r="E65" s="4" t="str">
        <f t="shared" si="1"/>
        <v>Contr. PCI SC200 SCSI-2 -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4" t="str">
        <f t="shared" si="1"/>
        <v>Contr. PCI SC875 Wide SCSI, SCSI-2 -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C67*20/120</f>
        <v>83500</v>
      </c>
      <c r="E67" s="4" t="str">
        <f t="shared" ref="E67:E130" si="3">_xlfn.CONCAT(A67," - ",B67)</f>
        <v>Contr. PCI AHA 2940AU SCSI-2 -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71333.333333333328</v>
      </c>
      <c r="E68" s="4" t="str">
        <f t="shared" si="3"/>
        <v>Contr. PCI AHA 2940UW Wide SCSI OEM -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4" t="str">
        <f t="shared" si="3"/>
        <v>Contr. PCI AHA 2940UW Wide SCSI -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4" t="str">
        <f t="shared" si="3"/>
        <v>Contr.PCI DA2100 Dual Wide SCSI -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5666.666666666667</v>
      </c>
      <c r="E71" s="4" t="str">
        <f t="shared" si="3"/>
        <v>Scheda 2 porte seriali, 1 porta parallela - 16550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3333.3333333333335</v>
      </c>
      <c r="E72" s="4" t="str">
        <f t="shared" si="3"/>
        <v xml:space="preserve">Scheda singola seriale -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3833.3333333333335</v>
      </c>
      <c r="E73" s="4" t="str">
        <f t="shared" si="3"/>
        <v xml:space="preserve">Scheda doppia seriale -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16333.333333333334</v>
      </c>
      <c r="E74" s="4" t="str">
        <f t="shared" si="3"/>
        <v xml:space="preserve">Scheda 4 porte seriali -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41833.333333333336</v>
      </c>
      <c r="E75" s="4" t="str">
        <f t="shared" si="3"/>
        <v xml:space="preserve">Scheda 8 porte seriali -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4" t="str">
        <f t="shared" si="3"/>
        <v xml:space="preserve">Scheda singola parallela -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2333.3333333333335</v>
      </c>
      <c r="E77" s="4" t="str">
        <f t="shared" si="3"/>
        <v xml:space="preserve">Scheda 2 porte joystick -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-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4" t="str">
        <f t="shared" si="3"/>
        <v>HARD DISK 2.5"  2,1GB U.Dma - 2,5"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43166.666666666664</v>
      </c>
      <c r="E80" s="4" t="str">
        <f t="shared" si="3"/>
        <v xml:space="preserve">HD 2,1 GB Ultra DMA 5400rpm - 3,5"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4" t="str">
        <f t="shared" si="3"/>
        <v xml:space="preserve">HD 3,2 GB Ultra DMA 5400rpm - 3,5"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4" t="str">
        <f t="shared" si="3"/>
        <v xml:space="preserve">HD 4,3 GB Ultra DMA 5400rpm - 3,5"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78166.666666666672</v>
      </c>
      <c r="E83" s="4" t="str">
        <f t="shared" si="3"/>
        <v xml:space="preserve">HD 5,2 GB Ultra DMA 5400rpm - 3,5"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92666.666666666672</v>
      </c>
      <c r="E84" s="4" t="str">
        <f t="shared" si="3"/>
        <v xml:space="preserve">HD 6,4 GB Ultra DMA 5400rpm - 3,5"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79333.333333333328</v>
      </c>
      <c r="E85" s="4" t="str">
        <f t="shared" si="3"/>
        <v>HD 2 GB SCSI III 5400 rpm - 3,5"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4" t="str">
        <f t="shared" si="3"/>
        <v>HD 3,2 GB SCSI III 5400rpm - 3,5"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92666.666666666672</v>
      </c>
      <c r="E87" s="4" t="str">
        <f t="shared" si="3"/>
        <v>HD 4,3 GB SCSI 5400 rpm - 3,5"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115833.33333333333</v>
      </c>
      <c r="E88" s="4" t="str">
        <f t="shared" si="3"/>
        <v>HD 4,5 GB SCSI ULTRA WIDE 7200rpm - 3,5"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213166.66666666666</v>
      </c>
      <c r="E89" s="4" t="str">
        <f t="shared" si="3"/>
        <v>HD 4,5 GB SCSI ULTRA WIDE 10.000rpm - 3,5"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5833.333333333333</v>
      </c>
      <c r="E90" s="4" t="str">
        <f t="shared" si="3"/>
        <v>FDD 1,44MB -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29166.666666666668</v>
      </c>
      <c r="E91" s="4" t="str">
        <f t="shared" si="3"/>
        <v>FLOPPY DRIVE 120MB -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45333.333333333336</v>
      </c>
      <c r="E92" s="4" t="str">
        <f t="shared" si="3"/>
        <v>ZIP DRIVE 100MB PARALL. -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4" t="str">
        <f t="shared" si="3"/>
        <v>ZIP ATAPI 100MB INTERNO -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48333.333333333336</v>
      </c>
      <c r="E94" s="4" t="str">
        <f t="shared" si="3"/>
        <v>ZIP DRIVE 100MB SCSI -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98166.666666666672</v>
      </c>
      <c r="E95" s="4" t="str">
        <f t="shared" si="3"/>
        <v>JAZ DRIVE 1GB INT. -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123833.33333333333</v>
      </c>
      <c r="E96" s="4" t="str">
        <f t="shared" si="3"/>
        <v>JAZ DRIVE 1GB EXT. -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45166.666666666664</v>
      </c>
      <c r="E97" s="4" t="str">
        <f t="shared" si="3"/>
        <v xml:space="preserve">KIT 10  CARTUCCE ZIP DRIVE -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105333.33333333333</v>
      </c>
      <c r="E98" s="4" t="str">
        <f t="shared" si="3"/>
        <v xml:space="preserve">KIT 3 CARTUCCE JAZ DRIVE -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4" t="str">
        <f t="shared" si="3"/>
        <v>KIT 3 CARTUCCE 120MB 3M -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666.66666666666663</v>
      </c>
      <c r="E100" s="4" t="str">
        <f t="shared" si="3"/>
        <v>FRAME HDD  -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833.33333333333337</v>
      </c>
      <c r="E101" s="4" t="str">
        <f t="shared" si="3"/>
        <v>FRAME FDD  -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6833.333333333333</v>
      </c>
      <c r="E102" s="4" t="str">
        <f t="shared" si="3"/>
        <v>FRAME REMOVIBILE 3.5" -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-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122833.33333333333</v>
      </c>
      <c r="E104" s="4" t="str">
        <f t="shared" si="3"/>
        <v>M.O. + CD 4X,  PD 2000 INT. 650 MB -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151666.66666666666</v>
      </c>
      <c r="E105" s="4" t="str">
        <f t="shared" si="3"/>
        <v>M.O. + CD 4X,  PD 2000 EXT. 650 MB -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40166.666666666664</v>
      </c>
      <c r="E106" s="4" t="str">
        <f t="shared" si="3"/>
        <v xml:space="preserve">KIT 5 CARTUCCE 650 MB -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-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18666.666666666668</v>
      </c>
      <c r="E108" s="4" t="str">
        <f t="shared" si="3"/>
        <v>CD ROM 24X HITACHI CDR 8330 - 24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18833.333333333332</v>
      </c>
      <c r="E109" s="4" t="str">
        <f t="shared" si="3"/>
        <v>CD ROM 24X CREATIVE - 24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20166.666666666668</v>
      </c>
      <c r="E110" s="4" t="str">
        <f t="shared" si="3"/>
        <v>CD ROM 24X PIONEER 502-S Bulk - 24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26666.666666666668</v>
      </c>
      <c r="E111" s="4" t="str">
        <f t="shared" si="3"/>
        <v>CD ROM 34X ASUS - 34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4" t="str">
        <f t="shared" si="3"/>
        <v>CD ROM 24X SCSI NEC - 24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35833.333333333336</v>
      </c>
      <c r="E113" s="4" t="str">
        <f t="shared" si="3"/>
        <v>CD ROM 32X SCSI WAITEC - 32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4" t="str">
        <f t="shared" si="3"/>
        <v>CD ROM PLEXTOR PX-32TSI - 32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102333.33333333333</v>
      </c>
      <c r="E115" s="4" t="str">
        <f t="shared" si="3"/>
        <v>DVD CREATIVE KIT ENCORE DXR2 -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-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4" t="str">
        <f t="shared" si="3"/>
        <v>CONFEZIONE 10 CDR 74' -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5666.666666666667</v>
      </c>
      <c r="E118" s="4" t="str">
        <f t="shared" si="3"/>
        <v>CD RISCRIVIBILE 74' -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5833.333333333333</v>
      </c>
      <c r="E119" s="4" t="str">
        <f t="shared" si="3"/>
        <v>CONFEZIONE 10 CDR 74' KODAK -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12833.333333333334</v>
      </c>
      <c r="E120" s="4" t="str">
        <f t="shared" si="3"/>
        <v>SOFTWARE LABELLER CD KIT -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4" t="str">
        <f t="shared" si="3"/>
        <v>WAITEC WT48/1 - GEAR -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123666.66666666667</v>
      </c>
      <c r="E122" s="4" t="str">
        <f t="shared" si="3"/>
        <v>WAITEC 2036EI/1 - SOFTWARE  -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129666.66666666667</v>
      </c>
      <c r="E123" s="4" t="str">
        <f t="shared" si="3"/>
        <v>RICOH MP6200ADP + SOFT.+5 CDR -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146333.33333333334</v>
      </c>
      <c r="E124" s="4" t="str">
        <f t="shared" si="3"/>
        <v>RICOH MP6200SR - SOFTWARE SCSI -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147166.66666666666</v>
      </c>
      <c r="E125" s="4" t="str">
        <f t="shared" si="3"/>
        <v>WAITEC 2026/1 - SOFTWARE SCSI -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152166.66666666666</v>
      </c>
      <c r="E126" s="4" t="str">
        <f t="shared" si="3"/>
        <v>CDR 480i PLASMON EASY CD -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4" t="str">
        <f t="shared" si="3"/>
        <v>CDR 480e PLASMON EASY CD -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-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4" t="str">
        <f t="shared" si="3"/>
        <v xml:space="preserve">SIMM 8MB 72 PIN (EDO) -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8666.6666666666661</v>
      </c>
      <c r="E130" s="4" t="str">
        <f t="shared" si="3"/>
        <v xml:space="preserve">SIMM 16MB 72 PIN (EDO) -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C131*20/120</f>
        <v>16166.666666666666</v>
      </c>
      <c r="E131" s="4" t="str">
        <f t="shared" ref="E131:E194" si="5">_xlfn.CONCAT(A131," - ",B131)</f>
        <v xml:space="preserve">SIMM 32MB 72 PIN (EDO) -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-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21833.333333333332</v>
      </c>
      <c r="E133" s="4" t="str">
        <f t="shared" si="5"/>
        <v>M/F MOTOROLA 3400PRO 28800 EXT -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28166.666666666668</v>
      </c>
      <c r="E134" s="4" t="str">
        <f t="shared" si="5"/>
        <v>M/F LEONARDO PC 33600 INT OEM -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31666.666666666668</v>
      </c>
      <c r="E135" s="4" t="str">
        <f t="shared" si="5"/>
        <v>M/F LEONARDO PC 33600 EXT -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31833.333333333332</v>
      </c>
      <c r="E136" s="4" t="str">
        <f t="shared" si="5"/>
        <v>M/F MOTOROLA 56K  EXT BULK -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32833.333333333336</v>
      </c>
      <c r="E137" s="4" t="str">
        <f t="shared" si="5"/>
        <v>M/F LEONARDO PC 33600 INT -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4" t="str">
        <f t="shared" si="5"/>
        <v>M/F TIZIANO 33600 EXT -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36666.666666666664</v>
      </c>
      <c r="E139" s="4" t="str">
        <f t="shared" si="5"/>
        <v>M/F SPORTSTER FLASH 33600 EXT ITA  -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41666.666666666664</v>
      </c>
      <c r="E140" s="4" t="str">
        <f t="shared" si="5"/>
        <v>M/F MOTOROLA 56K  EXT -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42833.333333333336</v>
      </c>
      <c r="E141" s="4" t="str">
        <f t="shared" si="5"/>
        <v>M/F LEONARDO  56K  EXT -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46333.333333333336</v>
      </c>
      <c r="E142" s="4" t="str">
        <f t="shared" si="5"/>
        <v>M/F TIZIANO 56K EXT -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46666.666666666664</v>
      </c>
      <c r="E143" s="4" t="str">
        <f t="shared" si="5"/>
        <v>M/F SPORTSTER MESSAGE PLUS -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4" t="str">
        <f t="shared" si="5"/>
        <v>M/F LEONARDO PCMCIA 33600 -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50833.333333333336</v>
      </c>
      <c r="E145" s="4" t="str">
        <f t="shared" si="5"/>
        <v>KIT VIDEOCONFERENZA "GALILEO" -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55833.333333333336</v>
      </c>
      <c r="E146" s="4" t="str">
        <f t="shared" si="5"/>
        <v>MODEM ISDN TINTORETTO EXT. -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4" t="str">
        <f t="shared" si="5"/>
        <v>M/F LEONARDO PCMCIA 56K -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4" t="str">
        <f t="shared" si="5"/>
        <v>MODEM MOTOROLA ISDN  EXT.64/128K -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116833.33333333333</v>
      </c>
      <c r="E149" s="4" t="str">
        <f t="shared" si="5"/>
        <v>M/F ISDN DONATELLO EXT. -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-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4" t="str">
        <f t="shared" si="5"/>
        <v>SOUND AXP201/U PCI 64 -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4" t="str">
        <f t="shared" si="5"/>
        <v>SOUND BLASTER 16 PnP  O.E.M. -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14833.333333333334</v>
      </c>
      <c r="E153" s="4" t="str">
        <f t="shared" si="5"/>
        <v>SOUND BLASTER 16 PnP NO IDE -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4" t="str">
        <f t="shared" si="5"/>
        <v>SOUND BLASTER AWE64 STD OEM -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32666.666666666668</v>
      </c>
      <c r="E155" s="4" t="str">
        <f t="shared" si="5"/>
        <v>SOUND BLASTER AWE64 STANDARD -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54833.333333333336</v>
      </c>
      <c r="E156" s="4" t="str">
        <f t="shared" si="5"/>
        <v>SOUND BLASTER AWE64 GOLD PNP  -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49166.666666666664</v>
      </c>
      <c r="E157" s="4" t="str">
        <f t="shared" si="5"/>
        <v>KIT "DISCOVERY AWE64" 24X PNP -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3166.6666666666665</v>
      </c>
      <c r="E158" s="4" t="str">
        <f t="shared" si="5"/>
        <v>SPEAKERS MLI-699 -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4333.333333333333</v>
      </c>
      <c r="E159" s="4" t="str">
        <f t="shared" si="5"/>
        <v>SPEAKER 25 W -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4666.666666666667</v>
      </c>
      <c r="E160" s="4" t="str">
        <f t="shared" si="5"/>
        <v>SPEAKER PROFESSIONAL 70 W -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9333.3333333333339</v>
      </c>
      <c r="E161" s="4" t="str">
        <f t="shared" si="5"/>
        <v>ULTRA SPEAKER 130W -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-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4" t="str">
        <f t="shared" si="5"/>
        <v xml:space="preserve">PENTIUM 166 INTEL MMX -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41666.666666666664</v>
      </c>
      <c r="E164" s="4" t="str">
        <f t="shared" si="5"/>
        <v xml:space="preserve">PENTIUM 200 INTEL MMX -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63666.666666666664</v>
      </c>
      <c r="E165" s="4" t="str">
        <f t="shared" si="5"/>
        <v xml:space="preserve">PENTIUM 233 INTEL MMX -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87333.333333333328</v>
      </c>
      <c r="E166" s="4" t="str">
        <f t="shared" si="5"/>
        <v xml:space="preserve">PENTIUM II 233 INTEL 512k -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126166.66666666667</v>
      </c>
      <c r="E167" s="4" t="str">
        <f t="shared" si="5"/>
        <v xml:space="preserve">PENTIUM II 266 INTEL 512k -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174166.66666666666</v>
      </c>
      <c r="E168" s="4" t="str">
        <f t="shared" si="5"/>
        <v xml:space="preserve">PENTIUM II 300 INTEL 512K -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261333.33333333334</v>
      </c>
      <c r="E169" s="4" t="str">
        <f t="shared" si="5"/>
        <v xml:space="preserve">PENTIUM II 333 INTEL 512K -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4" t="str">
        <f t="shared" si="5"/>
        <v xml:space="preserve">SGS P 166+ -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26333.333333333332</v>
      </c>
      <c r="E171" s="4" t="str">
        <f t="shared" si="5"/>
        <v xml:space="preserve">IBM 200 MX -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43333.333333333336</v>
      </c>
      <c r="E172" s="4" t="str">
        <f t="shared" si="5"/>
        <v xml:space="preserve">IBM 233 MX -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32166.666666666668</v>
      </c>
      <c r="E173" s="4" t="str">
        <f t="shared" si="5"/>
        <v xml:space="preserve">AMD K6-166 -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4" t="str">
        <f t="shared" si="5"/>
        <v xml:space="preserve">AMD K6-200 -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52333.333333333336</v>
      </c>
      <c r="E175" s="4" t="str">
        <f t="shared" si="5"/>
        <v xml:space="preserve">AMD K6-233 -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4" t="str">
        <f t="shared" si="5"/>
        <v xml:space="preserve">PENTIUM PRO 180 MZH -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173333.33333333334</v>
      </c>
      <c r="E177" s="4" t="str">
        <f t="shared" si="5"/>
        <v xml:space="preserve">PENTIUM PRO 200 MZH -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1333.3333333333333</v>
      </c>
      <c r="E178" s="4" t="str">
        <f t="shared" si="5"/>
        <v xml:space="preserve">VENTOLINA PENTIUM 75-166 -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1666.6666666666667</v>
      </c>
      <c r="E179" s="4" t="str">
        <f t="shared" si="5"/>
        <v xml:space="preserve">VENTOLINA PENTIUM 200 -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4" t="str">
        <f t="shared" si="5"/>
        <v xml:space="preserve">VENTOLA PER PENTIUM PRO -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1833.3333333333333</v>
      </c>
      <c r="E181" s="4" t="str">
        <f t="shared" si="5"/>
        <v xml:space="preserve">VENTOLINA PER IBM/CYRIX 686 -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1666.6666666666667</v>
      </c>
      <c r="E182" s="4" t="str">
        <f t="shared" si="5"/>
        <v xml:space="preserve">VENTOLA 3 PIN per TX97 -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4333.333333333333</v>
      </c>
      <c r="E183" s="4" t="str">
        <f t="shared" si="5"/>
        <v xml:space="preserve">VENTOLA PENTIUM II -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-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3666.6666666666665</v>
      </c>
      <c r="E185" s="4" t="str">
        <f t="shared" si="5"/>
        <v>TAST. ITA 105 TASTI WIN 95 -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4" t="str">
        <f t="shared" si="5"/>
        <v>TAST. ITA   79t -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4" t="str">
        <f t="shared" si="5"/>
        <v>TAST. USA 79t -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4333.333333333333</v>
      </c>
      <c r="E188" s="4" t="str">
        <f t="shared" si="5"/>
        <v>TAST. USA 105 TASTI WIN95 -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4166.666666666667</v>
      </c>
      <c r="E189" s="4" t="str">
        <f t="shared" si="5"/>
        <v>TAST. ITA  105 TASTI NMB, WIN95 -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4166.666666666667</v>
      </c>
      <c r="E190" s="4" t="str">
        <f t="shared" si="5"/>
        <v>TAST. ITA  105 TASTI NMB, PS/2 WIN95 -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7666.666666666667</v>
      </c>
      <c r="E191" s="4" t="str">
        <f t="shared" si="5"/>
        <v>TAST. ITA 105 TASTI "CYPRESS"  WIN95 -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-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6166.666666666667</v>
      </c>
      <c r="E193" s="4" t="str">
        <f t="shared" si="5"/>
        <v>MOUSE  PILOT SERIALE -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6166.666666666667</v>
      </c>
      <c r="E194" s="4" t="str">
        <f t="shared" si="5"/>
        <v>MOUSE  PILOT P/S2 -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C195*20/120</f>
        <v>1833.3333333333333</v>
      </c>
      <c r="E195" s="4" t="str">
        <f t="shared" ref="E195:E258" si="7">_xlfn.CONCAT(A195," - ",B195)</f>
        <v>MOUSE SERIALE 3 TASTI -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7666.666666666667</v>
      </c>
      <c r="E196" s="4" t="str">
        <f t="shared" si="7"/>
        <v>MOUSE TRACKBALL  -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3166.6666666666665</v>
      </c>
      <c r="E197" s="4" t="str">
        <f t="shared" si="7"/>
        <v>MOUSE "RAINBOW" SERIALE -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2166.6666666666665</v>
      </c>
      <c r="E198" s="4" t="str">
        <f t="shared" si="7"/>
        <v>MOUSE  ECHO PS/2 -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4333.333333333333</v>
      </c>
      <c r="E199" s="4" t="str">
        <f t="shared" si="7"/>
        <v>VENUS MOUSE SERIALE -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4333.333333333333</v>
      </c>
      <c r="E200" s="4" t="str">
        <f t="shared" si="7"/>
        <v>VENUS MOUSE PS/2 -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3333.3333333333335</v>
      </c>
      <c r="E201" s="4" t="str">
        <f t="shared" si="7"/>
        <v>JOYSTICK DIGITALE -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8166.666666666667</v>
      </c>
      <c r="E202" s="4" t="str">
        <f t="shared" si="7"/>
        <v>JOYSTICK ULTRASTRIKER -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4" t="str">
        <f t="shared" si="7"/>
        <v>NAVIGATOR MOUSE -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11333.333333333334</v>
      </c>
      <c r="E204" s="4" t="str">
        <f t="shared" si="7"/>
        <v>JOYSTICK EXCALIBUR -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4" t="str">
        <f t="shared" si="7"/>
        <v>GAMEPAD CONQUEROR -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4" t="str">
        <f t="shared" si="7"/>
        <v>COLOR HAND SCANNER -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25166.666666666668</v>
      </c>
      <c r="E207" s="4" t="str">
        <f t="shared" si="7"/>
        <v>SCANNER COLORADO 4800 SW + OCR  -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32833.333333333336</v>
      </c>
      <c r="E208" s="4" t="str">
        <f t="shared" si="7"/>
        <v>SCANNER COLORADO D600 SW + OCR  -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51666.666666666664</v>
      </c>
      <c r="E209" s="4" t="str">
        <f t="shared" si="7"/>
        <v>SCANNER  DIRECT 9600 SW + OCR -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45166.666666666664</v>
      </c>
      <c r="E210" s="4" t="str">
        <f t="shared" si="7"/>
        <v>SCANNER  JEWEL 4800 SCSI -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76333.333333333328</v>
      </c>
      <c r="E211" s="4" t="str">
        <f t="shared" si="7"/>
        <v>SCANNER PROFI  9600 SCSI -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68666.666666666672</v>
      </c>
      <c r="E212" s="4" t="str">
        <f t="shared" si="7"/>
        <v>SCANNER PHODOX U. S. 300 -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4" t="str">
        <f t="shared" si="7"/>
        <v>FILMSCAN-200PC -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666.66666666666663</v>
      </c>
      <c r="E214" s="4" t="str">
        <f t="shared" si="7"/>
        <v xml:space="preserve">TAPPETINO PER MOUSE -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4" t="str">
        <f t="shared" si="7"/>
        <v xml:space="preserve">ALIMENTATORE 200 W CE -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20833.333333333332</v>
      </c>
      <c r="E216" s="4" t="str">
        <f t="shared" si="7"/>
        <v xml:space="preserve">ALIMENTATORE 250 W CE ATX -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16333.333333333334</v>
      </c>
      <c r="E217" s="4" t="str">
        <f t="shared" si="7"/>
        <v xml:space="preserve">ALIMENTATORE 230 W CE ATX -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23333.333333333332</v>
      </c>
      <c r="E218" s="4" t="str">
        <f t="shared" si="7"/>
        <v xml:space="preserve">ALIMENTATORE 300 W CE ATX -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833.33333333333337</v>
      </c>
      <c r="E219" s="4" t="str">
        <f t="shared" si="7"/>
        <v>CAVO PARALLELO STAMP. MT 1,8 -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4" t="str">
        <f t="shared" si="7"/>
        <v>CAVO PARALLELO STAMP. MT 1,8 -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4" t="str">
        <f t="shared" si="7"/>
        <v xml:space="preserve">CAVO PARALLELO STAMP. MT 3 -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1333.3333333333333</v>
      </c>
      <c r="E222" s="4" t="str">
        <f t="shared" si="7"/>
        <v>CONNETTORE MOUSE PS/2 -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1833.3333333333333</v>
      </c>
      <c r="E223" s="4" t="str">
        <f t="shared" si="7"/>
        <v xml:space="preserve">CONNETTORE TASTIERA PS/2 -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4" t="str">
        <f t="shared" si="7"/>
        <v>CONNETTORE USB/MIR -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2333.3333333333335</v>
      </c>
      <c r="E225" s="4" t="str">
        <f t="shared" si="7"/>
        <v>DATA-SWITCH 2/1 MANUALE -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3833.3333333333335</v>
      </c>
      <c r="E226" s="4" t="str">
        <f t="shared" si="7"/>
        <v>DATA-SWITCH 2/2 MANUALE -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4" t="str">
        <f t="shared" si="7"/>
        <v>DATA-SWITCH 2/1 BIDIREZ. -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-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4" t="str">
        <f t="shared" si="7"/>
        <v>COMBO DOS6.22+WIN3.11+DSK.MAN. -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27833.333333333332</v>
      </c>
      <c r="E230" s="4" t="str">
        <f t="shared" si="7"/>
        <v>WINDOWS 95, MANUALI + CD -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15833.333333333334</v>
      </c>
      <c r="E231" s="4" t="str">
        <f t="shared" si="7"/>
        <v>LICENZA STUDENTE SISTEMI  -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4" t="str">
        <f t="shared" si="7"/>
        <v>LICENZA STUDENTE APPLICAZIONI -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4" t="str">
        <f t="shared" si="7"/>
        <v>WIN NT WORKSTATION 4.0 -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4" t="str">
        <f t="shared" si="7"/>
        <v>OFFICE SMALL BUSINESS -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10166.666666666666</v>
      </c>
      <c r="E235" s="4" t="str">
        <f t="shared" si="7"/>
        <v>WORKS 4.5 ITA, MANUALI + CD -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148833.33333333334</v>
      </c>
      <c r="E236" s="4" t="str">
        <f t="shared" si="7"/>
        <v>FIVE PACK WIN 95 -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164166.66666666666</v>
      </c>
      <c r="E237" s="4" t="str">
        <f t="shared" si="7"/>
        <v>FIVE PACK COMBO WIN3.11-DOS -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49333.333333333336</v>
      </c>
      <c r="E238" s="4" t="str">
        <f t="shared" si="7"/>
        <v>FIVE PACK WORKS 4.5 -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114166.66666666667</v>
      </c>
      <c r="E239" s="4" t="str">
        <f t="shared" si="7"/>
        <v>3-PACK  HOME ESSENTIALS 98 -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189666.66666666666</v>
      </c>
      <c r="E240" s="4" t="str">
        <f t="shared" si="7"/>
        <v>3-PACK WIN NT WORKSTATION 4.0 -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222333.33333333334</v>
      </c>
      <c r="E241" s="4" t="str">
        <f t="shared" si="7"/>
        <v>3-PACK OFFICE SMALL BUSINESS -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4" t="str">
        <f t="shared" si="7"/>
        <v xml:space="preserve">CD VIDEOGUIDA  WIN'95 -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4" t="str">
        <f t="shared" si="7"/>
        <v xml:space="preserve">CD VIDEGUIDA INTERNET -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67666.666666666672</v>
      </c>
      <c r="E244" s="4" t="str">
        <f t="shared" si="7"/>
        <v>WINDOWS 95  -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32833.333333333336</v>
      </c>
      <c r="E245" s="4" t="str">
        <f t="shared" si="7"/>
        <v>WINDOWS 95 Lic. Agg. -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4" t="str">
        <f t="shared" si="7"/>
        <v>EXCEL 7.0 -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4" t="str">
        <f t="shared" si="7"/>
        <v>EXCEL 97 -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43166.666666666664</v>
      </c>
      <c r="E248" s="4" t="str">
        <f t="shared" si="7"/>
        <v>EXCEL 97 Agg. -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107666.66666666667</v>
      </c>
      <c r="E249" s="4" t="str">
        <f t="shared" si="7"/>
        <v>WORD 97 -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43166.666666666664</v>
      </c>
      <c r="E250" s="4" t="str">
        <f t="shared" si="7"/>
        <v>WORD 97 Agg. -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4" t="str">
        <f t="shared" si="7"/>
        <v>ACCESS 97 -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4" t="str">
        <f t="shared" si="7"/>
        <v>OFFICE 97 SMALL BUSINESS -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43166.666666666664</v>
      </c>
      <c r="E253" s="4" t="str">
        <f t="shared" si="7"/>
        <v>HOME ESSENTIALS 98 -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45666.666666666664</v>
      </c>
      <c r="E254" s="4" t="str">
        <f t="shared" si="7"/>
        <v>FRONTPAGE 98 -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4" t="str">
        <f t="shared" si="7"/>
        <v>OFFICE '97 -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4" t="str">
        <f t="shared" si="7"/>
        <v>OFFICE '97 Agg. -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197833.33333333334</v>
      </c>
      <c r="E257" s="4" t="str">
        <f t="shared" si="7"/>
        <v>OFFICE '97 Professional -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138666.66666666666</v>
      </c>
      <c r="E258" s="4" t="str">
        <f t="shared" si="7"/>
        <v>OFFICE '97 Professional Agg. -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C259*20/120</f>
        <v>37833.333333333336</v>
      </c>
      <c r="E259" s="4" t="str">
        <f t="shared" ref="E259:E322" si="9">_xlfn.CONCAT(A259," - ",B259)</f>
        <v>VISUAL BASIC 4.0 STD -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16333.333333333334</v>
      </c>
      <c r="E260" s="4" t="str">
        <f t="shared" si="9"/>
        <v>VISUAL BASIC 4.0 Agg. -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198333.33333333334</v>
      </c>
      <c r="E261" s="4" t="str">
        <f t="shared" si="9"/>
        <v>VISUAL BASIC 4.0 PROFESSIONAL -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4" t="str">
        <f t="shared" si="9"/>
        <v>VISUAL BASIC 4.0 PROF. Agg. -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401166.66666666669</v>
      </c>
      <c r="E263" s="4" t="str">
        <f t="shared" si="9"/>
        <v>VISUAL BASIC 4.0 ENTERPRICE -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170166.66666666666</v>
      </c>
      <c r="E264" s="4" t="str">
        <f t="shared" si="9"/>
        <v>VISUAL BASIC 4.0 ENTERPRICE Agg. -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107666.66666666667</v>
      </c>
      <c r="E265" s="4" t="str">
        <f t="shared" si="9"/>
        <v>POWERPOINT 97 -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43166.666666666664</v>
      </c>
      <c r="E266" s="4" t="str">
        <f t="shared" si="9"/>
        <v>POWERPOINT 97 Agg. -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32166.666666666668</v>
      </c>
      <c r="E267" s="4" t="str">
        <f t="shared" si="9"/>
        <v>PUBLISHER 3.0 -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4" t="str">
        <f t="shared" si="9"/>
        <v>PUBLISHER 3.0 Agg. -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4" t="str">
        <f t="shared" si="9"/>
        <v>WINDOWS NT 4.0 WORKSTATION -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4" t="str">
        <f t="shared" si="9"/>
        <v>WINDOWS NT 4.0 Agg. WORKSTATION -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302333.33333333331</v>
      </c>
      <c r="E271" s="4" t="str">
        <f t="shared" si="9"/>
        <v>WINDOWS NT 4.0 SERVER 5 client -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32166.666666666668</v>
      </c>
      <c r="E272" s="4" t="str">
        <f t="shared" si="9"/>
        <v>WINDOWS 3.1 -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4" t="str">
        <f t="shared" si="9"/>
        <v>POWERPOINT 4.0 -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4" t="str">
        <f t="shared" si="9"/>
        <v>EXCEL 5.0 -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105333.33333333333</v>
      </c>
      <c r="E275" s="4" t="str">
        <f t="shared" si="9"/>
        <v>ACCESS 2.0 -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4" t="str">
        <f t="shared" si="9"/>
        <v>ACCESS 2.0 Competitivo -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159166.66666666666</v>
      </c>
      <c r="E277" s="4" t="str">
        <f t="shared" si="9"/>
        <v xml:space="preserve">OFFICE 4.2 -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187666.66666666666</v>
      </c>
      <c r="E278" s="4" t="str">
        <f t="shared" si="9"/>
        <v xml:space="preserve">OFFICE 4.3 PROFESSIONAL -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-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4" t="str">
        <f t="shared" si="9"/>
        <v>STAMP.EPSON LX300 - 9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107666.66666666667</v>
      </c>
      <c r="E281" s="4" t="str">
        <f t="shared" si="9"/>
        <v>STAMP.EPSON LX1050+ - 9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4" t="str">
        <f t="shared" si="9"/>
        <v>STAMP.EPSON FX870 - 9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4" t="str">
        <f t="shared" si="9"/>
        <v>STAMP.EPSON FX1170 - 9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4" t="str">
        <f t="shared" si="9"/>
        <v>STAMP.EPSON LQ570+ - 24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4" t="str">
        <f t="shared" si="9"/>
        <v>STAMP.EPSON LQ2070+ - 24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210833.33333333334</v>
      </c>
      <c r="E286" s="4" t="str">
        <f t="shared" si="9"/>
        <v>STAMP.EPSON LQ 2170 - 24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42666.666666666664</v>
      </c>
      <c r="E287" s="4" t="str">
        <f t="shared" si="9"/>
        <v>STAMP.EPSON STYLUS 300COLOR -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61833.333333333336</v>
      </c>
      <c r="E288" s="4" t="str">
        <f t="shared" si="9"/>
        <v>STAMP.EPSON STYLUS 400COLOR -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76166.666666666672</v>
      </c>
      <c r="E289" s="4" t="str">
        <f t="shared" si="9"/>
        <v>STAMP.EPSON STYLUS 600COLOR -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4" t="str">
        <f t="shared" si="9"/>
        <v>STAMP.EPSON STYLUS 800COLOR -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261833.33333333334</v>
      </c>
      <c r="E291" s="4" t="str">
        <f t="shared" si="9"/>
        <v>STAMP.EPSON STYLUS 1520COLOR -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4" t="str">
        <f t="shared" si="9"/>
        <v>STAMP.EPSON STYLUS 1000 -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261833.33333333334</v>
      </c>
      <c r="E293" s="4" t="str">
        <f t="shared" si="9"/>
        <v>STAMP.EPSON STYLUS PRO XL+ -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452666.66666666669</v>
      </c>
      <c r="E294" s="4" t="str">
        <f t="shared" si="9"/>
        <v xml:space="preserve">STAMP.EPSON STYLUS  3000 -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106666.66666666667</v>
      </c>
      <c r="E295" s="4" t="str">
        <f t="shared" si="9"/>
        <v xml:space="preserve">STAMP.EPSON STYLUS PHOTO -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4" t="str">
        <f t="shared" si="9"/>
        <v>STAMP. CANON BJ-250 COLOR -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68833.333333333328</v>
      </c>
      <c r="E297" s="4" t="str">
        <f t="shared" si="9"/>
        <v>STAMP. CANON BJC-80 COLOR -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60166.666666666664</v>
      </c>
      <c r="E298" s="4" t="str">
        <f t="shared" si="9"/>
        <v>STAMP. CANON BJC-4300 COLOR -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90666.666666666672</v>
      </c>
      <c r="E299" s="4" t="str">
        <f t="shared" si="9"/>
        <v>STAMP. CANON BJC-4550 COLOR -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4" t="str">
        <f t="shared" si="9"/>
        <v>STAMP. CANON BJC-4650 COLOR -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175666.66666666666</v>
      </c>
      <c r="E301" s="4" t="str">
        <f t="shared" si="9"/>
        <v>STAMP. CANON BJC-5500 COLOR -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80333.333333333328</v>
      </c>
      <c r="E302" s="4" t="str">
        <f t="shared" si="9"/>
        <v>STAMP. CANON BJC-620 COLOR -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120333.33333333333</v>
      </c>
      <c r="E303" s="4" t="str">
        <f t="shared" si="9"/>
        <v>STAMP. CANON BJC-7000 COLOR -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44833.333333333336</v>
      </c>
      <c r="E304" s="4" t="str">
        <f t="shared" si="9"/>
        <v>STAMP. HP 400L -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61833.333333333336</v>
      </c>
      <c r="E305" s="4" t="str">
        <f t="shared" si="9"/>
        <v>STAMP. HP 670 -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4" t="str">
        <f t="shared" si="9"/>
        <v>STAMP. HP 690+ -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90166.666666666672</v>
      </c>
      <c r="E307" s="4" t="str">
        <f t="shared" si="9"/>
        <v>STAMP. HP 720C -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4" t="str">
        <f t="shared" si="9"/>
        <v>STAMP. HP 870 CXI -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107333.33333333333</v>
      </c>
      <c r="E309" s="4" t="str">
        <f t="shared" si="9"/>
        <v>STAMP. HP 890C -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150333.33333333334</v>
      </c>
      <c r="E310" s="4" t="str">
        <f t="shared" si="9"/>
        <v>STAMP. HP 1100C -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120333.33333333333</v>
      </c>
      <c r="E311" s="4" t="str">
        <f t="shared" si="9"/>
        <v>STAMP. HP 6L -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242833.33333333334</v>
      </c>
      <c r="E312" s="4" t="str">
        <f t="shared" si="9"/>
        <v>STAMP. HP 6P -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297666.66666666669</v>
      </c>
      <c r="E313" s="4" t="str">
        <f t="shared" si="9"/>
        <v>STAMP. HP 6MP -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-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14166.666666666666</v>
      </c>
      <c r="E315" s="4" t="str">
        <f t="shared" si="9"/>
        <v>CASE DESKTOP   CE CK 131-6 -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4" t="str">
        <f t="shared" si="9"/>
        <v>CASE MINITOWER CE CK 136-1 -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19166.666666666668</v>
      </c>
      <c r="E317" s="4" t="str">
        <f t="shared" si="9"/>
        <v xml:space="preserve">CASE MIDITOWER CE CK 135-1 -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25333.333333333332</v>
      </c>
      <c r="E318" s="4" t="str">
        <f t="shared" si="9"/>
        <v xml:space="preserve">CASE BIG TOWER CE   CK139-1 -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13666.666666666666</v>
      </c>
      <c r="E319" s="4" t="str">
        <f t="shared" si="9"/>
        <v>CASE DESKTOP CE CK 131-8 -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4" t="str">
        <f t="shared" si="9"/>
        <v>CASE SUB-MIDITOWER CE  CK 132-3 -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19166.666666666668</v>
      </c>
      <c r="E321" s="4" t="str">
        <f t="shared" si="9"/>
        <v>CASE  MIDITOWER CE  CK 135-2 -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4" t="str">
        <f t="shared" si="9"/>
        <v>CASE TOWER CE CK 139-2 -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C323*20/120</f>
        <v>13333.333333333334</v>
      </c>
      <c r="E323" s="4" t="str">
        <f t="shared" ref="E323:E337" si="11">_xlfn.CONCAT(A323," - ",B323)</f>
        <v>CASE MIDITOWER BC VIP 432 -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4" t="str">
        <f t="shared" si="11"/>
        <v>CASE TOWER BC VIP 730 -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-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4" t="str">
        <f t="shared" si="11"/>
        <v>GR.CONT.REVOLUTION E300  -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38833.333333333336</v>
      </c>
      <c r="E327" s="4" t="str">
        <f t="shared" si="11"/>
        <v>GR.CONT.REVOLUTION F450 -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4" t="str">
        <f t="shared" si="11"/>
        <v>GR.CONT.REVOLUTION L600 -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49666.666666666664</v>
      </c>
      <c r="E329" s="4" t="str">
        <f t="shared" si="11"/>
        <v>GR.CONT.POWER PRO 600 -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79666.666666666672</v>
      </c>
      <c r="E330" s="4" t="str">
        <f t="shared" si="11"/>
        <v>GR.CONT.POWER PRO 750 -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104333.33333333333</v>
      </c>
      <c r="E331" s="4" t="str">
        <f t="shared" si="11"/>
        <v>GR.CONT.POWER PRO 900 -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126166.66666666667</v>
      </c>
      <c r="E332" s="4" t="str">
        <f t="shared" si="11"/>
        <v>GR.CONT.POWER PRO 1000 -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4" t="str">
        <f t="shared" si="11"/>
        <v>GR.CONT.POWER PRO 1600 -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4" t="str">
        <f t="shared" si="11"/>
        <v>GR.CONT.POWER PRO 2400 -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4" t="str">
        <f t="shared" si="11"/>
        <v>GR.CONT.POWERSAVE 4000 -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1141666.6666666667</v>
      </c>
      <c r="E336" s="4" t="str">
        <f t="shared" si="11"/>
        <v>GR.CONT.POWERSAVE 7500 -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4" t="str">
        <f t="shared" si="11"/>
        <v>GR.CONT.POWERSAVE 12500 -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3"/>
  <sheetViews>
    <sheetView workbookViewId="0">
      <selection activeCell="D19" sqref="D19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30.109375" bestFit="1" customWidth="1"/>
    <col min="5" max="5" width="9.33203125" customWidth="1"/>
    <col min="6" max="6" width="7.33203125" customWidth="1"/>
    <col min="7" max="7" width="18.109375" bestFit="1" customWidth="1"/>
    <col min="8" max="25" width="9.33203125" customWidth="1"/>
  </cols>
  <sheetData>
    <row r="1" spans="1:25" ht="12.75" customHeight="1" x14ac:dyDescent="0.3">
      <c r="A1" s="6" t="s">
        <v>484</v>
      </c>
      <c r="B1" s="6" t="s">
        <v>485</v>
      </c>
      <c r="C1" s="6" t="s">
        <v>571</v>
      </c>
      <c r="D1" s="6" t="s">
        <v>572</v>
      </c>
      <c r="E1" s="4"/>
      <c r="F1" s="6" t="s">
        <v>574</v>
      </c>
      <c r="G1" s="6" t="s">
        <v>573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3">
      <c r="A2" s="7" t="s">
        <v>486</v>
      </c>
      <c r="B2" s="7">
        <v>40</v>
      </c>
      <c r="C2" s="7" t="str" cm="1">
        <f t="array" ref="C2">_xlfn.IFS(B2=0,"RESPINTO",B2=40,"SUFFICIENTE",B2=60,"DISCRETO",B2=70,"BUONO")</f>
        <v>SUFFICIENTE</v>
      </c>
      <c r="D2" s="15" t="str">
        <f>VLOOKUP(B2,$F$2:$G$5,2,FALSE)</f>
        <v>SUFFICIENTE</v>
      </c>
      <c r="E2" s="8"/>
      <c r="F2" s="17">
        <v>0</v>
      </c>
      <c r="G2" s="17" t="s">
        <v>575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2.75" customHeight="1" x14ac:dyDescent="0.3">
      <c r="A3" s="7" t="s">
        <v>487</v>
      </c>
      <c r="B3" s="7">
        <v>60</v>
      </c>
      <c r="C3" s="7" t="str" cm="1">
        <f t="array" ref="C3">_xlfn.IFS(B3=0,"RESPINTO",B3=40,"SUFFICIENTE",B3=60,"DISCRETO",B3=70,"BUONO")</f>
        <v>DISCRETO</v>
      </c>
      <c r="D3" s="15" t="str">
        <f t="shared" ref="D3:D8" si="0">VLOOKUP(B3,$F$2:$G$5,2,FALSE)</f>
        <v>DISCRETO</v>
      </c>
      <c r="E3" s="8"/>
      <c r="F3" s="17">
        <v>40</v>
      </c>
      <c r="G3" s="17" t="s">
        <v>578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2.75" customHeight="1" x14ac:dyDescent="0.3">
      <c r="A4" s="7" t="s">
        <v>488</v>
      </c>
      <c r="B4" s="7">
        <v>60</v>
      </c>
      <c r="C4" s="7" t="str" cm="1">
        <f t="array" ref="C4">_xlfn.IFS(B4=0,"RESPINTO",B4=40,"SUFFICIENTE",B4=60,"DISCRETO",B4=70,"BUONO")</f>
        <v>DISCRETO</v>
      </c>
      <c r="D4" s="15" t="str">
        <f t="shared" si="0"/>
        <v>DISCRETO</v>
      </c>
      <c r="E4" s="8"/>
      <c r="F4" s="17">
        <v>60</v>
      </c>
      <c r="G4" s="17" t="s">
        <v>576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2.75" customHeight="1" x14ac:dyDescent="0.3">
      <c r="A5" s="7" t="s">
        <v>489</v>
      </c>
      <c r="B5" s="7">
        <v>40</v>
      </c>
      <c r="C5" s="7" t="str" cm="1">
        <f t="array" ref="C5">_xlfn.IFS(B5=0,"RESPINTO",B5=40,"SUFFICIENTE",B5=60,"DISCRETO",B5=70,"BUONO")</f>
        <v>SUFFICIENTE</v>
      </c>
      <c r="D5" s="15" t="str">
        <f t="shared" si="0"/>
        <v>SUFFICIENTE</v>
      </c>
      <c r="E5" s="8"/>
      <c r="F5" s="17">
        <v>70</v>
      </c>
      <c r="G5" s="17" t="s">
        <v>577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2.75" customHeight="1" x14ac:dyDescent="0.3">
      <c r="A6" s="7" t="s">
        <v>490</v>
      </c>
      <c r="B6" s="7">
        <v>70</v>
      </c>
      <c r="C6" s="7" t="str" cm="1">
        <f t="array" ref="C6">_xlfn.IFS(B6=0,"RESPINTO",B6=40,"SUFFICIENTE",B6=60,"DISCRETO",B6=70,"BUONO")</f>
        <v>BUONO</v>
      </c>
      <c r="D6" s="15" t="str">
        <f t="shared" si="0"/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2.75" customHeight="1" x14ac:dyDescent="0.3">
      <c r="A7" s="7" t="s">
        <v>491</v>
      </c>
      <c r="B7" s="7">
        <v>0</v>
      </c>
      <c r="C7" s="7" t="str" cm="1">
        <f t="array" ref="C7">_xlfn.IFS(B7=0,"RESPINTO",B7=40,"SUFFICIENTE",B7=60,"DISCRETO",B7=70,"BUONO")</f>
        <v>RESPINTO</v>
      </c>
      <c r="D7" s="15" t="str">
        <f t="shared" si="0"/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2.75" customHeight="1" x14ac:dyDescent="0.3">
      <c r="A8" s="7" t="s">
        <v>492</v>
      </c>
      <c r="B8" s="7">
        <v>0</v>
      </c>
      <c r="C8" s="7" t="str" cm="1">
        <f t="array" ref="C8">_xlfn.IFS(B8=0,"RESPINTO",B8=40,"SUFFICIENTE",B8=60,"DISCRETO",B8=70,"BUONO")</f>
        <v>RESPINTO</v>
      </c>
      <c r="D8" s="15" t="str">
        <f t="shared" si="0"/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2.75" customHeight="1" x14ac:dyDescent="0.3">
      <c r="A9" s="4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3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H19" sqref="H19"/>
    </sheetView>
  </sheetViews>
  <sheetFormatPr defaultColWidth="14.44140625" defaultRowHeight="15" customHeight="1" x14ac:dyDescent="0.3"/>
  <cols>
    <col min="1" max="1" width="9.88671875" customWidth="1"/>
    <col min="2" max="2" width="27.109375" bestFit="1" customWidth="1"/>
    <col min="3" max="3" width="21.109375" bestFit="1" customWidth="1"/>
    <col min="4" max="4" width="18" customWidth="1"/>
    <col min="5" max="5" width="21.6640625" customWidth="1"/>
    <col min="6" max="6" width="5.88671875" customWidth="1"/>
    <col min="7" max="8" width="22.44140625" bestFit="1" customWidth="1"/>
    <col min="9" max="9" width="21.44140625" bestFit="1" customWidth="1"/>
    <col min="10" max="24" width="8.6640625" customWidth="1"/>
  </cols>
  <sheetData>
    <row r="1" spans="1:24" ht="13.5" customHeight="1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9" t="s">
        <v>579</v>
      </c>
      <c r="H1" s="9" t="s">
        <v>580</v>
      </c>
      <c r="I1" s="9" t="s">
        <v>583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8" t="s">
        <v>499</v>
      </c>
      <c r="H2" s="18">
        <f>COUNTIF(C:C,G2)</f>
        <v>11</v>
      </c>
      <c r="I2" s="19">
        <f>SUMIF(C:C,G2,D:D)</f>
        <v>611780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8" t="s">
        <v>558</v>
      </c>
      <c r="H3" s="18">
        <f t="shared" ref="H3:H5" si="0">COUNTIF(C:C,G3)</f>
        <v>5</v>
      </c>
      <c r="I3" s="19">
        <f t="shared" ref="I3:I5" si="1">SUMIF(C:C,G3,D:D)</f>
        <v>30860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8" t="s">
        <v>506</v>
      </c>
      <c r="H4" s="18">
        <f t="shared" si="0"/>
        <v>4</v>
      </c>
      <c r="I4" s="19">
        <f t="shared" si="1"/>
        <v>54000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8" t="s">
        <v>547</v>
      </c>
      <c r="H5" s="18">
        <f t="shared" si="0"/>
        <v>4</v>
      </c>
      <c r="I5" s="19">
        <f t="shared" si="1"/>
        <v>6765600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</row>
    <row r="7" spans="1:24" ht="13.5" customHeight="1" thickBot="1" x14ac:dyDescent="0.4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9" t="s">
        <v>582</v>
      </c>
      <c r="H7" s="9" t="s">
        <v>581</v>
      </c>
      <c r="I7" s="9" t="s">
        <v>584</v>
      </c>
    </row>
    <row r="8" spans="1:24" ht="13.5" customHeight="1" thickTop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">
        <v>501</v>
      </c>
      <c r="H8">
        <f>COUNTIF(B:B,G8)</f>
        <v>2</v>
      </c>
      <c r="I8" s="19">
        <f>SUMIF(B:B,G8,D:D)</f>
        <v>73450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">
        <v>507</v>
      </c>
      <c r="H9">
        <f t="shared" ref="H9:H14" si="2">COUNTIF(B:B,G9)</f>
        <v>1</v>
      </c>
      <c r="I9" s="19">
        <f t="shared" ref="I9:I14" si="3">SUMIF(B:B,G9,D:D)</f>
        <v>50800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">
        <v>509</v>
      </c>
      <c r="H10">
        <f t="shared" si="2"/>
        <v>1</v>
      </c>
      <c r="I10" s="19">
        <f t="shared" si="3"/>
        <v>98450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">
        <v>511</v>
      </c>
      <c r="H11">
        <f t="shared" si="2"/>
        <v>1</v>
      </c>
      <c r="I11" s="19">
        <f t="shared" si="3"/>
        <v>7950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">
        <v>525</v>
      </c>
      <c r="H12">
        <f t="shared" si="2"/>
        <v>4</v>
      </c>
      <c r="I12" s="19">
        <f t="shared" si="3"/>
        <v>283000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">
        <v>528</v>
      </c>
      <c r="H13">
        <f t="shared" si="2"/>
        <v>2</v>
      </c>
      <c r="I13" s="19">
        <f t="shared" si="3"/>
        <v>107700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t="s">
        <v>529</v>
      </c>
      <c r="H14">
        <f t="shared" si="2"/>
        <v>1</v>
      </c>
      <c r="I14" s="19">
        <f t="shared" si="3"/>
        <v>27270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5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5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</row>
    <row r="24" spans="1:5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5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NUNZIO SAITTA</cp:lastModifiedBy>
  <dcterms:created xsi:type="dcterms:W3CDTF">2005-04-12T12:35:30Z</dcterms:created>
  <dcterms:modified xsi:type="dcterms:W3CDTF">2025-02-15T20:51:11Z</dcterms:modified>
</cp:coreProperties>
</file>