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workspace\Monolith\Libraries\"/>
    </mc:Choice>
  </mc:AlternateContent>
  <xr:revisionPtr revIDLastSave="0" documentId="8_{10333E1B-F952-4E71-A65E-F3B72BDAA6A6}" xr6:coauthVersionLast="36" xr6:coauthVersionMax="36" xr10:uidLastSave="{00000000-0000-0000-0000-000000000000}"/>
  <bookViews>
    <workbookView xWindow="0" yWindow="0" windowWidth="38670" windowHeight="12030" xr2:uid="{2D7B5CC4-C966-4E49-B2A2-918C7EDB404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0" i="1"/>
</calcChain>
</file>

<file path=xl/sharedStrings.xml><?xml version="1.0" encoding="utf-8"?>
<sst xmlns="http://schemas.openxmlformats.org/spreadsheetml/2006/main" count="25" uniqueCount="12">
  <si>
    <t>cm</t>
  </si>
  <si>
    <t>y = 3,9772x^(-0,85)</t>
  </si>
  <si>
    <t>GP2Y0A51SK</t>
  </si>
  <si>
    <t>x[cm] = 5,0943y[v]^(-1,168)</t>
  </si>
  <si>
    <t>V</t>
  </si>
  <si>
    <t>GP2Y0A41SK</t>
  </si>
  <si>
    <t>x[cm] = 12,211y[v]^(-1,086)</t>
  </si>
  <si>
    <t>ADC VALUE</t>
  </si>
  <si>
    <t>delta</t>
  </si>
  <si>
    <t>from equation</t>
  </si>
  <si>
    <t>Voltage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</si>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</sst>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167" fontId="0" fillId="0" borderId="2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GP2Y0A51SK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488692038495188"/>
                  <c:y val="-6.802331526740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Arkusz1!$C$10:$C$29</c:f>
              <c:numCache>
                <c:formatCode>General</c:formatCode>
                <c:ptCount val="20"/>
                <c:pt idx="0">
                  <c:v>2.4700000000000002</c:v>
                </c:pt>
                <c:pt idx="1">
                  <c:v>2.09</c:v>
                </c:pt>
                <c:pt idx="2">
                  <c:v>1.63</c:v>
                </c:pt>
                <c:pt idx="3">
                  <c:v>1.27</c:v>
                </c:pt>
                <c:pt idx="4">
                  <c:v>1.07</c:v>
                </c:pt>
                <c:pt idx="5">
                  <c:v>0.92</c:v>
                </c:pt>
                <c:pt idx="6">
                  <c:v>0.81</c:v>
                </c:pt>
                <c:pt idx="7">
                  <c:v>0.72</c:v>
                </c:pt>
                <c:pt idx="8">
                  <c:v>0.65</c:v>
                </c:pt>
                <c:pt idx="9">
                  <c:v>0.59</c:v>
                </c:pt>
                <c:pt idx="10">
                  <c:v>0.53</c:v>
                </c:pt>
                <c:pt idx="11">
                  <c:v>0.49</c:v>
                </c:pt>
                <c:pt idx="12">
                  <c:v>0.45</c:v>
                </c:pt>
                <c:pt idx="13">
                  <c:v>0.42</c:v>
                </c:pt>
                <c:pt idx="14">
                  <c:v>0.39</c:v>
                </c:pt>
                <c:pt idx="15">
                  <c:v>0.35</c:v>
                </c:pt>
                <c:pt idx="16">
                  <c:v>0.34</c:v>
                </c:pt>
                <c:pt idx="17">
                  <c:v>0.33</c:v>
                </c:pt>
                <c:pt idx="18">
                  <c:v>0.31</c:v>
                </c:pt>
                <c:pt idx="19">
                  <c:v>0.3</c:v>
                </c:pt>
              </c:numCache>
            </c:numRef>
          </c:xVal>
          <c:yVal>
            <c:numRef>
              <c:f>Arkusz1!$B$10:$B$29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CD-49FE-9117-97EE1735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8216"/>
        <c:axId val="505168872"/>
      </c:scatterChart>
      <c:valAx>
        <c:axId val="5051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168872"/>
        <c:crosses val="autoZero"/>
        <c:crossBetween val="midCat"/>
      </c:valAx>
      <c:valAx>
        <c:axId val="5051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16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GP2Y0A41SK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4653324584426946E-2"/>
                  <c:y val="-8.2506197142023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Arkusz1!$H$10:$H$29</c:f>
              <c:numCache>
                <c:formatCode>General</c:formatCode>
                <c:ptCount val="20"/>
                <c:pt idx="0">
                  <c:v>3.05</c:v>
                </c:pt>
                <c:pt idx="1">
                  <c:v>2.62</c:v>
                </c:pt>
                <c:pt idx="2">
                  <c:v>2.02</c:v>
                </c:pt>
                <c:pt idx="3">
                  <c:v>1.56</c:v>
                </c:pt>
                <c:pt idx="4">
                  <c:v>1.28</c:v>
                </c:pt>
                <c:pt idx="5">
                  <c:v>1.07</c:v>
                </c:pt>
                <c:pt idx="6">
                  <c:v>0.94</c:v>
                </c:pt>
                <c:pt idx="7">
                  <c:v>0.81</c:v>
                </c:pt>
                <c:pt idx="8">
                  <c:v>0.73</c:v>
                </c:pt>
                <c:pt idx="9">
                  <c:v>0.65</c:v>
                </c:pt>
                <c:pt idx="10">
                  <c:v>0.61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0.47</c:v>
                </c:pt>
                <c:pt idx="14">
                  <c:v>0.43</c:v>
                </c:pt>
                <c:pt idx="15">
                  <c:v>0.41</c:v>
                </c:pt>
                <c:pt idx="16">
                  <c:v>0.38</c:v>
                </c:pt>
                <c:pt idx="17">
                  <c:v>0.36</c:v>
                </c:pt>
                <c:pt idx="18">
                  <c:v>0.33</c:v>
                </c:pt>
                <c:pt idx="19">
                  <c:v>0.3</c:v>
                </c:pt>
              </c:numCache>
            </c:numRef>
          </c:xVal>
          <c:yVal>
            <c:numRef>
              <c:f>Arkusz1!$G$10:$G$29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2E0-4561-B71B-EC9D1C5A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63400"/>
        <c:axId val="636264384"/>
      </c:scatterChart>
      <c:valAx>
        <c:axId val="6362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264384"/>
        <c:crosses val="autoZero"/>
        <c:crossBetween val="midCat"/>
      </c:valAx>
      <c:valAx>
        <c:axId val="6362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2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447261</xdr:colOff>
      <xdr:row>33</xdr:row>
      <xdr:rowOff>57978</xdr:rowOff>
    </xdr:from>
    <xdr:to>
      <xdr:col>4</xdr:col>
      <xdr:colOff>397566</xdr:colOff>
      <xdr:row>43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E43EA6D-F887-447C-9042-B9A2C9F3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298173</xdr:colOff>
      <xdr:row>33</xdr:row>
      <xdr:rowOff>8283</xdr:rowOff>
    </xdr:from>
    <xdr:to>
      <xdr:col>9</xdr:col>
      <xdr:colOff>231911</xdr:colOff>
      <xdr:row>43</xdr:row>
      <xdr:rowOff>33131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89950B0-C395-48A0-A448-16CE4B4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F1FC-F316-4C78-932D-6A2D3FAF680E}">
  <dimension ref="B8:S31"/>
  <sheetViews>
    <sheetView tabSelected="1" topLeftCell="E4" zoomScale="115" zoomScaleNormal="115" workbookViewId="0">
      <selection activeCell="U8" sqref="U8"/>
    </sheetView>
  </sheetViews>
  <sheetFormatPr defaultRowHeight="15" x14ac:dyDescent="0.25"/>
  <cols>
    <col min="1" max="1" width="10.7109375" customWidth="1"/>
    <col min="2" max="2" width="14.140625" customWidth="1"/>
    <col min="3" max="3" width="14.28515625" customWidth="1"/>
    <col min="4" max="4" width="15" customWidth="1"/>
    <col min="5" max="5" width="9.85546875" bestFit="1" customWidth="1"/>
    <col min="7" max="9" width="14.140625" customWidth="1"/>
    <col min="12" max="13" width="12.5703125" bestFit="1" customWidth="1"/>
    <col min="15" max="16" width="12.5703125" bestFit="1" customWidth="1"/>
    <col min="18" max="19" width="12.5703125" bestFit="1" customWidth="1"/>
  </cols>
  <sheetData>
    <row r="8" spans="2:19" x14ac:dyDescent="0.25">
      <c r="B8" s="10" t="s">
        <v>2</v>
      </c>
      <c r="C8" s="11"/>
      <c r="D8" s="11"/>
      <c r="E8" s="12"/>
      <c r="G8" s="10" t="s">
        <v>5</v>
      </c>
      <c r="H8" s="11"/>
      <c r="I8" s="11"/>
      <c r="J8" s="12"/>
      <c r="L8" s="24" t="s">
        <v>2</v>
      </c>
      <c r="M8" s="24" t="s">
        <v>5</v>
      </c>
      <c r="N8" s="19"/>
      <c r="O8" s="24" t="s">
        <v>2</v>
      </c>
      <c r="P8" s="24" t="s">
        <v>5</v>
      </c>
      <c r="Q8" s="19"/>
      <c r="R8" s="24" t="s">
        <v>2</v>
      </c>
      <c r="S8" s="24" t="s">
        <v>5</v>
      </c>
    </row>
    <row r="9" spans="2:19" x14ac:dyDescent="0.25">
      <c r="B9" s="2" t="s">
        <v>0</v>
      </c>
      <c r="C9" s="2" t="s">
        <v>4</v>
      </c>
      <c r="D9" s="8" t="s">
        <v>9</v>
      </c>
      <c r="E9" s="8" t="s">
        <v>8</v>
      </c>
      <c r="G9" s="2" t="s">
        <v>0</v>
      </c>
      <c r="H9" s="2" t="s">
        <v>4</v>
      </c>
      <c r="I9" s="8" t="s">
        <v>9</v>
      </c>
      <c r="J9" s="8" t="s">
        <v>8</v>
      </c>
      <c r="L9" s="2" t="s">
        <v>7</v>
      </c>
      <c r="M9" s="2" t="s">
        <v>7</v>
      </c>
      <c r="N9" s="1"/>
      <c r="O9" s="2" t="s">
        <v>10</v>
      </c>
      <c r="P9" s="2" t="s">
        <v>10</v>
      </c>
      <c r="Q9" s="19"/>
      <c r="R9" s="2" t="s">
        <v>11</v>
      </c>
      <c r="S9" s="2" t="s">
        <v>11</v>
      </c>
    </row>
    <row r="10" spans="2:19" x14ac:dyDescent="0.25">
      <c r="B10" s="3">
        <v>1.5</v>
      </c>
      <c r="C10" s="3">
        <v>2.4700000000000002</v>
      </c>
      <c r="D10" s="9">
        <f>5.0943*C10^-1.168</f>
        <v>1.7717990940701149</v>
      </c>
      <c r="E10" s="9">
        <f>ABS(D10-B10)</f>
        <v>0.27179909407011493</v>
      </c>
      <c r="G10" s="3">
        <v>3</v>
      </c>
      <c r="H10" s="3">
        <v>3.05</v>
      </c>
      <c r="I10" s="9">
        <f>12.211*H10^-1.086</f>
        <v>3.6374883052405664</v>
      </c>
      <c r="J10" s="9">
        <f>ABS(I10-G10)</f>
        <v>0.63748830524056643</v>
      </c>
      <c r="L10" s="25">
        <f>C10*(2^12 - 1)/3.3</f>
        <v>3065.045454545455</v>
      </c>
      <c r="M10" s="25">
        <f>H10*(2^12 - 1)/3.3</f>
        <v>3784.7727272727275</v>
      </c>
      <c r="O10" s="26">
        <f>L10*3.3/(2^12 +1)</f>
        <v>2.4687942396875768</v>
      </c>
      <c r="P10" s="26">
        <f>M10*3.3/(2^12 +1)</f>
        <v>3.0485111056870879</v>
      </c>
      <c r="R10" s="9">
        <f>$D$31*(L10*3.3/(2^12  - 1))^$E$31</f>
        <v>1.7717990940701149</v>
      </c>
      <c r="S10" s="9">
        <f>$I$30*(M10*3.3/(2^12  - 1))^$J$30</f>
        <v>3.6374883052405664</v>
      </c>
    </row>
    <row r="11" spans="2:19" x14ac:dyDescent="0.25">
      <c r="B11" s="3">
        <v>2</v>
      </c>
      <c r="C11" s="3">
        <v>2.09</v>
      </c>
      <c r="D11" s="9">
        <f t="shared" ref="D11:D29" si="0">5.0943*C11^-1.168</f>
        <v>2.1535435292762486</v>
      </c>
      <c r="E11" s="9">
        <f t="shared" ref="E11:E29" si="1">ABS(D11-B11)</f>
        <v>0.15354352927624859</v>
      </c>
      <c r="G11" s="3">
        <v>4</v>
      </c>
      <c r="H11" s="3">
        <v>2.62</v>
      </c>
      <c r="I11" s="9">
        <f t="shared" ref="I11:I29" si="2">12.211*H11^-1.086</f>
        <v>4.2901850866451987</v>
      </c>
      <c r="J11" s="9">
        <f t="shared" ref="J11:J29" si="3">ABS(I11-G11)</f>
        <v>0.29018508664519871</v>
      </c>
      <c r="L11" s="25">
        <f t="shared" ref="L11:L29" si="4">C11*(2^12 - 1)/3.3</f>
        <v>2593.5</v>
      </c>
      <c r="M11" s="25">
        <f t="shared" ref="M11:M29" si="5">H11*(2^12 - 1)/3.3</f>
        <v>3251.1818181818185</v>
      </c>
      <c r="O11" s="26">
        <f t="shared" ref="O11:P29" si="6">L11*3.3/(2^12 +1)</f>
        <v>2.0889797412741027</v>
      </c>
      <c r="P11" s="26">
        <f t="shared" si="6"/>
        <v>2.6187210153771052</v>
      </c>
      <c r="R11" s="9">
        <f t="shared" ref="R11:R29" si="7">$D$31*(L11*3.3/(2^12  - 1))^$E$31</f>
        <v>2.1535435292762486</v>
      </c>
      <c r="S11" s="9">
        <f t="shared" ref="S11:S29" si="8">$I$30*(M11*3.3/(2^12  - 1))^$J$30</f>
        <v>4.2901850866451987</v>
      </c>
    </row>
    <row r="12" spans="2:19" x14ac:dyDescent="0.25">
      <c r="B12" s="3">
        <v>3</v>
      </c>
      <c r="C12" s="3">
        <v>1.63</v>
      </c>
      <c r="D12" s="9">
        <f t="shared" si="0"/>
        <v>2.8790512429132744</v>
      </c>
      <c r="E12" s="9">
        <f t="shared" si="1"/>
        <v>0.12094875708672559</v>
      </c>
      <c r="G12" s="3">
        <v>6</v>
      </c>
      <c r="H12" s="3">
        <v>2.02</v>
      </c>
      <c r="I12" s="9">
        <f t="shared" si="2"/>
        <v>5.6903587050255844</v>
      </c>
      <c r="J12" s="9">
        <f t="shared" si="3"/>
        <v>0.30964129497441562</v>
      </c>
      <c r="L12" s="25">
        <f t="shared" si="4"/>
        <v>2022.681818181818</v>
      </c>
      <c r="M12" s="25">
        <f t="shared" si="5"/>
        <v>2506.6363636363635</v>
      </c>
      <c r="O12" s="26">
        <f t="shared" si="6"/>
        <v>1.6292042958262141</v>
      </c>
      <c r="P12" s="26">
        <f t="shared" si="6"/>
        <v>2.0190139126189894</v>
      </c>
      <c r="R12" s="9">
        <f t="shared" si="7"/>
        <v>2.8790512429132744</v>
      </c>
      <c r="S12" s="9">
        <f t="shared" si="8"/>
        <v>5.6903587050255844</v>
      </c>
    </row>
    <row r="13" spans="2:19" x14ac:dyDescent="0.25">
      <c r="B13" s="3">
        <v>4</v>
      </c>
      <c r="C13" s="3">
        <v>1.27</v>
      </c>
      <c r="D13" s="9">
        <f t="shared" si="0"/>
        <v>3.8533793937063603</v>
      </c>
      <c r="E13" s="9">
        <f t="shared" si="1"/>
        <v>0.14662060629363971</v>
      </c>
      <c r="G13" s="3">
        <v>8</v>
      </c>
      <c r="H13" s="3">
        <v>1.56</v>
      </c>
      <c r="I13" s="9">
        <f t="shared" si="2"/>
        <v>7.5338664511724547</v>
      </c>
      <c r="J13" s="9">
        <f t="shared" si="3"/>
        <v>0.46613354882754532</v>
      </c>
      <c r="L13" s="25">
        <f t="shared" si="4"/>
        <v>1575.9545454545455</v>
      </c>
      <c r="M13" s="25">
        <f t="shared" si="5"/>
        <v>1935.8181818181818</v>
      </c>
      <c r="O13" s="26">
        <f t="shared" si="6"/>
        <v>1.2693800341713448</v>
      </c>
      <c r="P13" s="26">
        <f t="shared" si="6"/>
        <v>1.5592384671711008</v>
      </c>
      <c r="R13" s="9">
        <f t="shared" si="7"/>
        <v>3.8533793937063603</v>
      </c>
      <c r="S13" s="9">
        <f t="shared" si="8"/>
        <v>7.5338664511724547</v>
      </c>
    </row>
    <row r="14" spans="2:19" x14ac:dyDescent="0.25">
      <c r="B14" s="3">
        <v>5</v>
      </c>
      <c r="C14" s="3">
        <v>1.07</v>
      </c>
      <c r="D14" s="9">
        <f t="shared" si="0"/>
        <v>4.7072174863194141</v>
      </c>
      <c r="E14" s="9">
        <f t="shared" si="1"/>
        <v>0.29278251368058594</v>
      </c>
      <c r="G14" s="3">
        <v>10</v>
      </c>
      <c r="H14" s="3">
        <v>1.28</v>
      </c>
      <c r="I14" s="9">
        <f t="shared" si="2"/>
        <v>9.3394479100182171</v>
      </c>
      <c r="J14" s="9">
        <f t="shared" si="3"/>
        <v>0.66055208998178294</v>
      </c>
      <c r="L14" s="25">
        <f t="shared" si="4"/>
        <v>1327.7727272727275</v>
      </c>
      <c r="M14" s="25">
        <f t="shared" si="5"/>
        <v>1588.3636363636365</v>
      </c>
      <c r="O14" s="26">
        <f t="shared" si="6"/>
        <v>1.0694776665853065</v>
      </c>
      <c r="P14" s="26">
        <f t="shared" si="6"/>
        <v>1.2793751525506469</v>
      </c>
      <c r="R14" s="9">
        <f t="shared" si="7"/>
        <v>4.7072174863194141</v>
      </c>
      <c r="S14" s="9">
        <f t="shared" si="8"/>
        <v>9.3394479100182171</v>
      </c>
    </row>
    <row r="15" spans="2:19" x14ac:dyDescent="0.25">
      <c r="B15" s="3">
        <v>6</v>
      </c>
      <c r="C15" s="3">
        <v>0.92</v>
      </c>
      <c r="D15" s="9">
        <f t="shared" si="0"/>
        <v>5.615395302550902</v>
      </c>
      <c r="E15" s="9">
        <f t="shared" si="1"/>
        <v>0.38460469744909798</v>
      </c>
      <c r="G15" s="3">
        <v>12</v>
      </c>
      <c r="H15" s="3">
        <v>1.07</v>
      </c>
      <c r="I15" s="9">
        <f t="shared" si="2"/>
        <v>11.345939114168342</v>
      </c>
      <c r="J15" s="9">
        <f t="shared" si="3"/>
        <v>0.65406088583165811</v>
      </c>
      <c r="L15" s="25">
        <f t="shared" si="4"/>
        <v>1141.6363636363637</v>
      </c>
      <c r="M15" s="25">
        <f t="shared" si="5"/>
        <v>1327.7727272727275</v>
      </c>
      <c r="O15" s="26">
        <f t="shared" si="6"/>
        <v>0.91955089089577746</v>
      </c>
      <c r="P15" s="26">
        <f t="shared" si="6"/>
        <v>1.0694776665853065</v>
      </c>
      <c r="R15" s="9">
        <f t="shared" si="7"/>
        <v>5.615395302550902</v>
      </c>
      <c r="S15" s="9">
        <f t="shared" si="8"/>
        <v>11.345939114168342</v>
      </c>
    </row>
    <row r="16" spans="2:19" x14ac:dyDescent="0.25">
      <c r="B16" s="3">
        <v>7</v>
      </c>
      <c r="C16" s="3">
        <v>0.81</v>
      </c>
      <c r="D16" s="9">
        <f t="shared" si="0"/>
        <v>6.5158940603130402</v>
      </c>
      <c r="E16" s="9">
        <f t="shared" si="1"/>
        <v>0.48410593968695981</v>
      </c>
      <c r="G16" s="3">
        <v>14</v>
      </c>
      <c r="H16" s="3">
        <v>0.94</v>
      </c>
      <c r="I16" s="9">
        <f t="shared" si="2"/>
        <v>13.059735530370022</v>
      </c>
      <c r="J16" s="9">
        <f t="shared" si="3"/>
        <v>0.94026446962997845</v>
      </c>
      <c r="L16" s="25">
        <f t="shared" si="4"/>
        <v>1005.1363636363637</v>
      </c>
      <c r="M16" s="25">
        <f t="shared" si="5"/>
        <v>1166.4545454545455</v>
      </c>
      <c r="O16" s="26">
        <f t="shared" si="6"/>
        <v>0.80960458872345631</v>
      </c>
      <c r="P16" s="26">
        <f t="shared" si="6"/>
        <v>0.93954112765438114</v>
      </c>
      <c r="R16" s="9">
        <f t="shared" si="7"/>
        <v>6.5158940603130402</v>
      </c>
      <c r="S16" s="9">
        <f t="shared" si="8"/>
        <v>13.059735530370022</v>
      </c>
    </row>
    <row r="17" spans="2:19" x14ac:dyDescent="0.25">
      <c r="B17" s="3">
        <v>8</v>
      </c>
      <c r="C17" s="3">
        <v>0.72</v>
      </c>
      <c r="D17" s="9">
        <f t="shared" si="0"/>
        <v>7.4768757022171757</v>
      </c>
      <c r="E17" s="9">
        <f t="shared" si="1"/>
        <v>0.52312429778282432</v>
      </c>
      <c r="G17" s="3">
        <v>16</v>
      </c>
      <c r="H17" s="3">
        <v>0.81</v>
      </c>
      <c r="I17" s="9">
        <f t="shared" si="2"/>
        <v>15.350993957365858</v>
      </c>
      <c r="J17" s="9">
        <f t="shared" si="3"/>
        <v>0.64900604263414152</v>
      </c>
      <c r="L17" s="25">
        <f t="shared" si="4"/>
        <v>893.4545454545455</v>
      </c>
      <c r="M17" s="25">
        <f t="shared" si="5"/>
        <v>1005.1363636363637</v>
      </c>
      <c r="O17" s="26">
        <f t="shared" si="6"/>
        <v>0.71964852330973883</v>
      </c>
      <c r="P17" s="26">
        <f t="shared" si="6"/>
        <v>0.80960458872345631</v>
      </c>
      <c r="R17" s="9">
        <f t="shared" si="7"/>
        <v>7.4768757022171757</v>
      </c>
      <c r="S17" s="9">
        <f t="shared" si="8"/>
        <v>15.350993957365858</v>
      </c>
    </row>
    <row r="18" spans="2:19" x14ac:dyDescent="0.25">
      <c r="B18" s="3">
        <v>9</v>
      </c>
      <c r="C18" s="3">
        <v>0.65</v>
      </c>
      <c r="D18" s="9">
        <f t="shared" si="0"/>
        <v>8.425617047654729</v>
      </c>
      <c r="E18" s="9">
        <f t="shared" si="1"/>
        <v>0.57438295234527104</v>
      </c>
      <c r="G18" s="3">
        <v>18</v>
      </c>
      <c r="H18" s="3">
        <v>0.73</v>
      </c>
      <c r="I18" s="9">
        <f t="shared" si="2"/>
        <v>17.18630857492143</v>
      </c>
      <c r="J18" s="9">
        <f t="shared" si="3"/>
        <v>0.81369142507857006</v>
      </c>
      <c r="L18" s="25">
        <f t="shared" si="4"/>
        <v>806.59090909090912</v>
      </c>
      <c r="M18" s="25">
        <f t="shared" si="5"/>
        <v>905.86363636363637</v>
      </c>
      <c r="O18" s="26">
        <f t="shared" si="6"/>
        <v>0.64968269465462536</v>
      </c>
      <c r="P18" s="26">
        <f t="shared" si="6"/>
        <v>0.72964364168904072</v>
      </c>
      <c r="R18" s="9">
        <f t="shared" si="7"/>
        <v>8.425617047654729</v>
      </c>
      <c r="S18" s="9">
        <f t="shared" si="8"/>
        <v>17.18630857492143</v>
      </c>
    </row>
    <row r="19" spans="2:19" x14ac:dyDescent="0.25">
      <c r="B19" s="3">
        <v>10</v>
      </c>
      <c r="C19" s="3">
        <v>0.59</v>
      </c>
      <c r="D19" s="9">
        <f t="shared" si="0"/>
        <v>9.434727630293704</v>
      </c>
      <c r="E19" s="9">
        <f t="shared" si="1"/>
        <v>0.56527236970629602</v>
      </c>
      <c r="G19" s="3">
        <v>20</v>
      </c>
      <c r="H19" s="3">
        <v>0.65</v>
      </c>
      <c r="I19" s="9">
        <f t="shared" si="2"/>
        <v>19.495183435024757</v>
      </c>
      <c r="J19" s="9">
        <f t="shared" si="3"/>
        <v>0.50481656497524341</v>
      </c>
      <c r="L19" s="25">
        <f t="shared" si="4"/>
        <v>732.13636363636363</v>
      </c>
      <c r="M19" s="25">
        <f t="shared" si="5"/>
        <v>806.59090909090912</v>
      </c>
      <c r="O19" s="26">
        <f t="shared" si="6"/>
        <v>0.58971198437881367</v>
      </c>
      <c r="P19" s="26">
        <f t="shared" si="6"/>
        <v>0.64968269465462536</v>
      </c>
      <c r="R19" s="9">
        <f t="shared" si="7"/>
        <v>9.434727630293704</v>
      </c>
      <c r="S19" s="9">
        <f t="shared" si="8"/>
        <v>19.495183435024757</v>
      </c>
    </row>
    <row r="20" spans="2:19" x14ac:dyDescent="0.25">
      <c r="B20" s="3">
        <v>11</v>
      </c>
      <c r="C20" s="3">
        <v>0.53</v>
      </c>
      <c r="D20" s="9">
        <f t="shared" si="0"/>
        <v>10.693756749737512</v>
      </c>
      <c r="E20" s="9">
        <f t="shared" si="1"/>
        <v>0.30624325026248833</v>
      </c>
      <c r="G20" s="3">
        <v>22</v>
      </c>
      <c r="H20" s="3">
        <v>0.61</v>
      </c>
      <c r="I20" s="9">
        <f t="shared" si="2"/>
        <v>20.887334914629811</v>
      </c>
      <c r="J20" s="9">
        <f t="shared" si="3"/>
        <v>1.1126650853701889</v>
      </c>
      <c r="L20" s="25">
        <f t="shared" si="4"/>
        <v>657.68181818181824</v>
      </c>
      <c r="M20" s="25">
        <f t="shared" si="5"/>
        <v>756.9545454545455</v>
      </c>
      <c r="O20" s="26">
        <f t="shared" si="6"/>
        <v>0.5297412741030022</v>
      </c>
      <c r="P20" s="26">
        <f t="shared" si="6"/>
        <v>0.60970222113741757</v>
      </c>
      <c r="R20" s="9">
        <f t="shared" si="7"/>
        <v>10.693756749737512</v>
      </c>
      <c r="S20" s="9">
        <f t="shared" si="8"/>
        <v>20.887334914629811</v>
      </c>
    </row>
    <row r="21" spans="2:19" x14ac:dyDescent="0.25">
      <c r="B21" s="3">
        <v>12</v>
      </c>
      <c r="C21" s="3">
        <v>0.49</v>
      </c>
      <c r="D21" s="9">
        <f t="shared" si="0"/>
        <v>11.720212749585382</v>
      </c>
      <c r="E21" s="9">
        <f t="shared" si="1"/>
        <v>0.27978725041461772</v>
      </c>
      <c r="G21" s="3">
        <v>24</v>
      </c>
      <c r="H21" s="3">
        <v>0.56000000000000005</v>
      </c>
      <c r="I21" s="9">
        <f t="shared" si="2"/>
        <v>22.920233300407386</v>
      </c>
      <c r="J21" s="9">
        <f t="shared" si="3"/>
        <v>1.0797666995926143</v>
      </c>
      <c r="L21" s="25">
        <f t="shared" si="4"/>
        <v>608.04545454545462</v>
      </c>
      <c r="M21" s="25">
        <f t="shared" si="5"/>
        <v>694.90909090909099</v>
      </c>
      <c r="O21" s="26">
        <f t="shared" si="6"/>
        <v>0.48976080058579452</v>
      </c>
      <c r="P21" s="26">
        <f t="shared" si="6"/>
        <v>0.5597266292409081</v>
      </c>
      <c r="R21" s="9">
        <f t="shared" si="7"/>
        <v>11.720212749585379</v>
      </c>
      <c r="S21" s="9">
        <f t="shared" si="8"/>
        <v>22.920233300407386</v>
      </c>
    </row>
    <row r="22" spans="2:19" x14ac:dyDescent="0.25">
      <c r="B22" s="3">
        <v>13</v>
      </c>
      <c r="C22" s="3">
        <v>0.45</v>
      </c>
      <c r="D22" s="9">
        <f t="shared" si="0"/>
        <v>12.945901568017019</v>
      </c>
      <c r="E22" s="9">
        <f t="shared" si="1"/>
        <v>5.4098431982980699E-2</v>
      </c>
      <c r="G22" s="3">
        <v>26</v>
      </c>
      <c r="H22" s="3">
        <v>0.5</v>
      </c>
      <c r="I22" s="9">
        <f t="shared" si="2"/>
        <v>25.922077608971883</v>
      </c>
      <c r="J22" s="9">
        <f t="shared" si="3"/>
        <v>7.7922391028117488E-2</v>
      </c>
      <c r="L22" s="25">
        <f t="shared" si="4"/>
        <v>558.40909090909099</v>
      </c>
      <c r="M22" s="25">
        <f t="shared" si="5"/>
        <v>620.4545454545455</v>
      </c>
      <c r="O22" s="26">
        <f t="shared" si="6"/>
        <v>0.44978032706858684</v>
      </c>
      <c r="P22" s="26">
        <f t="shared" si="6"/>
        <v>0.49975591896509641</v>
      </c>
      <c r="R22" s="9">
        <f t="shared" si="7"/>
        <v>12.945901568017019</v>
      </c>
      <c r="S22" s="9">
        <f t="shared" si="8"/>
        <v>25.922077608971883</v>
      </c>
    </row>
    <row r="23" spans="2:19" x14ac:dyDescent="0.25">
      <c r="B23" s="3">
        <v>14</v>
      </c>
      <c r="C23" s="3">
        <v>0.42</v>
      </c>
      <c r="D23" s="9">
        <f t="shared" si="0"/>
        <v>14.032315654618365</v>
      </c>
      <c r="E23" s="9">
        <f t="shared" si="1"/>
        <v>3.2315654618365386E-2</v>
      </c>
      <c r="G23" s="3">
        <v>28</v>
      </c>
      <c r="H23" s="3">
        <v>0.47</v>
      </c>
      <c r="I23" s="9">
        <f t="shared" si="2"/>
        <v>27.723812789361993</v>
      </c>
      <c r="J23" s="9">
        <f t="shared" si="3"/>
        <v>0.27618721063800677</v>
      </c>
      <c r="L23" s="25">
        <f t="shared" si="4"/>
        <v>521.18181818181813</v>
      </c>
      <c r="M23" s="25">
        <f t="shared" si="5"/>
        <v>583.22727272727275</v>
      </c>
      <c r="O23" s="26">
        <f t="shared" si="6"/>
        <v>0.41979497193068088</v>
      </c>
      <c r="P23" s="26">
        <f t="shared" si="6"/>
        <v>0.46977056382719057</v>
      </c>
      <c r="R23" s="9">
        <f t="shared" si="7"/>
        <v>14.032315654618371</v>
      </c>
      <c r="S23" s="9">
        <f t="shared" si="8"/>
        <v>27.723812789361993</v>
      </c>
    </row>
    <row r="24" spans="2:19" x14ac:dyDescent="0.25">
      <c r="B24" s="3">
        <v>15</v>
      </c>
      <c r="C24" s="3">
        <v>0.39</v>
      </c>
      <c r="D24" s="9">
        <f t="shared" si="0"/>
        <v>15.301043706653068</v>
      </c>
      <c r="E24" s="9">
        <f t="shared" si="1"/>
        <v>0.30104370665306845</v>
      </c>
      <c r="G24" s="3">
        <v>30</v>
      </c>
      <c r="H24" s="3">
        <v>0.43</v>
      </c>
      <c r="I24" s="9">
        <f t="shared" si="2"/>
        <v>30.535461525223088</v>
      </c>
      <c r="J24" s="9">
        <f t="shared" si="3"/>
        <v>0.53546152522308788</v>
      </c>
      <c r="L24" s="25">
        <f t="shared" si="4"/>
        <v>483.95454545454544</v>
      </c>
      <c r="M24" s="25">
        <f t="shared" si="5"/>
        <v>533.59090909090912</v>
      </c>
      <c r="O24" s="26">
        <f t="shared" si="6"/>
        <v>0.3898096167927752</v>
      </c>
      <c r="P24" s="26">
        <f t="shared" si="6"/>
        <v>0.42979009030998289</v>
      </c>
      <c r="R24" s="9">
        <f t="shared" si="7"/>
        <v>15.301043706653068</v>
      </c>
      <c r="S24" s="9">
        <f t="shared" si="8"/>
        <v>30.535461525223088</v>
      </c>
    </row>
    <row r="25" spans="2:19" x14ac:dyDescent="0.25">
      <c r="B25" s="3">
        <v>16</v>
      </c>
      <c r="C25" s="3">
        <v>0.35</v>
      </c>
      <c r="D25" s="9">
        <f t="shared" si="0"/>
        <v>17.362531269408354</v>
      </c>
      <c r="E25" s="9">
        <f t="shared" si="1"/>
        <v>1.362531269408354</v>
      </c>
      <c r="G25" s="3">
        <v>32</v>
      </c>
      <c r="H25" s="3">
        <v>0.41</v>
      </c>
      <c r="I25" s="9">
        <f t="shared" si="2"/>
        <v>32.156440023378792</v>
      </c>
      <c r="J25" s="9">
        <f t="shared" si="3"/>
        <v>0.15644002337879215</v>
      </c>
      <c r="L25" s="25">
        <f t="shared" si="4"/>
        <v>434.31818181818187</v>
      </c>
      <c r="M25" s="25">
        <f t="shared" si="5"/>
        <v>508.77272727272725</v>
      </c>
      <c r="O25" s="26">
        <f t="shared" si="6"/>
        <v>0.34982914327556747</v>
      </c>
      <c r="P25" s="26">
        <f t="shared" si="6"/>
        <v>0.40979985355137899</v>
      </c>
      <c r="R25" s="9">
        <f t="shared" si="7"/>
        <v>17.362531269408354</v>
      </c>
      <c r="S25" s="9">
        <f t="shared" si="8"/>
        <v>32.156440023378792</v>
      </c>
    </row>
    <row r="26" spans="2:19" x14ac:dyDescent="0.25">
      <c r="B26" s="3">
        <v>17</v>
      </c>
      <c r="C26" s="3">
        <v>0.34</v>
      </c>
      <c r="D26" s="9">
        <f t="shared" si="0"/>
        <v>17.960447016431655</v>
      </c>
      <c r="E26" s="9">
        <f t="shared" si="1"/>
        <v>0.96044701643165453</v>
      </c>
      <c r="G26" s="3">
        <v>34</v>
      </c>
      <c r="H26" s="3">
        <v>0.38</v>
      </c>
      <c r="I26" s="9">
        <f t="shared" si="2"/>
        <v>34.922573922333484</v>
      </c>
      <c r="J26" s="9">
        <f t="shared" si="3"/>
        <v>0.92257392233348412</v>
      </c>
      <c r="L26" s="25">
        <f t="shared" si="4"/>
        <v>421.90909090909099</v>
      </c>
      <c r="M26" s="25">
        <f t="shared" si="5"/>
        <v>471.54545454545456</v>
      </c>
      <c r="O26" s="26">
        <f t="shared" si="6"/>
        <v>0.33983402489626563</v>
      </c>
      <c r="P26" s="26">
        <f t="shared" si="6"/>
        <v>0.37981449841347326</v>
      </c>
      <c r="R26" s="9">
        <f t="shared" si="7"/>
        <v>17.960447016431655</v>
      </c>
      <c r="S26" s="9">
        <f t="shared" si="8"/>
        <v>34.922573922333484</v>
      </c>
    </row>
    <row r="27" spans="2:19" x14ac:dyDescent="0.25">
      <c r="B27" s="3">
        <v>18</v>
      </c>
      <c r="C27" s="3">
        <v>0.33</v>
      </c>
      <c r="D27" s="9">
        <f t="shared" si="0"/>
        <v>18.597742698886268</v>
      </c>
      <c r="E27" s="9">
        <f t="shared" si="1"/>
        <v>0.59774269888626819</v>
      </c>
      <c r="G27" s="3">
        <v>36</v>
      </c>
      <c r="H27" s="3">
        <v>0.36</v>
      </c>
      <c r="I27" s="9">
        <f t="shared" si="2"/>
        <v>37.034519592701542</v>
      </c>
      <c r="J27" s="9">
        <f t="shared" si="3"/>
        <v>1.0345195927015425</v>
      </c>
      <c r="L27" s="25">
        <f t="shared" si="4"/>
        <v>409.50000000000006</v>
      </c>
      <c r="M27" s="25">
        <f t="shared" si="5"/>
        <v>446.72727272727275</v>
      </c>
      <c r="O27" s="26">
        <f t="shared" si="6"/>
        <v>0.32983890651696368</v>
      </c>
      <c r="P27" s="26">
        <f t="shared" si="6"/>
        <v>0.35982426165486942</v>
      </c>
      <c r="R27" s="9">
        <f t="shared" si="7"/>
        <v>18.597742698886268</v>
      </c>
      <c r="S27" s="9">
        <f t="shared" si="8"/>
        <v>37.034519592701542</v>
      </c>
    </row>
    <row r="28" spans="2:19" x14ac:dyDescent="0.25">
      <c r="B28" s="3">
        <v>19</v>
      </c>
      <c r="C28" s="3">
        <v>0.31</v>
      </c>
      <c r="D28" s="9">
        <f t="shared" si="0"/>
        <v>20.006635430073445</v>
      </c>
      <c r="E28" s="9">
        <f t="shared" si="1"/>
        <v>1.0066354300734446</v>
      </c>
      <c r="G28" s="3">
        <v>38</v>
      </c>
      <c r="H28" s="3">
        <v>0.33</v>
      </c>
      <c r="I28" s="9">
        <f t="shared" si="2"/>
        <v>40.704750074322874</v>
      </c>
      <c r="J28" s="9">
        <f t="shared" si="3"/>
        <v>2.7047500743228738</v>
      </c>
      <c r="L28" s="25">
        <f t="shared" si="4"/>
        <v>384.68181818181824</v>
      </c>
      <c r="M28" s="25">
        <f t="shared" si="5"/>
        <v>409.50000000000006</v>
      </c>
      <c r="O28" s="26">
        <f t="shared" si="6"/>
        <v>0.30984866975835978</v>
      </c>
      <c r="P28" s="26">
        <f t="shared" si="6"/>
        <v>0.32983890651696368</v>
      </c>
      <c r="R28" s="9">
        <f t="shared" si="7"/>
        <v>20.006635430073445</v>
      </c>
      <c r="S28" s="9">
        <f t="shared" si="8"/>
        <v>40.704750074322874</v>
      </c>
    </row>
    <row r="29" spans="2:19" ht="15.75" thickBot="1" x14ac:dyDescent="0.3">
      <c r="B29" s="4">
        <v>20</v>
      </c>
      <c r="C29" s="4">
        <v>0.3</v>
      </c>
      <c r="D29" s="15">
        <f t="shared" si="0"/>
        <v>20.787721566243643</v>
      </c>
      <c r="E29" s="15">
        <f t="shared" si="1"/>
        <v>0.78772156624364342</v>
      </c>
      <c r="G29" s="4">
        <v>40</v>
      </c>
      <c r="H29" s="4">
        <v>0.3</v>
      </c>
      <c r="I29" s="15">
        <f t="shared" si="2"/>
        <v>45.143741311265956</v>
      </c>
      <c r="J29" s="15">
        <f t="shared" si="3"/>
        <v>5.1437413112659556</v>
      </c>
      <c r="L29" s="25">
        <f t="shared" si="4"/>
        <v>372.27272727272731</v>
      </c>
      <c r="M29" s="25">
        <f t="shared" si="5"/>
        <v>372.27272727272731</v>
      </c>
      <c r="O29" s="26">
        <f t="shared" si="6"/>
        <v>0.29985355137905784</v>
      </c>
      <c r="P29" s="26">
        <f t="shared" si="6"/>
        <v>0.29985355137905784</v>
      </c>
      <c r="R29" s="9">
        <f t="shared" si="7"/>
        <v>20.787721566243643</v>
      </c>
      <c r="S29" s="9">
        <f t="shared" si="8"/>
        <v>45.143741311265956</v>
      </c>
    </row>
    <row r="30" spans="2:19" ht="15.75" thickBot="1" x14ac:dyDescent="0.3">
      <c r="B30" s="5" t="s">
        <v>1</v>
      </c>
      <c r="C30" s="16"/>
      <c r="D30" s="20"/>
      <c r="E30" s="21"/>
      <c r="G30" s="7" t="s">
        <v>6</v>
      </c>
      <c r="H30" s="18"/>
      <c r="I30" s="22">
        <v>12.211</v>
      </c>
      <c r="J30" s="23">
        <v>-1.0860000000000001</v>
      </c>
    </row>
    <row r="31" spans="2:19" ht="15.75" thickBot="1" x14ac:dyDescent="0.3">
      <c r="B31" s="6" t="s">
        <v>3</v>
      </c>
      <c r="C31" s="17"/>
      <c r="D31" s="13">
        <v>5.0942999999999996</v>
      </c>
      <c r="E31" s="14">
        <v>-1.1679999999999999</v>
      </c>
    </row>
  </sheetData>
  <mergeCells count="5">
    <mergeCell ref="G8:J8"/>
    <mergeCell ref="B30:C30"/>
    <mergeCell ref="B31:C31"/>
    <mergeCell ref="G30:H30"/>
    <mergeCell ref="B8:E8"/>
  </mergeCells>
  <conditionalFormatting sqref="E10:E29">
    <cfRule type="colorScale" priority="2">
      <colorScale>
        <cfvo type="min"/>
        <cfvo type="max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Kita</dc:creator>
  <cp:lastModifiedBy>Michał Kita</cp:lastModifiedBy>
  <dcterms:created xsi:type="dcterms:W3CDTF">2019-06-21T17:28:03Z</dcterms:created>
  <dcterms:modified xsi:type="dcterms:W3CDTF">2019-06-21T18:46:01Z</dcterms:modified>
</cp:coreProperties>
</file>