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0" yWindow="160" windowWidth="24920" windowHeight="12080"/>
  </bookViews>
  <sheets>
    <sheet name="Sheet1" sheetId="1" r:id="rId1"/>
    <sheet name="Sheet2" sheetId="2" r:id="rId2"/>
    <sheet name="Sheet3" sheetId="3" r:id="rId3"/>
  </sheets>
  <calcPr calcId="130404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O11"/>
  <c r="K11"/>
  <c r="M11"/>
  <c r="Q11"/>
  <c r="N11"/>
  <c r="P11"/>
  <c r="O10"/>
  <c r="K10"/>
  <c r="M10"/>
  <c r="Q10"/>
  <c r="N10"/>
  <c r="P10"/>
  <c r="O9"/>
  <c r="K9"/>
  <c r="M9"/>
  <c r="Q9"/>
  <c r="N9"/>
  <c r="P9"/>
  <c r="O8"/>
  <c r="K8"/>
  <c r="M8"/>
  <c r="Q8"/>
  <c r="N8"/>
  <c r="P8"/>
  <c r="O7"/>
  <c r="K7"/>
  <c r="M7"/>
  <c r="Q7"/>
  <c r="N7"/>
  <c r="P7"/>
  <c r="B7"/>
  <c r="C7"/>
  <c r="D7"/>
  <c r="H7"/>
  <c r="G7"/>
  <c r="F7"/>
  <c r="E7"/>
  <c r="O6"/>
  <c r="K6"/>
  <c r="M6"/>
  <c r="Q6"/>
  <c r="N6"/>
  <c r="P6"/>
  <c r="B6"/>
  <c r="C6"/>
  <c r="D6"/>
  <c r="H6"/>
  <c r="G6"/>
  <c r="F6"/>
  <c r="E6"/>
  <c r="O5"/>
  <c r="K5"/>
  <c r="M5"/>
  <c r="Q5"/>
  <c r="N5"/>
  <c r="P5"/>
  <c r="B5"/>
  <c r="C5"/>
  <c r="D5"/>
  <c r="H5"/>
  <c r="G5"/>
  <c r="F5"/>
  <c r="E5"/>
  <c r="O4"/>
  <c r="K4"/>
  <c r="M4"/>
  <c r="Q4"/>
  <c r="N4"/>
  <c r="P4"/>
  <c r="B4"/>
  <c r="C4"/>
  <c r="D4"/>
  <c r="H4"/>
  <c r="G4"/>
  <c r="F4"/>
  <c r="E4"/>
  <c r="O3"/>
  <c r="K3"/>
  <c r="M3"/>
  <c r="Q3"/>
  <c r="N3"/>
  <c r="P3"/>
  <c r="B3"/>
  <c r="C3"/>
  <c r="D3"/>
  <c r="H3"/>
  <c r="G3"/>
  <c r="F3"/>
  <c r="E3"/>
</calcChain>
</file>

<file path=xl/sharedStrings.xml><?xml version="1.0" encoding="utf-8"?>
<sst xmlns="http://schemas.openxmlformats.org/spreadsheetml/2006/main" count="90" uniqueCount="49">
  <si>
    <t>N</t>
  </si>
  <si>
    <t>N/3</t>
  </si>
  <si>
    <t>N (a=5)</t>
  </si>
  <si>
    <t>Radius(a=5)</t>
  </si>
  <si>
    <t>Vary Number of Teeth (fixed arc length)</t>
  </si>
  <si>
    <t>SPT(15mm arc)</t>
  </si>
  <si>
    <t>Vary Radius (fixed arc length)</t>
  </si>
  <si>
    <t>SPT (minor)</t>
  </si>
  <si>
    <t>Minor arc (mm)</t>
  </si>
  <si>
    <t>Frame Arc (mm)</t>
  </si>
  <si>
    <t>Radius (mm)</t>
  </si>
  <si>
    <t>PTFE Polytetrafluoroethylene</t>
  </si>
  <si>
    <t>PE Polyethylene</t>
  </si>
  <si>
    <t>Orkot</t>
  </si>
  <si>
    <t>NA</t>
  </si>
  <si>
    <t>Nylon</t>
  </si>
  <si>
    <t>PETP Polyester</t>
  </si>
  <si>
    <t>PAI Polyamide-imide</t>
  </si>
  <si>
    <t>PEEK Polyetheretherketone</t>
  </si>
  <si>
    <t>Acetal</t>
  </si>
  <si>
    <t>PVDF Polyviylidenefluoride</t>
  </si>
  <si>
    <t>-</t>
  </si>
  <si>
    <t>Coefficient of Friction (Dynamic)</t>
  </si>
  <si>
    <t>.11 L</t>
  </si>
  <si>
    <t>MDS</t>
  </si>
  <si>
    <t>Nylon 6 or</t>
  </si>
  <si>
    <t>Nylatron, </t>
  </si>
  <si>
    <r>
      <t>Unfilled</t>
    </r>
    <r>
      <rPr>
        <b/>
        <sz val="18"/>
        <color indexed="8"/>
        <rFont val="Times New Roman"/>
        <family val="1"/>
      </rPr>
      <t>®</t>
    </r>
  </si>
  <si>
    <t>Nylon NSM</t>
  </si>
  <si>
    <t>Nylon GSM</t>
  </si>
  <si>
    <t>King</t>
  </si>
  <si>
    <t>Starboard</t>
  </si>
  <si>
    <t>Marine</t>
  </si>
  <si>
    <t>Grade</t>
  </si>
  <si>
    <t>HDPE</t>
  </si>
  <si>
    <t>UHMW</t>
  </si>
  <si>
    <t>LDPE</t>
  </si>
  <si>
    <t>Polysulfone</t>
  </si>
  <si>
    <t>Polypropylene</t>
  </si>
  <si>
    <t>Delrin®</t>
  </si>
  <si>
    <t>Property</t>
  </si>
  <si>
    <t>PVC</t>
  </si>
  <si>
    <t>Type 1</t>
  </si>
  <si>
    <t>Hydex®</t>
  </si>
  <si>
    <t>4101L</t>
  </si>
  <si>
    <t>PET-P</t>
  </si>
  <si>
    <t>PEEK</t>
  </si>
  <si>
    <t>Teflon</t>
  </si>
  <si>
    <t>Nylon MD &amp;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</si>
</sst>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rgb="FF2089B8"/>
      <name val="Arial"/>
      <family val="2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12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12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EAFD"/>
        <bgColor indexed="64"/>
      </patternFill>
    </fill>
    <fill>
      <patternFill patternType="solid">
        <fgColor rgb="FFFCD6BA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9" fillId="4" borderId="12" xfId="1" applyFill="1" applyBorder="1" applyAlignment="1">
      <alignment horizontal="center" vertical="center" wrapText="1"/>
    </xf>
    <xf numFmtId="0" fontId="9" fillId="4" borderId="14" xfId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10" fillId="0" borderId="0" xfId="0" applyFont="1"/>
    <xf numFmtId="0" fontId="2" fillId="6" borderId="12" xfId="0" applyFont="1" applyFill="1" applyBorder="1" applyAlignment="1">
      <alignment vertical="center" wrapText="1"/>
    </xf>
    <xf numFmtId="0" fontId="2" fillId="6" borderId="14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chinist-materials.com/Hydex%204101-1.htm" TargetMode="External"/><Relationship Id="rId2" Type="http://schemas.openxmlformats.org/officeDocument/2006/relationships/hyperlink" Target="http://www.machinist-materials.com/Hydex%204101-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55"/>
  <sheetViews>
    <sheetView tabSelected="1" topLeftCell="G1" workbookViewId="0">
      <selection activeCell="K2" sqref="K2:Q11"/>
    </sheetView>
  </sheetViews>
  <sheetFormatPr baseColWidth="10" defaultColWidth="8.83203125" defaultRowHeight="15"/>
  <cols>
    <col min="1" max="1" width="12.1640625" bestFit="1" customWidth="1"/>
    <col min="3" max="3" width="18.5" customWidth="1"/>
    <col min="4" max="4" width="25.5" customWidth="1"/>
    <col min="5" max="5" width="14.6640625" bestFit="1" customWidth="1"/>
    <col min="6" max="6" width="15.33203125" bestFit="1" customWidth="1"/>
    <col min="7" max="7" width="14.5" bestFit="1" customWidth="1"/>
    <col min="8" max="9" width="14.1640625" bestFit="1" customWidth="1"/>
    <col min="13" max="13" width="11.33203125" bestFit="1" customWidth="1"/>
    <col min="14" max="14" width="12" bestFit="1" customWidth="1"/>
    <col min="15" max="15" width="14.1640625" bestFit="1" customWidth="1"/>
    <col min="16" max="16" width="14.6640625" bestFit="1" customWidth="1"/>
    <col min="17" max="17" width="15.33203125" bestFit="1" customWidth="1"/>
  </cols>
  <sheetData>
    <row r="1" spans="1:17" ht="16" thickBot="1">
      <c r="A1" t="s">
        <v>6</v>
      </c>
      <c r="K1" t="s">
        <v>4</v>
      </c>
    </row>
    <row r="2" spans="1:17">
      <c r="A2" t="s">
        <v>10</v>
      </c>
      <c r="B2" t="s">
        <v>2</v>
      </c>
      <c r="C2" t="s">
        <v>0</v>
      </c>
      <c r="D2" t="s">
        <v>1</v>
      </c>
      <c r="E2" t="s">
        <v>8</v>
      </c>
      <c r="F2" t="s">
        <v>9</v>
      </c>
      <c r="G2" t="s">
        <v>7</v>
      </c>
      <c r="H2" t="s">
        <v>5</v>
      </c>
      <c r="K2" s="12" t="s">
        <v>0</v>
      </c>
      <c r="L2" s="13" t="s">
        <v>1</v>
      </c>
      <c r="M2" s="13" t="s">
        <v>3</v>
      </c>
      <c r="N2" s="13" t="s">
        <v>7</v>
      </c>
      <c r="O2" s="13" t="s">
        <v>5</v>
      </c>
      <c r="P2" s="13" t="s">
        <v>8</v>
      </c>
      <c r="Q2" s="14" t="s">
        <v>9</v>
      </c>
    </row>
    <row r="3" spans="1:17">
      <c r="A3" s="2">
        <v>12</v>
      </c>
      <c r="B3" s="2">
        <f>(A3*2*PI())/5</f>
        <v>15.079644737231007</v>
      </c>
      <c r="C3" s="2">
        <f>ROUND(B3,0)</f>
        <v>15</v>
      </c>
      <c r="D3" s="2">
        <f>(C3/3)</f>
        <v>5</v>
      </c>
      <c r="E3" s="2">
        <f>(A3*2*PI())/C3</f>
        <v>5.026548245743669</v>
      </c>
      <c r="F3" s="2">
        <f>(2*A3*PI())/D3</f>
        <v>15.079644737231007</v>
      </c>
      <c r="G3" s="2">
        <f t="shared" ref="G3:H7" si="0">(360/C3)/0.72</f>
        <v>33.333333333333336</v>
      </c>
      <c r="H3" s="2">
        <f t="shared" si="0"/>
        <v>100</v>
      </c>
      <c r="K3" s="46">
        <f>L3*3</f>
        <v>12</v>
      </c>
      <c r="L3" s="47">
        <v>4</v>
      </c>
      <c r="M3" s="47">
        <f>((K3*5)/(2*PI()))</f>
        <v>9.5492965855137211</v>
      </c>
      <c r="N3" s="47">
        <f>(360/K3)/0.72</f>
        <v>41.666666666666671</v>
      </c>
      <c r="O3" s="47">
        <f>(360/L3)/0.72</f>
        <v>125</v>
      </c>
      <c r="P3" s="47">
        <f>(ROUND(N3,0)*0.72*PI()/180)*M3</f>
        <v>5.0399999999999991</v>
      </c>
      <c r="Q3" s="48">
        <f>(ROUND(O3,0)*0.72*PI()/180)*M3</f>
        <v>15</v>
      </c>
    </row>
    <row r="4" spans="1:17">
      <c r="A4" s="1">
        <v>14</v>
      </c>
      <c r="B4" s="1">
        <f>(A4*2*PI())/5</f>
        <v>17.592918860102841</v>
      </c>
      <c r="C4" s="1">
        <f>ROUND(B4,0)</f>
        <v>18</v>
      </c>
      <c r="D4" s="1">
        <f>(C4/3)</f>
        <v>6</v>
      </c>
      <c r="E4" s="1">
        <f>(A4*2*PI())/C4</f>
        <v>4.8869219055841224</v>
      </c>
      <c r="F4" s="1">
        <f>(2*A4*PI())/D4</f>
        <v>14.660765716752367</v>
      </c>
      <c r="G4" s="1">
        <f t="shared" si="0"/>
        <v>27.777777777777779</v>
      </c>
      <c r="H4" s="1">
        <f t="shared" si="0"/>
        <v>83.333333333333343</v>
      </c>
      <c r="K4" s="3">
        <f t="shared" ref="K4:K11" si="1">L4*3</f>
        <v>15</v>
      </c>
      <c r="L4" s="4">
        <f>L3+1</f>
        <v>5</v>
      </c>
      <c r="M4" s="4">
        <f t="shared" ref="M4:M11" si="2">((K4*5)/(2*PI()))</f>
        <v>11.93662073189215</v>
      </c>
      <c r="N4" s="4">
        <f t="shared" ref="N4:N11" si="3">(360/K4)/0.72</f>
        <v>33.333333333333336</v>
      </c>
      <c r="O4" s="4">
        <f t="shared" ref="O4:O11" si="4">(360/L4)/0.72</f>
        <v>100</v>
      </c>
      <c r="P4" s="4">
        <f t="shared" ref="P4:P11" si="5">(ROUND(N4,0)*0.72*PI()/180)*M4</f>
        <v>4.9499999999999993</v>
      </c>
      <c r="Q4" s="5">
        <f t="shared" ref="Q4:Q11" si="6">(ROUND(O4,0)*0.72*PI()/180)*M4</f>
        <v>15</v>
      </c>
    </row>
    <row r="5" spans="1:17">
      <c r="A5" s="1">
        <v>17</v>
      </c>
      <c r="B5" s="1">
        <f>(A5*2*PI())/5</f>
        <v>21.362830044410593</v>
      </c>
      <c r="C5" s="1">
        <f>ROUND(B5,0)</f>
        <v>21</v>
      </c>
      <c r="D5" s="1">
        <f>(C5/3)</f>
        <v>7</v>
      </c>
      <c r="E5" s="1">
        <f>(A5*2*PI())/C5</f>
        <v>5.0863881058120466</v>
      </c>
      <c r="F5" s="1">
        <f>(2*A5*PI())/D5</f>
        <v>15.25916431743614</v>
      </c>
      <c r="G5" s="1">
        <f t="shared" si="0"/>
        <v>23.80952380952381</v>
      </c>
      <c r="H5" s="1">
        <f t="shared" si="0"/>
        <v>71.428571428571431</v>
      </c>
      <c r="J5" s="1"/>
      <c r="K5" s="6">
        <f t="shared" si="1"/>
        <v>18</v>
      </c>
      <c r="L5" s="7">
        <f t="shared" ref="L5:L11" si="7">L4+1</f>
        <v>6</v>
      </c>
      <c r="M5" s="7">
        <f t="shared" si="2"/>
        <v>14.323944878270581</v>
      </c>
      <c r="N5" s="7">
        <f t="shared" si="3"/>
        <v>27.777777777777779</v>
      </c>
      <c r="O5" s="7">
        <f t="shared" si="4"/>
        <v>83.333333333333343</v>
      </c>
      <c r="P5" s="7">
        <f t="shared" si="5"/>
        <v>5.04</v>
      </c>
      <c r="Q5" s="8">
        <f t="shared" si="6"/>
        <v>14.94</v>
      </c>
    </row>
    <row r="6" spans="1:17">
      <c r="A6" s="1">
        <v>19</v>
      </c>
      <c r="B6" s="1">
        <f>(A6*2*PI())/5</f>
        <v>23.876104167282428</v>
      </c>
      <c r="C6" s="1">
        <f>ROUND(B6,0)</f>
        <v>24</v>
      </c>
      <c r="D6" s="1">
        <f>(C6/3)</f>
        <v>8</v>
      </c>
      <c r="E6" s="1">
        <f>(A6*2*PI())/C6</f>
        <v>4.9741883681838388</v>
      </c>
      <c r="F6" s="1">
        <f>(2*A6*PI())/D6</f>
        <v>14.922565104551516</v>
      </c>
      <c r="G6" s="1">
        <f t="shared" si="0"/>
        <v>20.833333333333336</v>
      </c>
      <c r="H6" s="1">
        <f t="shared" si="0"/>
        <v>62.5</v>
      </c>
      <c r="J6" s="1"/>
      <c r="K6" s="6">
        <f t="shared" si="1"/>
        <v>21</v>
      </c>
      <c r="L6" s="7">
        <f t="shared" si="7"/>
        <v>7</v>
      </c>
      <c r="M6" s="7">
        <f t="shared" si="2"/>
        <v>16.71126902464901</v>
      </c>
      <c r="N6" s="7">
        <f t="shared" si="3"/>
        <v>23.80952380952381</v>
      </c>
      <c r="O6" s="7">
        <f t="shared" si="4"/>
        <v>71.428571428571431</v>
      </c>
      <c r="P6" s="7">
        <f t="shared" si="5"/>
        <v>5.04</v>
      </c>
      <c r="Q6" s="8">
        <f t="shared" si="6"/>
        <v>14.909999999999997</v>
      </c>
    </row>
    <row r="7" spans="1:17">
      <c r="A7" s="2">
        <v>24</v>
      </c>
      <c r="B7" s="2">
        <f>(A7*2*PI())/5</f>
        <v>30.159289474462014</v>
      </c>
      <c r="C7" s="2">
        <f>ROUND(B7,0)</f>
        <v>30</v>
      </c>
      <c r="D7" s="2">
        <f>(C7/3)</f>
        <v>10</v>
      </c>
      <c r="E7" s="2">
        <f>(A7*2*PI())/C7</f>
        <v>5.026548245743669</v>
      </c>
      <c r="F7" s="2">
        <f>(2*A7*PI())/D7</f>
        <v>15.079644737231007</v>
      </c>
      <c r="G7" s="2">
        <f t="shared" si="0"/>
        <v>16.666666666666668</v>
      </c>
      <c r="H7" s="2">
        <f t="shared" si="0"/>
        <v>50</v>
      </c>
      <c r="J7" s="1"/>
      <c r="K7" s="6">
        <f t="shared" si="1"/>
        <v>24</v>
      </c>
      <c r="L7" s="7">
        <f t="shared" si="7"/>
        <v>8</v>
      </c>
      <c r="M7" s="7">
        <f t="shared" si="2"/>
        <v>19.098593171027442</v>
      </c>
      <c r="N7" s="7">
        <f t="shared" si="3"/>
        <v>20.833333333333336</v>
      </c>
      <c r="O7" s="7">
        <f t="shared" si="4"/>
        <v>62.5</v>
      </c>
      <c r="P7" s="7">
        <f t="shared" si="5"/>
        <v>5.0399999999999991</v>
      </c>
      <c r="Q7" s="8">
        <f t="shared" si="6"/>
        <v>15.120000000000003</v>
      </c>
    </row>
    <row r="8" spans="1:17">
      <c r="A8" s="1"/>
      <c r="B8" s="1"/>
      <c r="C8" s="1"/>
      <c r="D8" s="1"/>
      <c r="E8" s="1"/>
      <c r="F8" s="1"/>
      <c r="G8" s="1"/>
      <c r="H8" s="1"/>
      <c r="J8" s="1"/>
      <c r="K8" s="6">
        <f t="shared" si="1"/>
        <v>27</v>
      </c>
      <c r="L8" s="7">
        <f t="shared" si="7"/>
        <v>9</v>
      </c>
      <c r="M8" s="7">
        <f t="shared" si="2"/>
        <v>21.485917317405871</v>
      </c>
      <c r="N8" s="7">
        <f t="shared" si="3"/>
        <v>18.518518518518519</v>
      </c>
      <c r="O8" s="7">
        <f t="shared" si="4"/>
        <v>55.555555555555557</v>
      </c>
      <c r="P8" s="7">
        <f t="shared" si="5"/>
        <v>5.13</v>
      </c>
      <c r="Q8" s="8">
        <f t="shared" si="6"/>
        <v>15.12</v>
      </c>
    </row>
    <row r="9" spans="1:17">
      <c r="A9" s="1"/>
      <c r="B9" s="1"/>
      <c r="C9" s="1"/>
      <c r="D9" s="1"/>
      <c r="E9" s="1"/>
      <c r="F9" s="1"/>
      <c r="G9" s="1"/>
      <c r="H9" s="1"/>
      <c r="J9" s="1"/>
      <c r="K9" s="3">
        <f t="shared" si="1"/>
        <v>30</v>
      </c>
      <c r="L9" s="4">
        <f t="shared" si="7"/>
        <v>10</v>
      </c>
      <c r="M9" s="4">
        <f t="shared" si="2"/>
        <v>23.8732414637843</v>
      </c>
      <c r="N9" s="4">
        <f t="shared" si="3"/>
        <v>16.666666666666668</v>
      </c>
      <c r="O9" s="4">
        <f t="shared" si="4"/>
        <v>50</v>
      </c>
      <c r="P9" s="4">
        <f t="shared" si="5"/>
        <v>5.0999999999999996</v>
      </c>
      <c r="Q9" s="5">
        <f t="shared" si="6"/>
        <v>15</v>
      </c>
    </row>
    <row r="10" spans="1:17">
      <c r="J10" s="1"/>
      <c r="K10" s="6">
        <f t="shared" si="1"/>
        <v>33</v>
      </c>
      <c r="L10" s="7">
        <f t="shared" si="7"/>
        <v>11</v>
      </c>
      <c r="M10" s="7">
        <f t="shared" si="2"/>
        <v>26.260565610162732</v>
      </c>
      <c r="N10" s="7">
        <f t="shared" si="3"/>
        <v>15.15151515151515</v>
      </c>
      <c r="O10" s="7">
        <f t="shared" si="4"/>
        <v>45.454545454545453</v>
      </c>
      <c r="P10" s="7">
        <f t="shared" si="5"/>
        <v>4.95</v>
      </c>
      <c r="Q10" s="8">
        <f t="shared" si="6"/>
        <v>14.849999999999998</v>
      </c>
    </row>
    <row r="11" spans="1:17">
      <c r="A11" s="1"/>
      <c r="B11" s="1"/>
      <c r="C11" s="1"/>
      <c r="D11" s="1"/>
      <c r="E11" s="1"/>
      <c r="F11" s="1"/>
      <c r="G11" s="1"/>
      <c r="H11" s="1"/>
      <c r="J11" s="1"/>
      <c r="K11" s="9">
        <f t="shared" si="1"/>
        <v>36</v>
      </c>
      <c r="L11" s="10">
        <f t="shared" si="7"/>
        <v>12</v>
      </c>
      <c r="M11" s="10">
        <f t="shared" si="2"/>
        <v>28.647889756541161</v>
      </c>
      <c r="N11" s="10">
        <f t="shared" si="3"/>
        <v>13.888888888888889</v>
      </c>
      <c r="O11" s="10">
        <f t="shared" si="4"/>
        <v>41.666666666666671</v>
      </c>
      <c r="P11" s="10">
        <f t="shared" si="5"/>
        <v>5.04</v>
      </c>
      <c r="Q11" s="11">
        <f t="shared" si="6"/>
        <v>15.119999999999997</v>
      </c>
    </row>
    <row r="12" spans="1:17">
      <c r="J12" s="1"/>
    </row>
    <row r="13" spans="1:17">
      <c r="A13" s="1"/>
      <c r="B13" s="1"/>
      <c r="C13" s="1"/>
      <c r="D13" s="1"/>
      <c r="E13" s="1"/>
      <c r="F13" s="1"/>
      <c r="G13" s="1"/>
      <c r="H13" s="1"/>
      <c r="J13" s="1"/>
    </row>
    <row r="14" spans="1:17">
      <c r="A14" s="1"/>
      <c r="B14" s="1"/>
      <c r="C14" s="1"/>
      <c r="D14" s="1"/>
      <c r="E14" s="1"/>
      <c r="F14" s="1"/>
      <c r="G14" s="1"/>
      <c r="H14" s="1"/>
      <c r="J14" s="1"/>
    </row>
    <row r="15" spans="1:17">
      <c r="A15" s="15"/>
      <c r="B15" s="15"/>
      <c r="D15" s="15" t="s">
        <v>11</v>
      </c>
      <c r="E15" s="16">
        <v>0.06</v>
      </c>
      <c r="G15" s="1"/>
      <c r="H15" s="1"/>
      <c r="J15" s="1"/>
    </row>
    <row r="16" spans="1:17">
      <c r="A16" s="17"/>
      <c r="B16" s="17"/>
      <c r="C16" s="17"/>
      <c r="D16" s="17" t="s">
        <v>12</v>
      </c>
      <c r="E16" s="16">
        <v>0.08</v>
      </c>
      <c r="G16" s="1"/>
      <c r="H16" s="1"/>
      <c r="J16" s="1"/>
    </row>
    <row r="17" spans="1:26">
      <c r="A17" s="15"/>
      <c r="B17" s="15"/>
      <c r="C17" s="15"/>
      <c r="D17" s="15" t="s">
        <v>11</v>
      </c>
      <c r="E17" s="16">
        <v>0.11</v>
      </c>
      <c r="J17" s="1"/>
    </row>
    <row r="18" spans="1:26">
      <c r="A18" s="15"/>
      <c r="B18" s="15"/>
      <c r="C18" s="15"/>
      <c r="D18" s="15" t="s">
        <v>11</v>
      </c>
      <c r="E18" s="16">
        <v>0.12</v>
      </c>
      <c r="G18" s="1"/>
      <c r="H18" s="1"/>
      <c r="J18" s="1"/>
    </row>
    <row r="19" spans="1:26" ht="16" thickBot="1">
      <c r="A19" s="15"/>
      <c r="B19" s="15"/>
      <c r="C19" s="15"/>
      <c r="D19" s="15" t="s">
        <v>11</v>
      </c>
      <c r="E19" s="16">
        <v>0.12</v>
      </c>
    </row>
    <row r="20" spans="1:26" ht="59.25" customHeight="1">
      <c r="A20" s="17"/>
      <c r="B20" s="17"/>
      <c r="C20" s="17"/>
      <c r="D20" s="17" t="s">
        <v>13</v>
      </c>
      <c r="E20" s="16">
        <v>0.12</v>
      </c>
      <c r="G20" s="40">
        <v>0.39</v>
      </c>
      <c r="H20" s="40" t="s">
        <v>21</v>
      </c>
      <c r="I20" s="40">
        <v>0.35</v>
      </c>
      <c r="J20" s="40">
        <v>0.35</v>
      </c>
      <c r="K20" s="44">
        <v>0.18</v>
      </c>
      <c r="L20" s="40">
        <v>0.35</v>
      </c>
      <c r="M20" s="40"/>
      <c r="N20" s="40"/>
      <c r="O20" s="42">
        <v>0.12</v>
      </c>
      <c r="P20" s="40"/>
      <c r="Q20" s="40"/>
      <c r="R20" s="40" t="s">
        <v>21</v>
      </c>
      <c r="S20" s="38">
        <v>0.25</v>
      </c>
      <c r="T20" s="35" t="s">
        <v>22</v>
      </c>
      <c r="U20" s="40" t="s">
        <v>21</v>
      </c>
      <c r="V20" s="18">
        <v>0.25</v>
      </c>
      <c r="W20" s="40">
        <v>0.2</v>
      </c>
      <c r="X20" s="40">
        <v>0.34</v>
      </c>
      <c r="Y20" s="40">
        <v>7.0000000000000007E-2</v>
      </c>
    </row>
    <row r="21" spans="1:26" ht="16" thickBot="1">
      <c r="A21" s="15"/>
      <c r="B21" s="15"/>
      <c r="C21" s="15"/>
      <c r="D21" s="15" t="s">
        <v>11</v>
      </c>
      <c r="E21" s="16">
        <v>0.13</v>
      </c>
      <c r="G21" s="41"/>
      <c r="H21" s="41"/>
      <c r="I21" s="41"/>
      <c r="J21" s="41"/>
      <c r="K21" s="45"/>
      <c r="L21" s="41"/>
      <c r="M21" s="41"/>
      <c r="N21" s="41"/>
      <c r="O21" s="43"/>
      <c r="P21" s="41"/>
      <c r="Q21" s="41"/>
      <c r="R21" s="41"/>
      <c r="S21" s="39"/>
      <c r="T21" s="37"/>
      <c r="U21" s="41"/>
      <c r="V21" s="19" t="s">
        <v>23</v>
      </c>
      <c r="W21" s="41"/>
      <c r="X21" s="41"/>
      <c r="Y21" s="41"/>
    </row>
    <row r="22" spans="1:26">
      <c r="A22" s="17"/>
      <c r="B22" s="17"/>
      <c r="C22" s="17"/>
      <c r="D22" s="17" t="s">
        <v>11</v>
      </c>
      <c r="E22" s="16" t="s">
        <v>14</v>
      </c>
    </row>
    <row r="23" spans="1:26">
      <c r="A23" s="17"/>
      <c r="B23" s="17"/>
      <c r="C23" s="17"/>
      <c r="D23" s="17" t="s">
        <v>11</v>
      </c>
      <c r="E23" s="16">
        <v>0.15</v>
      </c>
    </row>
    <row r="24" spans="1:26" ht="16" thickBot="1">
      <c r="A24" s="17"/>
      <c r="B24" s="17"/>
      <c r="C24" s="17"/>
      <c r="D24" s="17" t="s">
        <v>13</v>
      </c>
      <c r="E24" s="16">
        <v>0.15</v>
      </c>
    </row>
    <row r="25" spans="1:26" ht="30">
      <c r="A25" s="17"/>
      <c r="B25" s="17"/>
      <c r="C25" s="17"/>
      <c r="D25" s="17" t="s">
        <v>13</v>
      </c>
      <c r="E25" s="16">
        <v>0.15</v>
      </c>
      <c r="I25" s="34" t="s">
        <v>48</v>
      </c>
      <c r="J25" s="20" t="s">
        <v>25</v>
      </c>
      <c r="K25" s="20" t="s">
        <v>28</v>
      </c>
      <c r="L25" s="20" t="s">
        <v>29</v>
      </c>
      <c r="M25" s="24" t="s">
        <v>30</v>
      </c>
      <c r="N25" s="24" t="s">
        <v>34</v>
      </c>
      <c r="O25" s="20" t="s">
        <v>35</v>
      </c>
      <c r="P25" s="24" t="s">
        <v>36</v>
      </c>
      <c r="Q25" s="24" t="s">
        <v>37</v>
      </c>
      <c r="R25" s="24" t="s">
        <v>38</v>
      </c>
      <c r="S25" s="18" t="s">
        <v>39</v>
      </c>
      <c r="T25" s="29" t="s">
        <v>40</v>
      </c>
      <c r="U25" s="20" t="s">
        <v>41</v>
      </c>
      <c r="V25" s="30" t="s">
        <v>43</v>
      </c>
      <c r="W25" s="20" t="s">
        <v>45</v>
      </c>
      <c r="X25" s="20" t="s">
        <v>46</v>
      </c>
      <c r="Y25" s="20" t="s">
        <v>47</v>
      </c>
      <c r="Z25" s="35"/>
    </row>
    <row r="26" spans="1:26" ht="30">
      <c r="A26" s="15"/>
      <c r="B26" s="15"/>
      <c r="C26" s="15"/>
      <c r="D26" s="15" t="s">
        <v>15</v>
      </c>
      <c r="E26" s="16">
        <v>0.16</v>
      </c>
      <c r="I26" s="34" t="s">
        <v>24</v>
      </c>
      <c r="J26" s="21" t="s">
        <v>26</v>
      </c>
      <c r="K26" s="21"/>
      <c r="L26" s="21"/>
      <c r="M26" s="25" t="s">
        <v>31</v>
      </c>
      <c r="N26" s="25"/>
      <c r="O26" s="21"/>
      <c r="P26" s="25"/>
      <c r="Q26" s="25"/>
      <c r="R26" s="25"/>
      <c r="S26" s="27" t="s">
        <v>19</v>
      </c>
      <c r="T26" s="32"/>
      <c r="U26" s="21" t="s">
        <v>42</v>
      </c>
      <c r="V26" s="31">
        <v>4101</v>
      </c>
      <c r="W26" s="21"/>
      <c r="X26" s="21"/>
      <c r="Y26" s="21"/>
      <c r="Z26" s="36"/>
    </row>
    <row r="27" spans="1:26" ht="36">
      <c r="A27" s="17"/>
      <c r="B27" s="17"/>
      <c r="C27" s="17"/>
      <c r="D27" s="17" t="s">
        <v>12</v>
      </c>
      <c r="E27" s="16">
        <v>0.18</v>
      </c>
      <c r="I27" s="21"/>
      <c r="J27" s="21" t="s">
        <v>27</v>
      </c>
      <c r="K27" s="21"/>
      <c r="L27" s="21"/>
      <c r="M27" s="25" t="s">
        <v>32</v>
      </c>
      <c r="N27" s="25"/>
      <c r="O27" s="21"/>
      <c r="P27" s="25"/>
      <c r="Q27" s="25"/>
      <c r="R27" s="25"/>
      <c r="S27" s="27"/>
      <c r="T27" s="32"/>
      <c r="U27" s="21"/>
      <c r="V27" s="31" t="s">
        <v>44</v>
      </c>
      <c r="W27" s="21"/>
      <c r="X27" s="21"/>
      <c r="Y27" s="21"/>
      <c r="Z27" s="36"/>
    </row>
    <row r="28" spans="1:26" ht="16" thickBot="1">
      <c r="A28" s="15"/>
      <c r="B28" s="15"/>
      <c r="C28" s="15"/>
      <c r="D28" s="15" t="s">
        <v>16</v>
      </c>
      <c r="E28" s="16">
        <v>0.18</v>
      </c>
      <c r="I28" s="22"/>
      <c r="J28" s="23"/>
      <c r="K28" s="22"/>
      <c r="L28" s="22"/>
      <c r="M28" s="26" t="s">
        <v>33</v>
      </c>
      <c r="N28" s="26"/>
      <c r="O28" s="22"/>
      <c r="P28" s="26"/>
      <c r="Q28" s="26"/>
      <c r="R28" s="26"/>
      <c r="S28" s="28"/>
      <c r="T28" s="33"/>
      <c r="U28" s="22"/>
      <c r="V28" s="22"/>
      <c r="W28" s="22"/>
      <c r="X28" s="22"/>
      <c r="Y28" s="22"/>
      <c r="Z28" s="37"/>
    </row>
    <row r="29" spans="1:26">
      <c r="A29" s="15"/>
      <c r="B29" s="15"/>
      <c r="C29" s="15"/>
      <c r="D29" s="15" t="s">
        <v>12</v>
      </c>
      <c r="E29" s="16">
        <v>0.15</v>
      </c>
    </row>
    <row r="30" spans="1:26">
      <c r="A30" s="15"/>
      <c r="B30" s="15"/>
      <c r="C30" s="15"/>
      <c r="D30" s="15" t="s">
        <v>15</v>
      </c>
      <c r="E30" s="16">
        <v>0.25</v>
      </c>
    </row>
    <row r="31" spans="1:26">
      <c r="A31" s="15"/>
      <c r="B31" s="15"/>
      <c r="C31" s="15"/>
      <c r="D31" s="15" t="s">
        <v>12</v>
      </c>
      <c r="E31" s="16">
        <v>0.18</v>
      </c>
    </row>
    <row r="32" spans="1:26">
      <c r="A32" s="15"/>
      <c r="B32" s="15"/>
      <c r="C32" s="15"/>
      <c r="D32" s="15" t="s">
        <v>12</v>
      </c>
      <c r="E32" s="16">
        <v>0.18</v>
      </c>
    </row>
    <row r="33" spans="1:5">
      <c r="A33" s="15"/>
      <c r="B33" s="15"/>
      <c r="C33" s="15"/>
      <c r="D33" s="15" t="s">
        <v>12</v>
      </c>
      <c r="E33" s="16">
        <v>0.18</v>
      </c>
    </row>
    <row r="34" spans="1:5">
      <c r="A34" s="17"/>
      <c r="B34" s="17"/>
      <c r="C34" s="17"/>
      <c r="D34" s="17" t="s">
        <v>12</v>
      </c>
      <c r="E34" s="16">
        <v>0.18</v>
      </c>
    </row>
    <row r="35" spans="1:5">
      <c r="A35" s="15"/>
      <c r="B35" s="15"/>
      <c r="C35" s="15"/>
      <c r="D35" s="15" t="s">
        <v>12</v>
      </c>
      <c r="E35" s="16">
        <v>0.18</v>
      </c>
    </row>
    <row r="36" spans="1:5">
      <c r="A36" s="15"/>
      <c r="B36" s="15"/>
      <c r="C36" s="15"/>
      <c r="D36" s="15" t="s">
        <v>12</v>
      </c>
      <c r="E36" s="16">
        <v>0.18</v>
      </c>
    </row>
    <row r="37" spans="1:5">
      <c r="A37" s="15"/>
      <c r="B37" s="15"/>
      <c r="C37" s="15"/>
      <c r="D37" s="15" t="s">
        <v>12</v>
      </c>
      <c r="E37" s="16">
        <v>0.18</v>
      </c>
    </row>
    <row r="38" spans="1:5">
      <c r="A38" s="15"/>
      <c r="B38" s="15"/>
      <c r="C38" s="15"/>
      <c r="D38" s="15" t="s">
        <v>12</v>
      </c>
      <c r="E38" s="16">
        <v>0.22</v>
      </c>
    </row>
    <row r="39" spans="1:5">
      <c r="A39" s="15"/>
      <c r="B39" s="15"/>
      <c r="C39" s="15"/>
      <c r="D39" s="15" t="s">
        <v>16</v>
      </c>
      <c r="E39" s="16">
        <v>0.22</v>
      </c>
    </row>
    <row r="40" spans="1:5">
      <c r="A40" s="15"/>
      <c r="B40" s="15"/>
      <c r="C40" s="15"/>
      <c r="D40" s="15" t="s">
        <v>12</v>
      </c>
      <c r="E40" s="16">
        <v>0.22</v>
      </c>
    </row>
    <row r="41" spans="1:5">
      <c r="A41" s="15"/>
      <c r="B41" s="15"/>
      <c r="C41" s="15"/>
      <c r="D41" s="15" t="s">
        <v>12</v>
      </c>
      <c r="E41" s="16">
        <v>0.22</v>
      </c>
    </row>
    <row r="42" spans="1:5">
      <c r="A42" s="15"/>
      <c r="B42" s="15"/>
      <c r="C42" s="15"/>
      <c r="D42" s="15" t="s">
        <v>17</v>
      </c>
      <c r="E42" s="16">
        <v>0.25</v>
      </c>
    </row>
    <row r="43" spans="1:5">
      <c r="A43" s="15"/>
      <c r="B43" s="15"/>
      <c r="C43" s="15"/>
      <c r="D43" s="15" t="s">
        <v>18</v>
      </c>
      <c r="E43" s="16">
        <v>0.38</v>
      </c>
    </row>
    <row r="44" spans="1:5">
      <c r="A44" s="15"/>
      <c r="B44" s="15"/>
      <c r="C44" s="15"/>
      <c r="D44" s="15" t="s">
        <v>15</v>
      </c>
      <c r="E44" s="16">
        <v>0.3</v>
      </c>
    </row>
    <row r="45" spans="1:5">
      <c r="A45" s="15"/>
      <c r="B45" s="15"/>
      <c r="C45" s="15"/>
      <c r="D45" s="15" t="s">
        <v>15</v>
      </c>
      <c r="E45" s="16">
        <v>0.3</v>
      </c>
    </row>
    <row r="46" spans="1:5">
      <c r="A46" s="15"/>
      <c r="B46" s="15"/>
      <c r="C46" s="15"/>
      <c r="D46" s="15" t="s">
        <v>19</v>
      </c>
      <c r="E46" s="16">
        <v>0.42</v>
      </c>
    </row>
    <row r="47" spans="1:5">
      <c r="A47" s="15"/>
      <c r="B47" s="15"/>
      <c r="C47" s="15"/>
      <c r="D47" s="15" t="s">
        <v>15</v>
      </c>
      <c r="E47" s="16">
        <v>0.35</v>
      </c>
    </row>
    <row r="48" spans="1:5">
      <c r="A48" s="15"/>
      <c r="B48" s="15"/>
      <c r="C48" s="15"/>
      <c r="D48" s="15" t="s">
        <v>18</v>
      </c>
      <c r="E48" s="16">
        <v>0.35</v>
      </c>
    </row>
    <row r="49" spans="1:5">
      <c r="A49" s="15"/>
      <c r="B49" s="15"/>
      <c r="C49" s="15"/>
      <c r="D49" s="15" t="s">
        <v>18</v>
      </c>
      <c r="E49" s="16">
        <v>0.35</v>
      </c>
    </row>
    <row r="50" spans="1:5">
      <c r="A50" s="15"/>
      <c r="B50" s="15"/>
      <c r="C50" s="15"/>
      <c r="D50" s="15" t="s">
        <v>18</v>
      </c>
      <c r="E50" s="16">
        <v>0.43</v>
      </c>
    </row>
    <row r="51" spans="1:5">
      <c r="A51" s="15"/>
      <c r="B51" s="15"/>
      <c r="C51" s="15"/>
      <c r="D51" s="15" t="s">
        <v>15</v>
      </c>
      <c r="E51" s="16">
        <v>0.35</v>
      </c>
    </row>
    <row r="52" spans="1:5">
      <c r="A52" s="15"/>
      <c r="B52" s="15"/>
      <c r="C52" s="15"/>
      <c r="D52" s="15" t="s">
        <v>15</v>
      </c>
      <c r="E52" s="16">
        <v>0.35</v>
      </c>
    </row>
    <row r="53" spans="1:5">
      <c r="A53" s="15"/>
      <c r="B53" s="15"/>
      <c r="C53" s="15"/>
      <c r="D53" s="15" t="s">
        <v>15</v>
      </c>
      <c r="E53" s="16">
        <v>0.35</v>
      </c>
    </row>
    <row r="54" spans="1:5">
      <c r="A54" s="15"/>
      <c r="B54" s="15"/>
      <c r="C54" s="15"/>
      <c r="D54" s="15" t="s">
        <v>20</v>
      </c>
      <c r="E54" s="16">
        <v>0.18</v>
      </c>
    </row>
    <row r="55" spans="1:5">
      <c r="A55" s="15"/>
      <c r="B55" s="15"/>
      <c r="C55" s="15"/>
      <c r="D55" s="15" t="s">
        <v>15</v>
      </c>
      <c r="E55" s="16">
        <v>0.35</v>
      </c>
    </row>
  </sheetData>
  <sheetCalcPr fullCalcOnLoad="1"/>
  <mergeCells count="19">
    <mergeCell ref="R20:R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Z25:Z28"/>
    <mergeCell ref="S20:S21"/>
    <mergeCell ref="T20:T21"/>
    <mergeCell ref="U20:U21"/>
    <mergeCell ref="W20:W21"/>
    <mergeCell ref="X20:X21"/>
    <mergeCell ref="Y20:Y21"/>
  </mergeCells>
  <phoneticPr fontId="11" type="noConversion"/>
  <hyperlinks>
    <hyperlink ref="V25:V26" r:id="rId1" display="Hydex®"/>
    <hyperlink ref="V27" r:id="rId2"/>
  </hyperlinks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5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5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Bornstein</dc:creator>
  <cp:lastModifiedBy>Andrew</cp:lastModifiedBy>
  <dcterms:created xsi:type="dcterms:W3CDTF">2012-05-24T22:27:35Z</dcterms:created>
  <dcterms:modified xsi:type="dcterms:W3CDTF">2012-05-25T17:05:07Z</dcterms:modified>
</cp:coreProperties>
</file>