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autoCompressPictures="0" defaultThemeVersion="124226"/>
  <bookViews>
    <workbookView xWindow="-24" yWindow="-24" windowWidth="16608" windowHeight="9432"/>
  </bookViews>
  <sheets>
    <sheet name="GanttChart" sheetId="8" r:id="rId1"/>
    <sheet name="Help" sheetId="9" r:id="rId2"/>
  </sheets>
  <definedNames>
    <definedName name="_xlnm.Print_Area" localSheetId="0">GanttChart!$A$3:$IQ$29</definedName>
  </definedNames>
  <calcPr calcId="125725"/>
  <extLst>
    <ext xmlns:mx="http://schemas.microsoft.com/office/mac/excel/2008/main" uri="http://schemas.microsoft.com/office/mac/excel/2008/main">
      <mx:ArchID Flags="1"/>
    </ext>
  </extLst>
</workbook>
</file>

<file path=xl/calcChain.xml><?xml version="1.0" encoding="utf-8"?>
<calcChain xmlns="http://schemas.openxmlformats.org/spreadsheetml/2006/main">
  <c r="J35" i="8"/>
  <c r="I35"/>
  <c r="H35"/>
  <c r="E35"/>
  <c r="J34"/>
  <c r="I34"/>
  <c r="H34"/>
  <c r="G34"/>
  <c r="F34"/>
  <c r="E34"/>
  <c r="J33"/>
  <c r="I33"/>
  <c r="H33"/>
  <c r="E33"/>
  <c r="J32"/>
  <c r="I32"/>
  <c r="H32"/>
  <c r="E32"/>
  <c r="I31"/>
  <c r="J31" s="1"/>
  <c r="H31"/>
  <c r="E31"/>
  <c r="I30"/>
  <c r="J30" s="1"/>
  <c r="H30"/>
  <c r="E30"/>
  <c r="H29"/>
  <c r="G29"/>
  <c r="I29" s="1"/>
  <c r="J29" s="1"/>
  <c r="F29"/>
  <c r="E29"/>
  <c r="I28"/>
  <c r="J28" s="1"/>
  <c r="H28"/>
  <c r="E28"/>
  <c r="J27"/>
  <c r="I27"/>
  <c r="H27"/>
  <c r="E27"/>
  <c r="I26"/>
  <c r="J26" s="1"/>
  <c r="H26"/>
  <c r="E26"/>
  <c r="I25"/>
  <c r="J25" s="1"/>
  <c r="H25"/>
  <c r="E25"/>
  <c r="I24"/>
  <c r="J24" s="1"/>
  <c r="H24"/>
  <c r="E24"/>
  <c r="H23"/>
  <c r="G23"/>
  <c r="I23" s="1"/>
  <c r="J23" s="1"/>
  <c r="F23"/>
  <c r="E23"/>
  <c r="J22"/>
  <c r="I22"/>
  <c r="H22"/>
  <c r="E22"/>
  <c r="J21"/>
  <c r="I21"/>
  <c r="H21"/>
  <c r="E21"/>
  <c r="J20"/>
  <c r="I20"/>
  <c r="H20"/>
  <c r="E20"/>
  <c r="I19"/>
  <c r="J19" s="1"/>
  <c r="H19"/>
  <c r="E19"/>
  <c r="I18"/>
  <c r="J18" s="1"/>
  <c r="H18"/>
  <c r="E18"/>
  <c r="J17"/>
  <c r="I17"/>
  <c r="H17"/>
  <c r="E17"/>
  <c r="J16"/>
  <c r="I16"/>
  <c r="H16"/>
  <c r="E16"/>
  <c r="J15"/>
  <c r="I15"/>
  <c r="H15"/>
  <c r="E15"/>
  <c r="J14"/>
  <c r="I14"/>
  <c r="H14"/>
  <c r="E14"/>
  <c r="H13"/>
  <c r="G13"/>
  <c r="I13" s="1"/>
  <c r="J13" s="1"/>
  <c r="F13"/>
  <c r="E13"/>
  <c r="L10"/>
  <c r="L11" s="1"/>
  <c r="M10" l="1"/>
  <c r="N10" s="1"/>
  <c r="O10" s="1"/>
  <c r="P10" s="1"/>
  <c r="Q10" s="1"/>
  <c r="R10" l="1"/>
  <c r="S10" s="1"/>
  <c r="T10" s="1"/>
  <c r="U10" s="1"/>
  <c r="V10" s="1"/>
  <c r="Q11"/>
  <c r="W10" l="1"/>
  <c r="X10" s="1"/>
  <c r="Y10" s="1"/>
  <c r="Z10" s="1"/>
  <c r="AA10" s="1"/>
  <c r="V11"/>
  <c r="AB10" l="1"/>
  <c r="AC10" s="1"/>
  <c r="AD10" s="1"/>
  <c r="AE10" s="1"/>
  <c r="AF10" s="1"/>
  <c r="AA11"/>
  <c r="AF11" l="1"/>
  <c r="AG10"/>
  <c r="AH10" s="1"/>
  <c r="AI10" s="1"/>
  <c r="AJ10" s="1"/>
  <c r="AK10" s="1"/>
  <c r="AL10" l="1"/>
  <c r="AM10" s="1"/>
  <c r="AN10" s="1"/>
  <c r="AO10" s="1"/>
  <c r="AP10" s="1"/>
  <c r="AK11"/>
  <c r="AQ10" l="1"/>
  <c r="AR10" s="1"/>
  <c r="AS10" s="1"/>
  <c r="AT10" s="1"/>
  <c r="AU10" s="1"/>
  <c r="AP11"/>
  <c r="AU11" l="1"/>
  <c r="AV10"/>
  <c r="AW10" s="1"/>
  <c r="AX10" s="1"/>
  <c r="AY10" s="1"/>
  <c r="AZ10" s="1"/>
  <c r="AZ11" l="1"/>
  <c r="BA10"/>
  <c r="BB10" s="1"/>
  <c r="BC10" s="1"/>
  <c r="BD10" s="1"/>
  <c r="BE10" s="1"/>
  <c r="BF10" l="1"/>
  <c r="BG10" s="1"/>
  <c r="BH10" s="1"/>
  <c r="BI10" s="1"/>
  <c r="BJ10" s="1"/>
  <c r="BE11"/>
  <c r="BK10" l="1"/>
  <c r="BL10" s="1"/>
  <c r="BM10" s="1"/>
  <c r="BN10" s="1"/>
  <c r="BO10" s="1"/>
  <c r="BJ11"/>
  <c r="BP10" l="1"/>
  <c r="BQ10" s="1"/>
  <c r="BR10" s="1"/>
  <c r="BS10" s="1"/>
  <c r="BT10" s="1"/>
  <c r="BO11"/>
  <c r="BT11" l="1"/>
  <c r="BU10"/>
  <c r="BV10" s="1"/>
  <c r="BW10" s="1"/>
  <c r="BX10" s="1"/>
  <c r="BY10" s="1"/>
  <c r="BZ10" l="1"/>
  <c r="CA10" s="1"/>
  <c r="CB10" s="1"/>
  <c r="CC10" s="1"/>
  <c r="CD10" s="1"/>
  <c r="BY11"/>
  <c r="CE10" l="1"/>
  <c r="CF10" s="1"/>
  <c r="CG10" s="1"/>
  <c r="CH10" s="1"/>
  <c r="CI10" s="1"/>
  <c r="CD11"/>
  <c r="CI11" l="1"/>
  <c r="CJ10"/>
  <c r="CK10" s="1"/>
  <c r="CL10" s="1"/>
  <c r="CM10" s="1"/>
  <c r="CN10" s="1"/>
  <c r="CN11" l="1"/>
  <c r="CO10"/>
  <c r="CP10" s="1"/>
  <c r="CQ10" s="1"/>
  <c r="CR10" s="1"/>
  <c r="CS10" s="1"/>
  <c r="CT10" l="1"/>
  <c r="CU10" s="1"/>
  <c r="CV10" s="1"/>
  <c r="CW10" s="1"/>
  <c r="CX10" s="1"/>
  <c r="CS11"/>
  <c r="CY10" l="1"/>
  <c r="CZ10" s="1"/>
  <c r="DA10" s="1"/>
  <c r="DB10" s="1"/>
  <c r="DC10" s="1"/>
  <c r="CX11"/>
  <c r="DD10" l="1"/>
  <c r="DE10" s="1"/>
  <c r="DF10" s="1"/>
  <c r="DG10" s="1"/>
  <c r="DH10" s="1"/>
  <c r="DC11"/>
  <c r="DH11" l="1"/>
  <c r="DI10"/>
  <c r="DJ10" s="1"/>
  <c r="DK10" s="1"/>
  <c r="DL10" s="1"/>
  <c r="DM10" s="1"/>
  <c r="DN10" l="1"/>
  <c r="DO10" s="1"/>
  <c r="DP10" s="1"/>
  <c r="DQ10" s="1"/>
  <c r="DR10" s="1"/>
  <c r="DM11"/>
  <c r="DS10" l="1"/>
  <c r="DT10" s="1"/>
  <c r="DU10" s="1"/>
  <c r="DV10" s="1"/>
  <c r="DW10" s="1"/>
  <c r="DR11"/>
  <c r="DW11" l="1"/>
  <c r="DX10"/>
  <c r="DY10" s="1"/>
  <c r="DZ10" s="1"/>
  <c r="EA10" s="1"/>
  <c r="EB10" s="1"/>
  <c r="EB11" l="1"/>
  <c r="EC10"/>
  <c r="ED10" s="1"/>
  <c r="EE10" s="1"/>
  <c r="EF10" s="1"/>
  <c r="EG10" s="1"/>
  <c r="EH10" l="1"/>
  <c r="EI10" s="1"/>
  <c r="EJ10" s="1"/>
  <c r="EK10" s="1"/>
  <c r="EL10" s="1"/>
  <c r="EG11"/>
  <c r="EM10" l="1"/>
  <c r="EN10" s="1"/>
  <c r="EO10" s="1"/>
  <c r="EP10" s="1"/>
  <c r="EQ10" s="1"/>
  <c r="EL11"/>
  <c r="ER10" l="1"/>
  <c r="ES10" s="1"/>
  <c r="ET10" s="1"/>
  <c r="EU10" s="1"/>
  <c r="EV10" s="1"/>
  <c r="EQ11"/>
  <c r="EV11" l="1"/>
  <c r="EW10"/>
  <c r="EX10" s="1"/>
  <c r="EY10" s="1"/>
  <c r="EZ10" s="1"/>
  <c r="FA10" s="1"/>
  <c r="FB10" l="1"/>
  <c r="FC10" s="1"/>
  <c r="FD10" s="1"/>
  <c r="FE10" s="1"/>
  <c r="FF10" s="1"/>
  <c r="FA11"/>
  <c r="FG10" l="1"/>
  <c r="FH10" s="1"/>
  <c r="FI10" s="1"/>
  <c r="FJ10" s="1"/>
  <c r="FK10" s="1"/>
  <c r="FF11"/>
  <c r="FK11" l="1"/>
  <c r="FL10"/>
  <c r="FM10" s="1"/>
  <c r="FN10" s="1"/>
  <c r="FO10" s="1"/>
  <c r="FP10" s="1"/>
  <c r="FP11" l="1"/>
  <c r="FQ10"/>
  <c r="FR10" s="1"/>
  <c r="FS10" s="1"/>
  <c r="FT10" s="1"/>
  <c r="FU10" s="1"/>
  <c r="FV10" l="1"/>
  <c r="FW10" s="1"/>
  <c r="FX10" s="1"/>
  <c r="FY10" s="1"/>
  <c r="FZ10" s="1"/>
  <c r="FU11"/>
  <c r="GA10" l="1"/>
  <c r="GB10" s="1"/>
  <c r="GC10" s="1"/>
  <c r="GD10" s="1"/>
  <c r="GE10" s="1"/>
  <c r="FZ11"/>
  <c r="GF10" l="1"/>
  <c r="GG10" s="1"/>
  <c r="GH10" s="1"/>
  <c r="GI10" s="1"/>
  <c r="GJ10" s="1"/>
  <c r="GE11"/>
  <c r="GJ11" l="1"/>
  <c r="GK10"/>
  <c r="GL10" s="1"/>
  <c r="GM10" s="1"/>
  <c r="GN10" s="1"/>
  <c r="GO10" s="1"/>
  <c r="GP10" l="1"/>
  <c r="GQ10" s="1"/>
  <c r="GR10" s="1"/>
  <c r="GS10" s="1"/>
  <c r="GT10" s="1"/>
  <c r="GO11"/>
  <c r="GU10" l="1"/>
  <c r="GV10" s="1"/>
  <c r="GW10" s="1"/>
  <c r="GX10" s="1"/>
  <c r="GY10" s="1"/>
  <c r="GT11"/>
  <c r="GY11" l="1"/>
  <c r="GZ10"/>
  <c r="HA10" s="1"/>
  <c r="HB10" s="1"/>
  <c r="HC10" s="1"/>
  <c r="HD10" s="1"/>
  <c r="HD11" l="1"/>
  <c r="HE10"/>
  <c r="HF10" s="1"/>
  <c r="HG10" s="1"/>
  <c r="HH10" s="1"/>
  <c r="HI10" s="1"/>
  <c r="HJ10" l="1"/>
  <c r="HK10" s="1"/>
  <c r="HL10" s="1"/>
  <c r="HM10" s="1"/>
  <c r="HN10" s="1"/>
  <c r="HI11"/>
  <c r="HO10" l="1"/>
  <c r="HP10" s="1"/>
  <c r="HQ10" s="1"/>
  <c r="HR10" s="1"/>
  <c r="HS10" s="1"/>
  <c r="HN11"/>
  <c r="HT10" l="1"/>
  <c r="HU10" s="1"/>
  <c r="HV10" s="1"/>
  <c r="HW10" s="1"/>
  <c r="HX10" s="1"/>
  <c r="HS11"/>
  <c r="HX11" l="1"/>
  <c r="HY10"/>
  <c r="HZ10" s="1"/>
  <c r="IA10" s="1"/>
  <c r="IB10" s="1"/>
  <c r="IC10" s="1"/>
  <c r="ID10" l="1"/>
  <c r="IE10" s="1"/>
  <c r="IF10" s="1"/>
  <c r="IG10" s="1"/>
  <c r="IH10" s="1"/>
  <c r="IC11"/>
  <c r="II10" l="1"/>
  <c r="IJ10" s="1"/>
  <c r="IK10" s="1"/>
  <c r="IL10" s="1"/>
  <c r="IM10" s="1"/>
  <c r="IH11"/>
  <c r="IN10" l="1"/>
  <c r="IO10" s="1"/>
  <c r="IP10" s="1"/>
  <c r="IQ10" s="1"/>
  <c r="IM11"/>
  <c r="C10" s="1"/>
</calcChain>
</file>

<file path=xl/comments1.xml><?xml version="1.0" encoding="utf-8"?>
<comments xmlns="http://schemas.openxmlformats.org/spreadsheetml/2006/main">
  <authors>
    <author>Jon</author>
  </authors>
  <commentList>
    <comment ref="G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1" authorId="0">
      <text>
        <r>
          <rPr>
            <b/>
            <sz val="8"/>
            <color indexed="81"/>
            <rFont val="Tahoma"/>
            <family val="2"/>
          </rPr>
          <t>Work Breakdown Structure</t>
        </r>
        <r>
          <rPr>
            <sz val="8"/>
            <color indexed="81"/>
            <rFont val="Tahoma"/>
            <family val="2"/>
          </rPr>
          <t xml:space="preserve">
Enter the Task# and Subtask#
2
2.1
2.2
etc.</t>
        </r>
      </text>
    </comment>
    <comment ref="D11" author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1" author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1" author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F13=MAX(E14:E17)-D13</t>
        </r>
      </text>
    </comment>
    <comment ref="G11" author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G13=SUMPRODUCT(F14:F17,G14:G17)/SUM(F14:F17)
Note: If you insert rows, make sure that the calculation is updated correctly.</t>
        </r>
      </text>
    </comment>
    <comment ref="H11" author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1" author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1" author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<sst xmlns="http://schemas.openxmlformats.org/spreadsheetml/2006/main" count="62" uniqueCount="47">
  <si>
    <t>Days Remaining</t>
  </si>
  <si>
    <t>Project Lead:</t>
  </si>
  <si>
    <t>Today's Date:</t>
  </si>
  <si>
    <t>Start</t>
  </si>
  <si>
    <t>End</t>
  </si>
  <si>
    <t>Days Complete</t>
  </si>
  <si>
    <t>(vertical red line)</t>
  </si>
  <si>
    <t>Duration (Days)</t>
  </si>
  <si>
    <t>Viewing Weeks:</t>
  </si>
  <si>
    <t>WBS</t>
  </si>
  <si>
    <t>Tasks</t>
  </si>
  <si>
    <t>% Complete</t>
  </si>
  <si>
    <t>Working Days</t>
  </si>
  <si>
    <t>Excel Gantt Chart</t>
  </si>
  <si>
    <t>© 2006 Vertex42 LLC</t>
  </si>
  <si>
    <t>VX42</t>
  </si>
  <si>
    <t>Task Lead</t>
  </si>
  <si>
    <t>v.1.2</t>
  </si>
  <si>
    <t>Department of Mechanical Engineering</t>
  </si>
  <si>
    <t>Write Report</t>
  </si>
  <si>
    <t>Engr 466 Flim Transport Project</t>
  </si>
  <si>
    <t>Design Report 1</t>
  </si>
  <si>
    <t>Frame Design</t>
  </si>
  <si>
    <t>Mounting Design</t>
  </si>
  <si>
    <t>Design Report 2</t>
  </si>
  <si>
    <t>Programming</t>
  </si>
  <si>
    <t>Refine Design Models</t>
  </si>
  <si>
    <t>Setup Electronics</t>
  </si>
  <si>
    <t>Prototype Demo</t>
  </si>
  <si>
    <t>Order Parts</t>
  </si>
  <si>
    <t>Machine Parts</t>
  </si>
  <si>
    <t>Assembly</t>
  </si>
  <si>
    <t>Troubleshoot</t>
  </si>
  <si>
    <t>Final report</t>
  </si>
  <si>
    <t>TBA</t>
  </si>
  <si>
    <t>Sensor Research</t>
    <phoneticPr fontId="4" type="noConversion"/>
  </si>
  <si>
    <t>Actuator Research</t>
    <phoneticPr fontId="4" type="noConversion"/>
  </si>
  <si>
    <t>Client Presentation 1</t>
    <phoneticPr fontId="4" type="noConversion"/>
  </si>
  <si>
    <t>Background Research</t>
    <phoneticPr fontId="4" type="noConversion"/>
  </si>
  <si>
    <t>Andrew</t>
    <phoneticPr fontId="4" type="noConversion"/>
  </si>
  <si>
    <t>Anderson</t>
    <phoneticPr fontId="4" type="noConversion"/>
  </si>
  <si>
    <t>Peripherals Research</t>
    <phoneticPr fontId="4" type="noConversion"/>
  </si>
  <si>
    <t>Client Presentation 2</t>
    <phoneticPr fontId="4" type="noConversion"/>
  </si>
  <si>
    <t>Initial Design Concepts</t>
    <phoneticPr fontId="4" type="noConversion"/>
  </si>
  <si>
    <t>Anderson</t>
  </si>
  <si>
    <t>Anderson &amp; Andrew</t>
  </si>
  <si>
    <t>Andrew</t>
  </si>
</sst>
</file>

<file path=xl/styles.xml><?xml version="1.0" encoding="utf-8"?>
<styleSheet xmlns="http://schemas.openxmlformats.org/spreadsheetml/2006/main">
  <numFmts count="1">
    <numFmt numFmtId="164" formatCode="m/dd/yy"/>
  </numFmts>
  <fonts count="19">
    <font>
      <sz val="10"/>
      <name val="Arial"/>
    </font>
    <font>
      <sz val="10"/>
      <name val="Arial"/>
    </font>
    <font>
      <b/>
      <sz val="10"/>
      <name val="Arial"/>
      <family val="2"/>
    </font>
    <font>
      <b/>
      <sz val="12"/>
      <name val="Arial"/>
      <family val="2"/>
    </font>
    <font>
      <sz val="8"/>
      <name val="Arial"/>
      <family val="2"/>
    </font>
    <font>
      <sz val="10"/>
      <name val="Arial"/>
    </font>
    <font>
      <sz val="8"/>
      <color indexed="55"/>
      <name val="Arial"/>
      <family val="2"/>
    </font>
    <font>
      <sz val="8"/>
      <color indexed="81"/>
      <name val="Tahoma"/>
      <family val="2"/>
    </font>
    <font>
      <b/>
      <sz val="8"/>
      <color indexed="81"/>
      <name val="Tahoma"/>
      <family val="2"/>
    </font>
    <font>
      <b/>
      <sz val="8"/>
      <name val="Arial"/>
      <family val="2"/>
    </font>
    <font>
      <i/>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6"/>
      <name val="Arial"/>
      <family val="2"/>
    </font>
    <font>
      <sz val="8"/>
      <name val="Arial Narrow"/>
      <family val="2"/>
    </font>
    <font>
      <b/>
      <sz val="8"/>
      <name val="Arial Narrow"/>
      <family val="2"/>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
      <patternFill patternType="solid">
        <fgColor indexed="56"/>
        <bgColor indexed="64"/>
      </patternFill>
    </fill>
  </fills>
  <borders count="6">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s>
  <cellStyleXfs count="3">
    <xf numFmtId="0" fontId="0"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0" fontId="0" fillId="0" borderId="0" xfId="0" applyBorder="1" applyAlignment="1">
      <alignment horizontal="left"/>
    </xf>
    <xf numFmtId="14" fontId="0" fillId="0" borderId="0" xfId="0" applyNumberFormat="1" applyFill="1"/>
    <xf numFmtId="0" fontId="6" fillId="0" borderId="0" xfId="0" applyNumberFormat="1" applyFont="1" applyAlignment="1">
      <alignment horizontal="right"/>
    </xf>
    <xf numFmtId="164"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4"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0" fontId="5" fillId="0" borderId="3" xfId="0" applyFont="1" applyBorder="1" applyAlignment="1">
      <alignment horizontal="lef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0" borderId="2" xfId="0" applyNumberFormat="1" applyFont="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4" fontId="4" fillId="4" borderId="2" xfId="0" applyNumberFormat="1" applyFont="1" applyFill="1" applyBorder="1" applyAlignment="1">
      <alignment horizontal="right"/>
    </xf>
    <xf numFmtId="0" fontId="11" fillId="2" borderId="0" xfId="0" applyFont="1" applyFill="1" applyAlignment="1">
      <alignment vertical="center"/>
    </xf>
    <xf numFmtId="0" fontId="12" fillId="2" borderId="0" xfId="1" applyFont="1" applyFill="1" applyAlignment="1" applyProtection="1">
      <alignment horizontal="right"/>
    </xf>
    <xf numFmtId="0" fontId="15" fillId="5" borderId="0" xfId="1" applyFont="1" applyFill="1" applyAlignment="1" applyProtection="1">
      <alignment horizontal="center" vertic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0" fontId="16" fillId="2" borderId="0" xfId="0" applyFont="1" applyFill="1"/>
    <xf numFmtId="0" fontId="17" fillId="2" borderId="2" xfId="0" applyFont="1" applyFill="1" applyBorder="1"/>
    <xf numFmtId="0" fontId="17" fillId="0" borderId="2" xfId="0" applyFont="1" applyFill="1" applyBorder="1"/>
    <xf numFmtId="0" fontId="9" fillId="0" borderId="1" xfId="0" applyFont="1" applyBorder="1" applyAlignment="1">
      <alignment horizontal="left"/>
    </xf>
    <xf numFmtId="0" fontId="9" fillId="0" borderId="1" xfId="0" applyFont="1" applyBorder="1" applyAlignment="1">
      <alignment horizontal="center"/>
    </xf>
    <xf numFmtId="49" fontId="9" fillId="2" borderId="2" xfId="0" applyNumberFormat="1" applyFont="1" applyFill="1" applyBorder="1" applyAlignment="1">
      <alignment horizontal="left"/>
    </xf>
    <xf numFmtId="0" fontId="18" fillId="2" borderId="2" xfId="0" applyFont="1" applyFill="1" applyBorder="1" applyAlignment="1">
      <alignment wrapText="1"/>
    </xf>
    <xf numFmtId="0" fontId="4" fillId="0" borderId="2" xfId="0" applyNumberFormat="1" applyFont="1" applyBorder="1" applyAlignment="1">
      <alignment horizontal="left"/>
    </xf>
    <xf numFmtId="0" fontId="17" fillId="0" borderId="2" xfId="0" applyFont="1" applyFill="1" applyBorder="1" applyAlignment="1">
      <alignment horizontal="left" wrapText="1" indent="1"/>
    </xf>
    <xf numFmtId="0" fontId="4" fillId="0" borderId="4" xfId="0" applyFont="1" applyBorder="1" applyAlignment="1">
      <alignment horizontal="center" textRotation="90"/>
    </xf>
    <xf numFmtId="0" fontId="0" fillId="0" borderId="1" xfId="0" applyBorder="1" applyAlignment="1">
      <alignment horizontal="center" textRotation="90"/>
    </xf>
    <xf numFmtId="0" fontId="0" fillId="0" borderId="5" xfId="0" applyBorder="1" applyAlignment="1">
      <alignment horizontal="center" textRotation="90"/>
    </xf>
  </cellXfs>
  <cellStyles count="3">
    <cellStyle name="Hyperlink" xfId="1" builtinId="8"/>
    <cellStyle name="Normal" xfId="0" builtinId="0"/>
    <cellStyle name="Percent" xfId="2" builtinId="5"/>
  </cellStyles>
  <dxfs count="6">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56</xdr:col>
      <xdr:colOff>0</xdr:colOff>
      <xdr:row>0</xdr:row>
      <xdr:rowOff>26377</xdr:rowOff>
    </xdr:from>
    <xdr:to>
      <xdr:col>69</xdr:col>
      <xdr:colOff>17585</xdr:colOff>
      <xdr:row>1</xdr:row>
      <xdr:rowOff>52754</xdr:rowOff>
    </xdr:to>
    <xdr:sp macro="" textlink="">
      <xdr:nvSpPr>
        <xdr:cNvPr id="6152" name="AutoShape 8"/>
        <xdr:cNvSpPr>
          <a:spLocks noChangeArrowheads="1"/>
        </xdr:cNvSpPr>
      </xdr:nvSpPr>
      <xdr:spPr bwMode="auto">
        <a:xfrm>
          <a:off x="5829300" y="26377"/>
          <a:ext cx="360485" cy="246185"/>
        </a:xfrm>
        <a:prstGeom prst="wedgeRectCallout">
          <a:avLst>
            <a:gd name="adj1" fmla="val -45120"/>
            <a:gd name="adj2" fmla="val 68519"/>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71</xdr:col>
      <xdr:colOff>8792</xdr:colOff>
      <xdr:row>0</xdr:row>
      <xdr:rowOff>17585</xdr:rowOff>
    </xdr:from>
    <xdr:to>
      <xdr:col>85</xdr:col>
      <xdr:colOff>0</xdr:colOff>
      <xdr:row>1</xdr:row>
      <xdr:rowOff>43962</xdr:rowOff>
    </xdr:to>
    <xdr:sp macro="" textlink="">
      <xdr:nvSpPr>
        <xdr:cNvPr id="6153" name="AutoShape 9"/>
        <xdr:cNvSpPr>
          <a:spLocks noChangeArrowheads="1"/>
        </xdr:cNvSpPr>
      </xdr:nvSpPr>
      <xdr:spPr bwMode="auto">
        <a:xfrm>
          <a:off x="6233746" y="17585"/>
          <a:ext cx="360485" cy="246184"/>
        </a:xfrm>
        <a:prstGeom prst="wedgeRoundRectCallout">
          <a:avLst>
            <a:gd name="adj1" fmla="val -45120"/>
            <a:gd name="adj2" fmla="val 68519"/>
            <a:gd name="adj3" fmla="val 16667"/>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86</xdr:col>
      <xdr:colOff>17585</xdr:colOff>
      <xdr:row>0</xdr:row>
      <xdr:rowOff>17585</xdr:rowOff>
    </xdr:from>
    <xdr:to>
      <xdr:col>100</xdr:col>
      <xdr:colOff>8793</xdr:colOff>
      <xdr:row>1</xdr:row>
      <xdr:rowOff>43962</xdr:rowOff>
    </xdr:to>
    <xdr:sp macro="" textlink="">
      <xdr:nvSpPr>
        <xdr:cNvPr id="6154" name="AutoShape 10"/>
        <xdr:cNvSpPr>
          <a:spLocks noChangeArrowheads="1"/>
        </xdr:cNvSpPr>
      </xdr:nvSpPr>
      <xdr:spPr bwMode="auto">
        <a:xfrm>
          <a:off x="6638192" y="17585"/>
          <a:ext cx="360485" cy="246184"/>
        </a:xfrm>
        <a:prstGeom prst="wedgeEllipseCallout">
          <a:avLst>
            <a:gd name="adj1" fmla="val -59755"/>
            <a:gd name="adj2" fmla="val 72222"/>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510687</xdr:colOff>
      <xdr:row>33</xdr:row>
      <xdr:rowOff>151667</xdr:rowOff>
    </xdr:to>
    <xdr:sp macro="" textlink="">
      <xdr:nvSpPr>
        <xdr:cNvPr id="2" name="Rectangle 2"/>
        <xdr:cNvSpPr>
          <a:spLocks noChangeArrowheads="1"/>
        </xdr:cNvSpPr>
      </xdr:nvSpPr>
      <xdr:spPr bwMode="auto">
        <a:xfrm>
          <a:off x="0" y="0"/>
          <a:ext cx="9654687" cy="5495192"/>
        </a:xfrm>
        <a:prstGeom prst="rect">
          <a:avLst/>
        </a:prstGeom>
        <a:solidFill>
          <a:srgbClr val="EAEAEA"/>
        </a:solidFill>
        <a:ln w="9525">
          <a:solidFill>
            <a:srgbClr val="000000"/>
          </a:solidFill>
          <a:miter lim="800000"/>
          <a:headEnd/>
          <a:tailEnd/>
        </a:ln>
      </xdr:spPr>
      <xdr:txBody>
        <a:bodyPr vertOverflow="clip" wrap="square" lIns="27432" tIns="22860" rIns="0" bIns="0" anchor="t" upright="1"/>
        <a:lstStyle/>
        <a:p>
          <a:pPr algn="l" rtl="1">
            <a:defRPr sz="1000"/>
          </a:pPr>
          <a:r>
            <a:rPr lang="en-CA" sz="1000" b="1" i="0" strike="noStrike">
              <a:solidFill>
                <a:srgbClr val="000000"/>
              </a:solidFill>
              <a:latin typeface="Arial"/>
              <a:cs typeface="Arial"/>
            </a:rPr>
            <a:t>HELP</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Modify the </a:t>
          </a:r>
          <a:r>
            <a:rPr lang="en-CA" sz="1000" b="1" i="0" strike="noStrike">
              <a:solidFill>
                <a:srgbClr val="008000"/>
              </a:solidFill>
              <a:latin typeface="Arial"/>
              <a:cs typeface="Arial"/>
            </a:rPr>
            <a:t>GREEN</a:t>
          </a:r>
          <a:r>
            <a:rPr lang="en-CA" sz="1000" b="0" i="0" strike="noStrike">
              <a:solidFill>
                <a:srgbClr val="000000"/>
              </a:solidFill>
              <a:latin typeface="Arial"/>
              <a:cs typeface="Arial"/>
            </a:rPr>
            <a:t> cells and the </a:t>
          </a:r>
          <a:r>
            <a:rPr lang="en-CA" sz="1000" b="1" i="0" strike="noStrike">
              <a:solidFill>
                <a:srgbClr val="000000"/>
              </a:solidFill>
              <a:latin typeface="Arial"/>
              <a:cs typeface="Arial"/>
            </a:rPr>
            <a:t>WBS</a:t>
          </a:r>
          <a:r>
            <a:rPr lang="en-CA" sz="1000" b="0" i="0" strike="noStrike">
              <a:solidFill>
                <a:srgbClr val="000000"/>
              </a:solidFill>
              <a:latin typeface="Arial"/>
              <a:cs typeface="Arial"/>
            </a:rPr>
            <a:t>, </a:t>
          </a:r>
          <a:r>
            <a:rPr lang="en-CA" sz="1000" b="1" i="0" strike="noStrike">
              <a:solidFill>
                <a:srgbClr val="000000"/>
              </a:solidFill>
              <a:latin typeface="Arial"/>
              <a:cs typeface="Arial"/>
            </a:rPr>
            <a:t>Tasks</a:t>
          </a:r>
          <a:r>
            <a:rPr lang="en-CA" sz="1000" b="0" i="0" strike="noStrike">
              <a:solidFill>
                <a:srgbClr val="000000"/>
              </a:solidFill>
              <a:latin typeface="Arial"/>
              <a:cs typeface="Arial"/>
            </a:rPr>
            <a:t>, and </a:t>
          </a:r>
          <a:r>
            <a:rPr lang="en-CA" sz="1000" b="1" i="0" strike="noStrike">
              <a:solidFill>
                <a:srgbClr val="000000"/>
              </a:solidFill>
              <a:latin typeface="Arial"/>
              <a:cs typeface="Arial"/>
            </a:rPr>
            <a:t>Task Lead</a:t>
          </a:r>
          <a:r>
            <a:rPr lang="en-CA" sz="1000" b="0" i="0" strike="noStrike">
              <a:solidFill>
                <a:srgbClr val="000000"/>
              </a:solidFill>
              <a:latin typeface="Arial"/>
              <a:cs typeface="Arial"/>
            </a:rPr>
            <a:t> columns. The rest of the columns are formulas.</a:t>
          </a:r>
        </a:p>
        <a:p>
          <a:pPr algn="l" rtl="1">
            <a:defRPr sz="1000"/>
          </a:pPr>
          <a:r>
            <a:rPr lang="en-CA" sz="1000" b="0" i="0" strike="noStrike">
              <a:solidFill>
                <a:srgbClr val="000000"/>
              </a:solidFill>
              <a:latin typeface="Arial"/>
              <a:cs typeface="Arial"/>
            </a:rPr>
            <a:t>The number of weeks shown in the gantt chart is limited by the maximum number of columns available in Excel.</a:t>
          </a:r>
        </a:p>
        <a:p>
          <a:pPr algn="l" rtl="1">
            <a:defRPr sz="1000"/>
          </a:pPr>
          <a:r>
            <a:rPr lang="en-CA" sz="1000" b="0" i="0" strike="noStrike">
              <a:solidFill>
                <a:srgbClr val="000000"/>
              </a:solidFill>
              <a:latin typeface="Arial"/>
              <a:cs typeface="Arial"/>
            </a:rPr>
            <a:t>Use the slider to adjust the range of dates shown in the gantt chart.</a:t>
          </a:r>
        </a:p>
        <a:p>
          <a:pPr algn="l" rtl="1">
            <a:defRPr sz="1000"/>
          </a:pPr>
          <a:r>
            <a:rPr lang="en-CA" sz="1000" b="0" i="0" strike="noStrike">
              <a:solidFill>
                <a:srgbClr val="000000"/>
              </a:solidFill>
              <a:latin typeface="Arial"/>
              <a:cs typeface="Arial"/>
            </a:rPr>
            <a:t>Only 48 weeks can be shown/printed at one time, because each week uses up 5 columns.</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a:t>
          </a:r>
          <a:r>
            <a:rPr lang="en-CA" sz="1000" b="0" i="0" strike="noStrike">
              <a:solidFill>
                <a:srgbClr val="000000"/>
              </a:solidFill>
              <a:latin typeface="Arial"/>
              <a:cs typeface="Arial"/>
            </a:rPr>
            <a:t> The Working Days column shows "###". How do I fix that?</a:t>
          </a:r>
        </a:p>
        <a:p>
          <a:pPr algn="l" rtl="1">
            <a:defRPr sz="1000"/>
          </a:pPr>
          <a:r>
            <a:rPr lang="en-CA" sz="1000" b="0" i="0" strike="noStrike">
              <a:solidFill>
                <a:srgbClr val="000000"/>
              </a:solidFill>
              <a:latin typeface="Arial"/>
              <a:cs typeface="Arial"/>
            </a:rPr>
            <a:t>You need to install the Analysis ToolPak add-in that comes with Excel. Go to Tools &gt; Add-ins, and select Analysis ToolPak.</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make Task 2 start the day after the end of Task 1?</a:t>
          </a:r>
        </a:p>
        <a:p>
          <a:pPr algn="l" rtl="1">
            <a:defRPr sz="1000"/>
          </a:pPr>
          <a:r>
            <a:rPr lang="en-CA" sz="1000" b="0" i="0" strike="noStrike">
              <a:solidFill>
                <a:srgbClr val="000000"/>
              </a:solidFill>
              <a:latin typeface="Arial"/>
              <a:cs typeface="Arial"/>
            </a:rPr>
            <a:t>Use the following formula for the start date of Task 2:</a:t>
          </a:r>
        </a:p>
        <a:p>
          <a:pPr algn="l" rtl="1">
            <a:defRPr sz="1000"/>
          </a:pPr>
          <a:r>
            <a:rPr lang="en-CA" sz="1000" b="1" i="0" strike="noStrike">
              <a:solidFill>
                <a:srgbClr val="000000"/>
              </a:solidFill>
              <a:latin typeface="Arial"/>
              <a:cs typeface="Arial"/>
            </a:rPr>
            <a:t>=</a:t>
          </a:r>
          <a:r>
            <a:rPr lang="en-CA" sz="1000" b="1" i="1" strike="noStrike">
              <a:solidFill>
                <a:srgbClr val="000000"/>
              </a:solidFill>
              <a:latin typeface="Arial"/>
              <a:cs typeface="Arial"/>
            </a:rPr>
            <a:t>EndDate</a:t>
          </a:r>
          <a:r>
            <a:rPr lang="en-CA" sz="1000" b="1" i="0" strike="noStrike">
              <a:solidFill>
                <a:srgbClr val="000000"/>
              </a:solidFill>
              <a:latin typeface="Arial"/>
              <a:cs typeface="Arial"/>
            </a:rPr>
            <a:t>+1</a:t>
          </a: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where </a:t>
          </a:r>
          <a:r>
            <a:rPr lang="en-CA" sz="1000" b="0" i="1" strike="noStrike">
              <a:solidFill>
                <a:srgbClr val="000000"/>
              </a:solidFill>
              <a:latin typeface="Arial"/>
              <a:cs typeface="Arial"/>
            </a:rPr>
            <a:t>EndDate</a:t>
          </a:r>
          <a:r>
            <a:rPr lang="en-CA" sz="1000" b="0" i="0" strike="noStrike">
              <a:solidFill>
                <a:srgbClr val="000000"/>
              </a:solidFill>
              <a:latin typeface="Arial"/>
              <a:cs typeface="Arial"/>
            </a:rPr>
            <a:t> is the reference to the cell containing the end date of task 1</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a:t>
          </a:r>
          <a:r>
            <a:rPr lang="en-CA" sz="1000" b="1" i="0" strike="noStrike">
              <a:solidFill>
                <a:srgbClr val="000000"/>
              </a:solidFill>
              <a:latin typeface="Arial"/>
              <a:cs typeface="Arial"/>
            </a:rPr>
            <a:t>add/insert tasks and subtasks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Copy the entire ROW (or a group of rows) for the type of task(s) you want to add and then right-click on the row where you want to insert the new tasks, then select </a:t>
          </a:r>
          <a:r>
            <a:rPr lang="en-CA" sz="1000" b="0" i="1" strike="noStrike">
              <a:solidFill>
                <a:srgbClr val="000000"/>
              </a:solidFill>
              <a:latin typeface="Arial"/>
              <a:cs typeface="Arial"/>
            </a:rPr>
            <a:t>Insert Copied Cells</a:t>
          </a:r>
          <a:r>
            <a:rPr lang="en-CA" sz="1000" b="0" i="0" strike="noStrike">
              <a:solidFill>
                <a:srgbClr val="000000"/>
              </a:solidFill>
              <a:latin typeface="Arial"/>
              <a:cs typeface="Arial"/>
            </a:rPr>
            <a:t>.</a:t>
          </a:r>
        </a:p>
        <a:p>
          <a:pPr algn="l" rtl="1">
            <a:defRPr sz="1000"/>
          </a:pPr>
          <a:r>
            <a:rPr lang="en-CA" sz="1000" b="1" i="0" strike="noStrike">
              <a:solidFill>
                <a:srgbClr val="FF0000"/>
              </a:solidFill>
              <a:latin typeface="Arial"/>
              <a:cs typeface="Arial"/>
            </a:rPr>
            <a:t>Important Note:</a:t>
          </a:r>
          <a:r>
            <a:rPr lang="en-CA" sz="1000" b="0" i="0" strike="noStrike">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%Complete</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%Complete of all of the associated subtasks?</a:t>
          </a:r>
        </a:p>
        <a:p>
          <a:pPr algn="l" rtl="1">
            <a:defRPr sz="1000"/>
          </a:pPr>
          <a:r>
            <a:rPr lang="en-CA" sz="1000" b="0" i="0" strike="noStrike">
              <a:solidFill>
                <a:srgbClr val="000000"/>
              </a:solidFill>
              <a:latin typeface="Arial"/>
              <a:cs typeface="Arial"/>
            </a:rPr>
            <a:t>Example: If Task 1 is on row 11 and the subtasks are on rows 12-15, use the following formula:</a:t>
          </a:r>
        </a:p>
        <a:p>
          <a:pPr algn="l" rtl="1">
            <a:defRPr sz="1000"/>
          </a:pPr>
          <a:r>
            <a:rPr lang="en-CA" sz="1000" b="1" i="0" strike="noStrike">
              <a:solidFill>
                <a:srgbClr val="000000"/>
              </a:solidFill>
              <a:latin typeface="Arial"/>
              <a:cs typeface="Arial"/>
            </a:rPr>
            <a:t>=SUM(F12:F15)/COUNT(F12:F15)</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Duration</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largest end date of a sub task?</a:t>
          </a:r>
        </a:p>
        <a:p>
          <a:pPr algn="l" rtl="1">
            <a:defRPr sz="1000"/>
          </a:pPr>
          <a:r>
            <a:rPr lang="en-CA" sz="1000" b="0" i="0" strike="noStrike">
              <a:solidFill>
                <a:srgbClr val="000000"/>
              </a:solidFill>
              <a:latin typeface="Arial"/>
              <a:cs typeface="Arial"/>
            </a:rPr>
            <a:t>Example: If the Level 1 task is on row 11 and the sub tasks are on rows 12-15, use the following formula</a:t>
          </a:r>
        </a:p>
        <a:p>
          <a:pPr algn="l" rtl="1">
            <a:defRPr sz="1000"/>
          </a:pPr>
          <a:r>
            <a:rPr lang="en-CA" sz="1000" b="1" i="0" strike="noStrike">
              <a:solidFill>
                <a:srgbClr val="000000"/>
              </a:solidFill>
              <a:latin typeface="Arial"/>
              <a:cs typeface="Arial"/>
            </a:rPr>
            <a:t>=MAX(D12:D15)-C11</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can I include </a:t>
          </a:r>
          <a:r>
            <a:rPr lang="en-CA" sz="1000" b="1" i="0" strike="noStrike">
              <a:solidFill>
                <a:srgbClr val="000000"/>
              </a:solidFill>
              <a:latin typeface="Arial"/>
              <a:cs typeface="Arial"/>
            </a:rPr>
            <a:t>holidays</a:t>
          </a:r>
          <a:r>
            <a:rPr lang="en-CA" sz="1000" b="0" i="0" strike="noStrike">
              <a:solidFill>
                <a:srgbClr val="000000"/>
              </a:solidFill>
              <a:latin typeface="Arial"/>
              <a:cs typeface="Arial"/>
            </a:rPr>
            <a:t> in the calculation of the Working Days?</a:t>
          </a:r>
        </a:p>
        <a:p>
          <a:pPr algn="l" rtl="1">
            <a:defRPr sz="1000"/>
          </a:pPr>
          <a:r>
            <a:rPr lang="en-CA" sz="1000" b="0" i="0" strike="noStrike">
              <a:solidFill>
                <a:srgbClr val="000000"/>
              </a:solidFill>
              <a:latin typeface="Arial"/>
              <a:cs typeface="Arial"/>
            </a:rPr>
            <a:t>You can add a list of holidays to exclude in the NETWORKDAYS function. See Excel's help (F1) for more information.</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change the </a:t>
          </a:r>
          <a:r>
            <a:rPr lang="en-CA" sz="1000" b="1" i="0" strike="noStrike">
              <a:solidFill>
                <a:srgbClr val="000000"/>
              </a:solidFill>
              <a:latin typeface="Arial"/>
              <a:cs typeface="Arial"/>
            </a:rPr>
            <a:t>print settings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1">
            <a:defRPr sz="1000"/>
          </a:pP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term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published="0" codeName="Sheet1" enableFormatConditionsCalculation="0">
    <pageSetUpPr fitToPage="1"/>
  </sheetPr>
  <dimension ref="A1:IQ35"/>
  <sheetViews>
    <sheetView showGridLines="0" tabSelected="1" topLeftCell="A12" zoomScaleNormal="100" workbookViewId="0">
      <selection activeCell="G32" sqref="G32"/>
    </sheetView>
  </sheetViews>
  <sheetFormatPr defaultColWidth="9.109375" defaultRowHeight="13.2"/>
  <cols>
    <col min="1" max="1" width="4.44140625" style="7" bestFit="1" customWidth="1"/>
    <col min="2" max="2" width="17.33203125" customWidth="1"/>
    <col min="3" max="3" width="13.77734375" customWidth="1"/>
    <col min="4" max="4" width="7.6640625" customWidth="1"/>
    <col min="5" max="5" width="7.44140625" customWidth="1"/>
    <col min="6" max="6" width="4.6640625" customWidth="1"/>
    <col min="7" max="7" width="6.6640625" bestFit="1" customWidth="1"/>
    <col min="8" max="10" width="3.44140625" bestFit="1" customWidth="1"/>
    <col min="11" max="11" width="2.6640625" customWidth="1"/>
    <col min="12" max="227" width="0.44140625" customWidth="1"/>
    <col min="228" max="251" width="0.44140625" style="7" customWidth="1"/>
    <col min="252" max="16384" width="9.109375" style="7"/>
  </cols>
  <sheetData>
    <row r="1" spans="1:251" customFormat="1" ht="17.399999999999999">
      <c r="A1" s="39" t="s">
        <v>15</v>
      </c>
      <c r="B1" s="37" t="s">
        <v>13</v>
      </c>
      <c r="C1" s="37"/>
      <c r="D1" s="37"/>
      <c r="E1" s="37"/>
      <c r="F1" s="37"/>
      <c r="G1" s="38" t="s">
        <v>14</v>
      </c>
      <c r="H1" s="42" t="s">
        <v>17</v>
      </c>
    </row>
    <row r="3" spans="1:251" ht="15.6">
      <c r="A3" s="1" t="s">
        <v>20</v>
      </c>
    </row>
    <row r="4" spans="1:251">
      <c r="A4" t="s">
        <v>18</v>
      </c>
    </row>
    <row r="6" spans="1:251">
      <c r="B6" s="2" t="s">
        <v>1</v>
      </c>
      <c r="C6" s="15"/>
      <c r="D6" s="15"/>
      <c r="E6" s="26"/>
      <c r="F6" s="25"/>
      <c r="G6" s="25"/>
    </row>
    <row r="7" spans="1:251">
      <c r="B7" s="2"/>
      <c r="C7" s="8"/>
      <c r="D7" s="8"/>
      <c r="E7" s="8"/>
      <c r="F7" s="25"/>
      <c r="G7" s="25"/>
    </row>
    <row r="8" spans="1:251">
      <c r="B8" s="2" t="s">
        <v>2</v>
      </c>
      <c r="C8" s="17">
        <v>41101</v>
      </c>
      <c r="D8" s="16"/>
      <c r="E8" s="3" t="s">
        <v>6</v>
      </c>
      <c r="F8" s="25"/>
      <c r="G8" s="25"/>
    </row>
    <row r="9" spans="1:251">
      <c r="B9" s="2"/>
      <c r="C9" s="3"/>
      <c r="D9" s="25"/>
      <c r="E9" s="25"/>
      <c r="F9" s="25"/>
      <c r="G9" s="25"/>
    </row>
    <row r="10" spans="1:251" s="6" customFormat="1">
      <c r="A10" s="7"/>
      <c r="B10" s="2" t="s">
        <v>8</v>
      </c>
      <c r="C10" s="17" t="str">
        <f ca="1">L11&amp;" - "&amp;IM11</f>
        <v>5/7/12 - 4/1/13</v>
      </c>
      <c r="D10" s="17"/>
      <c r="E10" s="25"/>
      <c r="F10" s="27"/>
      <c r="G10" s="25"/>
      <c r="H10"/>
      <c r="I10" s="25"/>
      <c r="J10"/>
      <c r="K10" s="10">
        <v>0</v>
      </c>
      <c r="L10" s="9">
        <f ca="1">(MIN(OFFSET(D11,0,0,500,1))-WEEKDAY(MIN(OFFSET(D11,0,0,500,1)))+2)+7*K10</f>
        <v>41036</v>
      </c>
      <c r="M10" s="9">
        <f ca="1">L10+1</f>
        <v>41037</v>
      </c>
      <c r="N10" s="9">
        <f ca="1">M10+1</f>
        <v>41038</v>
      </c>
      <c r="O10" s="9">
        <f ca="1">N10+1</f>
        <v>41039</v>
      </c>
      <c r="P10" s="9">
        <f ca="1">O10+1</f>
        <v>41040</v>
      </c>
      <c r="Q10" s="9">
        <f ca="1">P10+3</f>
        <v>41043</v>
      </c>
      <c r="R10" s="9">
        <f ca="1">Q10+1</f>
        <v>41044</v>
      </c>
      <c r="S10" s="9">
        <f ca="1">R10+1</f>
        <v>41045</v>
      </c>
      <c r="T10" s="9">
        <f ca="1">S10+1</f>
        <v>41046</v>
      </c>
      <c r="U10" s="9">
        <f ca="1">T10+1</f>
        <v>41047</v>
      </c>
      <c r="V10" s="9">
        <f ca="1">U10+3</f>
        <v>41050</v>
      </c>
      <c r="W10" s="9">
        <f ca="1">V10+1</f>
        <v>41051</v>
      </c>
      <c r="X10" s="9">
        <f ca="1">W10+1</f>
        <v>41052</v>
      </c>
      <c r="Y10" s="9">
        <f ca="1">X10+1</f>
        <v>41053</v>
      </c>
      <c r="Z10" s="9">
        <f ca="1">Y10+1</f>
        <v>41054</v>
      </c>
      <c r="AA10" s="9">
        <f ca="1">Z10+3</f>
        <v>41057</v>
      </c>
      <c r="AB10" s="9">
        <f ca="1">AA10+1</f>
        <v>41058</v>
      </c>
      <c r="AC10" s="9">
        <f ca="1">AB10+1</f>
        <v>41059</v>
      </c>
      <c r="AD10" s="9">
        <f ca="1">AC10+1</f>
        <v>41060</v>
      </c>
      <c r="AE10" s="9">
        <f ca="1">AD10+1</f>
        <v>41061</v>
      </c>
      <c r="AF10" s="9">
        <f ca="1">AE10+3</f>
        <v>41064</v>
      </c>
      <c r="AG10" s="9">
        <f ca="1">AF10+1</f>
        <v>41065</v>
      </c>
      <c r="AH10" s="9">
        <f ca="1">AG10+1</f>
        <v>41066</v>
      </c>
      <c r="AI10" s="9">
        <f ca="1">AH10+1</f>
        <v>41067</v>
      </c>
      <c r="AJ10" s="9">
        <f ca="1">AI10+1</f>
        <v>41068</v>
      </c>
      <c r="AK10" s="9">
        <f ca="1">AJ10+3</f>
        <v>41071</v>
      </c>
      <c r="AL10" s="9">
        <f ca="1">AK10+1</f>
        <v>41072</v>
      </c>
      <c r="AM10" s="9">
        <f ca="1">AL10+1</f>
        <v>41073</v>
      </c>
      <c r="AN10" s="9">
        <f ca="1">AM10+1</f>
        <v>41074</v>
      </c>
      <c r="AO10" s="9">
        <f ca="1">AN10+1</f>
        <v>41075</v>
      </c>
      <c r="AP10" s="9">
        <f ca="1">AO10+3</f>
        <v>41078</v>
      </c>
      <c r="AQ10" s="9">
        <f ca="1">AP10+1</f>
        <v>41079</v>
      </c>
      <c r="AR10" s="9">
        <f ca="1">AQ10+1</f>
        <v>41080</v>
      </c>
      <c r="AS10" s="9">
        <f ca="1">AR10+1</f>
        <v>41081</v>
      </c>
      <c r="AT10" s="9">
        <f ca="1">AS10+1</f>
        <v>41082</v>
      </c>
      <c r="AU10" s="9">
        <f ca="1">AT10+3</f>
        <v>41085</v>
      </c>
      <c r="AV10" s="9">
        <f ca="1">AU10+1</f>
        <v>41086</v>
      </c>
      <c r="AW10" s="9">
        <f ca="1">AV10+1</f>
        <v>41087</v>
      </c>
      <c r="AX10" s="9">
        <f ca="1">AW10+1</f>
        <v>41088</v>
      </c>
      <c r="AY10" s="9">
        <f ca="1">AX10+1</f>
        <v>41089</v>
      </c>
      <c r="AZ10" s="9">
        <f ca="1">AY10+3</f>
        <v>41092</v>
      </c>
      <c r="BA10" s="9">
        <f ca="1">AZ10+1</f>
        <v>41093</v>
      </c>
      <c r="BB10" s="9">
        <f ca="1">BA10+1</f>
        <v>41094</v>
      </c>
      <c r="BC10" s="9">
        <f ca="1">BB10+1</f>
        <v>41095</v>
      </c>
      <c r="BD10" s="9">
        <f ca="1">BC10+1</f>
        <v>41096</v>
      </c>
      <c r="BE10" s="9">
        <f ca="1">BD10+3</f>
        <v>41099</v>
      </c>
      <c r="BF10" s="9">
        <f ca="1">BE10+1</f>
        <v>41100</v>
      </c>
      <c r="BG10" s="9">
        <f ca="1">BF10+1</f>
        <v>41101</v>
      </c>
      <c r="BH10" s="9">
        <f ca="1">BG10+1</f>
        <v>41102</v>
      </c>
      <c r="BI10" s="9">
        <f ca="1">BH10+1</f>
        <v>41103</v>
      </c>
      <c r="BJ10" s="9">
        <f ca="1">BI10+3</f>
        <v>41106</v>
      </c>
      <c r="BK10" s="9">
        <f ca="1">BJ10+1</f>
        <v>41107</v>
      </c>
      <c r="BL10" s="9">
        <f ca="1">BK10+1</f>
        <v>41108</v>
      </c>
      <c r="BM10" s="9">
        <f ca="1">BL10+1</f>
        <v>41109</v>
      </c>
      <c r="BN10" s="9">
        <f ca="1">BM10+1</f>
        <v>41110</v>
      </c>
      <c r="BO10" s="9">
        <f ca="1">BN10+3</f>
        <v>41113</v>
      </c>
      <c r="BP10" s="9">
        <f ca="1">BO10+1</f>
        <v>41114</v>
      </c>
      <c r="BQ10" s="9">
        <f ca="1">BP10+1</f>
        <v>41115</v>
      </c>
      <c r="BR10" s="9">
        <f ca="1">BQ10+1</f>
        <v>41116</v>
      </c>
      <c r="BS10" s="9">
        <f ca="1">BR10+1</f>
        <v>41117</v>
      </c>
      <c r="BT10" s="9">
        <f ca="1">BS10+3</f>
        <v>41120</v>
      </c>
      <c r="BU10" s="9">
        <f ca="1">BT10+1</f>
        <v>41121</v>
      </c>
      <c r="BV10" s="9">
        <f ca="1">BU10+1</f>
        <v>41122</v>
      </c>
      <c r="BW10" s="9">
        <f ca="1">BV10+1</f>
        <v>41123</v>
      </c>
      <c r="BX10" s="9">
        <f ca="1">BW10+1</f>
        <v>41124</v>
      </c>
      <c r="BY10" s="9">
        <f ca="1">BX10+3</f>
        <v>41127</v>
      </c>
      <c r="BZ10" s="9">
        <f ca="1">BY10+1</f>
        <v>41128</v>
      </c>
      <c r="CA10" s="9">
        <f ca="1">BZ10+1</f>
        <v>41129</v>
      </c>
      <c r="CB10" s="9">
        <f ca="1">CA10+1</f>
        <v>41130</v>
      </c>
      <c r="CC10" s="9">
        <f ca="1">CB10+1</f>
        <v>41131</v>
      </c>
      <c r="CD10" s="9">
        <f ca="1">CC10+3</f>
        <v>41134</v>
      </c>
      <c r="CE10" s="9">
        <f ca="1">CD10+1</f>
        <v>41135</v>
      </c>
      <c r="CF10" s="9">
        <f ca="1">CE10+1</f>
        <v>41136</v>
      </c>
      <c r="CG10" s="9">
        <f ca="1">CF10+1</f>
        <v>41137</v>
      </c>
      <c r="CH10" s="9">
        <f ca="1">CG10+1</f>
        <v>41138</v>
      </c>
      <c r="CI10" s="9">
        <f ca="1">CH10+3</f>
        <v>41141</v>
      </c>
      <c r="CJ10" s="9">
        <f ca="1">CI10+1</f>
        <v>41142</v>
      </c>
      <c r="CK10" s="9">
        <f ca="1">CJ10+1</f>
        <v>41143</v>
      </c>
      <c r="CL10" s="9">
        <f ca="1">CK10+1</f>
        <v>41144</v>
      </c>
      <c r="CM10" s="9">
        <f ca="1">CL10+1</f>
        <v>41145</v>
      </c>
      <c r="CN10" s="9">
        <f ca="1">CM10+3</f>
        <v>41148</v>
      </c>
      <c r="CO10" s="9">
        <f ca="1">CN10+1</f>
        <v>41149</v>
      </c>
      <c r="CP10" s="9">
        <f ca="1">CO10+1</f>
        <v>41150</v>
      </c>
      <c r="CQ10" s="9">
        <f ca="1">CP10+1</f>
        <v>41151</v>
      </c>
      <c r="CR10" s="9">
        <f ca="1">CQ10+1</f>
        <v>41152</v>
      </c>
      <c r="CS10" s="9">
        <f ca="1">CR10+3</f>
        <v>41155</v>
      </c>
      <c r="CT10" s="9">
        <f ca="1">CS10+1</f>
        <v>41156</v>
      </c>
      <c r="CU10" s="9">
        <f ca="1">CT10+1</f>
        <v>41157</v>
      </c>
      <c r="CV10" s="9">
        <f ca="1">CU10+1</f>
        <v>41158</v>
      </c>
      <c r="CW10" s="9">
        <f ca="1">CV10+1</f>
        <v>41159</v>
      </c>
      <c r="CX10" s="9">
        <f ca="1">CW10+3</f>
        <v>41162</v>
      </c>
      <c r="CY10" s="9">
        <f ca="1">CX10+1</f>
        <v>41163</v>
      </c>
      <c r="CZ10" s="9">
        <f ca="1">CY10+1</f>
        <v>41164</v>
      </c>
      <c r="DA10" s="9">
        <f ca="1">CZ10+1</f>
        <v>41165</v>
      </c>
      <c r="DB10" s="9">
        <f ca="1">DA10+1</f>
        <v>41166</v>
      </c>
      <c r="DC10" s="9">
        <f ca="1">DB10+3</f>
        <v>41169</v>
      </c>
      <c r="DD10" s="9">
        <f ca="1">DC10+1</f>
        <v>41170</v>
      </c>
      <c r="DE10" s="9">
        <f ca="1">DD10+1</f>
        <v>41171</v>
      </c>
      <c r="DF10" s="9">
        <f ca="1">DE10+1</f>
        <v>41172</v>
      </c>
      <c r="DG10" s="9">
        <f ca="1">DF10+1</f>
        <v>41173</v>
      </c>
      <c r="DH10" s="9">
        <f ca="1">DG10+3</f>
        <v>41176</v>
      </c>
      <c r="DI10" s="9">
        <f ca="1">DH10+1</f>
        <v>41177</v>
      </c>
      <c r="DJ10" s="9">
        <f ca="1">DI10+1</f>
        <v>41178</v>
      </c>
      <c r="DK10" s="9">
        <f ca="1">DJ10+1</f>
        <v>41179</v>
      </c>
      <c r="DL10" s="9">
        <f ca="1">DK10+1</f>
        <v>41180</v>
      </c>
      <c r="DM10" s="9">
        <f ca="1">DL10+3</f>
        <v>41183</v>
      </c>
      <c r="DN10" s="9">
        <f ca="1">DM10+1</f>
        <v>41184</v>
      </c>
      <c r="DO10" s="9">
        <f ca="1">DN10+1</f>
        <v>41185</v>
      </c>
      <c r="DP10" s="9">
        <f ca="1">DO10+1</f>
        <v>41186</v>
      </c>
      <c r="DQ10" s="9">
        <f ca="1">DP10+1</f>
        <v>41187</v>
      </c>
      <c r="DR10" s="9">
        <f ca="1">DQ10+3</f>
        <v>41190</v>
      </c>
      <c r="DS10" s="9">
        <f ca="1">DR10+1</f>
        <v>41191</v>
      </c>
      <c r="DT10" s="9">
        <f ca="1">DS10+1</f>
        <v>41192</v>
      </c>
      <c r="DU10" s="9">
        <f ca="1">DT10+1</f>
        <v>41193</v>
      </c>
      <c r="DV10" s="9">
        <f ca="1">DU10+1</f>
        <v>41194</v>
      </c>
      <c r="DW10" s="9">
        <f ca="1">DV10+3</f>
        <v>41197</v>
      </c>
      <c r="DX10" s="9">
        <f ca="1">DW10+1</f>
        <v>41198</v>
      </c>
      <c r="DY10" s="9">
        <f ca="1">DX10+1</f>
        <v>41199</v>
      </c>
      <c r="DZ10" s="9">
        <f ca="1">DY10+1</f>
        <v>41200</v>
      </c>
      <c r="EA10" s="9">
        <f ca="1">DZ10+1</f>
        <v>41201</v>
      </c>
      <c r="EB10" s="9">
        <f ca="1">EA10+3</f>
        <v>41204</v>
      </c>
      <c r="EC10" s="9">
        <f ca="1">EB10+1</f>
        <v>41205</v>
      </c>
      <c r="ED10" s="9">
        <f ca="1">EC10+1</f>
        <v>41206</v>
      </c>
      <c r="EE10" s="9">
        <f ca="1">ED10+1</f>
        <v>41207</v>
      </c>
      <c r="EF10" s="9">
        <f ca="1">EE10+1</f>
        <v>41208</v>
      </c>
      <c r="EG10" s="9">
        <f ca="1">EF10+3</f>
        <v>41211</v>
      </c>
      <c r="EH10" s="9">
        <f ca="1">EG10+1</f>
        <v>41212</v>
      </c>
      <c r="EI10" s="9">
        <f ca="1">EH10+1</f>
        <v>41213</v>
      </c>
      <c r="EJ10" s="9">
        <f ca="1">EI10+1</f>
        <v>41214</v>
      </c>
      <c r="EK10" s="9">
        <f ca="1">EJ10+1</f>
        <v>41215</v>
      </c>
      <c r="EL10" s="9">
        <f ca="1">EK10+3</f>
        <v>41218</v>
      </c>
      <c r="EM10" s="9">
        <f ca="1">EL10+1</f>
        <v>41219</v>
      </c>
      <c r="EN10" s="9">
        <f ca="1">EM10+1</f>
        <v>41220</v>
      </c>
      <c r="EO10" s="9">
        <f ca="1">EN10+1</f>
        <v>41221</v>
      </c>
      <c r="EP10" s="9">
        <f ca="1">EO10+1</f>
        <v>41222</v>
      </c>
      <c r="EQ10" s="9">
        <f ca="1">EP10+3</f>
        <v>41225</v>
      </c>
      <c r="ER10" s="9">
        <f ca="1">EQ10+1</f>
        <v>41226</v>
      </c>
      <c r="ES10" s="9">
        <f ca="1">ER10+1</f>
        <v>41227</v>
      </c>
      <c r="ET10" s="9">
        <f ca="1">ES10+1</f>
        <v>41228</v>
      </c>
      <c r="EU10" s="9">
        <f ca="1">ET10+1</f>
        <v>41229</v>
      </c>
      <c r="EV10" s="9">
        <f ca="1">EU10+3</f>
        <v>41232</v>
      </c>
      <c r="EW10" s="9">
        <f ca="1">EV10+1</f>
        <v>41233</v>
      </c>
      <c r="EX10" s="9">
        <f ca="1">EW10+1</f>
        <v>41234</v>
      </c>
      <c r="EY10" s="9">
        <f ca="1">EX10+1</f>
        <v>41235</v>
      </c>
      <c r="EZ10" s="9">
        <f ca="1">EY10+1</f>
        <v>41236</v>
      </c>
      <c r="FA10" s="9">
        <f ca="1">EZ10+3</f>
        <v>41239</v>
      </c>
      <c r="FB10" s="9">
        <f ca="1">FA10+1</f>
        <v>41240</v>
      </c>
      <c r="FC10" s="9">
        <f ca="1">FB10+1</f>
        <v>41241</v>
      </c>
      <c r="FD10" s="9">
        <f ca="1">FC10+1</f>
        <v>41242</v>
      </c>
      <c r="FE10" s="9">
        <f ca="1">FD10+1</f>
        <v>41243</v>
      </c>
      <c r="FF10" s="9">
        <f ca="1">FE10+3</f>
        <v>41246</v>
      </c>
      <c r="FG10" s="9">
        <f ca="1">FF10+1</f>
        <v>41247</v>
      </c>
      <c r="FH10" s="9">
        <f ca="1">FG10+1</f>
        <v>41248</v>
      </c>
      <c r="FI10" s="9">
        <f ca="1">FH10+1</f>
        <v>41249</v>
      </c>
      <c r="FJ10" s="9">
        <f ca="1">FI10+1</f>
        <v>41250</v>
      </c>
      <c r="FK10" s="9">
        <f ca="1">FJ10+3</f>
        <v>41253</v>
      </c>
      <c r="FL10" s="9">
        <f ca="1">FK10+1</f>
        <v>41254</v>
      </c>
      <c r="FM10" s="9">
        <f ca="1">FL10+1</f>
        <v>41255</v>
      </c>
      <c r="FN10" s="9">
        <f ca="1">FM10+1</f>
        <v>41256</v>
      </c>
      <c r="FO10" s="9">
        <f ca="1">FN10+1</f>
        <v>41257</v>
      </c>
      <c r="FP10" s="9">
        <f ca="1">FO10+3</f>
        <v>41260</v>
      </c>
      <c r="FQ10" s="9">
        <f ca="1">FP10+1</f>
        <v>41261</v>
      </c>
      <c r="FR10" s="9">
        <f ca="1">FQ10+1</f>
        <v>41262</v>
      </c>
      <c r="FS10" s="9">
        <f ca="1">FR10+1</f>
        <v>41263</v>
      </c>
      <c r="FT10" s="9">
        <f ca="1">FS10+1</f>
        <v>41264</v>
      </c>
      <c r="FU10" s="9">
        <f ca="1">FT10+3</f>
        <v>41267</v>
      </c>
      <c r="FV10" s="9">
        <f ca="1">FU10+1</f>
        <v>41268</v>
      </c>
      <c r="FW10" s="9">
        <f ca="1">FV10+1</f>
        <v>41269</v>
      </c>
      <c r="FX10" s="9">
        <f ca="1">FW10+1</f>
        <v>41270</v>
      </c>
      <c r="FY10" s="9">
        <f ca="1">FX10+1</f>
        <v>41271</v>
      </c>
      <c r="FZ10" s="9">
        <f ca="1">FY10+3</f>
        <v>41274</v>
      </c>
      <c r="GA10" s="9">
        <f ca="1">FZ10+1</f>
        <v>41275</v>
      </c>
      <c r="GB10" s="9">
        <f ca="1">GA10+1</f>
        <v>41276</v>
      </c>
      <c r="GC10" s="9">
        <f ca="1">GB10+1</f>
        <v>41277</v>
      </c>
      <c r="GD10" s="9">
        <f ca="1">GC10+1</f>
        <v>41278</v>
      </c>
      <c r="GE10" s="9">
        <f ca="1">GD10+3</f>
        <v>41281</v>
      </c>
      <c r="GF10" s="9">
        <f ca="1">GE10+1</f>
        <v>41282</v>
      </c>
      <c r="GG10" s="9">
        <f ca="1">GF10+1</f>
        <v>41283</v>
      </c>
      <c r="GH10" s="9">
        <f ca="1">GG10+1</f>
        <v>41284</v>
      </c>
      <c r="GI10" s="9">
        <f ca="1">GH10+1</f>
        <v>41285</v>
      </c>
      <c r="GJ10" s="9">
        <f ca="1">GI10+3</f>
        <v>41288</v>
      </c>
      <c r="GK10" s="9">
        <f ca="1">GJ10+1</f>
        <v>41289</v>
      </c>
      <c r="GL10" s="9">
        <f ca="1">GK10+1</f>
        <v>41290</v>
      </c>
      <c r="GM10" s="9">
        <f ca="1">GL10+1</f>
        <v>41291</v>
      </c>
      <c r="GN10" s="9">
        <f ca="1">GM10+1</f>
        <v>41292</v>
      </c>
      <c r="GO10" s="9">
        <f ca="1">GN10+3</f>
        <v>41295</v>
      </c>
      <c r="GP10" s="9">
        <f ca="1">GO10+1</f>
        <v>41296</v>
      </c>
      <c r="GQ10" s="9">
        <f ca="1">GP10+1</f>
        <v>41297</v>
      </c>
      <c r="GR10" s="9">
        <f ca="1">GQ10+1</f>
        <v>41298</v>
      </c>
      <c r="GS10" s="9">
        <f ca="1">GR10+1</f>
        <v>41299</v>
      </c>
      <c r="GT10" s="9">
        <f ca="1">GS10+3</f>
        <v>41302</v>
      </c>
      <c r="GU10" s="9">
        <f ca="1">GT10+1</f>
        <v>41303</v>
      </c>
      <c r="GV10" s="9">
        <f ca="1">GU10+1</f>
        <v>41304</v>
      </c>
      <c r="GW10" s="9">
        <f ca="1">GV10+1</f>
        <v>41305</v>
      </c>
      <c r="GX10" s="9">
        <f ca="1">GW10+1</f>
        <v>41306</v>
      </c>
      <c r="GY10" s="9">
        <f ca="1">GX10+3</f>
        <v>41309</v>
      </c>
      <c r="GZ10" s="9">
        <f ca="1">GY10+1</f>
        <v>41310</v>
      </c>
      <c r="HA10" s="9">
        <f ca="1">GZ10+1</f>
        <v>41311</v>
      </c>
      <c r="HB10" s="9">
        <f ca="1">HA10+1</f>
        <v>41312</v>
      </c>
      <c r="HC10" s="9">
        <f ca="1">HB10+1</f>
        <v>41313</v>
      </c>
      <c r="HD10" s="9">
        <f ca="1">HC10+3</f>
        <v>41316</v>
      </c>
      <c r="HE10" s="9">
        <f ca="1">HD10+1</f>
        <v>41317</v>
      </c>
      <c r="HF10" s="9">
        <f ca="1">HE10+1</f>
        <v>41318</v>
      </c>
      <c r="HG10" s="9">
        <f ca="1">HF10+1</f>
        <v>41319</v>
      </c>
      <c r="HH10" s="9">
        <f ca="1">HG10+1</f>
        <v>41320</v>
      </c>
      <c r="HI10" s="9">
        <f ca="1">HH10+3</f>
        <v>41323</v>
      </c>
      <c r="HJ10" s="9">
        <f ca="1">HI10+1</f>
        <v>41324</v>
      </c>
      <c r="HK10" s="9">
        <f ca="1">HJ10+1</f>
        <v>41325</v>
      </c>
      <c r="HL10" s="9">
        <f ca="1">HK10+1</f>
        <v>41326</v>
      </c>
      <c r="HM10" s="9">
        <f ca="1">HL10+1</f>
        <v>41327</v>
      </c>
      <c r="HN10" s="9">
        <f ca="1">HM10+3</f>
        <v>41330</v>
      </c>
      <c r="HO10" s="9">
        <f ca="1">HN10+1</f>
        <v>41331</v>
      </c>
      <c r="HP10" s="9">
        <f ca="1">HO10+1</f>
        <v>41332</v>
      </c>
      <c r="HQ10" s="9">
        <f ca="1">HP10+1</f>
        <v>41333</v>
      </c>
      <c r="HR10" s="9">
        <f ca="1">HQ10+1</f>
        <v>41334</v>
      </c>
      <c r="HS10" s="9">
        <f ca="1">HR10+3</f>
        <v>41337</v>
      </c>
      <c r="HT10" s="9">
        <f ca="1">HS10+1</f>
        <v>41338</v>
      </c>
      <c r="HU10" s="9">
        <f ca="1">HT10+1</f>
        <v>41339</v>
      </c>
      <c r="HV10" s="9">
        <f ca="1">HU10+1</f>
        <v>41340</v>
      </c>
      <c r="HW10" s="9">
        <f ca="1">HV10+1</f>
        <v>41341</v>
      </c>
      <c r="HX10" s="9">
        <f ca="1">HW10+3</f>
        <v>41344</v>
      </c>
      <c r="HY10" s="9">
        <f ca="1">HX10+1</f>
        <v>41345</v>
      </c>
      <c r="HZ10" s="9">
        <f ca="1">HY10+1</f>
        <v>41346</v>
      </c>
      <c r="IA10" s="9">
        <f ca="1">HZ10+1</f>
        <v>41347</v>
      </c>
      <c r="IB10" s="9">
        <f ca="1">IA10+1</f>
        <v>41348</v>
      </c>
      <c r="IC10" s="9">
        <f ca="1">IB10+3</f>
        <v>41351</v>
      </c>
      <c r="ID10" s="9">
        <f ca="1">IC10+1</f>
        <v>41352</v>
      </c>
      <c r="IE10" s="9">
        <f ca="1">ID10+1</f>
        <v>41353</v>
      </c>
      <c r="IF10" s="9">
        <f ca="1">IE10+1</f>
        <v>41354</v>
      </c>
      <c r="IG10" s="9">
        <f ca="1">IF10+1</f>
        <v>41355</v>
      </c>
      <c r="IH10" s="9">
        <f ca="1">IG10+3</f>
        <v>41358</v>
      </c>
      <c r="II10" s="9">
        <f ca="1">IH10+1</f>
        <v>41359</v>
      </c>
      <c r="IJ10" s="9">
        <f ca="1">II10+1</f>
        <v>41360</v>
      </c>
      <c r="IK10" s="9">
        <f ca="1">IJ10+1</f>
        <v>41361</v>
      </c>
      <c r="IL10" s="9">
        <f ca="1">IK10+1</f>
        <v>41362</v>
      </c>
      <c r="IM10" s="9">
        <f ca="1">IL10+3</f>
        <v>41365</v>
      </c>
      <c r="IN10" s="9">
        <f ca="1">IM10+1</f>
        <v>41366</v>
      </c>
      <c r="IO10" s="9">
        <f ca="1">IN10+1</f>
        <v>41367</v>
      </c>
      <c r="IP10" s="9">
        <f ca="1">IO10+1</f>
        <v>41368</v>
      </c>
      <c r="IQ10" s="9">
        <f ca="1">IP10+1</f>
        <v>41369</v>
      </c>
    </row>
    <row r="11" spans="1:251" s="33" customFormat="1" ht="81" customHeight="1" thickBot="1">
      <c r="A11" s="31" t="s">
        <v>9</v>
      </c>
      <c r="B11" s="46" t="s">
        <v>10</v>
      </c>
      <c r="C11" s="45" t="s">
        <v>16</v>
      </c>
      <c r="D11" s="4" t="s">
        <v>3</v>
      </c>
      <c r="E11" s="4" t="s">
        <v>4</v>
      </c>
      <c r="F11" s="24" t="s">
        <v>7</v>
      </c>
      <c r="G11" s="5" t="s">
        <v>11</v>
      </c>
      <c r="H11" s="24" t="s">
        <v>12</v>
      </c>
      <c r="I11" s="5" t="s">
        <v>5</v>
      </c>
      <c r="J11" s="5" t="s">
        <v>0</v>
      </c>
      <c r="K11" s="32"/>
      <c r="L11" s="51" t="str">
        <f ca="1">TEXT(L10,"m/d/yy")</f>
        <v>5/7/12</v>
      </c>
      <c r="M11" s="52"/>
      <c r="N11" s="52"/>
      <c r="O11" s="52"/>
      <c r="P11" s="53"/>
      <c r="Q11" s="51" t="str">
        <f ca="1">TEXT(Q10,"m/d/yy")</f>
        <v>5/14/12</v>
      </c>
      <c r="R11" s="52"/>
      <c r="S11" s="52"/>
      <c r="T11" s="52"/>
      <c r="U11" s="53"/>
      <c r="V11" s="51" t="str">
        <f ca="1">TEXT(V10,"m/d/yy")</f>
        <v>5/21/12</v>
      </c>
      <c r="W11" s="52"/>
      <c r="X11" s="52"/>
      <c r="Y11" s="52"/>
      <c r="Z11" s="53"/>
      <c r="AA11" s="51" t="str">
        <f ca="1">TEXT(AA10,"m/d/yy")</f>
        <v>5/28/12</v>
      </c>
      <c r="AB11" s="52"/>
      <c r="AC11" s="52"/>
      <c r="AD11" s="52"/>
      <c r="AE11" s="53"/>
      <c r="AF11" s="51" t="str">
        <f ca="1">TEXT(AF10,"m/d/yy")</f>
        <v>6/4/12</v>
      </c>
      <c r="AG11" s="52"/>
      <c r="AH11" s="52"/>
      <c r="AI11" s="52"/>
      <c r="AJ11" s="53"/>
      <c r="AK11" s="51" t="str">
        <f ca="1">TEXT(AK10,"m/d/yy")</f>
        <v>6/11/12</v>
      </c>
      <c r="AL11" s="52"/>
      <c r="AM11" s="52"/>
      <c r="AN11" s="52"/>
      <c r="AO11" s="53"/>
      <c r="AP11" s="51" t="str">
        <f ca="1">TEXT(AP10,"m/d/yy")</f>
        <v>6/18/12</v>
      </c>
      <c r="AQ11" s="52"/>
      <c r="AR11" s="52"/>
      <c r="AS11" s="52"/>
      <c r="AT11" s="53"/>
      <c r="AU11" s="51" t="str">
        <f ca="1">TEXT(AU10,"m/d/yy")</f>
        <v>6/25/12</v>
      </c>
      <c r="AV11" s="52"/>
      <c r="AW11" s="52"/>
      <c r="AX11" s="52"/>
      <c r="AY11" s="53"/>
      <c r="AZ11" s="51" t="str">
        <f ca="1">TEXT(AZ10,"m/d/yy")</f>
        <v>7/2/12</v>
      </c>
      <c r="BA11" s="52"/>
      <c r="BB11" s="52"/>
      <c r="BC11" s="52"/>
      <c r="BD11" s="53"/>
      <c r="BE11" s="51" t="str">
        <f ca="1">TEXT(BE10,"m/d/yy")</f>
        <v>7/9/12</v>
      </c>
      <c r="BF11" s="52"/>
      <c r="BG11" s="52"/>
      <c r="BH11" s="52"/>
      <c r="BI11" s="53"/>
      <c r="BJ11" s="51" t="str">
        <f ca="1">TEXT(BJ10,"m/d/yy")</f>
        <v>7/16/12</v>
      </c>
      <c r="BK11" s="52"/>
      <c r="BL11" s="52"/>
      <c r="BM11" s="52"/>
      <c r="BN11" s="53"/>
      <c r="BO11" s="51" t="str">
        <f ca="1">TEXT(BO10,"m/d/yy")</f>
        <v>7/23/12</v>
      </c>
      <c r="BP11" s="52"/>
      <c r="BQ11" s="52"/>
      <c r="BR11" s="52"/>
      <c r="BS11" s="53"/>
      <c r="BT11" s="51" t="str">
        <f ca="1">TEXT(BT10,"m/d/yy")</f>
        <v>7/30/12</v>
      </c>
      <c r="BU11" s="52"/>
      <c r="BV11" s="52"/>
      <c r="BW11" s="52"/>
      <c r="BX11" s="53"/>
      <c r="BY11" s="51" t="str">
        <f ca="1">TEXT(BY10,"m/d/yy")</f>
        <v>8/6/12</v>
      </c>
      <c r="BZ11" s="52"/>
      <c r="CA11" s="52"/>
      <c r="CB11" s="52"/>
      <c r="CC11" s="53"/>
      <c r="CD11" s="51" t="str">
        <f ca="1">TEXT(CD10,"m/d/yy")</f>
        <v>8/13/12</v>
      </c>
      <c r="CE11" s="52"/>
      <c r="CF11" s="52"/>
      <c r="CG11" s="52"/>
      <c r="CH11" s="53"/>
      <c r="CI11" s="51" t="str">
        <f ca="1">TEXT(CI10,"m/d/yy")</f>
        <v>8/20/12</v>
      </c>
      <c r="CJ11" s="52"/>
      <c r="CK11" s="52"/>
      <c r="CL11" s="52"/>
      <c r="CM11" s="53"/>
      <c r="CN11" s="51" t="str">
        <f ca="1">TEXT(CN10,"m/d/yy")</f>
        <v>8/27/12</v>
      </c>
      <c r="CO11" s="52"/>
      <c r="CP11" s="52"/>
      <c r="CQ11" s="52"/>
      <c r="CR11" s="53"/>
      <c r="CS11" s="51" t="str">
        <f ca="1">TEXT(CS10,"m/d/yy")</f>
        <v>9/3/12</v>
      </c>
      <c r="CT11" s="52"/>
      <c r="CU11" s="52"/>
      <c r="CV11" s="52"/>
      <c r="CW11" s="53"/>
      <c r="CX11" s="51" t="str">
        <f ca="1">TEXT(CX10,"m/d/yy")</f>
        <v>9/10/12</v>
      </c>
      <c r="CY11" s="52"/>
      <c r="CZ11" s="52"/>
      <c r="DA11" s="52"/>
      <c r="DB11" s="53"/>
      <c r="DC11" s="51" t="str">
        <f ca="1">TEXT(DC10,"m/d/yy")</f>
        <v>9/17/12</v>
      </c>
      <c r="DD11" s="52"/>
      <c r="DE11" s="52"/>
      <c r="DF11" s="52"/>
      <c r="DG11" s="53"/>
      <c r="DH11" s="51" t="str">
        <f ca="1">TEXT(DH10,"m/d/yy")</f>
        <v>9/24/12</v>
      </c>
      <c r="DI11" s="52"/>
      <c r="DJ11" s="52"/>
      <c r="DK11" s="52"/>
      <c r="DL11" s="53"/>
      <c r="DM11" s="51" t="str">
        <f ca="1">TEXT(DM10,"m/d/yy")</f>
        <v>10/1/12</v>
      </c>
      <c r="DN11" s="52"/>
      <c r="DO11" s="52"/>
      <c r="DP11" s="52"/>
      <c r="DQ11" s="53"/>
      <c r="DR11" s="51" t="str">
        <f ca="1">TEXT(DR10,"m/d/yy")</f>
        <v>10/8/12</v>
      </c>
      <c r="DS11" s="52"/>
      <c r="DT11" s="52"/>
      <c r="DU11" s="52"/>
      <c r="DV11" s="53"/>
      <c r="DW11" s="51" t="str">
        <f ca="1">TEXT(DW10,"m/d/yy")</f>
        <v>10/15/12</v>
      </c>
      <c r="DX11" s="52"/>
      <c r="DY11" s="52"/>
      <c r="DZ11" s="52"/>
      <c r="EA11" s="53"/>
      <c r="EB11" s="51" t="str">
        <f ca="1">TEXT(EB10,"m/d/yy")</f>
        <v>10/22/12</v>
      </c>
      <c r="EC11" s="52"/>
      <c r="ED11" s="52"/>
      <c r="EE11" s="52"/>
      <c r="EF11" s="53"/>
      <c r="EG11" s="51" t="str">
        <f ca="1">TEXT(EG10,"m/d/yy")</f>
        <v>10/29/12</v>
      </c>
      <c r="EH11" s="52"/>
      <c r="EI11" s="52"/>
      <c r="EJ11" s="52"/>
      <c r="EK11" s="53"/>
      <c r="EL11" s="51" t="str">
        <f ca="1">TEXT(EL10,"m/d/yy")</f>
        <v>11/5/12</v>
      </c>
      <c r="EM11" s="52"/>
      <c r="EN11" s="52"/>
      <c r="EO11" s="52"/>
      <c r="EP11" s="53"/>
      <c r="EQ11" s="51" t="str">
        <f ca="1">TEXT(EQ10,"m/d/yy")</f>
        <v>11/12/12</v>
      </c>
      <c r="ER11" s="52"/>
      <c r="ES11" s="52"/>
      <c r="ET11" s="52"/>
      <c r="EU11" s="53"/>
      <c r="EV11" s="51" t="str">
        <f ca="1">TEXT(EV10,"m/d/yy")</f>
        <v>11/19/12</v>
      </c>
      <c r="EW11" s="52"/>
      <c r="EX11" s="52"/>
      <c r="EY11" s="52"/>
      <c r="EZ11" s="53"/>
      <c r="FA11" s="51" t="str">
        <f ca="1">TEXT(FA10,"m/d/yy")</f>
        <v>11/26/12</v>
      </c>
      <c r="FB11" s="52"/>
      <c r="FC11" s="52"/>
      <c r="FD11" s="52"/>
      <c r="FE11" s="53"/>
      <c r="FF11" s="51" t="str">
        <f ca="1">TEXT(FF10,"m/d/yy")</f>
        <v>12/3/12</v>
      </c>
      <c r="FG11" s="52"/>
      <c r="FH11" s="52"/>
      <c r="FI11" s="52"/>
      <c r="FJ11" s="53"/>
      <c r="FK11" s="51" t="str">
        <f ca="1">TEXT(FK10,"m/d/yy")</f>
        <v>12/10/12</v>
      </c>
      <c r="FL11" s="52"/>
      <c r="FM11" s="52"/>
      <c r="FN11" s="52"/>
      <c r="FO11" s="53"/>
      <c r="FP11" s="51" t="str">
        <f ca="1">TEXT(FP10,"m/d/yy")</f>
        <v>12/17/12</v>
      </c>
      <c r="FQ11" s="52"/>
      <c r="FR11" s="52"/>
      <c r="FS11" s="52"/>
      <c r="FT11" s="53"/>
      <c r="FU11" s="51" t="str">
        <f ca="1">TEXT(FU10,"m/d/yy")</f>
        <v>12/24/12</v>
      </c>
      <c r="FV11" s="52"/>
      <c r="FW11" s="52"/>
      <c r="FX11" s="52"/>
      <c r="FY11" s="53"/>
      <c r="FZ11" s="51" t="str">
        <f ca="1">TEXT(FZ10,"m/d/yy")</f>
        <v>12/31/12</v>
      </c>
      <c r="GA11" s="52"/>
      <c r="GB11" s="52"/>
      <c r="GC11" s="52"/>
      <c r="GD11" s="53"/>
      <c r="GE11" s="51" t="str">
        <f ca="1">TEXT(GE10,"m/d/yy")</f>
        <v>1/7/13</v>
      </c>
      <c r="GF11" s="52"/>
      <c r="GG11" s="52"/>
      <c r="GH11" s="52"/>
      <c r="GI11" s="53"/>
      <c r="GJ11" s="51" t="str">
        <f ca="1">TEXT(GJ10,"m/d/yy")</f>
        <v>1/14/13</v>
      </c>
      <c r="GK11" s="52"/>
      <c r="GL11" s="52"/>
      <c r="GM11" s="52"/>
      <c r="GN11" s="53"/>
      <c r="GO11" s="51" t="str">
        <f ca="1">TEXT(GO10,"m/d/yy")</f>
        <v>1/21/13</v>
      </c>
      <c r="GP11" s="52"/>
      <c r="GQ11" s="52"/>
      <c r="GR11" s="52"/>
      <c r="GS11" s="53"/>
      <c r="GT11" s="51" t="str">
        <f ca="1">TEXT(GT10,"m/d/yy")</f>
        <v>1/28/13</v>
      </c>
      <c r="GU11" s="52"/>
      <c r="GV11" s="52"/>
      <c r="GW11" s="52"/>
      <c r="GX11" s="53"/>
      <c r="GY11" s="51" t="str">
        <f ca="1">TEXT(GY10,"m/d/yy")</f>
        <v>2/4/13</v>
      </c>
      <c r="GZ11" s="52"/>
      <c r="HA11" s="52"/>
      <c r="HB11" s="52"/>
      <c r="HC11" s="53"/>
      <c r="HD11" s="51" t="str">
        <f ca="1">TEXT(HD10,"m/d/yy")</f>
        <v>2/11/13</v>
      </c>
      <c r="HE11" s="52"/>
      <c r="HF11" s="52"/>
      <c r="HG11" s="52"/>
      <c r="HH11" s="53"/>
      <c r="HI11" s="51" t="str">
        <f ca="1">TEXT(HI10,"m/d/yy")</f>
        <v>2/18/13</v>
      </c>
      <c r="HJ11" s="52"/>
      <c r="HK11" s="52"/>
      <c r="HL11" s="52"/>
      <c r="HM11" s="53"/>
      <c r="HN11" s="51" t="str">
        <f ca="1">TEXT(HN10,"m/d/yy")</f>
        <v>2/25/13</v>
      </c>
      <c r="HO11" s="52"/>
      <c r="HP11" s="52"/>
      <c r="HQ11" s="52"/>
      <c r="HR11" s="53"/>
      <c r="HS11" s="51" t="str">
        <f ca="1">TEXT(HS10,"m/d/yy")</f>
        <v>3/4/13</v>
      </c>
      <c r="HT11" s="52"/>
      <c r="HU11" s="52"/>
      <c r="HV11" s="52"/>
      <c r="HW11" s="53"/>
      <c r="HX11" s="51" t="str">
        <f ca="1">TEXT(HX10,"m/d/yy")</f>
        <v>3/11/13</v>
      </c>
      <c r="HY11" s="52"/>
      <c r="HZ11" s="52"/>
      <c r="IA11" s="52"/>
      <c r="IB11" s="53"/>
      <c r="IC11" s="51" t="str">
        <f ca="1">TEXT(IC10,"m/d/yy")</f>
        <v>3/18/13</v>
      </c>
      <c r="ID11" s="52"/>
      <c r="IE11" s="52"/>
      <c r="IF11" s="52"/>
      <c r="IG11" s="53"/>
      <c r="IH11" s="51" t="str">
        <f ca="1">TEXT(IH10,"m/d/yy")</f>
        <v>3/25/13</v>
      </c>
      <c r="II11" s="52"/>
      <c r="IJ11" s="52"/>
      <c r="IK11" s="52"/>
      <c r="IL11" s="53"/>
      <c r="IM11" s="51" t="str">
        <f ca="1">TEXT(IM10,"m/d/yy")</f>
        <v>4/1/13</v>
      </c>
      <c r="IN11" s="52"/>
      <c r="IO11" s="52"/>
      <c r="IP11" s="52"/>
      <c r="IQ11" s="53"/>
    </row>
    <row r="12" spans="1:251" s="22" customFormat="1" ht="10.199999999999999">
      <c r="A12" s="18"/>
      <c r="E12" s="28"/>
      <c r="F12" s="28"/>
      <c r="H12" s="28"/>
    </row>
    <row r="13" spans="1:251" s="20" customFormat="1" ht="10.199999999999999">
      <c r="A13" s="47"/>
      <c r="B13" s="48" t="s">
        <v>21</v>
      </c>
      <c r="C13" s="43"/>
      <c r="D13" s="36">
        <v>41036</v>
      </c>
      <c r="E13" s="13">
        <f>D13+F13-1</f>
        <v>41061</v>
      </c>
      <c r="F13" s="40">
        <f>MAX(E15:E22)-D13 +1</f>
        <v>26</v>
      </c>
      <c r="G13" s="35">
        <f>SUMPRODUCT(F15:F22,G15:G22)/SUM(F15:F22)</f>
        <v>0.9941860465116279</v>
      </c>
      <c r="H13" s="29">
        <f t="shared" ref="H13:H17" si="0">NETWORKDAYS(D13,E13)</f>
        <v>20</v>
      </c>
      <c r="I13" s="14">
        <f t="shared" ref="I13:I17" si="1">ROUNDDOWN(G13*F13,0)</f>
        <v>25</v>
      </c>
      <c r="J13" s="29">
        <f>F13-I13</f>
        <v>1</v>
      </c>
    </row>
    <row r="14" spans="1:251" s="23" customFormat="1" ht="10.199999999999999">
      <c r="A14" s="19"/>
      <c r="B14" s="50" t="s">
        <v>38</v>
      </c>
      <c r="C14" s="44" t="s">
        <v>39</v>
      </c>
      <c r="D14" s="36">
        <v>41043</v>
      </c>
      <c r="E14" s="11">
        <f t="shared" ref="E14" si="2">D14+F14-1</f>
        <v>41045</v>
      </c>
      <c r="F14" s="41">
        <v>3</v>
      </c>
      <c r="G14" s="34">
        <v>1</v>
      </c>
      <c r="H14" s="30">
        <f t="shared" ref="H14" si="3">NETWORKDAYS(D14,E14)</f>
        <v>3</v>
      </c>
      <c r="I14" s="12">
        <f t="shared" ref="I14" si="4">ROUNDDOWN(G14*F14,0)</f>
        <v>3</v>
      </c>
      <c r="J14" s="30">
        <f t="shared" ref="J14" si="5">F14-I14</f>
        <v>0</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row>
    <row r="15" spans="1:251" s="23" customFormat="1" ht="10.199999999999999">
      <c r="A15" s="19"/>
      <c r="B15" s="50" t="s">
        <v>41</v>
      </c>
      <c r="C15" s="44" t="s">
        <v>39</v>
      </c>
      <c r="D15" s="36">
        <v>41043</v>
      </c>
      <c r="E15" s="11">
        <f t="shared" ref="E15:E17" si="6">D15+F15-1</f>
        <v>41048</v>
      </c>
      <c r="F15" s="41">
        <v>6</v>
      </c>
      <c r="G15" s="34">
        <v>1</v>
      </c>
      <c r="H15" s="30">
        <f t="shared" si="0"/>
        <v>5</v>
      </c>
      <c r="I15" s="12">
        <f t="shared" si="1"/>
        <v>6</v>
      </c>
      <c r="J15" s="30">
        <f t="shared" ref="J15:J17" si="7">F15-I15</f>
        <v>0</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row>
    <row r="16" spans="1:251" s="23" customFormat="1" ht="10.199999999999999">
      <c r="A16" s="19"/>
      <c r="B16" s="50" t="s">
        <v>36</v>
      </c>
      <c r="C16" s="44" t="s">
        <v>39</v>
      </c>
      <c r="D16" s="36">
        <v>41043</v>
      </c>
      <c r="E16" s="11">
        <f t="shared" ref="E16" si="8">D16+F16-1</f>
        <v>41052</v>
      </c>
      <c r="F16" s="41">
        <v>10</v>
      </c>
      <c r="G16" s="34">
        <v>1</v>
      </c>
      <c r="H16" s="30">
        <f t="shared" ref="H16" si="9">NETWORKDAYS(D16,E16)</f>
        <v>8</v>
      </c>
      <c r="I16" s="12">
        <f t="shared" ref="I16" si="10">ROUNDDOWN(G16*F16,0)</f>
        <v>10</v>
      </c>
      <c r="J16" s="30">
        <f t="shared" ref="J16" si="11">F16-I16</f>
        <v>0</v>
      </c>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row>
    <row r="17" spans="1:251" s="23" customFormat="1" ht="10.199999999999999">
      <c r="A17" s="19"/>
      <c r="B17" s="50" t="s">
        <v>35</v>
      </c>
      <c r="C17" s="44" t="s">
        <v>40</v>
      </c>
      <c r="D17" s="36">
        <v>41043</v>
      </c>
      <c r="E17" s="11">
        <f t="shared" si="6"/>
        <v>41052</v>
      </c>
      <c r="F17" s="41">
        <v>10</v>
      </c>
      <c r="G17" s="34">
        <v>1</v>
      </c>
      <c r="H17" s="30">
        <f t="shared" si="0"/>
        <v>8</v>
      </c>
      <c r="I17" s="12">
        <f t="shared" si="1"/>
        <v>10</v>
      </c>
      <c r="J17" s="30">
        <f t="shared" si="7"/>
        <v>0</v>
      </c>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row>
    <row r="18" spans="1:251" s="23" customFormat="1" ht="10.199999999999999">
      <c r="A18" s="19"/>
      <c r="B18" s="50" t="s">
        <v>22</v>
      </c>
      <c r="C18" s="44" t="s">
        <v>45</v>
      </c>
      <c r="D18" s="36">
        <v>41043</v>
      </c>
      <c r="E18" s="11">
        <f>D18+F18-1</f>
        <v>41054</v>
      </c>
      <c r="F18" s="41">
        <v>12</v>
      </c>
      <c r="G18" s="34">
        <v>1</v>
      </c>
      <c r="H18" s="30">
        <f>NETWORKDAYS(D18,E18)</f>
        <v>10</v>
      </c>
      <c r="I18" s="12">
        <f>ROUNDDOWN(G18*F18,0)</f>
        <v>12</v>
      </c>
      <c r="J18" s="30">
        <f>F18-I18</f>
        <v>0</v>
      </c>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row>
    <row r="19" spans="1:251" s="23" customFormat="1" ht="10.199999999999999">
      <c r="A19" s="49"/>
      <c r="B19" s="50" t="s">
        <v>23</v>
      </c>
      <c r="C19" s="44" t="s">
        <v>44</v>
      </c>
      <c r="D19" s="36">
        <v>41045</v>
      </c>
      <c r="E19" s="11">
        <f t="shared" ref="E19:E22" si="12">D19+F19-1</f>
        <v>41054</v>
      </c>
      <c r="F19" s="41">
        <v>10</v>
      </c>
      <c r="G19" s="34">
        <v>0.95</v>
      </c>
      <c r="H19" s="30">
        <f t="shared" ref="H19:H23" si="13">NETWORKDAYS(D19,E19)</f>
        <v>8</v>
      </c>
      <c r="I19" s="12">
        <f t="shared" ref="I19:I23" si="14">ROUNDDOWN(G19*F19,0)</f>
        <v>9</v>
      </c>
      <c r="J19" s="30">
        <f t="shared" ref="J19:J22" si="15">F19-I19</f>
        <v>1</v>
      </c>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row>
    <row r="20" spans="1:251" s="23" customFormat="1" ht="10.199999999999999">
      <c r="A20" s="49"/>
      <c r="B20" s="50" t="s">
        <v>19</v>
      </c>
      <c r="C20" s="44" t="s">
        <v>45</v>
      </c>
      <c r="D20" s="36">
        <v>41036</v>
      </c>
      <c r="E20" s="11">
        <f t="shared" si="12"/>
        <v>41054</v>
      </c>
      <c r="F20" s="41">
        <v>19</v>
      </c>
      <c r="G20" s="34">
        <v>1</v>
      </c>
      <c r="H20" s="30">
        <f t="shared" si="13"/>
        <v>15</v>
      </c>
      <c r="I20" s="12">
        <f t="shared" si="14"/>
        <v>19</v>
      </c>
      <c r="J20" s="30">
        <f t="shared" si="15"/>
        <v>0</v>
      </c>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row>
    <row r="21" spans="1:251" s="23" customFormat="1" ht="10.199999999999999">
      <c r="A21" s="49"/>
      <c r="B21" s="50" t="s">
        <v>43</v>
      </c>
      <c r="C21" s="44" t="s">
        <v>45</v>
      </c>
      <c r="D21" s="36">
        <v>41043</v>
      </c>
      <c r="E21" s="11">
        <f t="shared" ref="E21" si="16">D21+F21-1</f>
        <v>41055</v>
      </c>
      <c r="F21" s="41">
        <v>13</v>
      </c>
      <c r="G21" s="34">
        <v>1</v>
      </c>
      <c r="H21" s="30">
        <f t="shared" ref="H21" si="17">NETWORKDAYS(D21,E21)</f>
        <v>10</v>
      </c>
      <c r="I21" s="12">
        <f t="shared" ref="I21" si="18">ROUNDDOWN(G21*F21,0)</f>
        <v>13</v>
      </c>
      <c r="J21" s="30">
        <f t="shared" ref="J21" si="19">F21-I21</f>
        <v>0</v>
      </c>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row>
    <row r="22" spans="1:251" s="23" customFormat="1" ht="10.199999999999999">
      <c r="A22" s="49"/>
      <c r="B22" s="50" t="s">
        <v>37</v>
      </c>
      <c r="C22" s="44" t="s">
        <v>45</v>
      </c>
      <c r="D22" s="36">
        <v>41056</v>
      </c>
      <c r="E22" s="11">
        <f t="shared" si="12"/>
        <v>41061</v>
      </c>
      <c r="F22" s="41">
        <v>6</v>
      </c>
      <c r="G22" s="34">
        <v>1</v>
      </c>
      <c r="H22" s="30">
        <f t="shared" si="13"/>
        <v>5</v>
      </c>
      <c r="I22" s="12">
        <f t="shared" si="14"/>
        <v>6</v>
      </c>
      <c r="J22" s="30">
        <f t="shared" si="15"/>
        <v>0</v>
      </c>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row>
    <row r="23" spans="1:251" s="20" customFormat="1" ht="10.199999999999999">
      <c r="A23" s="47"/>
      <c r="B23" s="48" t="s">
        <v>24</v>
      </c>
      <c r="C23" s="43"/>
      <c r="D23" s="36">
        <v>41054</v>
      </c>
      <c r="E23" s="13">
        <f>D23+F23-1</f>
        <v>41089</v>
      </c>
      <c r="F23" s="40">
        <f>MAX(E24:E28)-D23 +1</f>
        <v>36</v>
      </c>
      <c r="G23" s="35">
        <f>SUMPRODUCT(F24:F28,G24:G28)/SUM(F24:F28)</f>
        <v>0.78287037037037033</v>
      </c>
      <c r="H23" s="29">
        <f t="shared" si="13"/>
        <v>26</v>
      </c>
      <c r="I23" s="14">
        <f t="shared" si="14"/>
        <v>28</v>
      </c>
      <c r="J23" s="29">
        <f>F23-I23</f>
        <v>8</v>
      </c>
    </row>
    <row r="24" spans="1:251" s="23" customFormat="1" ht="10.199999999999999">
      <c r="A24" s="19"/>
      <c r="B24" s="50" t="s">
        <v>29</v>
      </c>
      <c r="C24" s="44" t="s">
        <v>46</v>
      </c>
      <c r="D24" s="36">
        <v>41054</v>
      </c>
      <c r="E24" s="11">
        <f>D24+F24-1</f>
        <v>41054</v>
      </c>
      <c r="F24" s="41">
        <v>1</v>
      </c>
      <c r="G24" s="34">
        <v>0.95</v>
      </c>
      <c r="H24" s="30">
        <f>NETWORKDAYS(D24,E24)</f>
        <v>1</v>
      </c>
      <c r="I24" s="12">
        <f>ROUNDDOWN(G24*F24,0)</f>
        <v>0</v>
      </c>
      <c r="J24" s="30">
        <f>F24-I24</f>
        <v>1</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row>
    <row r="25" spans="1:251" s="23" customFormat="1" ht="10.199999999999999">
      <c r="A25" s="19"/>
      <c r="B25" s="50" t="s">
        <v>25</v>
      </c>
      <c r="C25" s="44" t="s">
        <v>45</v>
      </c>
      <c r="D25" s="36">
        <v>41054</v>
      </c>
      <c r="E25" s="11">
        <f>D25+F25-1</f>
        <v>41078</v>
      </c>
      <c r="F25" s="41">
        <v>25</v>
      </c>
      <c r="G25" s="34">
        <v>0.5</v>
      </c>
      <c r="H25" s="30">
        <f>NETWORKDAYS(D25,E25)</f>
        <v>17</v>
      </c>
      <c r="I25" s="12">
        <f>ROUNDDOWN(G25*F25,0)</f>
        <v>12</v>
      </c>
      <c r="J25" s="30">
        <f>F25-I25</f>
        <v>13</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row>
    <row r="26" spans="1:251" s="23" customFormat="1" ht="10.199999999999999">
      <c r="A26" s="19"/>
      <c r="B26" s="50" t="s">
        <v>26</v>
      </c>
      <c r="C26" s="44" t="s">
        <v>45</v>
      </c>
      <c r="D26" s="36">
        <v>41064</v>
      </c>
      <c r="E26" s="11">
        <f t="shared" ref="E26" si="20">D26+F26-1</f>
        <v>41089</v>
      </c>
      <c r="F26" s="41">
        <v>26</v>
      </c>
      <c r="G26" s="34">
        <v>0.85</v>
      </c>
      <c r="H26" s="30">
        <f t="shared" ref="H26" si="21">NETWORKDAYS(D26,E26)</f>
        <v>20</v>
      </c>
      <c r="I26" s="12">
        <f t="shared" ref="I26" si="22">ROUNDDOWN(G26*F26,0)</f>
        <v>22</v>
      </c>
      <c r="J26" s="30">
        <f t="shared" ref="J26" si="23">F26-I26</f>
        <v>4</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row>
    <row r="27" spans="1:251" s="23" customFormat="1" ht="10.199999999999999">
      <c r="A27" s="49"/>
      <c r="B27" s="50" t="s">
        <v>27</v>
      </c>
      <c r="C27" s="44" t="s">
        <v>45</v>
      </c>
      <c r="D27" s="36">
        <v>41070</v>
      </c>
      <c r="E27" s="11">
        <f>D27+F27-1</f>
        <v>41089</v>
      </c>
      <c r="F27" s="41">
        <v>20</v>
      </c>
      <c r="G27" s="34">
        <v>0.65</v>
      </c>
      <c r="H27" s="30">
        <f t="shared" ref="H27" si="24">NETWORKDAYS(D27,E27)</f>
        <v>15</v>
      </c>
      <c r="I27" s="12">
        <f t="shared" ref="I27" si="25">ROUNDDOWN(G27*F27,0)</f>
        <v>13</v>
      </c>
      <c r="J27" s="30">
        <f>F27-I27</f>
        <v>7</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row>
    <row r="28" spans="1:251" s="23" customFormat="1" ht="10.199999999999999">
      <c r="A28" s="49"/>
      <c r="B28" s="50" t="s">
        <v>19</v>
      </c>
      <c r="C28" s="44" t="s">
        <v>45</v>
      </c>
      <c r="D28" s="36">
        <v>41054</v>
      </c>
      <c r="E28" s="11">
        <f>D28+F28-1</f>
        <v>41089</v>
      </c>
      <c r="F28" s="41">
        <v>36</v>
      </c>
      <c r="G28" s="34">
        <v>1</v>
      </c>
      <c r="H28" s="30">
        <f>NETWORKDAYS(D28,E28)</f>
        <v>26</v>
      </c>
      <c r="I28" s="12">
        <f>ROUNDDOWN(G28*F28,0)</f>
        <v>36</v>
      </c>
      <c r="J28" s="30">
        <f>F28-I28</f>
        <v>0</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row>
    <row r="29" spans="1:251" s="20" customFormat="1" ht="10.199999999999999">
      <c r="A29" s="47"/>
      <c r="B29" s="48" t="s">
        <v>28</v>
      </c>
      <c r="C29" s="43"/>
      <c r="D29" s="36">
        <v>41068</v>
      </c>
      <c r="E29" s="13">
        <f>D29+F29-1</f>
        <v>41124</v>
      </c>
      <c r="F29" s="40">
        <f>MAX(E30:E33)-D29 +1</f>
        <v>57</v>
      </c>
      <c r="G29" s="35">
        <f>SUMPRODUCT(F30:F33,G30:G33)/SUM(F30:F33)</f>
        <v>0.25892857142857145</v>
      </c>
      <c r="H29" s="29">
        <f>NETWORKDAYS(D29,E29)</f>
        <v>41</v>
      </c>
      <c r="I29" s="14">
        <f>ROUNDDOWN(G29*F29,0)</f>
        <v>14</v>
      </c>
      <c r="J29" s="29">
        <f>F29-I29</f>
        <v>43</v>
      </c>
    </row>
    <row r="30" spans="1:251" s="23" customFormat="1" ht="10.199999999999999">
      <c r="A30" s="19"/>
      <c r="B30" s="50" t="s">
        <v>30</v>
      </c>
      <c r="C30" s="44" t="s">
        <v>45</v>
      </c>
      <c r="D30" s="36">
        <v>41069</v>
      </c>
      <c r="E30" s="11">
        <f t="shared" ref="E30:E33" si="26">D30+F30-1</f>
        <v>41084</v>
      </c>
      <c r="F30" s="41">
        <v>16</v>
      </c>
      <c r="G30" s="34">
        <v>0.75</v>
      </c>
      <c r="H30" s="30">
        <f>NETWORKDAYS(D30,E30)</f>
        <v>10</v>
      </c>
      <c r="I30" s="12">
        <f>ROUNDDOWN(G30*F30,0)</f>
        <v>12</v>
      </c>
      <c r="J30" s="30">
        <f t="shared" ref="J30:J33" si="27">F30-I30</f>
        <v>4</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row>
    <row r="31" spans="1:251" s="23" customFormat="1" ht="10.199999999999999">
      <c r="A31" s="19"/>
      <c r="B31" s="50" t="s">
        <v>31</v>
      </c>
      <c r="C31" s="44" t="s">
        <v>34</v>
      </c>
      <c r="D31" s="36">
        <v>41094</v>
      </c>
      <c r="E31" s="11">
        <f t="shared" si="26"/>
        <v>41103</v>
      </c>
      <c r="F31" s="41">
        <v>10</v>
      </c>
      <c r="G31" s="34">
        <v>0.25</v>
      </c>
      <c r="H31" s="30">
        <f>NETWORKDAYS(D31,E31)</f>
        <v>8</v>
      </c>
      <c r="I31" s="12">
        <f>ROUNDDOWN(G31*F31,0)</f>
        <v>2</v>
      </c>
      <c r="J31" s="30">
        <f t="shared" si="27"/>
        <v>8</v>
      </c>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row>
    <row r="32" spans="1:251" s="23" customFormat="1" ht="10.199999999999999">
      <c r="A32" s="49"/>
      <c r="B32" s="50" t="s">
        <v>32</v>
      </c>
      <c r="C32" s="44" t="s">
        <v>34</v>
      </c>
      <c r="D32" s="36">
        <v>41103</v>
      </c>
      <c r="E32" s="11">
        <f t="shared" si="26"/>
        <v>41117</v>
      </c>
      <c r="F32" s="41">
        <v>15</v>
      </c>
      <c r="G32" s="34">
        <v>0</v>
      </c>
      <c r="H32" s="30">
        <f t="shared" ref="H32:H33" si="28">NETWORKDAYS(D32,E32)</f>
        <v>11</v>
      </c>
      <c r="I32" s="12">
        <f t="shared" ref="I32:I33" si="29">ROUNDDOWN(G32*F32,0)</f>
        <v>0</v>
      </c>
      <c r="J32" s="30">
        <f t="shared" si="27"/>
        <v>15</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row>
    <row r="33" spans="1:251" s="23" customFormat="1" ht="10.199999999999999">
      <c r="A33" s="49"/>
      <c r="B33" s="50" t="s">
        <v>42</v>
      </c>
      <c r="C33" s="44" t="s">
        <v>34</v>
      </c>
      <c r="D33" s="36">
        <v>41110</v>
      </c>
      <c r="E33" s="11">
        <f t="shared" si="26"/>
        <v>41124</v>
      </c>
      <c r="F33" s="41">
        <v>15</v>
      </c>
      <c r="G33" s="34">
        <v>0</v>
      </c>
      <c r="H33" s="30">
        <f t="shared" si="28"/>
        <v>11</v>
      </c>
      <c r="I33" s="12">
        <f t="shared" si="29"/>
        <v>0</v>
      </c>
      <c r="J33" s="30">
        <f t="shared" si="27"/>
        <v>15</v>
      </c>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row>
    <row r="34" spans="1:251" s="20" customFormat="1" ht="10.199999999999999">
      <c r="A34" s="47"/>
      <c r="B34" s="48" t="s">
        <v>33</v>
      </c>
      <c r="C34" s="43"/>
      <c r="D34" s="36">
        <v>41117</v>
      </c>
      <c r="E34" s="13">
        <f>D34+F34-1</f>
        <v>41125</v>
      </c>
      <c r="F34" s="40">
        <f>MAX(E35:E37)-D34 +1</f>
        <v>9</v>
      </c>
      <c r="G34" s="35">
        <f>SUMPRODUCT(F35:F37,G35:G37)/SUM(F35:F37)</f>
        <v>0</v>
      </c>
      <c r="H34" s="29">
        <f>NETWORKDAYS(D34,E34)</f>
        <v>6</v>
      </c>
      <c r="I34" s="14">
        <f>ROUNDDOWN(G34*F34,0)</f>
        <v>0</v>
      </c>
      <c r="J34" s="29">
        <f>F34-I34</f>
        <v>9</v>
      </c>
    </row>
    <row r="35" spans="1:251" s="23" customFormat="1" ht="10.199999999999999">
      <c r="A35" s="19"/>
      <c r="B35" s="50" t="s">
        <v>19</v>
      </c>
      <c r="C35" s="44" t="s">
        <v>34</v>
      </c>
      <c r="D35" s="36">
        <v>41117</v>
      </c>
      <c r="E35" s="11">
        <f t="shared" ref="E35" si="30">D35+F35-1</f>
        <v>41125</v>
      </c>
      <c r="F35" s="41">
        <v>9</v>
      </c>
      <c r="G35" s="34">
        <v>0</v>
      </c>
      <c r="H35" s="30">
        <f>NETWORKDAYS(D35,E35)</f>
        <v>6</v>
      </c>
      <c r="I35" s="12">
        <f>ROUNDDOWN(G35*F35,0)</f>
        <v>0</v>
      </c>
      <c r="J35" s="30">
        <f t="shared" ref="J35" si="31">F35-I35</f>
        <v>9</v>
      </c>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row>
  </sheetData>
  <mergeCells count="48">
    <mergeCell ref="HD11:HH11"/>
    <mergeCell ref="HI11:HM11"/>
    <mergeCell ref="HN11:HR11"/>
    <mergeCell ref="HS11:HW11"/>
    <mergeCell ref="GJ11:GN11"/>
    <mergeCell ref="GO11:GS11"/>
    <mergeCell ref="GT11:GX11"/>
    <mergeCell ref="GY11:HC11"/>
    <mergeCell ref="FP11:FT11"/>
    <mergeCell ref="FU11:FY11"/>
    <mergeCell ref="FZ11:GD11"/>
    <mergeCell ref="GE11:GI11"/>
    <mergeCell ref="EV11:EZ11"/>
    <mergeCell ref="FA11:FE11"/>
    <mergeCell ref="FF11:FJ11"/>
    <mergeCell ref="FK11:FO11"/>
    <mergeCell ref="EB11:EF11"/>
    <mergeCell ref="EG11:EK11"/>
    <mergeCell ref="EL11:EP11"/>
    <mergeCell ref="EQ11:EU11"/>
    <mergeCell ref="DH11:DL11"/>
    <mergeCell ref="DM11:DQ11"/>
    <mergeCell ref="DR11:DV11"/>
    <mergeCell ref="DW11:EA11"/>
    <mergeCell ref="CN11:CR11"/>
    <mergeCell ref="CS11:CW11"/>
    <mergeCell ref="CX11:DB11"/>
    <mergeCell ref="DC11:DG11"/>
    <mergeCell ref="BT11:BX11"/>
    <mergeCell ref="BY11:CC11"/>
    <mergeCell ref="CD11:CH11"/>
    <mergeCell ref="CI11:CM11"/>
    <mergeCell ref="IH11:IL11"/>
    <mergeCell ref="IM11:IQ11"/>
    <mergeCell ref="L11:P11"/>
    <mergeCell ref="Q11:U11"/>
    <mergeCell ref="V11:Z11"/>
    <mergeCell ref="AA11:AE11"/>
    <mergeCell ref="HX11:IB11"/>
    <mergeCell ref="IC11:IG11"/>
    <mergeCell ref="AZ11:BD11"/>
    <mergeCell ref="BE11:BI11"/>
    <mergeCell ref="BJ11:BN11"/>
    <mergeCell ref="BO11:BS11"/>
    <mergeCell ref="AF11:AJ11"/>
    <mergeCell ref="AK11:AO11"/>
    <mergeCell ref="AP11:AT11"/>
    <mergeCell ref="AU11:AY11"/>
  </mergeCells>
  <phoneticPr fontId="4" type="noConversion"/>
  <conditionalFormatting sqref="L13:IQ13 L30:IQ30 L24:IQ24 L35:IQ35">
    <cfRule type="expression" dxfId="5" priority="58" stopIfTrue="1">
      <formula>L$10=$C$8</formula>
    </cfRule>
    <cfRule type="expression" dxfId="4" priority="59" stopIfTrue="1">
      <formula>AND(L$10&gt;=$D13,L$10&lt;$D13+$I13)</formula>
    </cfRule>
    <cfRule type="expression" dxfId="3" priority="60" stopIfTrue="1">
      <formula>AND(L$10&gt;=$D13,L$10&lt;=$D13+$F13-1)</formula>
    </cfRule>
  </conditionalFormatting>
  <conditionalFormatting sqref="L31:IQ34 L36:IQ36 L25:IQ29 L14:IQ23">
    <cfRule type="expression" dxfId="2" priority="55" stopIfTrue="1">
      <formula>L$10=$C$8</formula>
    </cfRule>
    <cfRule type="expression" dxfId="1" priority="56" stopIfTrue="1">
      <formula>AND(L$10&gt;=$D14,L$10&lt;$D14+$I14)</formula>
    </cfRule>
    <cfRule type="expression" dxfId="0" priority="57" stopIfTrue="1">
      <formula>AND(L$10&gt;=$D14,L$10&lt;=$D14+$F14-1)</formula>
    </cfRule>
  </conditionalFormatting>
  <hyperlinks>
    <hyperlink ref="G1" r:id="rId1"/>
    <hyperlink ref="A1" r:id="rId2" tooltip="Link to Vertex42.com"/>
  </hyperlinks>
  <pageMargins left="0.5" right="0.5" top="0.5" bottom="1" header="0.5" footer="0.5"/>
  <pageSetup paperSize="0" orientation="portrait" horizontalDpi="4294967292" verticalDpi="4294967292"/>
  <headerFooter alignWithMargins="0"/>
  <drawing r:id="rId3"/>
  <legacyDrawing r:id="rId4"/>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enableFormatConditionsCalculation="0"/>
  <dimension ref="A1"/>
  <sheetViews>
    <sheetView workbookViewId="0">
      <selection activeCell="Q18" sqref="Q18"/>
    </sheetView>
  </sheetViews>
  <sheetFormatPr defaultColWidth="8.77734375" defaultRowHeight="13.2"/>
  <sheetData/>
  <pageMargins left="0.7" right="0.7" top="0.75" bottom="0.75" header="0.3" footer="0.3"/>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GanttChart</vt:lpstr>
      <vt:lpstr>Help</vt:lpstr>
      <vt:lpstr>GanttChart!Print_Area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Anderson</cp:lastModifiedBy>
  <cp:lastPrinted>2007-06-22T03:15:11Z</cp:lastPrinted>
  <dcterms:created xsi:type="dcterms:W3CDTF">2006-11-11T15:27:14Z</dcterms:created>
  <dcterms:modified xsi:type="dcterms:W3CDTF">2012-07-10T20:24:41Z</dcterms:modified>
</cp:coreProperties>
</file>