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andbox\_Track\RB3204-RBCX\ele\MainBoard\"/>
    </mc:Choice>
  </mc:AlternateContent>
  <bookViews>
    <workbookView xWindow="0" yWindow="-120" windowWidth="9720" windowHeight="11985"/>
  </bookViews>
  <sheets>
    <sheet name="JLC" sheetId="1" r:id="rId1"/>
    <sheet name="Modules" sheetId="2" r:id="rId2"/>
    <sheet name="THTs" sheetId="3" r:id="rId3"/>
    <sheet name="Pinheads" sheetId="4" r:id="rId4"/>
  </sheets>
  <calcPr calcId="162913"/>
  <customWorkbookViews>
    <customWorkbookView name="Jaroslav PARAL - Personal View" guid="{021D7215-5824-4286-91FC-F56FA6AECCD0}" mergeInterval="0" personalView="1" maximized="1" xWindow="-8" yWindow="-8" windowWidth="2576" windowHeight="141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" l="1"/>
  <c r="I39" i="1"/>
  <c r="I38" i="1"/>
  <c r="V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37" i="1" l="1"/>
</calcChain>
</file>

<file path=xl/comments1.xml><?xml version="1.0" encoding="utf-8"?>
<comments xmlns="http://schemas.openxmlformats.org/spreadsheetml/2006/main">
  <authors>
    <author>Jaroslav PARAL</author>
  </authors>
  <commentList>
    <comment ref="T1" authorId="0" guid="{D5CEE670-0CC2-4035-BB6E-7BD07C678BF3}" shapeId="0">
      <text>
        <r>
          <rPr>
            <b/>
            <sz val="9"/>
            <color indexed="81"/>
            <rFont val="Tahoma"/>
            <family val="2"/>
          </rPr>
          <t>Jaroslav PARAL:</t>
        </r>
        <r>
          <rPr>
            <sz val="9"/>
            <color indexed="81"/>
            <rFont val="Tahoma"/>
            <family val="2"/>
          </rPr>
          <t xml:space="preserve">
Suma of pcs required for one PCB * price + price for pads</t>
        </r>
      </text>
    </comment>
  </commentList>
</comments>
</file>

<file path=xl/connections.xml><?xml version="1.0" encoding="utf-8"?>
<connections xmlns="http://schemas.openxmlformats.org/spreadsheetml/2006/main">
  <connection id="1" keepAlive="1" name="Dotaz – parts" description="Připojení k dotazu produktu parts v sešitě" type="5" refreshedVersion="6" background="1">
    <dbPr connection="Provider=Microsoft.Mashup.OleDb.1;Data Source=$Workbook$;Location=parts;Extended Properties=&quot;&quot;" command="SELECT * FROM [parts]"/>
  </connection>
  <connection id="2" keepAlive="1" name="Dotaz – RBCX-MainBoard" description="Připojení k dotazu produktu RBCX-MainBoard v sešitě" type="5" refreshedVersion="6" background="1">
    <dbPr connection="Provider=Microsoft.Mashup.OleDb.1;Data Source=$Workbook$;Location=RBCX-MainBoard;Extended Properties=&quot;&quot;" command="SELECT * FROM [RBCX-MainBoard]"/>
  </connection>
</connections>
</file>

<file path=xl/sharedStrings.xml><?xml version="1.0" encoding="utf-8"?>
<sst xmlns="http://schemas.openxmlformats.org/spreadsheetml/2006/main" count="496" uniqueCount="352">
  <si>
    <t>ID</t>
  </si>
  <si>
    <t>MF_ID</t>
  </si>
  <si>
    <t>MF</t>
  </si>
  <si>
    <t>LCSC_ID</t>
  </si>
  <si>
    <t>DESCRIPTION</t>
  </si>
  <si>
    <t>PACKAGE</t>
  </si>
  <si>
    <t>PADS</t>
  </si>
  <si>
    <t>SOT-23-5</t>
  </si>
  <si>
    <t>EXTENDED</t>
  </si>
  <si>
    <t>PRICE_500PLUS</t>
  </si>
  <si>
    <t>PRICE_1000PLUS</t>
  </si>
  <si>
    <t>PRICE_2000PLUS</t>
  </si>
  <si>
    <t>PRICE_10PLUS</t>
  </si>
  <si>
    <t>PRICE_1PLUS</t>
  </si>
  <si>
    <t>PRICE_30PLUS</t>
  </si>
  <si>
    <t>PRICE_100PLUS</t>
  </si>
  <si>
    <t>Qty</t>
  </si>
  <si>
    <t>Value</t>
  </si>
  <si>
    <t>Package</t>
  </si>
  <si>
    <t>DIELECTRIC</t>
  </si>
  <si>
    <t>PRICE_50PLUS</t>
  </si>
  <si>
    <t>PRICE_200PLUS</t>
  </si>
  <si>
    <t>PRICE_DATE</t>
  </si>
  <si>
    <t>VOLTAGE</t>
  </si>
  <si>
    <t>+3V3</t>
  </si>
  <si>
    <t>2X04</t>
  </si>
  <si>
    <t>+3V3STM</t>
  </si>
  <si>
    <t>+5V</t>
  </si>
  <si>
    <t>0R</t>
  </si>
  <si>
    <t>100k</t>
  </si>
  <si>
    <t>R0402</t>
  </si>
  <si>
    <t>C0603</t>
  </si>
  <si>
    <t>X5R</t>
  </si>
  <si>
    <t>10k</t>
  </si>
  <si>
    <t>C0805</t>
  </si>
  <si>
    <t>1k</t>
  </si>
  <si>
    <t>24k</t>
  </si>
  <si>
    <t>2N7002</t>
  </si>
  <si>
    <t>Q3, Q4, Q5, Q6, Q7, Q8, Q9, Q10, Q11</t>
  </si>
  <si>
    <t>NO</t>
  </si>
  <si>
    <t>C8545</t>
  </si>
  <si>
    <t>Changjiang Electronics Tech (CJ)</t>
  </si>
  <si>
    <t>SOT-23-3</t>
  </si>
  <si>
    <t>2k2</t>
  </si>
  <si>
    <t>SMD-3215_2P</t>
  </si>
  <si>
    <t>Y2</t>
  </si>
  <si>
    <t>C32346</t>
  </si>
  <si>
    <t>Seiko Epson</t>
  </si>
  <si>
    <t>Q13FC1350000400</t>
  </si>
  <si>
    <t>SMD-5032_2P</t>
  </si>
  <si>
    <t>330R</t>
  </si>
  <si>
    <t>4k7</t>
  </si>
  <si>
    <t>Y1</t>
  </si>
  <si>
    <t>C115962</t>
  </si>
  <si>
    <t>X50328MSB2GI</t>
  </si>
  <si>
    <t>5k6</t>
  </si>
  <si>
    <t>5m</t>
  </si>
  <si>
    <t>AMS1117-3.3</t>
  </si>
  <si>
    <t>IC1</t>
  </si>
  <si>
    <t>B5819W</t>
  </si>
  <si>
    <t>D7, D12, D28, D30</t>
  </si>
  <si>
    <t>40V 1A 600mV @ 1A SOD-123 Schottky Barrier Diodes (SBD) RoHS</t>
  </si>
  <si>
    <t>Foshan Blue Rocket Elec</t>
  </si>
  <si>
    <t>SOD-123</t>
  </si>
  <si>
    <t>BAS40-04</t>
  </si>
  <si>
    <t>D8, D9, D10, D11, D14, D15, D16, D17, D23, D24, D25, D26, D27</t>
  </si>
  <si>
    <t>BAS40-05</t>
  </si>
  <si>
    <t>D13, D18</t>
  </si>
  <si>
    <t>BOOT_SW</t>
  </si>
  <si>
    <t>1X02</t>
  </si>
  <si>
    <t>JP26</t>
  </si>
  <si>
    <t>BUTTONS</t>
  </si>
  <si>
    <t>2X05</t>
  </si>
  <si>
    <t>JP20</t>
  </si>
  <si>
    <t>OMRON SWITCH</t>
  </si>
  <si>
    <t>CR2032</t>
  </si>
  <si>
    <t>SMD-BAT-CR2032-BS-6-1</t>
  </si>
  <si>
    <t>BAT1</t>
  </si>
  <si>
    <t>C70377</t>
  </si>
  <si>
    <t>CR2032-BS-6-1</t>
  </si>
  <si>
    <t>DEBUG</t>
  </si>
  <si>
    <t>1X04</t>
  </si>
  <si>
    <t>JP29</t>
  </si>
  <si>
    <t>IM6</t>
  </si>
  <si>
    <t>DRV8833PWP</t>
  </si>
  <si>
    <t>IC2, IC5</t>
  </si>
  <si>
    <t>ESP_I2C1</t>
  </si>
  <si>
    <t>ESP_I2C1_5V</t>
  </si>
  <si>
    <t>JP45</t>
  </si>
  <si>
    <t>ESP_I2C2</t>
  </si>
  <si>
    <t>ESP_I2C2_5V</t>
  </si>
  <si>
    <t>JP49</t>
  </si>
  <si>
    <t>ESP_I2C_AUX1</t>
  </si>
  <si>
    <t>1X03</t>
  </si>
  <si>
    <t>ESP_I2C_AUX1_5V</t>
  </si>
  <si>
    <t>JP47</t>
  </si>
  <si>
    <t>ESP_I2C_AUX2</t>
  </si>
  <si>
    <t>ESP_I2C_AUX2_5V</t>
  </si>
  <si>
    <t>JP52</t>
  </si>
  <si>
    <t>ESP_SPI1</t>
  </si>
  <si>
    <t>1X06</t>
  </si>
  <si>
    <t>JP44</t>
  </si>
  <si>
    <t>ESP_SPI2</t>
  </si>
  <si>
    <t>JP50</t>
  </si>
  <si>
    <t>ESP_SPI3</t>
  </si>
  <si>
    <t>ESP_SPI_AUX1</t>
  </si>
  <si>
    <t>JP48</t>
  </si>
  <si>
    <t>ESP_SPI_AUX2</t>
  </si>
  <si>
    <t>ESP_SPI_AUX3</t>
  </si>
  <si>
    <t>ESP_UART</t>
  </si>
  <si>
    <t>JP43</t>
  </si>
  <si>
    <t>ESP_UART_AUX</t>
  </si>
  <si>
    <t>JP46</t>
  </si>
  <si>
    <t>ESP_UCOM</t>
  </si>
  <si>
    <t>JP51</t>
  </si>
  <si>
    <t>ESP_UCOM_AUX</t>
  </si>
  <si>
    <t>EXPANDER_UART</t>
  </si>
  <si>
    <t>JP28</t>
  </si>
  <si>
    <t>ILED</t>
  </si>
  <si>
    <t>IM1_EN</t>
  </si>
  <si>
    <t>1X01</t>
  </si>
  <si>
    <t>JP10</t>
  </si>
  <si>
    <t>IM2_EN</t>
  </si>
  <si>
    <t>JP11</t>
  </si>
  <si>
    <t>IM3_EN</t>
  </si>
  <si>
    <t>JP12</t>
  </si>
  <si>
    <t>IM4_EN</t>
  </si>
  <si>
    <t>JP13</t>
  </si>
  <si>
    <t>JP1</t>
  </si>
  <si>
    <t>INA180A4</t>
  </si>
  <si>
    <t>C133969</t>
  </si>
  <si>
    <t>INA180A4IDBVT</t>
  </si>
  <si>
    <t>PMIC - CURRENT &amp; POWER MONITORS &amp; REGULATORS 1 200 V/V Â±0.1% 105KHZ -0.2V ~ 26V 2.7V ~ 5.5V SOT-23-5 ROHS</t>
  </si>
  <si>
    <t>LEDS</t>
  </si>
  <si>
    <t>JP21</t>
  </si>
  <si>
    <t>M1</t>
  </si>
  <si>
    <t>JP4</t>
  </si>
  <si>
    <t>M12FAULT</t>
  </si>
  <si>
    <t>JP6</t>
  </si>
  <si>
    <t>M2</t>
  </si>
  <si>
    <t>JP5</t>
  </si>
  <si>
    <t>M3</t>
  </si>
  <si>
    <t>JP7</t>
  </si>
  <si>
    <t>M34FAULT</t>
  </si>
  <si>
    <t>JP9</t>
  </si>
  <si>
    <t>M4</t>
  </si>
  <si>
    <t>JP8</t>
  </si>
  <si>
    <t>NCE20P45Q</t>
  </si>
  <si>
    <t>Q1, Q2</t>
  </si>
  <si>
    <t>YES</t>
  </si>
  <si>
    <t>C193354</t>
  </si>
  <si>
    <t>Wuxi NCE Power Semiconductor</t>
  </si>
  <si>
    <t>DFN-8_EP_3.3x3.3x0.65P</t>
  </si>
  <si>
    <t>ON_SW</t>
  </si>
  <si>
    <t>JP2</t>
  </si>
  <si>
    <t>PIEZO</t>
  </si>
  <si>
    <t>B1</t>
  </si>
  <si>
    <t>WAGO SREW CLAMP</t>
  </si>
  <si>
    <t>SERVO1</t>
  </si>
  <si>
    <t>SS34</t>
  </si>
  <si>
    <t>D1, D2, D3, D4, D5, D6, D19, D20, D21, D22, D29</t>
  </si>
  <si>
    <t>STEPDOWN</t>
  </si>
  <si>
    <t>IM1, IM2, IM3, IM4, IM5</t>
  </si>
  <si>
    <t>STM32F103VCT6</t>
  </si>
  <si>
    <t>STMicroelectronics</t>
  </si>
  <si>
    <t>SWD</t>
  </si>
  <si>
    <t>JP24</t>
  </si>
  <si>
    <t>UTS1</t>
  </si>
  <si>
    <t>JP23</t>
  </si>
  <si>
    <t>UTS2</t>
  </si>
  <si>
    <t>JP27</t>
  </si>
  <si>
    <t>UTS3</t>
  </si>
  <si>
    <t>JP30</t>
  </si>
  <si>
    <t>UTS4</t>
  </si>
  <si>
    <t>JP32</t>
  </si>
  <si>
    <t>VBAT/2</t>
  </si>
  <si>
    <t>JP3</t>
  </si>
  <si>
    <t>VCC</t>
  </si>
  <si>
    <t>blue</t>
  </si>
  <si>
    <t>green</t>
  </si>
  <si>
    <t>red</t>
  </si>
  <si>
    <t>yellow</t>
  </si>
  <si>
    <t>IC3, IC4, IC6, IC7, IC8, IC9, IC10, IC11</t>
  </si>
  <si>
    <t>Texas Instruments</t>
  </si>
  <si>
    <t>N MOSFET 60V 115mA 7Ω</t>
  </si>
  <si>
    <t>Yangxing Tech</t>
  </si>
  <si>
    <t>SMD Crystal 8 MHz-20pF-10ppm-80R;</t>
  </si>
  <si>
    <t>SMD Crystal 32.768 kHz-12.5pF-20ppm</t>
  </si>
  <si>
    <t>VALUE</t>
  </si>
  <si>
    <t>8MHz</t>
  </si>
  <si>
    <t>C78265</t>
  </si>
  <si>
    <t>ON Semicon</t>
  </si>
  <si>
    <t>BAS40-04LT1G</t>
  </si>
  <si>
    <t>C10040</t>
  </si>
  <si>
    <t>MDD)icrodiode Electronics)</t>
  </si>
  <si>
    <t>C8678</t>
  </si>
  <si>
    <t>SMA,DO-214AC</t>
  </si>
  <si>
    <t>40V 200mA 1000mV @ 40mA SOT-23 Dual Schottky Barrier Diodes (SBD) common cathode RoHS</t>
  </si>
  <si>
    <t>40V 120mA 1000mV @ 40mA SOT-23 Dual Schottky Barrier Diodes (SBD) common cathode/anode RoHS</t>
  </si>
  <si>
    <t>LIGHT EMITTING DIODES (LED) RED 520~625NM 90~100MCD@20MA TOP VIEW 0603 ROHS</t>
  </si>
  <si>
    <t>KT-0603R</t>
  </si>
  <si>
    <t>Hubei KENTO Elec</t>
  </si>
  <si>
    <t>C2286</t>
  </si>
  <si>
    <t>LED_0603</t>
  </si>
  <si>
    <t>19-217/GHC-YR1S2/3T</t>
  </si>
  <si>
    <t>Everlight Elec</t>
  </si>
  <si>
    <t>C72043</t>
  </si>
  <si>
    <t>LIGHT EMITTING DIODES (LED) GREEN 520~535NM 112~258MCD@20MA TOP VIEW 0603 ROHS</t>
  </si>
  <si>
    <t>19-217/BHC-ZL1M2RY/3T</t>
  </si>
  <si>
    <t>C72041</t>
  </si>
  <si>
    <t>19-213/Y2C-CQ2R2L/3T(CY)</t>
  </si>
  <si>
    <t>C72038</t>
  </si>
  <si>
    <t>LIGHT EMITTING DIODES (LED) YELLOW 585.5~591.5NM 90~180MCD@20MA TOP VIEW 0603 ROHS</t>
  </si>
  <si>
    <t>LIGHT EMITTING DIODES (LED) BLUE 465~475NM 11.5~28.5MCD@5MA TOP VIEW 0603 ROHS</t>
  </si>
  <si>
    <t>IC12</t>
  </si>
  <si>
    <t>C8313</t>
  </si>
  <si>
    <t>LQFP-100_14.0x14.0x0.5P</t>
  </si>
  <si>
    <t>High-density performance line ARM-based 32-bit MCU with 256 KB Flash, USB, CAN, 8 timers, 3 ADCs, 13 communication interfaces</t>
  </si>
  <si>
    <t>DRV8833PWPR</t>
  </si>
  <si>
    <t>C50506</t>
  </si>
  <si>
    <t>HTSSOP-16_EP_4.4x5.0x0.65P</t>
  </si>
  <si>
    <t>Dual Motor driver 10V 1.5A</t>
  </si>
  <si>
    <t>SOT-223</t>
  </si>
  <si>
    <t>LOW DROPOUT REGULATOR(LDO) 3V3 1A SOT-223 ROHS</t>
  </si>
  <si>
    <t>Q&amp;J</t>
  </si>
  <si>
    <t>SMD BATTERY HOLDER FOR CR2032</t>
  </si>
  <si>
    <t>Advanced Monolithic Systems</t>
  </si>
  <si>
    <t>C6186</t>
  </si>
  <si>
    <t>100 nF 16 V</t>
  </si>
  <si>
    <t>C0402</t>
  </si>
  <si>
    <t>Samsung Electro-Mechanics</t>
  </si>
  <si>
    <t>CL05B104KO5NNNC</t>
  </si>
  <si>
    <t>C1525</t>
  </si>
  <si>
    <t>X7R</t>
  </si>
  <si>
    <t>MULTILAYER CERAMIC CAPACITOR</t>
  </si>
  <si>
    <t>10 uF 25 V</t>
  </si>
  <si>
    <t>CL21A106KAYNNNE</t>
  </si>
  <si>
    <t>C15850</t>
  </si>
  <si>
    <t>1 uF 25 V</t>
  </si>
  <si>
    <t>CL05A105KA5NQNC</t>
  </si>
  <si>
    <t>C52923</t>
  </si>
  <si>
    <t>10 nF 50 V</t>
  </si>
  <si>
    <t>2.2uF 16 V</t>
  </si>
  <si>
    <t>CL10A225KO8NNNC</t>
  </si>
  <si>
    <t>C23630</t>
  </si>
  <si>
    <t>CL05B103KB5NNNC</t>
  </si>
  <si>
    <t>C15195</t>
  </si>
  <si>
    <t>18 pF 50V</t>
  </si>
  <si>
    <t>Guangdong Fenghua Advanced Tech</t>
  </si>
  <si>
    <t>0402CG180J500NT</t>
  </si>
  <si>
    <t>C1549</t>
  </si>
  <si>
    <t>6.8 pF 50 V</t>
  </si>
  <si>
    <t>0402CG6R8C500NT</t>
  </si>
  <si>
    <t>C1576</t>
  </si>
  <si>
    <t>1206W4F0000T5E</t>
  </si>
  <si>
    <t>C0G</t>
  </si>
  <si>
    <t>Uniroyal Elec</t>
  </si>
  <si>
    <t>C17888</t>
  </si>
  <si>
    <t>R1206</t>
  </si>
  <si>
    <t>SUP</t>
  </si>
  <si>
    <t>MRMF3216(1206)LR005FTN</t>
  </si>
  <si>
    <t>C76290</t>
  </si>
  <si>
    <t>CHIP RESISTOR 0R - JUMPER (MAX 2A, 10 A peak)</t>
  </si>
  <si>
    <t>C25104</t>
  </si>
  <si>
    <t>0402WGF3300TCE</t>
  </si>
  <si>
    <t>0402WGF1001TCE</t>
  </si>
  <si>
    <t>C11702</t>
  </si>
  <si>
    <t>0402WGF2201TCE</t>
  </si>
  <si>
    <t>C25879</t>
  </si>
  <si>
    <t>C25900</t>
  </si>
  <si>
    <t>0402WGF4701TCE</t>
  </si>
  <si>
    <t>0402WGF5601TCE</t>
  </si>
  <si>
    <t>C25908</t>
  </si>
  <si>
    <t>0402WGF1002TCE</t>
  </si>
  <si>
    <t>C25744</t>
  </si>
  <si>
    <t>0402WGF2402TCE</t>
  </si>
  <si>
    <t>C25769</t>
  </si>
  <si>
    <t>0402WGF1003TCE</t>
  </si>
  <si>
    <t>C25741</t>
  </si>
  <si>
    <t>0402WGF1004TCE</t>
  </si>
  <si>
    <t>1M</t>
  </si>
  <si>
    <t>C26083</t>
  </si>
  <si>
    <t>LED1</t>
  </si>
  <si>
    <t>LED2</t>
  </si>
  <si>
    <t>LED4</t>
  </si>
  <si>
    <t>LED3, LED5, LED6, LED7, LED8</t>
  </si>
  <si>
    <t>C46, C48</t>
  </si>
  <si>
    <t>C45, C47</t>
  </si>
  <si>
    <t>C11, C16</t>
  </si>
  <si>
    <t>C13, C14, C18, C19, C24, C25, C26, C27, C37, C38, C39, C40, C41, C43</t>
  </si>
  <si>
    <t>C8, C28, C29, C30, C31</t>
  </si>
  <si>
    <t>C9, C12, C17</t>
  </si>
  <si>
    <t>C1, C2, C3, C6, C7, C10, C15, C32, C33, C34, C35, C42, C44, C49</t>
  </si>
  <si>
    <t>R30, R31, R32, R33</t>
  </si>
  <si>
    <t>R20, R21, R28, R29, R35, R37, R39, R41</t>
  </si>
  <si>
    <t>R47, R48, R49, R50, R51, R52, R54, R55, R56, R57, R58, R59, R60, R61, R64, R65, R66, R67, R68, R69, R70, R71, R72, R73, R74, R75, R76, R77, R78, R79, R80, R81, R82, R83, R84, R85, R88, R89, R90, R91, R92, R93, R94, R95, R96, R99, R102, R103, R104, R105, R108, R109, R114</t>
  </si>
  <si>
    <t>R14, R15, R34, R36, R38, R40</t>
  </si>
  <si>
    <t>R13, R16, R17, R18, R19, R22, R23, R24, R25, R42, R43, R44, R45, R46</t>
  </si>
  <si>
    <t>R12, R86, R87, R97, R98, R100, R101, R106, R111, R112, R113</t>
  </si>
  <si>
    <t>R9</t>
  </si>
  <si>
    <t>R2, R3, R5, R10, R11, R26, R27</t>
  </si>
  <si>
    <t>R8</t>
  </si>
  <si>
    <t>R1, R6, R53, R62, R63, R107, R110</t>
  </si>
  <si>
    <t>R4, R7</t>
  </si>
  <si>
    <t>ESP32 DEVKIT C</t>
  </si>
  <si>
    <t>S1, S2, S3, S4, S5, S6</t>
  </si>
  <si>
    <t>X1, X2</t>
  </si>
  <si>
    <t>X3</t>
  </si>
  <si>
    <t>X4</t>
  </si>
  <si>
    <t>FFC/FPC-to-Board  0.50mm (.020) SMT Top Contact 30 pin</t>
  </si>
  <si>
    <t>FFC/FPC-to-Board  0.50mm (.020) SMT Top Contact 20 pin</t>
  </si>
  <si>
    <t>X5</t>
  </si>
  <si>
    <t>MicroUSB</t>
  </si>
  <si>
    <t>JP18, JP19</t>
  </si>
  <si>
    <t>Intelligent servo connector</t>
  </si>
  <si>
    <t>JP14</t>
  </si>
  <si>
    <t>JP15</t>
  </si>
  <si>
    <t>JP16</t>
  </si>
  <si>
    <t>JP17</t>
  </si>
  <si>
    <t>JP22</t>
  </si>
  <si>
    <t>JP25</t>
  </si>
  <si>
    <t>JP31</t>
  </si>
  <si>
    <t>JP33</t>
  </si>
  <si>
    <t>JP34</t>
  </si>
  <si>
    <t>JP35</t>
  </si>
  <si>
    <t>JP36</t>
  </si>
  <si>
    <t>JP37</t>
  </si>
  <si>
    <t>JP38</t>
  </si>
  <si>
    <t>JP39</t>
  </si>
  <si>
    <t>JP40</t>
  </si>
  <si>
    <t>JP41</t>
  </si>
  <si>
    <t>JP42</t>
  </si>
  <si>
    <t>IM5_EN</t>
  </si>
  <si>
    <t>SERVO2</t>
  </si>
  <si>
    <t>SERVO3</t>
  </si>
  <si>
    <t>SERVO4</t>
  </si>
  <si>
    <t>Name</t>
  </si>
  <si>
    <t>P MOSFET 19V 35A 7mΩ</t>
  </si>
  <si>
    <t>C4, C5, C20, C21, C22, C23, C36</t>
  </si>
  <si>
    <t>CPOL-EUE5-10.5 220uF 25V</t>
  </si>
  <si>
    <t>SUMA</t>
  </si>
  <si>
    <t>C8598</t>
  </si>
  <si>
    <t>40V 3A 400mV @ 1A 550mV @ 3A DO-214AC Schottky Barrier Diodes (SBD) RoHS</t>
  </si>
  <si>
    <t>32.768Hz</t>
  </si>
  <si>
    <t>CHIP RESISTOR ±1% 1/16W</t>
  </si>
  <si>
    <t xml:space="preserve">CURRENT SENCE CHIP RESISTOR ±1% 1W </t>
  </si>
  <si>
    <t>Price if 50 PCB</t>
  </si>
  <si>
    <t>Pcs for 50 PCB</t>
  </si>
  <si>
    <t>PRICE</t>
  </si>
  <si>
    <t>URL</t>
  </si>
  <si>
    <t>https://www.aliexpress.com/item/32821900056.html?spm=a2g0s.9042311.0.0.27424c4d7QpKiR</t>
  </si>
  <si>
    <t>https://www.aliexpress.com/item/33042530151.html?spm=a2g0o.detail.1000060.3.413116e3UwnGSp&amp;gps-id=pcDetailBottomMoreThisSeller&amp;scm=1007.14977.161855.0&amp;scm_id=1007.14977.161855.0&amp;scm-url=1007.14977.161855.0&amp;pvid=e7acc9bf-7b2c-452a-9ec7-bda6f01c289c&amp;_t=gps-id:pcDetailBottomMoreThisSeller,scm-url:1007.14977.161855.0,pvid:e7acc9bf-7b2c-452a-9ec7-bda6f01c289c,tpp_buckets:668%230%23165478%2314_668%23808%234093%23880_668%23888%233325%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</si>
</sst>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00"/>
    <numFmt numFmtId="165" formatCode="[$$-409]#,##0.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revisionHeaders" Target="revisions/revisionHeader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6346596-386A-4DB2-A9FA-EF15037E4AF8}" diskRevisions="1" revisionId="89" version="4">
  <header guid="{08FCBB00-DC5A-40BD-80BF-EC6CE43DA19E}" dateTime="2020-03-28T18:14:29" maxSheetId="5" userName="Jaroslav PARAL" r:id="rId1">
    <sheetIdMap count="4">
      <sheetId val="1"/>
      <sheetId val="2"/>
      <sheetId val="3"/>
      <sheetId val="4"/>
    </sheetIdMap>
  </header>
  <header guid="{1748B5B3-A782-4C1C-9621-94605AD6F297}" dateTime="2020-03-28T18:14:53" maxSheetId="5" userName="Jaroslav PARAL" r:id="rId2" minRId="1">
    <sheetIdMap count="4">
      <sheetId val="1"/>
      <sheetId val="2"/>
      <sheetId val="3"/>
      <sheetId val="4"/>
    </sheetIdMap>
  </header>
  <header guid="{FD5D90DF-6B85-4BA1-BBFC-34AFB2C32459}" dateTime="2020-03-29T21:24:46" maxSheetId="5" userName="Jaroslav PARAL" r:id="rId3" minRId="2" maxRId="81">
    <sheetIdMap count="4">
      <sheetId val="1"/>
      <sheetId val="2"/>
      <sheetId val="3"/>
      <sheetId val="4"/>
    </sheetIdMap>
    <reviewedList count="1">
      <reviewed rId="2"/>
    </reviewedList>
  </header>
  <header guid="{66346596-386A-4DB2-A9FA-EF15037E4AF8}" dateTime="2020-03-29T21:48:07" maxSheetId="5" userName="Jaroslav PARAL" r:id="rId4" minRId="82" maxRId="8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11">
    <nc r="P15">
      <v>43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ua="1" sId="1">
    <nc r="P15"/>
  </rcc>
  <rcft rId="1" ua="1" sheetId="1"/>
  <rcc rId="3" sId="1">
    <oc r="H4">
      <v>17</v>
    </oc>
    <nc r="H4">
      <v>16</v>
    </nc>
  </rcc>
  <rcc rId="4" sId="1" numFmtId="11">
    <oc r="K5">
      <v>0.123</v>
    </oc>
    <nc r="K5"/>
  </rcc>
  <rcc rId="5" sId="1" numFmtId="11">
    <nc r="R6">
      <v>0.1203</v>
    </nc>
  </rcc>
  <rcc rId="6" sId="1" numFmtId="11">
    <oc r="J7">
      <v>2.3599999999999999E-2</v>
    </oc>
    <nc r="J7">
      <v>2.18E-2</v>
    </nc>
  </rcc>
  <rcc rId="7" sId="1" numFmtId="11">
    <oc r="O7">
      <v>1.1299999999999999E-2</v>
    </oc>
    <nc r="O7">
      <v>1.04E-2</v>
    </nc>
  </rcc>
  <rcc rId="8" sId="1" numFmtId="19">
    <oc r="S7">
      <v>43915</v>
    </oc>
    <nc r="S7">
      <v>43918</v>
    </nc>
  </rcc>
  <rcc rId="9" sId="1" xfDxf="1" dxf="1">
    <oc r="F8" t="inlineStr">
      <is>
        <t>C305445</t>
      </is>
    </oc>
    <nc r="F8" t="inlineStr">
      <is>
        <t>C8598</t>
      </is>
    </nc>
  </rcc>
  <rcc rId="10" sId="1">
    <oc r="W11" t="inlineStr">
      <is>
        <t>40V 3A 550mV @ 3A DO-214AC Schottky Barrier Diodes (SBD) RoHS</t>
      </is>
    </oc>
    <nc r="W11" t="inlineStr">
      <is>
        <t>40V 3A 400mV @ 1A 550mV @ 3A DO-214AC Schottky Barrier Diodes (SBD) RoHS</t>
      </is>
    </nc>
  </rcc>
  <rcc rId="11" sId="1">
    <oc r="C17" t="inlineStr">
      <is>
        <t>32kHz</t>
      </is>
    </oc>
    <nc r="C17" t="inlineStr">
      <is>
        <t>32.768Hz</t>
      </is>
    </nc>
  </rcc>
  <rcc rId="12" sId="1">
    <oc r="W29" t="inlineStr">
      <is>
        <t>CHIP RESISTOR</t>
      </is>
    </oc>
    <nc r="W29" t="inlineStr">
      <is>
        <t>CHIP RESISTOR ±1% 1/16W</t>
      </is>
    </nc>
  </rcc>
  <rcc rId="13" sId="1">
    <oc r="W27" t="inlineStr">
      <is>
        <t>CURRENT SENCE CHIP RESISTOR 1W</t>
      </is>
    </oc>
    <nc r="W27" t="inlineStr">
      <is>
        <t xml:space="preserve">CURRENT SENCE CHIP RESISTOR ±1% 1W </t>
      </is>
    </nc>
  </rcc>
  <rcc rId="14" sId="1">
    <oc r="W28" t="inlineStr">
      <is>
        <t>CHIP RESISTOR</t>
      </is>
    </oc>
    <nc r="W28" t="inlineStr">
      <is>
        <t>CHIP RESISTOR ±1% 1/16W</t>
      </is>
    </nc>
  </rcc>
  <rcc rId="15" sId="1">
    <oc r="W30" t="inlineStr">
      <is>
        <t>CHIP RESISTOR</t>
      </is>
    </oc>
    <nc r="W30" t="inlineStr">
      <is>
        <t>CHIP RESISTOR ±1% 1/16W</t>
      </is>
    </nc>
  </rcc>
  <rcc rId="16" sId="1">
    <oc r="W31" t="inlineStr">
      <is>
        <t>CHIP RESISTOR</t>
      </is>
    </oc>
    <nc r="W31" t="inlineStr">
      <is>
        <t>CHIP RESISTOR ±1% 1/16W</t>
      </is>
    </nc>
  </rcc>
  <rcc rId="17" sId="1">
    <oc r="W32" t="inlineStr">
      <is>
        <t>CHIP RESISTOR</t>
      </is>
    </oc>
    <nc r="W32" t="inlineStr">
      <is>
        <t>CHIP RESISTOR ±1% 1/16W</t>
      </is>
    </nc>
  </rcc>
  <rcc rId="18" sId="1">
    <oc r="W33" t="inlineStr">
      <is>
        <t>CHIP RESISTOR</t>
      </is>
    </oc>
    <nc r="W33" t="inlineStr">
      <is>
        <t>CHIP RESISTOR ±1% 1/16W</t>
      </is>
    </nc>
  </rcc>
  <rcc rId="19" sId="1">
    <oc r="W34" t="inlineStr">
      <is>
        <t>CHIP RESISTOR</t>
      </is>
    </oc>
    <nc r="W34" t="inlineStr">
      <is>
        <t>CHIP RESISTOR ±1% 1/16W</t>
      </is>
    </nc>
  </rcc>
  <rcc rId="20" sId="1">
    <oc r="W35" t="inlineStr">
      <is>
        <t>CHIP RESISTOR</t>
      </is>
    </oc>
    <nc r="W35" t="inlineStr">
      <is>
        <t>CHIP RESISTOR ±1% 1/16W</t>
      </is>
    </nc>
  </rcc>
  <rcc rId="21" sId="1">
    <oc r="W36" t="inlineStr">
      <is>
        <t>CHIP RESISTOR</t>
      </is>
    </oc>
    <nc r="W36" t="inlineStr">
      <is>
        <t>CHIP RESISTOR ±1% 1/16W</t>
      </is>
    </nc>
  </rcc>
  <rrc rId="22" sId="1" ref="U1:U1048576" action="insertCol"/>
  <rrc rId="23" sId="1" ref="U1:U1048576" action="insertCol"/>
  <rcc rId="24" sId="1">
    <nc r="U2">
      <f>A2*50</f>
    </nc>
  </rcc>
  <rfmt sheetId="1" sqref="U1:U1048576">
    <dxf>
      <numFmt numFmtId="1" formatCode="0"/>
    </dxf>
  </rfmt>
  <rcc rId="25" sId="1">
    <nc r="U3">
      <f>A3*50</f>
    </nc>
  </rcc>
  <rcc rId="26" sId="1">
    <nc r="U4">
      <f>A4*50</f>
    </nc>
  </rcc>
  <rcc rId="27" sId="1">
    <nc r="U5">
      <f>A5*50</f>
    </nc>
  </rcc>
  <rcc rId="28" sId="1">
    <nc r="U6">
      <f>A6*50</f>
    </nc>
  </rcc>
  <rcc rId="29" sId="1">
    <nc r="U7">
      <f>A7*50</f>
    </nc>
  </rcc>
  <rcc rId="30" sId="1">
    <nc r="U8">
      <f>A8*50</f>
    </nc>
  </rcc>
  <rcc rId="31" sId="1">
    <nc r="U9">
      <f>A9*50</f>
    </nc>
  </rcc>
  <rcc rId="32" sId="1">
    <nc r="U10">
      <f>A10*50</f>
    </nc>
  </rcc>
  <rcc rId="33" sId="1">
    <nc r="U11">
      <f>A11*50</f>
    </nc>
  </rcc>
  <rcc rId="34" sId="1">
    <nc r="U12">
      <f>A12*50</f>
    </nc>
  </rcc>
  <rcc rId="35" sId="1">
    <nc r="U13">
      <f>A13*50</f>
    </nc>
  </rcc>
  <rcc rId="36" sId="1">
    <nc r="U14">
      <f>A14*50</f>
    </nc>
  </rcc>
  <rcc rId="37" sId="1">
    <nc r="U15">
      <f>A15*50</f>
    </nc>
  </rcc>
  <rcc rId="38" sId="1">
    <nc r="U16">
      <f>A16*50</f>
    </nc>
  </rcc>
  <rcc rId="39" sId="1">
    <nc r="U17">
      <f>A17*50</f>
    </nc>
  </rcc>
  <rcc rId="40" sId="1">
    <nc r="U18">
      <f>A18*50</f>
    </nc>
  </rcc>
  <rcc rId="41" sId="1">
    <nc r="U19">
      <f>A19*50</f>
    </nc>
  </rcc>
  <rcc rId="42" sId="1">
    <nc r="U20">
      <f>A20*50</f>
    </nc>
  </rcc>
  <rcc rId="43" sId="1">
    <nc r="U21">
      <f>A21*50</f>
    </nc>
  </rcc>
  <rcc rId="44" sId="1">
    <nc r="U22">
      <f>A22*50</f>
    </nc>
  </rcc>
  <rcc rId="45" sId="1">
    <nc r="U23">
      <f>A23*50</f>
    </nc>
  </rcc>
  <rcc rId="46" sId="1">
    <nc r="U24">
      <f>A24*50</f>
    </nc>
  </rcc>
  <rcc rId="47" sId="1">
    <nc r="U25">
      <f>A25*50</f>
    </nc>
  </rcc>
  <rcc rId="48" sId="1">
    <nc r="U26">
      <f>A26*50</f>
    </nc>
  </rcc>
  <rcc rId="49" sId="1">
    <nc r="U27">
      <f>A27*50</f>
    </nc>
  </rcc>
  <rcc rId="50" sId="1">
    <nc r="U28">
      <f>A28*50</f>
    </nc>
  </rcc>
  <rcc rId="51" sId="1">
    <nc r="U29">
      <f>A29*50</f>
    </nc>
  </rcc>
  <rcc rId="52" sId="1">
    <nc r="U30">
      <f>A30*50</f>
    </nc>
  </rcc>
  <rcc rId="53" sId="1">
    <nc r="U31">
      <f>A31*50</f>
    </nc>
  </rcc>
  <rcc rId="54" sId="1">
    <nc r="U32">
      <f>A32*50</f>
    </nc>
  </rcc>
  <rcc rId="55" sId="1">
    <nc r="U33">
      <f>A33*50</f>
    </nc>
  </rcc>
  <rcc rId="56" sId="1">
    <nc r="U34">
      <f>A34*50</f>
    </nc>
  </rcc>
  <rcc rId="57" sId="1">
    <nc r="U35">
      <f>A35*50</f>
    </nc>
  </rcc>
  <rcc rId="58" sId="1">
    <nc r="U36">
      <f>A36*50</f>
    </nc>
  </rcc>
  <rcc rId="59" sId="1" numFmtId="11">
    <nc r="K2">
      <v>2.4287000000000001</v>
    </nc>
  </rcc>
  <rcc rId="60" sId="1" numFmtId="11">
    <nc r="M2">
      <v>2.0653000000000001</v>
    </nc>
  </rcc>
  <rcc rId="61" sId="1" numFmtId="11">
    <nc r="N2">
      <v>2.0653000000000001</v>
    </nc>
  </rcc>
  <rcc rId="62" sId="1" numFmtId="11">
    <nc r="O2">
      <v>2.0653000000000001</v>
    </nc>
  </rcc>
  <rcc rId="63" sId="1" numFmtId="11">
    <nc r="P2">
      <v>2.0653000000000001</v>
    </nc>
  </rcc>
  <rcc rId="64" sId="1" numFmtId="11">
    <nc r="Q2">
      <v>2.0653000000000001</v>
    </nc>
  </rcc>
  <rcc rId="65" sId="1" numFmtId="11">
    <nc r="R2">
      <v>2.0653000000000001</v>
    </nc>
  </rcc>
  <rcc rId="66" sId="1">
    <nc r="V2">
      <f>IF(U2&lt;10,J2,IF(U2&lt;30,K2,IF(U2&lt;50,L2,IF(U2&lt;100,M2,IF(U2&lt;200,N2,IF(U2&lt;500,O2,IF(U2&lt;1000,P2,IF(U2&lt;2000,Q2,R2))))))))</f>
    </nc>
  </rcc>
  <rcc rId="67" sId="1">
    <nc r="U1" t="inlineStr">
      <is>
        <t>Pcs for 50 PCB</t>
      </is>
    </nc>
  </rcc>
  <rrc rId="68" sId="2" ref="C1:C1048576" action="insertCol"/>
  <rcc rId="69" sId="2">
    <nc r="C1" t="inlineStr">
      <is>
        <t>PRICE</t>
      </is>
    </nc>
  </rcc>
  <rcc rId="70" sId="2">
    <nc r="E1" t="inlineStr">
      <is>
        <t>PRICE_DATE</t>
      </is>
    </nc>
  </rcc>
  <rfmt sheetId="2" sqref="E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rc rId="71" sId="2" ref="D1:D1048576" action="insertCol"/>
  <rm rId="72" sheetId="2" source="F1:F1048576" destination="D1:D1048576" sourceSheetId="2">
    <rfmt sheetId="2" xfDxf="1" sqref="D1:D1048576" start="0" length="0"/>
    <rfmt sheetId="2" sqref="D1" start="0" length="0">
      <dxf>
        <font>
          <b/>
          <sz val="11"/>
          <color theme="1"/>
          <name val="Calibri"/>
          <scheme val="minor"/>
        </font>
      </dxf>
    </rfmt>
  </rm>
  <rrc rId="73" sId="2" ref="F1:F1048576" action="deleteCol">
    <rfmt sheetId="2" xfDxf="1" sqref="F1:F1048576" start="0" length="0"/>
  </rrc>
  <rcc rId="74" sId="2">
    <nc r="C2">
      <v>0.55000000000000004</v>
    </nc>
  </rcc>
  <rcc rId="75" sId="2" odxf="1" dxf="1" numFmtId="19">
    <nc r="D2">
      <v>43919</v>
    </nc>
    <odxf>
      <numFmt numFmtId="0" formatCode="General"/>
    </odxf>
    <ndxf>
      <numFmt numFmtId="19" formatCode="dd/mm/yyyy"/>
    </ndxf>
  </rcc>
  <rcc rId="76" sId="2">
    <nc r="F1" t="inlineStr">
      <is>
        <t>URL</t>
      </is>
    </nc>
  </rcc>
  <rfmt sheetId="2" sqref="F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c rId="77" sId="2" xfDxf="1" dxf="1">
    <nc r="F2" t="inlineStr">
      <is>
        <t>https://www.aliexpress.com/item/32821900056.html?spm=a2g0s.9042311.0.0.27424c4d7QpKiR</t>
      </is>
    </nc>
  </rcc>
  <rfmt sheetId="2" sqref="C1:C1048576">
    <dxf>
      <numFmt numFmtId="165" formatCode="[$$-409]#,##0.00"/>
    </dxf>
  </rfmt>
  <rcc rId="78" sId="2" numFmtId="11">
    <nc r="C3">
      <v>4</v>
    </nc>
  </rcc>
  <rcc rId="79" sId="2" odxf="1" dxf="1" numFmtId="19">
    <nc r="D3">
      <v>43919</v>
    </nc>
    <odxf>
      <numFmt numFmtId="0" formatCode="General"/>
    </odxf>
    <ndxf>
      <numFmt numFmtId="19" formatCode="dd/mm/yyyy"/>
    </ndxf>
  </rcc>
  <rcc rId="80" sId="2" xfDxf="1" dxf="1">
    <nc r="F3" t="inlineStr">
      <is>
        <t>https://www.aliexpress.com/item/33042530151.html?spm=a2g0o.detail.1000060.3.413116e3UwnGSp&amp;gps-id=pcDetailBottomMoreThisSeller&amp;scm=1007.14977.161855.0&amp;scm_id=1007.14977.161855.0&amp;scm-url=1007.14977.161855.0&amp;pvid=e7acc9bf-7b2c-452a-9ec7-bda6f01c289c&amp;_t=gps-id:pcDetailBottomMoreThisSeller,scm-url:1007.14977.161855.0,pvid:e7acc9bf-7b2c-452a-9ec7-bda6f01c289c,tpp_buckets:668%230%23165478%2314_668%23808%234093%23880_668%23888%233325%234</t>
      </is>
    </nc>
  </rcc>
  <rcc rId="81" sId="1">
    <nc r="V1" t="inlineStr">
      <is>
        <t>Price if 50 PCB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I37">
      <v>7</v>
    </nc>
  </rcc>
  <rrc rId="83" sId="1" eol="1" ref="A38:XFD38" action="insertRow"/>
  <rcc rId="84" sId="1">
    <nc r="I38">
      <f>3*I37</f>
    </nc>
  </rcc>
  <rfmt sheetId="1" sqref="I38">
    <dxf>
      <numFmt numFmtId="166" formatCode="#,##0.00\ &quot;€&quot;"/>
    </dxf>
  </rfmt>
  <rfmt sheetId="1" sqref="I38">
    <dxf>
      <numFmt numFmtId="165" formatCode="[$$-409]#,##0.00"/>
    </dxf>
  </rfmt>
  <rfmt sheetId="1" sqref="H38" start="0" length="0">
    <dxf>
      <numFmt numFmtId="165" formatCode="[$$-409]#,##0.00"/>
    </dxf>
  </rfmt>
  <rcc rId="85" sId="1" numFmtId="11">
    <nc r="H38">
      <v>7</v>
    </nc>
  </rcc>
  <rrc rId="86" sId="1" eol="1" ref="A39:XFD39" action="insertRow"/>
  <rcc rId="87" sId="1" odxf="1" dxf="1">
    <nc r="I39">
      <f>SUM(H38:I38)</f>
    </nc>
    <odxf>
      <numFmt numFmtId="0" formatCode="General"/>
    </odxf>
    <ndxf>
      <numFmt numFmtId="165" formatCode="[$$-409]#,##0.00"/>
    </ndxf>
  </rcc>
  <rrc rId="88" sId="1" eol="1" ref="A40:XFD40" action="insertRow"/>
  <rcc rId="89" sId="1" odxf="1" dxf="1">
    <nc r="I40">
      <f>I39/50</f>
    </nc>
    <odxf>
      <numFmt numFmtId="0" formatCode="General"/>
    </odxf>
    <ndxf>
      <numFmt numFmtId="165" formatCode="[$$-409]#,##0.00"/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0"/>
  <sheetViews>
    <sheetView tabSelected="1" workbookViewId="0">
      <selection activeCell="I41" sqref="I41"/>
    </sheetView>
  </sheetViews>
  <sheetFormatPr defaultRowHeight="15" x14ac:dyDescent="0.25"/>
  <cols>
    <col min="1" max="1" width="4.28515625" customWidth="1"/>
    <col min="2" max="2" width="61.42578125" customWidth="1"/>
    <col min="3" max="3" width="16.28515625" customWidth="1"/>
    <col min="4" max="4" width="26.140625" customWidth="1"/>
    <col min="5" max="5" width="34" customWidth="1"/>
    <col min="7" max="7" width="26.85546875" customWidth="1"/>
    <col min="8" max="8" width="5.5703125" customWidth="1"/>
    <col min="9" max="9" width="10.28515625" customWidth="1"/>
    <col min="10" max="10" width="7.42578125" customWidth="1"/>
    <col min="11" max="11" width="8.7109375" customWidth="1"/>
    <col min="12" max="13" width="8.5703125" customWidth="1"/>
    <col min="14" max="16" width="9.5703125" customWidth="1"/>
    <col min="17" max="18" width="10.5703125" customWidth="1"/>
    <col min="19" max="19" width="11.28515625" customWidth="1"/>
    <col min="20" max="20" width="9.85546875" customWidth="1"/>
    <col min="21" max="21" width="9.85546875" style="11" customWidth="1"/>
    <col min="22" max="22" width="9.85546875" customWidth="1"/>
    <col min="24" max="24" width="10.5703125" customWidth="1"/>
  </cols>
  <sheetData>
    <row r="1" spans="1:25" x14ac:dyDescent="0.25">
      <c r="A1" s="1" t="s">
        <v>16</v>
      </c>
      <c r="B1" s="1" t="s">
        <v>0</v>
      </c>
      <c r="C1" s="1" t="s">
        <v>188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8</v>
      </c>
      <c r="J1" s="1" t="s">
        <v>13</v>
      </c>
      <c r="K1" s="1" t="s">
        <v>12</v>
      </c>
      <c r="L1" s="1" t="s">
        <v>14</v>
      </c>
      <c r="M1" s="1" t="s">
        <v>20</v>
      </c>
      <c r="N1" s="1" t="s">
        <v>15</v>
      </c>
      <c r="O1" s="1" t="s">
        <v>21</v>
      </c>
      <c r="P1" s="1" t="s">
        <v>9</v>
      </c>
      <c r="Q1" s="1" t="s">
        <v>10</v>
      </c>
      <c r="R1" s="1" t="s">
        <v>11</v>
      </c>
      <c r="S1" s="1" t="s">
        <v>22</v>
      </c>
      <c r="T1" s="1" t="s">
        <v>340</v>
      </c>
      <c r="U1" s="10" t="s">
        <v>347</v>
      </c>
      <c r="V1" s="1" t="s">
        <v>346</v>
      </c>
      <c r="W1" s="1" t="s">
        <v>23</v>
      </c>
      <c r="X1" s="1" t="s">
        <v>19</v>
      </c>
      <c r="Y1" s="1" t="s">
        <v>4</v>
      </c>
    </row>
    <row r="2" spans="1:25" x14ac:dyDescent="0.25">
      <c r="A2">
        <v>1</v>
      </c>
      <c r="B2" t="s">
        <v>214</v>
      </c>
      <c r="C2" t="s">
        <v>163</v>
      </c>
      <c r="D2" t="s">
        <v>163</v>
      </c>
      <c r="E2" t="s">
        <v>164</v>
      </c>
      <c r="F2" t="s">
        <v>215</v>
      </c>
      <c r="G2" t="s">
        <v>216</v>
      </c>
      <c r="H2">
        <v>100</v>
      </c>
      <c r="I2" s="8" t="s">
        <v>39</v>
      </c>
      <c r="J2" s="5">
        <v>2.4287000000000001</v>
      </c>
      <c r="K2" s="5">
        <v>2.4287000000000001</v>
      </c>
      <c r="L2" s="5">
        <v>2.0653000000000001</v>
      </c>
      <c r="M2" s="5">
        <v>2.0653000000000001</v>
      </c>
      <c r="N2" s="5">
        <v>2.0653000000000001</v>
      </c>
      <c r="O2" s="5">
        <v>2.0653000000000001</v>
      </c>
      <c r="P2" s="5">
        <v>2.0653000000000001</v>
      </c>
      <c r="Q2" s="5">
        <v>2.0653000000000001</v>
      </c>
      <c r="R2" s="5">
        <v>2.0653000000000001</v>
      </c>
      <c r="S2" s="2">
        <v>43917</v>
      </c>
      <c r="T2" s="9">
        <f t="shared" ref="T2:T36" si="0">A2*J2+ (A2*H2*0.0015)</f>
        <v>2.5787</v>
      </c>
      <c r="U2" s="11">
        <f>A2*50</f>
        <v>50</v>
      </c>
      <c r="V2" s="9">
        <f>IF(U2&lt;10,J2,IF(U2&lt;30,K2,IF(U2&lt;50,L2,IF(U2&lt;100,M2,IF(U2&lt;200,N2,IF(U2&lt;500,O2,IF(U2&lt;1000,P2,IF(U2&lt;2000,Q2,R2))))))))</f>
        <v>2.0653000000000001</v>
      </c>
      <c r="X2" s="6"/>
      <c r="Y2" t="s">
        <v>217</v>
      </c>
    </row>
    <row r="3" spans="1:25" x14ac:dyDescent="0.25">
      <c r="A3">
        <v>8</v>
      </c>
      <c r="B3" t="s">
        <v>182</v>
      </c>
      <c r="C3" t="s">
        <v>129</v>
      </c>
      <c r="D3" t="s">
        <v>131</v>
      </c>
      <c r="E3" t="s">
        <v>183</v>
      </c>
      <c r="F3" t="s">
        <v>130</v>
      </c>
      <c r="G3" t="s">
        <v>7</v>
      </c>
      <c r="H3">
        <v>5</v>
      </c>
      <c r="I3" s="8" t="s">
        <v>149</v>
      </c>
      <c r="J3" s="5">
        <v>0.39429999999999998</v>
      </c>
      <c r="K3" s="5">
        <v>0.29859999999999998</v>
      </c>
      <c r="L3" s="5">
        <v>0.28120000000000001</v>
      </c>
      <c r="M3" s="5"/>
      <c r="N3" s="5">
        <v>0.26379999999999998</v>
      </c>
      <c r="O3" s="5"/>
      <c r="P3" s="5">
        <v>0.25659999999999999</v>
      </c>
      <c r="Q3" s="5">
        <v>0.25219999999999998</v>
      </c>
      <c r="R3" s="5">
        <v>0.24929999999999999</v>
      </c>
      <c r="S3" s="2">
        <v>43917</v>
      </c>
      <c r="T3" s="9">
        <f t="shared" si="0"/>
        <v>3.2143999999999999</v>
      </c>
      <c r="U3" s="11">
        <f t="shared" ref="U3:U36" si="1">A3*50</f>
        <v>400</v>
      </c>
      <c r="V3" s="9"/>
      <c r="X3" s="6"/>
      <c r="Y3" t="s">
        <v>132</v>
      </c>
    </row>
    <row r="4" spans="1:25" x14ac:dyDescent="0.25">
      <c r="A4">
        <v>2</v>
      </c>
      <c r="B4" t="s">
        <v>85</v>
      </c>
      <c r="C4" t="s">
        <v>84</v>
      </c>
      <c r="D4" t="s">
        <v>218</v>
      </c>
      <c r="E4" t="s">
        <v>183</v>
      </c>
      <c r="F4" t="s">
        <v>219</v>
      </c>
      <c r="G4" t="s">
        <v>220</v>
      </c>
      <c r="H4">
        <v>16</v>
      </c>
      <c r="I4" s="8" t="s">
        <v>149</v>
      </c>
      <c r="J4" s="5">
        <v>0.51549999999999996</v>
      </c>
      <c r="K4" s="5"/>
      <c r="L4" s="5">
        <v>0.37469999999999998</v>
      </c>
      <c r="M4" s="5"/>
      <c r="N4" s="5"/>
      <c r="O4" s="5"/>
      <c r="P4" s="5"/>
      <c r="Q4" s="5"/>
      <c r="R4" s="5"/>
      <c r="S4" s="2">
        <v>43917</v>
      </c>
      <c r="T4" s="9">
        <f t="shared" si="0"/>
        <v>1.079</v>
      </c>
      <c r="U4" s="11">
        <f t="shared" si="1"/>
        <v>100</v>
      </c>
      <c r="V4" s="9"/>
      <c r="X4" s="6"/>
      <c r="Y4" t="s">
        <v>221</v>
      </c>
    </row>
    <row r="5" spans="1:25" x14ac:dyDescent="0.25">
      <c r="A5">
        <v>1</v>
      </c>
      <c r="B5" t="s">
        <v>58</v>
      </c>
      <c r="C5" t="s">
        <v>57</v>
      </c>
      <c r="D5" t="s">
        <v>57</v>
      </c>
      <c r="E5" t="s">
        <v>226</v>
      </c>
      <c r="F5" t="s">
        <v>227</v>
      </c>
      <c r="G5" t="s">
        <v>222</v>
      </c>
      <c r="H5">
        <v>4</v>
      </c>
      <c r="I5" s="8" t="s">
        <v>39</v>
      </c>
      <c r="J5" s="5">
        <v>0.123</v>
      </c>
      <c r="K5" s="5"/>
      <c r="L5" s="5"/>
      <c r="M5" s="5"/>
      <c r="N5" s="5">
        <v>7.4999999999999997E-2</v>
      </c>
      <c r="O5" s="5"/>
      <c r="P5" s="5"/>
      <c r="Q5" s="5"/>
      <c r="R5" s="5"/>
      <c r="S5" s="2">
        <v>43917</v>
      </c>
      <c r="T5" s="9">
        <f t="shared" si="0"/>
        <v>0.129</v>
      </c>
      <c r="U5" s="11">
        <f t="shared" si="1"/>
        <v>50</v>
      </c>
      <c r="V5" s="9"/>
      <c r="W5">
        <v>3.3</v>
      </c>
      <c r="X5" s="6"/>
      <c r="Y5" t="s">
        <v>223</v>
      </c>
    </row>
    <row r="6" spans="1:25" x14ac:dyDescent="0.25">
      <c r="A6">
        <v>2</v>
      </c>
      <c r="B6" t="s">
        <v>148</v>
      </c>
      <c r="C6" t="s">
        <v>147</v>
      </c>
      <c r="D6" t="s">
        <v>147</v>
      </c>
      <c r="E6" t="s">
        <v>151</v>
      </c>
      <c r="F6" t="s">
        <v>150</v>
      </c>
      <c r="G6" t="s">
        <v>152</v>
      </c>
      <c r="H6">
        <v>8</v>
      </c>
      <c r="I6" s="8" t="s">
        <v>149</v>
      </c>
      <c r="J6" s="5">
        <v>0.1928</v>
      </c>
      <c r="K6" s="5">
        <v>0.14499999999999999</v>
      </c>
      <c r="L6" s="5">
        <v>0.1363</v>
      </c>
      <c r="M6" s="5"/>
      <c r="N6" s="5">
        <v>0.12759999999999999</v>
      </c>
      <c r="O6" s="5"/>
      <c r="P6" s="5">
        <v>0.1232</v>
      </c>
      <c r="Q6" s="5">
        <v>0.12180000000000001</v>
      </c>
      <c r="R6" s="5">
        <v>0.1203</v>
      </c>
      <c r="S6" s="2">
        <v>43915</v>
      </c>
      <c r="T6" s="9">
        <f t="shared" si="0"/>
        <v>0.40960000000000002</v>
      </c>
      <c r="U6" s="11">
        <f t="shared" si="1"/>
        <v>100</v>
      </c>
      <c r="V6" s="9"/>
      <c r="X6" s="6"/>
      <c r="Y6" t="s">
        <v>337</v>
      </c>
    </row>
    <row r="7" spans="1:25" x14ac:dyDescent="0.25">
      <c r="A7">
        <v>9</v>
      </c>
      <c r="B7" t="s">
        <v>38</v>
      </c>
      <c r="C7" t="s">
        <v>37</v>
      </c>
      <c r="D7" t="s">
        <v>37</v>
      </c>
      <c r="E7" t="s">
        <v>41</v>
      </c>
      <c r="F7" t="s">
        <v>40</v>
      </c>
      <c r="G7" t="s">
        <v>42</v>
      </c>
      <c r="H7">
        <v>3</v>
      </c>
      <c r="I7" s="8" t="s">
        <v>39</v>
      </c>
      <c r="J7" s="5">
        <v>2.18E-2</v>
      </c>
      <c r="K7" s="5"/>
      <c r="L7" s="5"/>
      <c r="M7" s="5"/>
      <c r="N7" s="5"/>
      <c r="O7" s="5">
        <v>1.04E-2</v>
      </c>
      <c r="P7" s="5"/>
      <c r="Q7" s="5"/>
      <c r="R7" s="5"/>
      <c r="S7" s="2">
        <v>43918</v>
      </c>
      <c r="T7" s="9">
        <f t="shared" si="0"/>
        <v>0.23669999999999999</v>
      </c>
      <c r="U7" s="11">
        <f t="shared" si="1"/>
        <v>450</v>
      </c>
      <c r="V7" s="9"/>
      <c r="X7" s="6"/>
      <c r="Y7" t="s">
        <v>184</v>
      </c>
    </row>
    <row r="8" spans="1:25" x14ac:dyDescent="0.25">
      <c r="A8">
        <v>4</v>
      </c>
      <c r="B8" t="s">
        <v>60</v>
      </c>
      <c r="C8" t="s">
        <v>59</v>
      </c>
      <c r="D8" t="s">
        <v>59</v>
      </c>
      <c r="E8" t="s">
        <v>62</v>
      </c>
      <c r="F8" t="s">
        <v>341</v>
      </c>
      <c r="G8" t="s">
        <v>63</v>
      </c>
      <c r="H8">
        <v>2</v>
      </c>
      <c r="I8" s="8" t="s">
        <v>39</v>
      </c>
      <c r="J8" s="5">
        <v>3.4200000000000001E-2</v>
      </c>
      <c r="K8" s="5"/>
      <c r="L8" s="5"/>
      <c r="M8" s="5"/>
      <c r="N8" s="5">
        <v>1.7600000000000001E-2</v>
      </c>
      <c r="O8" s="5"/>
      <c r="P8" s="5"/>
      <c r="Q8" s="5"/>
      <c r="R8" s="5"/>
      <c r="S8" s="2">
        <v>43907</v>
      </c>
      <c r="T8" s="9">
        <f t="shared" si="0"/>
        <v>0.14880000000000002</v>
      </c>
      <c r="U8" s="11">
        <f t="shared" si="1"/>
        <v>200</v>
      </c>
      <c r="V8" s="9"/>
      <c r="X8" s="6"/>
      <c r="Y8" t="s">
        <v>61</v>
      </c>
    </row>
    <row r="9" spans="1:25" x14ac:dyDescent="0.25">
      <c r="A9">
        <v>13</v>
      </c>
      <c r="B9" t="s">
        <v>65</v>
      </c>
      <c r="C9" t="s">
        <v>64</v>
      </c>
      <c r="D9" t="s">
        <v>192</v>
      </c>
      <c r="E9" t="s">
        <v>191</v>
      </c>
      <c r="F9" t="s">
        <v>190</v>
      </c>
      <c r="G9" t="s">
        <v>42</v>
      </c>
      <c r="H9">
        <v>3</v>
      </c>
      <c r="I9" s="8" t="s">
        <v>149</v>
      </c>
      <c r="J9" s="5">
        <v>3.3799999999999997E-2</v>
      </c>
      <c r="K9" s="5"/>
      <c r="L9" s="5"/>
      <c r="M9" s="5"/>
      <c r="N9" s="5">
        <v>1.7399999999999999E-2</v>
      </c>
      <c r="O9" s="5"/>
      <c r="P9" s="5"/>
      <c r="Q9" s="5"/>
      <c r="R9" s="5"/>
      <c r="S9" s="2">
        <v>43917</v>
      </c>
      <c r="T9" s="9">
        <f t="shared" si="0"/>
        <v>0.49789999999999995</v>
      </c>
      <c r="U9" s="11">
        <f t="shared" si="1"/>
        <v>650</v>
      </c>
      <c r="V9" s="9"/>
      <c r="X9" s="6"/>
      <c r="Y9" t="s">
        <v>198</v>
      </c>
    </row>
    <row r="10" spans="1:25" x14ac:dyDescent="0.25">
      <c r="A10">
        <v>2</v>
      </c>
      <c r="B10" t="s">
        <v>67</v>
      </c>
      <c r="C10" t="s">
        <v>66</v>
      </c>
      <c r="D10" t="s">
        <v>66</v>
      </c>
      <c r="E10" t="s">
        <v>41</v>
      </c>
      <c r="F10" t="s">
        <v>193</v>
      </c>
      <c r="G10" t="s">
        <v>42</v>
      </c>
      <c r="H10">
        <v>3</v>
      </c>
      <c r="I10" s="8" t="s">
        <v>149</v>
      </c>
      <c r="J10" s="5">
        <v>2.93E-2</v>
      </c>
      <c r="K10" s="5"/>
      <c r="L10" s="5"/>
      <c r="M10" s="5"/>
      <c r="N10" s="5"/>
      <c r="O10" s="5">
        <v>1.4500000000000001E-2</v>
      </c>
      <c r="P10" s="5"/>
      <c r="Q10" s="5"/>
      <c r="R10" s="5"/>
      <c r="S10" s="2">
        <v>43917</v>
      </c>
      <c r="T10" s="9">
        <f t="shared" si="0"/>
        <v>6.7599999999999993E-2</v>
      </c>
      <c r="U10" s="11">
        <f t="shared" si="1"/>
        <v>100</v>
      </c>
      <c r="V10" s="9"/>
      <c r="X10" s="6"/>
      <c r="Y10" t="s">
        <v>197</v>
      </c>
    </row>
    <row r="11" spans="1:25" x14ac:dyDescent="0.25">
      <c r="A11">
        <v>11</v>
      </c>
      <c r="B11" t="s">
        <v>160</v>
      </c>
      <c r="C11" t="s">
        <v>159</v>
      </c>
      <c r="D11" t="s">
        <v>159</v>
      </c>
      <c r="E11" t="s">
        <v>194</v>
      </c>
      <c r="F11" t="s">
        <v>195</v>
      </c>
      <c r="G11" t="s">
        <v>196</v>
      </c>
      <c r="H11">
        <v>2</v>
      </c>
      <c r="I11" s="8" t="s">
        <v>39</v>
      </c>
      <c r="J11" s="5">
        <v>3.3500000000000002E-2</v>
      </c>
      <c r="K11" s="5"/>
      <c r="L11" s="5"/>
      <c r="M11" s="5"/>
      <c r="N11" s="5">
        <v>1.7299999999999999E-2</v>
      </c>
      <c r="O11" s="5"/>
      <c r="P11" s="5"/>
      <c r="Q11" s="5"/>
      <c r="R11" s="5"/>
      <c r="S11" s="2">
        <v>43917</v>
      </c>
      <c r="T11" s="9">
        <f t="shared" si="0"/>
        <v>0.40150000000000008</v>
      </c>
      <c r="U11" s="11">
        <f t="shared" si="1"/>
        <v>550</v>
      </c>
      <c r="V11" s="9"/>
      <c r="X11" s="6"/>
      <c r="Y11" t="s">
        <v>342</v>
      </c>
    </row>
    <row r="12" spans="1:25" x14ac:dyDescent="0.25">
      <c r="A12">
        <v>5</v>
      </c>
      <c r="B12" t="s">
        <v>285</v>
      </c>
      <c r="C12" t="s">
        <v>180</v>
      </c>
      <c r="D12" t="s">
        <v>200</v>
      </c>
      <c r="E12" t="s">
        <v>201</v>
      </c>
      <c r="F12" t="s">
        <v>202</v>
      </c>
      <c r="G12" t="s">
        <v>203</v>
      </c>
      <c r="H12">
        <v>2</v>
      </c>
      <c r="I12" s="8" t="s">
        <v>39</v>
      </c>
      <c r="J12" s="5">
        <v>7.9000000000000008E-3</v>
      </c>
      <c r="K12" s="5"/>
      <c r="L12" s="5"/>
      <c r="M12" s="5"/>
      <c r="N12" s="5"/>
      <c r="O12" s="5">
        <v>3.0999999999999999E-3</v>
      </c>
      <c r="P12" s="5"/>
      <c r="Q12" s="5"/>
      <c r="R12" s="5"/>
      <c r="S12" s="2">
        <v>43917</v>
      </c>
      <c r="T12" s="9">
        <f t="shared" si="0"/>
        <v>5.4500000000000007E-2</v>
      </c>
      <c r="U12" s="11">
        <f t="shared" si="1"/>
        <v>250</v>
      </c>
      <c r="V12" s="9"/>
      <c r="X12" s="6"/>
      <c r="Y12" t="s">
        <v>199</v>
      </c>
    </row>
    <row r="13" spans="1:25" x14ac:dyDescent="0.25">
      <c r="A13">
        <v>1</v>
      </c>
      <c r="B13" t="s">
        <v>282</v>
      </c>
      <c r="C13" t="s">
        <v>179</v>
      </c>
      <c r="D13" t="s">
        <v>204</v>
      </c>
      <c r="E13" t="s">
        <v>205</v>
      </c>
      <c r="F13" t="s">
        <v>206</v>
      </c>
      <c r="G13" t="s">
        <v>203</v>
      </c>
      <c r="H13">
        <v>2</v>
      </c>
      <c r="I13" s="8" t="s">
        <v>39</v>
      </c>
      <c r="J13" s="5">
        <v>4.07E-2</v>
      </c>
      <c r="K13" s="5"/>
      <c r="L13" s="5"/>
      <c r="M13" s="5"/>
      <c r="N13" s="5">
        <v>2.18E-2</v>
      </c>
      <c r="O13" s="5"/>
      <c r="P13" s="5"/>
      <c r="Q13" s="5"/>
      <c r="R13" s="5"/>
      <c r="S13" s="2">
        <v>43917</v>
      </c>
      <c r="T13" s="9">
        <f t="shared" si="0"/>
        <v>4.3700000000000003E-2</v>
      </c>
      <c r="U13" s="11">
        <f t="shared" si="1"/>
        <v>50</v>
      </c>
      <c r="V13" s="9"/>
      <c r="X13" s="6"/>
      <c r="Y13" t="s">
        <v>207</v>
      </c>
    </row>
    <row r="14" spans="1:25" x14ac:dyDescent="0.25">
      <c r="A14">
        <v>1</v>
      </c>
      <c r="B14" t="s">
        <v>284</v>
      </c>
      <c r="C14" t="s">
        <v>178</v>
      </c>
      <c r="D14" t="s">
        <v>208</v>
      </c>
      <c r="E14" t="s">
        <v>205</v>
      </c>
      <c r="F14" t="s">
        <v>209</v>
      </c>
      <c r="G14" t="s">
        <v>203</v>
      </c>
      <c r="H14">
        <v>2</v>
      </c>
      <c r="I14" s="8" t="s">
        <v>39</v>
      </c>
      <c r="J14" s="5">
        <v>2.6700000000000002E-2</v>
      </c>
      <c r="K14" s="5"/>
      <c r="L14" s="5"/>
      <c r="M14" s="5"/>
      <c r="N14" s="5"/>
      <c r="O14" s="5">
        <v>1.3299999999999999E-2</v>
      </c>
      <c r="P14" s="5"/>
      <c r="Q14" s="5"/>
      <c r="R14" s="5"/>
      <c r="S14" s="2">
        <v>43917</v>
      </c>
      <c r="T14" s="9">
        <f t="shared" si="0"/>
        <v>2.9700000000000001E-2</v>
      </c>
      <c r="U14" s="11">
        <f t="shared" si="1"/>
        <v>50</v>
      </c>
      <c r="V14" s="9"/>
      <c r="X14" s="6"/>
      <c r="Y14" t="s">
        <v>213</v>
      </c>
    </row>
    <row r="15" spans="1:25" x14ac:dyDescent="0.25">
      <c r="A15">
        <v>1</v>
      </c>
      <c r="B15" t="s">
        <v>283</v>
      </c>
      <c r="C15" t="s">
        <v>181</v>
      </c>
      <c r="D15" t="s">
        <v>210</v>
      </c>
      <c r="E15" t="s">
        <v>205</v>
      </c>
      <c r="F15" t="s">
        <v>211</v>
      </c>
      <c r="G15" t="s">
        <v>203</v>
      </c>
      <c r="H15">
        <v>2</v>
      </c>
      <c r="I15" s="8" t="s">
        <v>39</v>
      </c>
      <c r="J15" s="5">
        <v>2.6200000000000001E-2</v>
      </c>
      <c r="K15" s="5"/>
      <c r="L15" s="5"/>
      <c r="M15" s="5"/>
      <c r="N15" s="5"/>
      <c r="O15" s="5">
        <v>1.2999999999999999E-2</v>
      </c>
      <c r="P15" s="5"/>
      <c r="Q15" s="5"/>
      <c r="R15" s="5"/>
      <c r="S15" s="2">
        <v>43917</v>
      </c>
      <c r="T15" s="9">
        <f t="shared" si="0"/>
        <v>2.92E-2</v>
      </c>
      <c r="U15" s="11">
        <f t="shared" si="1"/>
        <v>50</v>
      </c>
      <c r="V15" s="9"/>
      <c r="X15" s="6"/>
      <c r="Y15" t="s">
        <v>212</v>
      </c>
    </row>
    <row r="16" spans="1:25" x14ac:dyDescent="0.25">
      <c r="A16">
        <v>1</v>
      </c>
      <c r="B16" t="s">
        <v>52</v>
      </c>
      <c r="C16" t="s">
        <v>189</v>
      </c>
      <c r="D16" t="s">
        <v>54</v>
      </c>
      <c r="E16" t="s">
        <v>185</v>
      </c>
      <c r="F16" t="s">
        <v>53</v>
      </c>
      <c r="G16" t="s">
        <v>49</v>
      </c>
      <c r="H16">
        <v>2</v>
      </c>
      <c r="I16" s="8" t="s">
        <v>39</v>
      </c>
      <c r="J16" s="5">
        <v>0.17069999999999999</v>
      </c>
      <c r="K16" s="5"/>
      <c r="L16" s="5"/>
      <c r="M16" s="5">
        <v>0.1106</v>
      </c>
      <c r="N16" s="5"/>
      <c r="O16" s="5"/>
      <c r="P16" s="5"/>
      <c r="Q16" s="5"/>
      <c r="R16" s="5"/>
      <c r="S16" s="2">
        <v>43917</v>
      </c>
      <c r="T16" s="9">
        <f t="shared" si="0"/>
        <v>0.17369999999999999</v>
      </c>
      <c r="U16" s="11">
        <f t="shared" si="1"/>
        <v>50</v>
      </c>
      <c r="V16" s="9"/>
      <c r="X16" s="6"/>
      <c r="Y16" t="s">
        <v>186</v>
      </c>
    </row>
    <row r="17" spans="1:25" x14ac:dyDescent="0.25">
      <c r="A17">
        <v>1</v>
      </c>
      <c r="B17" t="s">
        <v>45</v>
      </c>
      <c r="C17" t="s">
        <v>343</v>
      </c>
      <c r="D17" t="s">
        <v>48</v>
      </c>
      <c r="E17" t="s">
        <v>47</v>
      </c>
      <c r="F17" t="s">
        <v>46</v>
      </c>
      <c r="G17" t="s">
        <v>44</v>
      </c>
      <c r="H17">
        <v>2</v>
      </c>
      <c r="I17" s="8" t="s">
        <v>39</v>
      </c>
      <c r="J17" s="5">
        <v>0.1542</v>
      </c>
      <c r="K17" s="5"/>
      <c r="L17" s="5"/>
      <c r="M17" s="5">
        <v>9.7299999999999998E-2</v>
      </c>
      <c r="N17" s="5"/>
      <c r="O17" s="5"/>
      <c r="P17" s="5"/>
      <c r="Q17" s="5"/>
      <c r="R17" s="5"/>
      <c r="S17" s="2">
        <v>43917</v>
      </c>
      <c r="T17" s="9">
        <f t="shared" si="0"/>
        <v>0.15720000000000001</v>
      </c>
      <c r="U17" s="11">
        <f t="shared" si="1"/>
        <v>50</v>
      </c>
      <c r="V17" s="9"/>
      <c r="X17" s="6"/>
      <c r="Y17" t="s">
        <v>187</v>
      </c>
    </row>
    <row r="18" spans="1:25" x14ac:dyDescent="0.25">
      <c r="A18">
        <v>1</v>
      </c>
      <c r="B18" t="s">
        <v>77</v>
      </c>
      <c r="C18" t="s">
        <v>75</v>
      </c>
      <c r="D18" t="s">
        <v>79</v>
      </c>
      <c r="E18" t="s">
        <v>224</v>
      </c>
      <c r="F18" t="s">
        <v>78</v>
      </c>
      <c r="G18" t="s">
        <v>76</v>
      </c>
      <c r="H18">
        <v>2</v>
      </c>
      <c r="I18" s="8" t="s">
        <v>149</v>
      </c>
      <c r="J18" s="5">
        <v>0.1305</v>
      </c>
      <c r="K18" s="5">
        <v>9.7199999999999995E-2</v>
      </c>
      <c r="L18" s="5">
        <v>9.11E-2</v>
      </c>
      <c r="M18" s="5"/>
      <c r="N18" s="5">
        <v>8.4900000000000003E-2</v>
      </c>
      <c r="O18" s="5"/>
      <c r="P18" s="5">
        <v>8.2199999999999995E-2</v>
      </c>
      <c r="Q18" s="5">
        <v>8.09E-2</v>
      </c>
      <c r="R18" s="5">
        <v>7.9899999999999999E-2</v>
      </c>
      <c r="S18" s="2">
        <v>43917</v>
      </c>
      <c r="T18" s="9">
        <f t="shared" si="0"/>
        <v>0.13350000000000001</v>
      </c>
      <c r="U18" s="11">
        <f t="shared" si="1"/>
        <v>50</v>
      </c>
      <c r="V18" s="9"/>
      <c r="X18" s="6"/>
      <c r="Y18" t="s">
        <v>225</v>
      </c>
    </row>
    <row r="19" spans="1:25" x14ac:dyDescent="0.25">
      <c r="A19">
        <v>2</v>
      </c>
      <c r="B19" t="s">
        <v>286</v>
      </c>
      <c r="C19" t="s">
        <v>251</v>
      </c>
      <c r="D19" t="s">
        <v>252</v>
      </c>
      <c r="E19" t="s">
        <v>248</v>
      </c>
      <c r="F19" t="s">
        <v>253</v>
      </c>
      <c r="G19" t="s">
        <v>229</v>
      </c>
      <c r="H19">
        <v>2</v>
      </c>
      <c r="I19" s="8" t="s">
        <v>39</v>
      </c>
      <c r="J19" s="5">
        <v>1.8E-3</v>
      </c>
      <c r="K19" s="5"/>
      <c r="L19" s="5"/>
      <c r="M19" s="5"/>
      <c r="N19" s="5"/>
      <c r="O19" s="5">
        <v>5.9999999999999995E-4</v>
      </c>
      <c r="P19" s="5"/>
      <c r="Q19" s="5"/>
      <c r="R19" s="5"/>
      <c r="S19" s="2">
        <v>43917</v>
      </c>
      <c r="T19" s="9">
        <f t="shared" si="0"/>
        <v>9.6000000000000009E-3</v>
      </c>
      <c r="U19" s="11">
        <f t="shared" si="1"/>
        <v>100</v>
      </c>
      <c r="V19" s="9"/>
      <c r="W19">
        <v>50</v>
      </c>
      <c r="X19" s="6" t="s">
        <v>255</v>
      </c>
      <c r="Y19" t="s">
        <v>234</v>
      </c>
    </row>
    <row r="20" spans="1:25" x14ac:dyDescent="0.25">
      <c r="A20">
        <v>2</v>
      </c>
      <c r="B20" t="s">
        <v>287</v>
      </c>
      <c r="C20" t="s">
        <v>247</v>
      </c>
      <c r="D20" t="s">
        <v>249</v>
      </c>
      <c r="E20" t="s">
        <v>248</v>
      </c>
      <c r="F20" t="s">
        <v>250</v>
      </c>
      <c r="G20" t="s">
        <v>229</v>
      </c>
      <c r="H20">
        <v>2</v>
      </c>
      <c r="I20" s="8" t="s">
        <v>39</v>
      </c>
      <c r="J20" s="5">
        <v>1.8E-3</v>
      </c>
      <c r="K20" s="5"/>
      <c r="L20" s="5"/>
      <c r="M20" s="5"/>
      <c r="N20" s="5"/>
      <c r="O20" s="5">
        <v>5.9999999999999995E-4</v>
      </c>
      <c r="P20" s="5"/>
      <c r="Q20" s="5"/>
      <c r="R20" s="5"/>
      <c r="S20" s="2">
        <v>43917</v>
      </c>
      <c r="T20" s="9">
        <f t="shared" si="0"/>
        <v>9.6000000000000009E-3</v>
      </c>
      <c r="U20" s="11">
        <f t="shared" si="1"/>
        <v>100</v>
      </c>
      <c r="V20" s="9"/>
      <c r="W20">
        <v>50</v>
      </c>
      <c r="X20" s="6" t="s">
        <v>255</v>
      </c>
      <c r="Y20" t="s">
        <v>234</v>
      </c>
    </row>
    <row r="21" spans="1:25" x14ac:dyDescent="0.25">
      <c r="A21">
        <v>2</v>
      </c>
      <c r="B21" t="s">
        <v>288</v>
      </c>
      <c r="C21" t="s">
        <v>241</v>
      </c>
      <c r="D21" t="s">
        <v>245</v>
      </c>
      <c r="E21" t="s">
        <v>230</v>
      </c>
      <c r="F21" t="s">
        <v>246</v>
      </c>
      <c r="G21" t="s">
        <v>229</v>
      </c>
      <c r="H21">
        <v>2</v>
      </c>
      <c r="I21" s="8" t="s">
        <v>39</v>
      </c>
      <c r="J21" s="5">
        <v>8.3000000000000001E-3</v>
      </c>
      <c r="K21" s="5"/>
      <c r="L21" s="5"/>
      <c r="M21" s="5"/>
      <c r="N21" s="5"/>
      <c r="O21" s="5">
        <v>3.3E-3</v>
      </c>
      <c r="P21" s="5"/>
      <c r="Q21" s="5"/>
      <c r="R21" s="5"/>
      <c r="S21" s="2">
        <v>43917</v>
      </c>
      <c r="T21" s="9">
        <f t="shared" si="0"/>
        <v>2.2600000000000002E-2</v>
      </c>
      <c r="U21" s="11">
        <f t="shared" si="1"/>
        <v>100</v>
      </c>
      <c r="V21" s="9"/>
      <c r="W21">
        <v>50</v>
      </c>
      <c r="X21" s="7" t="s">
        <v>233</v>
      </c>
      <c r="Y21" t="s">
        <v>234</v>
      </c>
    </row>
    <row r="22" spans="1:25" x14ac:dyDescent="0.25">
      <c r="A22">
        <v>14</v>
      </c>
      <c r="B22" t="s">
        <v>289</v>
      </c>
      <c r="C22" t="s">
        <v>228</v>
      </c>
      <c r="D22" t="s">
        <v>231</v>
      </c>
      <c r="E22" t="s">
        <v>230</v>
      </c>
      <c r="F22" t="s">
        <v>232</v>
      </c>
      <c r="G22" t="s">
        <v>229</v>
      </c>
      <c r="H22">
        <v>2</v>
      </c>
      <c r="I22" s="8" t="s">
        <v>39</v>
      </c>
      <c r="J22" s="5">
        <v>4.3E-3</v>
      </c>
      <c r="K22" s="5"/>
      <c r="L22" s="5"/>
      <c r="M22" s="5"/>
      <c r="N22" s="5"/>
      <c r="O22" s="5">
        <v>1.6000000000000001E-3</v>
      </c>
      <c r="P22" s="5"/>
      <c r="Q22" s="5"/>
      <c r="R22" s="5"/>
      <c r="S22" s="2">
        <v>43917</v>
      </c>
      <c r="T22" s="9">
        <f t="shared" si="0"/>
        <v>0.10220000000000001</v>
      </c>
      <c r="U22" s="11">
        <f t="shared" si="1"/>
        <v>700</v>
      </c>
      <c r="V22" s="9"/>
      <c r="W22">
        <v>16</v>
      </c>
      <c r="X22" s="7" t="s">
        <v>233</v>
      </c>
      <c r="Y22" t="s">
        <v>234</v>
      </c>
    </row>
    <row r="23" spans="1:25" x14ac:dyDescent="0.25">
      <c r="A23">
        <v>5</v>
      </c>
      <c r="B23" t="s">
        <v>290</v>
      </c>
      <c r="C23" t="s">
        <v>238</v>
      </c>
      <c r="D23" t="s">
        <v>239</v>
      </c>
      <c r="E23" t="s">
        <v>230</v>
      </c>
      <c r="F23" t="s">
        <v>240</v>
      </c>
      <c r="G23" t="s">
        <v>229</v>
      </c>
      <c r="H23">
        <v>2</v>
      </c>
      <c r="I23" s="8" t="s">
        <v>39</v>
      </c>
      <c r="J23" s="5">
        <v>7.7999999999999996E-3</v>
      </c>
      <c r="K23" s="5"/>
      <c r="L23" s="5"/>
      <c r="M23" s="5"/>
      <c r="N23" s="5"/>
      <c r="O23" s="5">
        <v>3.0999999999999999E-3</v>
      </c>
      <c r="P23" s="5"/>
      <c r="Q23" s="5"/>
      <c r="R23" s="5"/>
      <c r="S23" s="2">
        <v>43917</v>
      </c>
      <c r="T23" s="9">
        <f t="shared" si="0"/>
        <v>5.3999999999999999E-2</v>
      </c>
      <c r="U23" s="11">
        <f t="shared" si="1"/>
        <v>250</v>
      </c>
      <c r="V23" s="9"/>
      <c r="W23">
        <v>25</v>
      </c>
      <c r="X23" s="7" t="s">
        <v>32</v>
      </c>
      <c r="Y23" t="s">
        <v>234</v>
      </c>
    </row>
    <row r="24" spans="1:25" x14ac:dyDescent="0.25">
      <c r="A24">
        <v>3</v>
      </c>
      <c r="B24" t="s">
        <v>291</v>
      </c>
      <c r="C24" t="s">
        <v>242</v>
      </c>
      <c r="D24" t="s">
        <v>243</v>
      </c>
      <c r="E24" t="s">
        <v>230</v>
      </c>
      <c r="F24" t="s">
        <v>244</v>
      </c>
      <c r="G24" t="s">
        <v>31</v>
      </c>
      <c r="H24">
        <v>2</v>
      </c>
      <c r="I24" s="8" t="s">
        <v>39</v>
      </c>
      <c r="J24" s="5">
        <v>1.03E-2</v>
      </c>
      <c r="K24" s="5"/>
      <c r="L24" s="5"/>
      <c r="M24" s="5"/>
      <c r="N24" s="5"/>
      <c r="O24" s="5">
        <v>4.4000000000000003E-3</v>
      </c>
      <c r="P24" s="5"/>
      <c r="Q24" s="5"/>
      <c r="R24" s="5"/>
      <c r="S24" s="2">
        <v>43917</v>
      </c>
      <c r="T24" s="9">
        <f t="shared" si="0"/>
        <v>3.9900000000000005E-2</v>
      </c>
      <c r="U24" s="11">
        <f t="shared" si="1"/>
        <v>150</v>
      </c>
      <c r="V24" s="9"/>
      <c r="W24">
        <v>16</v>
      </c>
      <c r="X24" s="7" t="s">
        <v>32</v>
      </c>
      <c r="Y24" t="s">
        <v>234</v>
      </c>
    </row>
    <row r="25" spans="1:25" x14ac:dyDescent="0.25">
      <c r="A25">
        <v>14</v>
      </c>
      <c r="B25" t="s">
        <v>292</v>
      </c>
      <c r="C25" t="s">
        <v>235</v>
      </c>
      <c r="D25" t="s">
        <v>236</v>
      </c>
      <c r="E25" t="s">
        <v>230</v>
      </c>
      <c r="F25" t="s">
        <v>237</v>
      </c>
      <c r="G25" t="s">
        <v>34</v>
      </c>
      <c r="H25">
        <v>2</v>
      </c>
      <c r="I25" s="8" t="s">
        <v>39</v>
      </c>
      <c r="J25" s="5">
        <v>2.2100000000000002E-2</v>
      </c>
      <c r="K25" s="5"/>
      <c r="L25" s="5"/>
      <c r="M25" s="5"/>
      <c r="N25" s="5"/>
      <c r="O25" s="5">
        <v>1.06E-2</v>
      </c>
      <c r="P25" s="5"/>
      <c r="Q25" s="5"/>
      <c r="R25" s="5"/>
      <c r="S25" s="2">
        <v>43917</v>
      </c>
      <c r="T25" s="9">
        <f t="shared" si="0"/>
        <v>0.35139999999999999</v>
      </c>
      <c r="U25" s="11">
        <f t="shared" si="1"/>
        <v>700</v>
      </c>
      <c r="V25" s="9"/>
      <c r="W25">
        <v>25</v>
      </c>
      <c r="X25" s="7" t="s">
        <v>32</v>
      </c>
      <c r="Y25" t="s">
        <v>234</v>
      </c>
    </row>
    <row r="26" spans="1:25" x14ac:dyDescent="0.25">
      <c r="A26">
        <v>4</v>
      </c>
      <c r="B26" t="s">
        <v>293</v>
      </c>
      <c r="C26" t="s">
        <v>28</v>
      </c>
      <c r="D26" t="s">
        <v>254</v>
      </c>
      <c r="E26" t="s">
        <v>256</v>
      </c>
      <c r="F26" t="s">
        <v>257</v>
      </c>
      <c r="G26" t="s">
        <v>258</v>
      </c>
      <c r="H26">
        <v>2</v>
      </c>
      <c r="I26" s="8" t="s">
        <v>39</v>
      </c>
      <c r="J26" s="5">
        <v>8.2000000000000007E-3</v>
      </c>
      <c r="K26" s="5"/>
      <c r="L26" s="5"/>
      <c r="M26" s="5"/>
      <c r="N26" s="5"/>
      <c r="O26" s="5">
        <v>3.2000000000000002E-3</v>
      </c>
      <c r="P26" s="5"/>
      <c r="Q26" s="5"/>
      <c r="R26" s="5"/>
      <c r="S26" s="2">
        <v>43917</v>
      </c>
      <c r="T26" s="9">
        <f t="shared" si="0"/>
        <v>4.4800000000000006E-2</v>
      </c>
      <c r="U26" s="11">
        <f t="shared" si="1"/>
        <v>200</v>
      </c>
      <c r="V26" s="9"/>
      <c r="X26" s="7"/>
      <c r="Y26" t="s">
        <v>262</v>
      </c>
    </row>
    <row r="27" spans="1:25" x14ac:dyDescent="0.25">
      <c r="A27">
        <v>8</v>
      </c>
      <c r="B27" t="s">
        <v>294</v>
      </c>
      <c r="C27" t="s">
        <v>56</v>
      </c>
      <c r="D27" t="s">
        <v>260</v>
      </c>
      <c r="E27" t="s">
        <v>259</v>
      </c>
      <c r="F27" t="s">
        <v>261</v>
      </c>
      <c r="G27" t="s">
        <v>258</v>
      </c>
      <c r="H27">
        <v>2</v>
      </c>
      <c r="I27" s="8" t="s">
        <v>149</v>
      </c>
      <c r="J27" s="5">
        <v>7.9399999999999998E-2</v>
      </c>
      <c r="K27" s="5"/>
      <c r="L27" s="5"/>
      <c r="M27" s="5"/>
      <c r="N27" s="5">
        <v>4.53E-2</v>
      </c>
      <c r="O27" s="5"/>
      <c r="P27" s="5"/>
      <c r="Q27" s="5"/>
      <c r="R27" s="5"/>
      <c r="S27" s="2">
        <v>43917</v>
      </c>
      <c r="T27" s="9">
        <f t="shared" si="0"/>
        <v>0.65920000000000001</v>
      </c>
      <c r="U27" s="11">
        <f t="shared" si="1"/>
        <v>400</v>
      </c>
      <c r="V27" s="9"/>
      <c r="X27" s="7"/>
      <c r="Y27" t="s">
        <v>345</v>
      </c>
    </row>
    <row r="28" spans="1:25" x14ac:dyDescent="0.25">
      <c r="A28">
        <v>53</v>
      </c>
      <c r="B28" t="s">
        <v>295</v>
      </c>
      <c r="C28" t="s">
        <v>50</v>
      </c>
      <c r="D28" t="s">
        <v>264</v>
      </c>
      <c r="E28" t="s">
        <v>256</v>
      </c>
      <c r="F28" t="s">
        <v>263</v>
      </c>
      <c r="G28" t="s">
        <v>30</v>
      </c>
      <c r="H28">
        <v>2</v>
      </c>
      <c r="I28" s="8" t="s">
        <v>39</v>
      </c>
      <c r="J28" s="5">
        <v>8.9999999999999998E-4</v>
      </c>
      <c r="K28" s="5"/>
      <c r="L28" s="5"/>
      <c r="M28" s="5"/>
      <c r="N28" s="5"/>
      <c r="O28" s="5"/>
      <c r="P28" s="5"/>
      <c r="Q28" s="5">
        <v>2.9999999999999997E-4</v>
      </c>
      <c r="R28" s="5"/>
      <c r="S28" s="2">
        <v>43917</v>
      </c>
      <c r="T28" s="9">
        <f t="shared" si="0"/>
        <v>0.20669999999999999</v>
      </c>
      <c r="U28" s="11">
        <f t="shared" si="1"/>
        <v>2650</v>
      </c>
      <c r="V28" s="9"/>
      <c r="X28" s="7"/>
      <c r="Y28" t="s">
        <v>344</v>
      </c>
    </row>
    <row r="29" spans="1:25" x14ac:dyDescent="0.25">
      <c r="A29">
        <v>6</v>
      </c>
      <c r="B29" t="s">
        <v>296</v>
      </c>
      <c r="C29" t="s">
        <v>35</v>
      </c>
      <c r="D29" t="s">
        <v>265</v>
      </c>
      <c r="E29" t="s">
        <v>256</v>
      </c>
      <c r="F29" t="s">
        <v>266</v>
      </c>
      <c r="G29" t="s">
        <v>30</v>
      </c>
      <c r="H29">
        <v>2</v>
      </c>
      <c r="I29" s="8" t="s">
        <v>39</v>
      </c>
      <c r="J29" s="5">
        <v>8.9999999999999998E-4</v>
      </c>
      <c r="K29" s="5"/>
      <c r="L29" s="5"/>
      <c r="M29" s="5"/>
      <c r="N29" s="5"/>
      <c r="O29" s="5"/>
      <c r="P29" s="5"/>
      <c r="Q29" s="5">
        <v>2.9999999999999997E-4</v>
      </c>
      <c r="R29" s="5"/>
      <c r="S29" s="2">
        <v>43917</v>
      </c>
      <c r="T29" s="9">
        <f t="shared" si="0"/>
        <v>2.3400000000000004E-2</v>
      </c>
      <c r="U29" s="11">
        <f t="shared" si="1"/>
        <v>300</v>
      </c>
      <c r="V29" s="9"/>
      <c r="X29" s="7"/>
      <c r="Y29" t="s">
        <v>344</v>
      </c>
    </row>
    <row r="30" spans="1:25" x14ac:dyDescent="0.25">
      <c r="A30">
        <v>14</v>
      </c>
      <c r="B30" t="s">
        <v>297</v>
      </c>
      <c r="C30" t="s">
        <v>43</v>
      </c>
      <c r="D30" t="s">
        <v>267</v>
      </c>
      <c r="E30" t="s">
        <v>256</v>
      </c>
      <c r="F30" t="s">
        <v>268</v>
      </c>
      <c r="G30" t="s">
        <v>30</v>
      </c>
      <c r="H30">
        <v>2</v>
      </c>
      <c r="I30" s="8" t="s">
        <v>39</v>
      </c>
      <c r="J30" s="5">
        <v>8.9999999999999998E-4</v>
      </c>
      <c r="K30" s="5"/>
      <c r="L30" s="5"/>
      <c r="M30" s="5"/>
      <c r="N30" s="5"/>
      <c r="O30" s="5"/>
      <c r="P30" s="5"/>
      <c r="Q30" s="5">
        <v>2.9999999999999997E-4</v>
      </c>
      <c r="R30" s="5"/>
      <c r="S30" s="2">
        <v>43917</v>
      </c>
      <c r="T30" s="9">
        <f t="shared" si="0"/>
        <v>5.4600000000000003E-2</v>
      </c>
      <c r="U30" s="11">
        <f t="shared" si="1"/>
        <v>700</v>
      </c>
      <c r="V30" s="9"/>
      <c r="X30" s="7"/>
      <c r="Y30" t="s">
        <v>344</v>
      </c>
    </row>
    <row r="31" spans="1:25" x14ac:dyDescent="0.25">
      <c r="A31">
        <v>11</v>
      </c>
      <c r="B31" t="s">
        <v>298</v>
      </c>
      <c r="C31" t="s">
        <v>51</v>
      </c>
      <c r="D31" t="s">
        <v>270</v>
      </c>
      <c r="E31" t="s">
        <v>256</v>
      </c>
      <c r="F31" t="s">
        <v>269</v>
      </c>
      <c r="G31" t="s">
        <v>30</v>
      </c>
      <c r="H31">
        <v>2</v>
      </c>
      <c r="I31" s="8" t="s">
        <v>39</v>
      </c>
      <c r="J31" s="5">
        <v>8.9999999999999998E-4</v>
      </c>
      <c r="K31" s="5"/>
      <c r="L31" s="5"/>
      <c r="M31" s="5"/>
      <c r="N31" s="5"/>
      <c r="O31" s="5"/>
      <c r="P31" s="5"/>
      <c r="Q31" s="5">
        <v>2.9999999999999997E-4</v>
      </c>
      <c r="R31" s="5"/>
      <c r="S31" s="2">
        <v>43917</v>
      </c>
      <c r="T31" s="9">
        <f t="shared" si="0"/>
        <v>4.2900000000000001E-2</v>
      </c>
      <c r="U31" s="11">
        <f t="shared" si="1"/>
        <v>550</v>
      </c>
      <c r="V31" s="9"/>
      <c r="X31" s="7"/>
      <c r="Y31" t="s">
        <v>344</v>
      </c>
    </row>
    <row r="32" spans="1:25" x14ac:dyDescent="0.25">
      <c r="A32">
        <v>1</v>
      </c>
      <c r="B32" t="s">
        <v>299</v>
      </c>
      <c r="C32" t="s">
        <v>55</v>
      </c>
      <c r="D32" t="s">
        <v>271</v>
      </c>
      <c r="E32" t="s">
        <v>256</v>
      </c>
      <c r="F32" t="s">
        <v>272</v>
      </c>
      <c r="G32" t="s">
        <v>30</v>
      </c>
      <c r="H32">
        <v>2</v>
      </c>
      <c r="I32" s="8" t="s">
        <v>39</v>
      </c>
      <c r="J32" s="5">
        <v>1.1000000000000001E-3</v>
      </c>
      <c r="K32" s="5"/>
      <c r="L32" s="5"/>
      <c r="M32" s="5"/>
      <c r="N32" s="5"/>
      <c r="O32" s="5"/>
      <c r="P32" s="5"/>
      <c r="Q32" s="5">
        <v>4.0000000000000002E-4</v>
      </c>
      <c r="R32" s="5"/>
      <c r="S32" s="2">
        <v>43917</v>
      </c>
      <c r="T32" s="9">
        <f t="shared" si="0"/>
        <v>4.1000000000000003E-3</v>
      </c>
      <c r="U32" s="11">
        <f t="shared" si="1"/>
        <v>50</v>
      </c>
      <c r="V32" s="9"/>
      <c r="X32" s="7"/>
      <c r="Y32" t="s">
        <v>344</v>
      </c>
    </row>
    <row r="33" spans="1:25" x14ac:dyDescent="0.25">
      <c r="A33">
        <v>6</v>
      </c>
      <c r="B33" t="s">
        <v>300</v>
      </c>
      <c r="C33" t="s">
        <v>33</v>
      </c>
      <c r="D33" t="s">
        <v>273</v>
      </c>
      <c r="E33" t="s">
        <v>256</v>
      </c>
      <c r="F33" t="s">
        <v>274</v>
      </c>
      <c r="G33" t="s">
        <v>30</v>
      </c>
      <c r="H33">
        <v>2</v>
      </c>
      <c r="I33" s="8" t="s">
        <v>39</v>
      </c>
      <c r="J33" s="5">
        <v>8.9999999999999998E-4</v>
      </c>
      <c r="K33" s="5"/>
      <c r="L33" s="5"/>
      <c r="M33" s="5"/>
      <c r="N33" s="5"/>
      <c r="O33" s="5"/>
      <c r="P33" s="5"/>
      <c r="Q33" s="5">
        <v>2.9999999999999997E-4</v>
      </c>
      <c r="R33" s="5"/>
      <c r="S33" s="2">
        <v>43917</v>
      </c>
      <c r="T33" s="9">
        <f t="shared" si="0"/>
        <v>2.3400000000000004E-2</v>
      </c>
      <c r="U33" s="11">
        <f t="shared" si="1"/>
        <v>300</v>
      </c>
      <c r="V33" s="9"/>
      <c r="X33" s="7"/>
      <c r="Y33" t="s">
        <v>344</v>
      </c>
    </row>
    <row r="34" spans="1:25" x14ac:dyDescent="0.25">
      <c r="A34">
        <v>1</v>
      </c>
      <c r="B34" t="s">
        <v>301</v>
      </c>
      <c r="C34" t="s">
        <v>36</v>
      </c>
      <c r="D34" t="s">
        <v>275</v>
      </c>
      <c r="E34" t="s">
        <v>256</v>
      </c>
      <c r="F34" t="s">
        <v>276</v>
      </c>
      <c r="G34" t="s">
        <v>30</v>
      </c>
      <c r="H34">
        <v>2</v>
      </c>
      <c r="I34" s="8" t="s">
        <v>39</v>
      </c>
      <c r="J34" s="5">
        <v>1.1000000000000001E-3</v>
      </c>
      <c r="K34" s="5"/>
      <c r="L34" s="5"/>
      <c r="M34" s="5"/>
      <c r="N34" s="5"/>
      <c r="O34" s="5"/>
      <c r="P34" s="5"/>
      <c r="Q34" s="5">
        <v>4.0000000000000002E-4</v>
      </c>
      <c r="R34" s="5"/>
      <c r="S34" s="2">
        <v>43917</v>
      </c>
      <c r="T34" s="9">
        <f t="shared" si="0"/>
        <v>4.1000000000000003E-3</v>
      </c>
      <c r="U34" s="11">
        <f t="shared" si="1"/>
        <v>50</v>
      </c>
      <c r="V34" s="9"/>
      <c r="X34" s="7"/>
      <c r="Y34" t="s">
        <v>344</v>
      </c>
    </row>
    <row r="35" spans="1:25" x14ac:dyDescent="0.25">
      <c r="A35">
        <v>7</v>
      </c>
      <c r="B35" t="s">
        <v>302</v>
      </c>
      <c r="C35" t="s">
        <v>29</v>
      </c>
      <c r="D35" t="s">
        <v>277</v>
      </c>
      <c r="E35" t="s">
        <v>256</v>
      </c>
      <c r="F35" t="s">
        <v>278</v>
      </c>
      <c r="G35" t="s">
        <v>30</v>
      </c>
      <c r="H35">
        <v>2</v>
      </c>
      <c r="I35" s="8" t="s">
        <v>39</v>
      </c>
      <c r="J35" s="5">
        <v>1.9E-3</v>
      </c>
      <c r="K35" s="5"/>
      <c r="L35" s="5"/>
      <c r="M35" s="5"/>
      <c r="N35" s="5"/>
      <c r="O35" s="5"/>
      <c r="P35" s="5"/>
      <c r="Q35" s="5">
        <v>5.9999999999999995E-4</v>
      </c>
      <c r="R35" s="5"/>
      <c r="S35" s="2">
        <v>43917</v>
      </c>
      <c r="T35" s="9">
        <f t="shared" si="0"/>
        <v>3.4299999999999997E-2</v>
      </c>
      <c r="U35" s="11">
        <f t="shared" si="1"/>
        <v>350</v>
      </c>
      <c r="V35" s="9"/>
      <c r="X35" s="7"/>
      <c r="Y35" t="s">
        <v>344</v>
      </c>
    </row>
    <row r="36" spans="1:25" x14ac:dyDescent="0.25">
      <c r="A36">
        <v>2</v>
      </c>
      <c r="B36" t="s">
        <v>303</v>
      </c>
      <c r="C36" t="s">
        <v>280</v>
      </c>
      <c r="D36" t="s">
        <v>279</v>
      </c>
      <c r="E36" t="s">
        <v>256</v>
      </c>
      <c r="F36" t="s">
        <v>281</v>
      </c>
      <c r="G36" t="s">
        <v>30</v>
      </c>
      <c r="H36">
        <v>2</v>
      </c>
      <c r="I36" s="8" t="s">
        <v>39</v>
      </c>
      <c r="J36" s="5">
        <v>8.9999999999999998E-4</v>
      </c>
      <c r="K36" s="5"/>
      <c r="L36" s="5"/>
      <c r="M36" s="5"/>
      <c r="N36" s="5"/>
      <c r="O36" s="5"/>
      <c r="P36" s="5"/>
      <c r="Q36" s="5">
        <v>2.9999999999999997E-4</v>
      </c>
      <c r="R36" s="5"/>
      <c r="S36" s="2">
        <v>43917</v>
      </c>
      <c r="T36" s="9">
        <f t="shared" si="0"/>
        <v>7.7999999999999996E-3</v>
      </c>
      <c r="U36" s="11">
        <f t="shared" si="1"/>
        <v>100</v>
      </c>
      <c r="V36" s="9"/>
      <c r="X36" s="7"/>
      <c r="Y36" t="s">
        <v>344</v>
      </c>
    </row>
    <row r="37" spans="1:25" x14ac:dyDescent="0.25">
      <c r="I37">
        <v>7</v>
      </c>
      <c r="T37" s="9">
        <f>SUM(T2:T36)</f>
        <v>11.0793</v>
      </c>
      <c r="V37" s="9"/>
    </row>
    <row r="38" spans="1:25" x14ac:dyDescent="0.25">
      <c r="H38" s="9">
        <v>7</v>
      </c>
      <c r="I38" s="9">
        <f>3*I37</f>
        <v>21</v>
      </c>
    </row>
    <row r="39" spans="1:25" x14ac:dyDescent="0.25">
      <c r="I39" s="9">
        <f>SUM(H38:I38)</f>
        <v>28</v>
      </c>
    </row>
    <row r="40" spans="1:25" x14ac:dyDescent="0.25">
      <c r="I40" s="9">
        <f>I39/50</f>
        <v>0.56000000000000005</v>
      </c>
    </row>
  </sheetData>
  <customSheetViews>
    <customSheetView guid="{021D7215-5824-4286-91FC-F56FA6AECCD0}">
      <selection activeCell="G8" sqref="G8"/>
      <pageMargins left="0.7" right="0.7" top="0.78740157499999996" bottom="0.78740157499999996" header="0.3" footer="0.3"/>
      <pageSetup paperSize="9" orientation="portrait" horizontalDpi="4294967293" verticalDpi="0" r:id="rId1"/>
    </customSheetView>
  </customSheetViews>
  <pageMargins left="0.7" right="0.7" top="0.78740157499999996" bottom="0.78740157499999996" header="0.3" footer="0.3"/>
  <pageSetup paperSize="9" orientation="portrait" horizontalDpi="4294967293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4" sqref="B4"/>
    </sheetView>
  </sheetViews>
  <sheetFormatPr defaultRowHeight="15" x14ac:dyDescent="0.25"/>
  <cols>
    <col min="2" max="2" width="22.5703125" customWidth="1"/>
    <col min="3" max="3" width="22.5703125" style="9" customWidth="1"/>
    <col min="4" max="4" width="13.85546875" customWidth="1"/>
    <col min="5" max="5" width="17.140625" customWidth="1"/>
  </cols>
  <sheetData>
    <row r="1" spans="1:6" x14ac:dyDescent="0.25">
      <c r="A1" s="1" t="s">
        <v>16</v>
      </c>
      <c r="B1" s="1" t="s">
        <v>0</v>
      </c>
      <c r="C1" s="12" t="s">
        <v>348</v>
      </c>
      <c r="D1" s="1" t="s">
        <v>22</v>
      </c>
      <c r="E1" s="1" t="s">
        <v>4</v>
      </c>
      <c r="F1" s="1" t="s">
        <v>349</v>
      </c>
    </row>
    <row r="2" spans="1:6" x14ac:dyDescent="0.25">
      <c r="A2">
        <v>5</v>
      </c>
      <c r="B2" t="s">
        <v>162</v>
      </c>
      <c r="C2" s="9">
        <v>0.55000000000000004</v>
      </c>
      <c r="D2" s="2">
        <v>43919</v>
      </c>
      <c r="E2" t="s">
        <v>161</v>
      </c>
      <c r="F2" t="s">
        <v>350</v>
      </c>
    </row>
    <row r="3" spans="1:6" x14ac:dyDescent="0.25">
      <c r="A3">
        <v>1</v>
      </c>
      <c r="B3" t="s">
        <v>83</v>
      </c>
      <c r="C3" s="9">
        <v>4</v>
      </c>
      <c r="D3" s="2">
        <v>43919</v>
      </c>
      <c r="E3" t="s">
        <v>304</v>
      </c>
      <c r="F3" t="s">
        <v>351</v>
      </c>
    </row>
  </sheetData>
  <customSheetViews>
    <customSheetView guid="{021D7215-5824-4286-91FC-F56FA6AECCD0}">
      <selection activeCell="B4" sqref="B4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3" workbookViewId="0">
      <selection activeCell="C10" sqref="C10"/>
    </sheetView>
  </sheetViews>
  <sheetFormatPr defaultRowHeight="15" x14ac:dyDescent="0.25"/>
  <cols>
    <col min="2" max="2" width="28" customWidth="1"/>
  </cols>
  <sheetData>
    <row r="1" spans="1:3" x14ac:dyDescent="0.25">
      <c r="A1" s="1" t="s">
        <v>16</v>
      </c>
      <c r="B1" s="1" t="s">
        <v>0</v>
      </c>
      <c r="C1" s="1" t="s">
        <v>4</v>
      </c>
    </row>
    <row r="2" spans="1:3" x14ac:dyDescent="0.25">
      <c r="A2">
        <v>1</v>
      </c>
      <c r="B2" t="s">
        <v>156</v>
      </c>
      <c r="C2" t="s">
        <v>155</v>
      </c>
    </row>
    <row r="3" spans="1:3" x14ac:dyDescent="0.25">
      <c r="A3">
        <v>6</v>
      </c>
      <c r="B3" s="3" t="s">
        <v>305</v>
      </c>
      <c r="C3" s="3" t="s">
        <v>74</v>
      </c>
    </row>
    <row r="4" spans="1:3" x14ac:dyDescent="0.25">
      <c r="A4">
        <v>2</v>
      </c>
      <c r="B4" t="s">
        <v>306</v>
      </c>
      <c r="C4" s="3" t="s">
        <v>157</v>
      </c>
    </row>
    <row r="5" spans="1:3" x14ac:dyDescent="0.25">
      <c r="A5">
        <v>1</v>
      </c>
      <c r="B5" t="s">
        <v>307</v>
      </c>
      <c r="C5" s="3" t="s">
        <v>309</v>
      </c>
    </row>
    <row r="6" spans="1:3" x14ac:dyDescent="0.25">
      <c r="A6">
        <v>1</v>
      </c>
      <c r="B6" t="s">
        <v>308</v>
      </c>
      <c r="C6" s="3" t="s">
        <v>310</v>
      </c>
    </row>
    <row r="7" spans="1:3" x14ac:dyDescent="0.25">
      <c r="A7">
        <v>1</v>
      </c>
      <c r="B7" t="s">
        <v>311</v>
      </c>
      <c r="C7" s="4" t="s">
        <v>312</v>
      </c>
    </row>
    <row r="8" spans="1:3" x14ac:dyDescent="0.25">
      <c r="A8">
        <v>2</v>
      </c>
      <c r="B8" t="s">
        <v>313</v>
      </c>
      <c r="C8" s="4" t="s">
        <v>314</v>
      </c>
    </row>
    <row r="9" spans="1:3" x14ac:dyDescent="0.25">
      <c r="A9">
        <v>7</v>
      </c>
      <c r="B9" t="s">
        <v>338</v>
      </c>
      <c r="C9" t="s">
        <v>339</v>
      </c>
    </row>
  </sheetData>
  <customSheetViews>
    <customSheetView guid="{021D7215-5824-4286-91FC-F56FA6AECCD0}" topLeftCell="A3">
      <selection activeCell="C10" sqref="C10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1"/>
    </sheetView>
  </sheetViews>
  <sheetFormatPr defaultRowHeight="15" x14ac:dyDescent="0.25"/>
  <cols>
    <col min="2" max="2" width="18.28515625" customWidth="1"/>
  </cols>
  <sheetData>
    <row r="1" spans="1:3" x14ac:dyDescent="0.25">
      <c r="A1" s="1" t="s">
        <v>336</v>
      </c>
      <c r="B1" s="1" t="s">
        <v>17</v>
      </c>
      <c r="C1" s="1" t="s">
        <v>18</v>
      </c>
    </row>
    <row r="2" spans="1:3" x14ac:dyDescent="0.25">
      <c r="A2" t="s">
        <v>128</v>
      </c>
      <c r="B2" t="s">
        <v>119</v>
      </c>
      <c r="C2" t="s">
        <v>120</v>
      </c>
    </row>
    <row r="3" spans="1:3" x14ac:dyDescent="0.25">
      <c r="A3" t="s">
        <v>121</v>
      </c>
      <c r="B3" t="s">
        <v>122</v>
      </c>
      <c r="C3" t="s">
        <v>120</v>
      </c>
    </row>
    <row r="4" spans="1:3" x14ac:dyDescent="0.25">
      <c r="A4" t="s">
        <v>123</v>
      </c>
      <c r="B4" t="s">
        <v>124</v>
      </c>
      <c r="C4" t="s">
        <v>120</v>
      </c>
    </row>
    <row r="5" spans="1:3" x14ac:dyDescent="0.25">
      <c r="A5" t="s">
        <v>125</v>
      </c>
      <c r="B5" t="s">
        <v>126</v>
      </c>
      <c r="C5" t="s">
        <v>120</v>
      </c>
    </row>
    <row r="6" spans="1:3" x14ac:dyDescent="0.25">
      <c r="A6" t="s">
        <v>127</v>
      </c>
      <c r="B6" t="s">
        <v>332</v>
      </c>
      <c r="C6" t="s">
        <v>120</v>
      </c>
    </row>
    <row r="7" spans="1:3" x14ac:dyDescent="0.25">
      <c r="A7" t="s">
        <v>315</v>
      </c>
      <c r="B7" t="s">
        <v>158</v>
      </c>
      <c r="C7" t="s">
        <v>93</v>
      </c>
    </row>
    <row r="8" spans="1:3" x14ac:dyDescent="0.25">
      <c r="A8" t="s">
        <v>316</v>
      </c>
      <c r="B8" t="s">
        <v>333</v>
      </c>
      <c r="C8" t="s">
        <v>93</v>
      </c>
    </row>
    <row r="9" spans="1:3" x14ac:dyDescent="0.25">
      <c r="A9" t="s">
        <v>317</v>
      </c>
      <c r="B9" t="s">
        <v>334</v>
      </c>
      <c r="C9" t="s">
        <v>93</v>
      </c>
    </row>
    <row r="10" spans="1:3" x14ac:dyDescent="0.25">
      <c r="A10" t="s">
        <v>318</v>
      </c>
      <c r="B10" t="s">
        <v>335</v>
      </c>
      <c r="C10" t="s">
        <v>93</v>
      </c>
    </row>
    <row r="11" spans="1:3" x14ac:dyDescent="0.25">
      <c r="A11" t="s">
        <v>154</v>
      </c>
      <c r="B11" t="s">
        <v>153</v>
      </c>
      <c r="C11" t="s">
        <v>69</v>
      </c>
    </row>
    <row r="12" spans="1:3" x14ac:dyDescent="0.25">
      <c r="A12" t="s">
        <v>73</v>
      </c>
      <c r="B12" t="s">
        <v>71</v>
      </c>
      <c r="C12" t="s">
        <v>72</v>
      </c>
    </row>
    <row r="13" spans="1:3" x14ac:dyDescent="0.25">
      <c r="A13" t="s">
        <v>134</v>
      </c>
      <c r="B13" t="s">
        <v>133</v>
      </c>
      <c r="C13" t="s">
        <v>25</v>
      </c>
    </row>
    <row r="14" spans="1:3" x14ac:dyDescent="0.25">
      <c r="A14" t="s">
        <v>319</v>
      </c>
      <c r="B14" t="s">
        <v>68</v>
      </c>
      <c r="C14" t="s">
        <v>69</v>
      </c>
    </row>
    <row r="15" spans="1:3" x14ac:dyDescent="0.25">
      <c r="A15" t="s">
        <v>168</v>
      </c>
      <c r="B15" t="s">
        <v>167</v>
      </c>
      <c r="C15" t="s">
        <v>81</v>
      </c>
    </row>
    <row r="16" spans="1:3" x14ac:dyDescent="0.25">
      <c r="A16" t="s">
        <v>166</v>
      </c>
      <c r="B16" t="s">
        <v>165</v>
      </c>
      <c r="C16" t="s">
        <v>100</v>
      </c>
    </row>
    <row r="17" spans="1:3" x14ac:dyDescent="0.25">
      <c r="A17" t="s">
        <v>320</v>
      </c>
      <c r="B17" t="s">
        <v>169</v>
      </c>
      <c r="C17" t="s">
        <v>81</v>
      </c>
    </row>
    <row r="18" spans="1:3" x14ac:dyDescent="0.25">
      <c r="A18" t="s">
        <v>70</v>
      </c>
      <c r="B18" t="s">
        <v>116</v>
      </c>
      <c r="C18" t="s">
        <v>93</v>
      </c>
    </row>
    <row r="19" spans="1:3" x14ac:dyDescent="0.25">
      <c r="A19" t="s">
        <v>170</v>
      </c>
      <c r="B19" t="s">
        <v>80</v>
      </c>
      <c r="C19" t="s">
        <v>81</v>
      </c>
    </row>
    <row r="20" spans="1:3" x14ac:dyDescent="0.25">
      <c r="A20" t="s">
        <v>117</v>
      </c>
      <c r="B20" t="s">
        <v>171</v>
      </c>
      <c r="C20" t="s">
        <v>81</v>
      </c>
    </row>
    <row r="21" spans="1:3" x14ac:dyDescent="0.25">
      <c r="A21" t="s">
        <v>82</v>
      </c>
      <c r="B21" t="s">
        <v>173</v>
      </c>
      <c r="C21" t="s">
        <v>81</v>
      </c>
    </row>
    <row r="22" spans="1:3" x14ac:dyDescent="0.25">
      <c r="A22" t="s">
        <v>176</v>
      </c>
      <c r="B22" t="s">
        <v>175</v>
      </c>
      <c r="C22" t="s">
        <v>120</v>
      </c>
    </row>
    <row r="23" spans="1:3" x14ac:dyDescent="0.25">
      <c r="A23" t="s">
        <v>172</v>
      </c>
      <c r="B23" t="s">
        <v>109</v>
      </c>
      <c r="C23" t="s">
        <v>81</v>
      </c>
    </row>
    <row r="24" spans="1:3" x14ac:dyDescent="0.25">
      <c r="A24" t="s">
        <v>321</v>
      </c>
      <c r="B24" t="s">
        <v>99</v>
      </c>
      <c r="C24" t="s">
        <v>100</v>
      </c>
    </row>
    <row r="25" spans="1:3" x14ac:dyDescent="0.25">
      <c r="A25" t="s">
        <v>174</v>
      </c>
      <c r="B25" t="s">
        <v>87</v>
      </c>
      <c r="C25" t="s">
        <v>81</v>
      </c>
    </row>
    <row r="26" spans="1:3" x14ac:dyDescent="0.25">
      <c r="A26" t="s">
        <v>322</v>
      </c>
      <c r="B26" t="s">
        <v>111</v>
      </c>
      <c r="C26" t="s">
        <v>93</v>
      </c>
    </row>
    <row r="27" spans="1:3" x14ac:dyDescent="0.25">
      <c r="A27" t="s">
        <v>323</v>
      </c>
      <c r="B27" t="s">
        <v>94</v>
      </c>
      <c r="C27" t="s">
        <v>93</v>
      </c>
    </row>
    <row r="28" spans="1:3" x14ac:dyDescent="0.25">
      <c r="A28" t="s">
        <v>324</v>
      </c>
      <c r="B28" t="s">
        <v>105</v>
      </c>
      <c r="C28" t="s">
        <v>93</v>
      </c>
    </row>
    <row r="29" spans="1:3" x14ac:dyDescent="0.25">
      <c r="A29" t="s">
        <v>325</v>
      </c>
      <c r="B29" t="s">
        <v>90</v>
      </c>
      <c r="C29" t="s">
        <v>81</v>
      </c>
    </row>
    <row r="30" spans="1:3" x14ac:dyDescent="0.25">
      <c r="A30" t="s">
        <v>326</v>
      </c>
      <c r="B30" t="s">
        <v>102</v>
      </c>
      <c r="C30" t="s">
        <v>100</v>
      </c>
    </row>
    <row r="31" spans="1:3" x14ac:dyDescent="0.25">
      <c r="A31" t="s">
        <v>327</v>
      </c>
      <c r="B31" t="s">
        <v>113</v>
      </c>
      <c r="C31" t="s">
        <v>81</v>
      </c>
    </row>
    <row r="32" spans="1:3" x14ac:dyDescent="0.25">
      <c r="A32" t="s">
        <v>328</v>
      </c>
      <c r="B32" t="s">
        <v>97</v>
      </c>
      <c r="C32" t="s">
        <v>93</v>
      </c>
    </row>
    <row r="33" spans="1:3" x14ac:dyDescent="0.25">
      <c r="A33" t="s">
        <v>136</v>
      </c>
      <c r="B33" t="s">
        <v>135</v>
      </c>
      <c r="C33" t="s">
        <v>100</v>
      </c>
    </row>
    <row r="34" spans="1:3" x14ac:dyDescent="0.25">
      <c r="A34" t="s">
        <v>329</v>
      </c>
      <c r="B34" t="s">
        <v>107</v>
      </c>
      <c r="C34" t="s">
        <v>93</v>
      </c>
    </row>
    <row r="35" spans="1:3" x14ac:dyDescent="0.25">
      <c r="A35" t="s">
        <v>330</v>
      </c>
      <c r="B35" t="s">
        <v>115</v>
      </c>
      <c r="C35" t="s">
        <v>93</v>
      </c>
    </row>
    <row r="36" spans="1:3" x14ac:dyDescent="0.25">
      <c r="A36" t="s">
        <v>331</v>
      </c>
      <c r="B36" t="s">
        <v>104</v>
      </c>
      <c r="C36" t="s">
        <v>100</v>
      </c>
    </row>
    <row r="37" spans="1:3" x14ac:dyDescent="0.25">
      <c r="A37" t="s">
        <v>110</v>
      </c>
      <c r="B37" t="s">
        <v>86</v>
      </c>
      <c r="C37" t="s">
        <v>81</v>
      </c>
    </row>
    <row r="38" spans="1:3" x14ac:dyDescent="0.25">
      <c r="A38" t="s">
        <v>101</v>
      </c>
      <c r="B38" t="s">
        <v>108</v>
      </c>
      <c r="C38" t="s">
        <v>93</v>
      </c>
    </row>
    <row r="39" spans="1:3" x14ac:dyDescent="0.25">
      <c r="A39" t="s">
        <v>88</v>
      </c>
      <c r="B39" t="s">
        <v>26</v>
      </c>
      <c r="C39" t="s">
        <v>25</v>
      </c>
    </row>
    <row r="40" spans="1:3" x14ac:dyDescent="0.25">
      <c r="A40" t="s">
        <v>112</v>
      </c>
      <c r="B40" t="s">
        <v>92</v>
      </c>
      <c r="C40" t="s">
        <v>93</v>
      </c>
    </row>
    <row r="41" spans="1:3" x14ac:dyDescent="0.25">
      <c r="A41" t="s">
        <v>95</v>
      </c>
      <c r="B41" t="s">
        <v>24</v>
      </c>
      <c r="C41" t="s">
        <v>25</v>
      </c>
    </row>
    <row r="42" spans="1:3" x14ac:dyDescent="0.25">
      <c r="A42" t="s">
        <v>106</v>
      </c>
      <c r="B42" t="s">
        <v>27</v>
      </c>
      <c r="C42" t="s">
        <v>25</v>
      </c>
    </row>
    <row r="43" spans="1:3" x14ac:dyDescent="0.25">
      <c r="A43" t="s">
        <v>91</v>
      </c>
      <c r="B43" t="s">
        <v>89</v>
      </c>
      <c r="C43" t="s">
        <v>81</v>
      </c>
    </row>
    <row r="44" spans="1:3" x14ac:dyDescent="0.25">
      <c r="A44" t="s">
        <v>140</v>
      </c>
      <c r="B44" t="s">
        <v>139</v>
      </c>
      <c r="C44" t="s">
        <v>100</v>
      </c>
    </row>
    <row r="45" spans="1:3" x14ac:dyDescent="0.25">
      <c r="A45" t="s">
        <v>103</v>
      </c>
      <c r="B45" t="s">
        <v>177</v>
      </c>
      <c r="C45" t="s">
        <v>25</v>
      </c>
    </row>
    <row r="46" spans="1:3" x14ac:dyDescent="0.25">
      <c r="A46" t="s">
        <v>114</v>
      </c>
      <c r="B46" t="s">
        <v>96</v>
      </c>
      <c r="C46" t="s">
        <v>93</v>
      </c>
    </row>
    <row r="47" spans="1:3" x14ac:dyDescent="0.25">
      <c r="A47" t="s">
        <v>98</v>
      </c>
      <c r="B47" t="s">
        <v>118</v>
      </c>
      <c r="C47" t="s">
        <v>93</v>
      </c>
    </row>
    <row r="48" spans="1:3" x14ac:dyDescent="0.25">
      <c r="A48" t="s">
        <v>138</v>
      </c>
      <c r="B48" t="s">
        <v>137</v>
      </c>
      <c r="C48" t="s">
        <v>120</v>
      </c>
    </row>
    <row r="49" spans="1:3" x14ac:dyDescent="0.25">
      <c r="A49" t="s">
        <v>142</v>
      </c>
      <c r="B49" t="s">
        <v>141</v>
      </c>
      <c r="C49" t="s">
        <v>100</v>
      </c>
    </row>
    <row r="50" spans="1:3" x14ac:dyDescent="0.25">
      <c r="A50" t="s">
        <v>146</v>
      </c>
      <c r="B50" t="s">
        <v>145</v>
      </c>
      <c r="C50" t="s">
        <v>100</v>
      </c>
    </row>
    <row r="51" spans="1:3" x14ac:dyDescent="0.25">
      <c r="A51" t="s">
        <v>144</v>
      </c>
      <c r="B51" t="s">
        <v>143</v>
      </c>
      <c r="C51" t="s">
        <v>120</v>
      </c>
    </row>
  </sheetData>
  <customSheetViews>
    <customSheetView guid="{021D7215-5824-4286-91FC-F56FA6AECCD0}">
      <selection sqref="A1:C1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S 3 p 7 U D f / R q y o A A A A + A A A A B I A H A B D b 2 5 m a W c v U G F j a 2 F n Z S 5 4 b W w g o h g A K K A U A A A A A A A A A A A A A A A A A A A A A A A A A A A A h Y / R C o I w G I V f R X b v N p d W y O + 8 8 D Y h C C K 6 k 7 l 0 p D P c b L 5 b F z 1 S r 5 B Q V n d d n s N 3 4 D u P 2 x 3 S s W 2 8 q + y N 6 n S C A k y R J 7 X o S q W r B A 3 2 5 K 9 R y m F b i H N R S W + C t Y l H o x J U W 3 u J C X H O Y b f A X V 8 R R m l A D v l m J 2 r Z F r 7 S x h Z a S P R Z l f 9 X i M P + J c M Z X j E c R d E S h 2 E A Z K 4 h V / q L s M k Y U y A / J W R D Y 4 d e c m H 8 7 A h k j k D e L / g T U E s D B B Q A A g A I A E t 6 e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t Q c 3 0 m L N c C A A B s C A A A E w A c A E Z v c m 1 1 b G F z L 1 N l Y 3 R p b 2 4 x L m 0 g o h g A K K A U A A A A A A A A A A A A A A A A A A A A A A A A A A A A n V X d b t o w G L 1 H 4 h 2 i 9 I Z K A Q G F V m r F R U g M j Z q G 1 A n 9 Z U I e e G 2 6 Y K P E 0 L G q D z L t q p e 7 6 A t M 6 h X r e 8 0 p L S 3 Y i b p F k Z K c Y x 9 / 9 v m + L z E e s I A S x V s 8 K 3 v 5 X D 4 X X 6 E I D 5 U x i l i s N J Q Q s 3 x O 4 d f 5 M K L X H D D i a c m k g 8 k I E 1 Z o B S E u G Z Q w / h E X V H O 3 Z 9 I b E l I 0 j H v P C q V B P F U 3 t Q s T h 8 E o Y D h q q J q q K Q Y N J y M S N 3 Y 0 B Z A B H Q b k s l G p 1 s u a c j S h D H t s F u L G 2 2 v J o Q R / 2 t Q W k W y o 5 6 M / P 0 n A F D Y b q z w k H 3 3 m Y / w I k f g L j U Y L c X 8 2 x n H h O W r t 9 l Z d g B W + N p + E F Y a / s T t N e c W r K f h W C l 5 L w e s p + H Y K v r O C 3 2 3 m c w G R b f K 9 M x s q b B q n x U M U k C Z F 0 V D 9 V 5 e M 3 d 4 N j b 7 y M + / B 5 l a 1 X C s m g j 0 c 4 t 5 S t L e 6 h s T G v X c 2 1 u r / 6 e P 8 / i p E 0 / m D E m P l + 3 T + + H S P C Z 0 o 8 9 8 R n Z L 5 w 5 u 5 b k R H X G U f o y G O X m 1 V L l 5 g P Q y 9 A Q p R F D d Y N B E y h d / z x w 8 k y w c C S l L p i M 3 4 3 i 3 C t m u l Z O K z n 8 c o n G D B Z R N P g 4 E I u 2 j w F V 3 K c F 4 y E p F 4 E A X j p E Q F T n d d 2 z J 0 3 + o 4 I n e s W 7 b e t G z L P x N F d V / 3 9 g H w i 1 1 o i y z w D G i 5 U l n T A j Y w f G g Z E q p t F Q / A W d / V o d 9 3 u o d N A D M G d a G x r 3 u g L 4 s A n P r A M Y E p E G 0 A T Y m q 5 f g A t n Q D F P 0 z F 4 g 0 F E v f N j y j b 4 k r H L Y k k H R g p + v 4 I u p K I P E Y O 0 a / p U M H 2 O L e O e W A E x 0 e i A m i G w d 6 W 9 z e A r e c t o Q x P T F b E 3 + K S 3 / W S c u R T e m 4 X V u H i 1 x a 5 3 g y S I J K 0 H 7 F t b t e G l f O I L e y y H o W W S l n s d V M t p 7 J c u U s m h f V 8 h i G i C 0 O R 5 q P x x 3 b l x l 5 0 o E H 3 M Z i G r / 2 v 1 j 2 O f f p B 7 7 m z Z 5 O E Z n / U u K Q T s a 8 8 S z 7 H c Q E j f B L v y 4 I f T F p a 6 s 1 / / 6 z V F H X s u / 1 N W F W / 1 o p g e z 9 B V B L A Q I t A B Q A A g A I A E t 6 e 1 A 3 / 0 a s q A A A A P g A A A A S A A A A A A A A A A A A A A A A A A A A A A B D b 2 5 m a W c v U G F j a 2 F n Z S 5 4 b W x Q S w E C L Q A U A A I A C A B L e n t Q D 8 r p q 6 Q A A A D p A A A A E w A A A A A A A A A A A A A A A A D 0 A A A A W 0 N v b n R l b n R f V H l w Z X N d L n h t b F B L A Q I t A B Q A A g A I A E t 6 e 1 B z f S Y s 1 w I A A G w I A A A T A A A A A A A A A A A A A A A A A O U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s A A A A A A A A 0 i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1 Q x N D o w M D o 0 O S 4 5 M D Q x M D k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H M v W m 3 E m 2 5 p d C B 0 e X A u e 0 N v b H V t b j E s M H 0 m c X V v d D s s J n F 1 b 3 Q 7 U 2 V j d G l v b j E v c G F y d H M v W m 3 E m 2 5 p d C B 0 e X A u e 0 N v b H V t b j I s M X 0 m c X V v d D s s J n F 1 b 3 Q 7 U 2 V j d G l v b j E v c G F y d H M v W m 3 E m 2 5 p d C B 0 e X A u e 0 N v b H V t b j M s M n 0 m c X V v d D s s J n F 1 b 3 Q 7 U 2 V j d G l v b j E v c G F y d H M v W m 3 E m 2 5 p d C B 0 e X A u e 0 N v b H V t b j Q s M 3 0 m c X V v d D s s J n F 1 b 3 Q 7 U 2 V j d G l v b j E v c G F y d H M v W m 3 E m 2 5 p d C B 0 e X A u e 0 N v b H V t b j U s N H 0 m c X V v d D s s J n F 1 b 3 Q 7 U 2 V j d G l v b j E v c G F y d H M v W m 3 E m 2 5 p d C B 0 e X A u e 0 N v b H V t b j Y s N X 0 m c X V v d D s s J n F 1 b 3 Q 7 U 2 V j d G l v b j E v c G F y d H M v W m 3 E m 2 5 p d C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F y d H M v W m 3 E m 2 5 p d C B 0 e X A u e 0 N v b H V t b j E s M H 0 m c X V v d D s s J n F 1 b 3 Q 7 U 2 V j d G l v b j E v c G F y d H M v W m 3 E m 2 5 p d C B 0 e X A u e 0 N v b H V t b j I s M X 0 m c X V v d D s s J n F 1 b 3 Q 7 U 2 V j d G l v b j E v c G F y d H M v W m 3 E m 2 5 p d C B 0 e X A u e 0 N v b H V t b j M s M n 0 m c X V v d D s s J n F 1 b 3 Q 7 U 2 V j d G l v b j E v c G F y d H M v W m 3 E m 2 5 p d C B 0 e X A u e 0 N v b H V t b j Q s M 3 0 m c X V v d D s s J n F 1 b 3 Q 7 U 2 V j d G l v b j E v c G F y d H M v W m 3 E m 2 5 p d C B 0 e X A u e 0 N v b H V t b j U s N H 0 m c X V v d D s s J n F 1 b 3 Q 7 U 2 V j d G l v b j E v c G F y d H M v W m 3 E m 2 5 p d C B 0 e X A u e 0 N v b H V t b j Y s N X 0 m c X V v d D s s J n F 1 b 3 Q 7 U 2 V j d G l v b j E v c G F y d H M v W m 3 E m 2 5 p d C B 0 e X A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R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H M v W m 0 l Q z Q l O U J u a X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N Y L U 1 h a W 5 C b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1 Q x N D o x N j o z M C 4 0 M T k 5 O D k y W i I g L z 4 8 R W 5 0 c n k g V H l w Z T 0 i R m l s b E N v b H V t b l R 5 c G V z I i B W Y W x 1 Z T 0 i c 0 F 3 W U d C Z 1 l H Q m d Z R 0 J n W U d C Z 1 l H Q m d Z R 0 J n W U d C Z 1 l H Q m d Z R 0 F 3 T U R B d 1 l H Q m d Z R 0 J n W U d C Z 2 t H Q m d Z R y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Q V B Q T E l D Q V R J T 0 4 m c X V v d D s s J n F 1 b 3 Q 7 Q V Z B S U x B Q k l M S V R Z J n F 1 b 3 Q 7 L C Z x d W 9 0 O 0 R B V E F T S E V F V C 1 V U k w m c X V v d D s s J n F 1 b 3 Q 7 R E V T Q 1 J J U F R J T 0 4 u M S Z x d W 9 0 O y w m c X V v d D t E S U V M R U N U U k l D J n F 1 b 3 Q 7 L C Z x d W 9 0 O 0 R J R 0 k t S 0 V Z X 1 B B U l R f T l V N Q k V S J n F 1 b 3 Q 7 L C Z x d W 9 0 O 0 R J R 0 k t S 0 V Z X 1 B V U k N I Q V N F X 1 V S T C Z x d W 9 0 O y w m c X V v d D t F W F R F T k R F R C Z x d W 9 0 O y w m c X V v d D t H R V J E R V I m c X V v d D s s J n F 1 b 3 Q 7 S U 5 U R V J G Q U N F L V R Z U E U m c X V v d D s s J n F 1 b 3 Q 7 S V I x J n F 1 b 3 Q 7 L C Z x d W 9 0 O 0 x D U 0 N f S U Q m c X V v d D s s J n F 1 b 3 Q 7 T U Y m c X V v d D s s J n F 1 b 3 Q 7 T U Z f S U Q m c X V v d D s s J n F 1 b 3 Q 7 T U 9 V T l Q m c X V v d D s s J n F 1 b 3 Q 7 T V A m c X V v d D s s J n F 1 b 3 Q 7 T V B O J n F 1 b 3 Q 7 L C Z x d W 9 0 O 0 9 D X 0 Z B U k 5 F T E w m c X V v d D s s J n F 1 b 3 Q 7 T 0 N f T k V X Q V J L J n F 1 b 3 Q 7 L C Z x d W 9 0 O 1 B B Q 0 t B R 0 U u M S Z x d W 9 0 O y w m c X V v d D t Q Q U N L Q U d J T k c m c X V v d D s s J n F 1 b 3 Q 7 U E F E U y Z x d W 9 0 O y w m c X V v d D t Q Q V J U L U 5 V T U J F U i Z x d W 9 0 O y w m c X V v d D t Q S U 5 T J n F 1 b 3 Q 7 L C Z x d W 9 0 O 1 B P U F V M Q V J J V F k m c X V v d D s s J n F 1 b 3 Q 7 U F J J Q 0 U m c X V v d D s s J n F 1 b 3 Q 7 U F J J Q 0 V f M V B M V V M m c X V v d D s s J n F 1 b 3 Q 7 U F J J Q 0 V f M T B Q T F V T J n F 1 b 3 Q 7 L C Z x d W 9 0 O 1 B S S U N F X z M w U E x V U y Z x d W 9 0 O y w m c X V v d D t Q U k l D R V 8 1 M F B M V V M m c X V v d D s s J n F 1 b 3 Q 7 U F J J Q 0 V f M T A w U E x V U y Z x d W 9 0 O y w m c X V v d D t Q U k l D R V 8 y M D B Q T F V T J n F 1 b 3 Q 7 L C Z x d W 9 0 O 1 B S S U N F X z U w M F B M V V M m c X V v d D s s J n F 1 b 3 Q 7 U F J J Q 0 V f M T A w M F B M V V M m c X V v d D s s J n F 1 b 3 Q 7 U F J J Q 0 V f R E F U R S Z x d W 9 0 O y w m c X V v d D t U W V B F J n F 1 b 3 Q 7 L C Z x d W 9 0 O 1 Z P T F R B R 0 U m c X V v d D s s J n F 1 b 3 Q 7 V 0 9 S S 0 l O R y 1 W T 0 x U Q U d F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D W C 1 N Y W l u Q m 9 h c m Q v W m 3 E m 2 7 E m 2 7 D v S B 0 e X A u e 1 F 0 e S w w f S Z x d W 9 0 O y w m c X V v d D t T Z W N 0 a W 9 u M S 9 S Q k N Y L U 1 h a W 5 C b 2 F y Z C 9 a b c S b b s S b b s O 9 I H R 5 c C 5 7 V m F s d W U s M X 0 m c X V v d D s s J n F 1 b 3 Q 7 U 2 V j d G l v b j E v U k J D W C 1 N Y W l u Q m 9 h c m Q v W m 3 E m 2 7 E m 2 7 D v S B 0 e X A u e 0 R l d m l j Z S w y f S Z x d W 9 0 O y w m c X V v d D t T Z W N 0 a W 9 u M S 9 S Q k N Y L U 1 h a W 5 C b 2 F y Z C 9 a b c S b b s S b b s O 9 I H R 5 c C 5 7 U G F j a 2 F n Z S w z f S Z x d W 9 0 O y w m c X V v d D t T Z W N 0 a W 9 u M S 9 S Q k N Y L U 1 h a W 5 C b 2 F y Z C 9 a b c S b b s S b b s O 9 I H R 5 c C 5 7 U G F y d H M s N H 0 m c X V v d D s s J n F 1 b 3 Q 7 U 2 V j d G l v b j E v U k J D W C 1 N Y W l u Q m 9 h c m Q v W m 3 E m 2 7 E m 2 7 D v S B 0 e X A u e 0 R l c 2 N y a X B 0 a W 9 u L D V 9 J n F 1 b 3 Q 7 L C Z x d W 9 0 O 1 N l Y 3 R p b 2 4 x L 1 J C Q 1 g t T W F p b k J v Y X J k L 1 p t x J t u x J t u w 7 0 g d H l w L n t B U F B M S U N B V E l P T i w 2 f S Z x d W 9 0 O y w m c X V v d D t T Z W N 0 a W 9 u M S 9 S Q k N Y L U 1 h a W 5 C b 2 F y Z C 9 a b c S b b s S b b s O 9 I H R 5 c C 5 7 Q V Z B S U x B Q k l M S V R Z L D d 9 J n F 1 b 3 Q 7 L C Z x d W 9 0 O 1 N l Y 3 R p b 2 4 x L 1 J C Q 1 g t T W F p b k J v Y X J k L 1 p t x J t u x J t u w 7 0 g d H l w L n t E Q V R B U 0 h F R V Q t V V J M L D h 9 J n F 1 b 3 Q 7 L C Z x d W 9 0 O 1 N l Y 3 R p b 2 4 x L 1 J C Q 1 g t T W F p b k J v Y X J k L 1 p t x J t u x J t u w 7 0 g d H l w L n t E R V N D U k l Q V E l P T i w 5 f S Z x d W 9 0 O y w m c X V v d D t T Z W N 0 a W 9 u M S 9 S Q k N Y L U 1 h a W 5 C b 2 F y Z C 9 a b c S b b s S b b s O 9 I H R 5 c C 5 7 R E l F T E V D V F J J Q y w x M H 0 m c X V v d D s s J n F 1 b 3 Q 7 U 2 V j d G l v b j E v U k J D W C 1 N Y W l u Q m 9 h c m Q v W m 3 E m 2 7 E m 2 7 D v S B 0 e X A u e 0 R J R 0 k t S 0 V Z X 1 B B U l R f T l V N Q k V S L D E x f S Z x d W 9 0 O y w m c X V v d D t T Z W N 0 a W 9 u M S 9 S Q k N Y L U 1 h a W 5 C b 2 F y Z C 9 a b c S b b s S b b s O 9 I H R 5 c C 5 7 R E l H S S 1 L R V l f U F V S Q 0 h B U 0 V f V V J M L D E y f S Z x d W 9 0 O y w m c X V v d D t T Z W N 0 a W 9 u M S 9 S Q k N Y L U 1 h a W 5 C b 2 F y Z C 9 a b c S b b s S b b s O 9 I H R 5 c C 5 7 R V h U R U 5 E R U Q s M T N 9 J n F 1 b 3 Q 7 L C Z x d W 9 0 O 1 N l Y 3 R p b 2 4 x L 1 J C Q 1 g t T W F p b k J v Y X J k L 1 p t x J t u x J t u w 7 0 g d H l w L n t H R V J E R V I s M T R 9 J n F 1 b 3 Q 7 L C Z x d W 9 0 O 1 N l Y 3 R p b 2 4 x L 1 J C Q 1 g t T W F p b k J v Y X J k L 1 p t x J t u x J t u w 7 0 g d H l w L n t J T l R F U k Z B Q 0 U t V F l Q R S w x N X 0 m c X V v d D s s J n F 1 b 3 Q 7 U 2 V j d G l v b j E v U k J D W C 1 N Y W l u Q m 9 h c m Q v W m 3 E m 2 7 E m 2 7 D v S B 0 e X A u e 0 l S M S w x N n 0 m c X V v d D s s J n F 1 b 3 Q 7 U 2 V j d G l v b j E v U k J D W C 1 N Y W l u Q m 9 h c m Q v W m 3 E m 2 7 E m 2 7 D v S B 0 e X A u e 0 x D U 0 N f S U Q s M T d 9 J n F 1 b 3 Q 7 L C Z x d W 9 0 O 1 N l Y 3 R p b 2 4 x L 1 J C Q 1 g t T W F p b k J v Y X J k L 1 p t x J t u x J t u w 7 0 g d H l w L n t N R i w x O H 0 m c X V v d D s s J n F 1 b 3 Q 7 U 2 V j d G l v b j E v U k J D W C 1 N Y W l u Q m 9 h c m Q v W m 3 E m 2 7 E m 2 7 D v S B 0 e X A u e 0 1 G X 0 l E L D E 5 f S Z x d W 9 0 O y w m c X V v d D t T Z W N 0 a W 9 u M S 9 S Q k N Y L U 1 h a W 5 C b 2 F y Z C 9 a b c S b b s S b b s O 9 I H R 5 c C 5 7 T U 9 V T l Q s M j B 9 J n F 1 b 3 Q 7 L C Z x d W 9 0 O 1 N l Y 3 R p b 2 4 x L 1 J C Q 1 g t T W F p b k J v Y X J k L 1 p t x J t u x J t u w 7 0 g d H l w L n t N U C w y M X 0 m c X V v d D s s J n F 1 b 3 Q 7 U 2 V j d G l v b j E v U k J D W C 1 N Y W l u Q m 9 h c m Q v W m 3 E m 2 7 E m 2 7 D v S B 0 e X A u e 0 1 Q T i w y M n 0 m c X V v d D s s J n F 1 b 3 Q 7 U 2 V j d G l v b j E v U k J D W C 1 N Y W l u Q m 9 h c m Q v W m 3 E m 2 7 E m 2 7 D v S B 0 e X A u e 0 9 D X 0 Z B U k 5 F T E w s M j N 9 J n F 1 b 3 Q 7 L C Z x d W 9 0 O 1 N l Y 3 R p b 2 4 x L 1 J C Q 1 g t T W F p b k J v Y X J k L 1 p t x J t u x J t u w 7 0 g d H l w L n t P Q 1 9 O R V d B U k s s M j R 9 J n F 1 b 3 Q 7 L C Z x d W 9 0 O 1 N l Y 3 R p b 2 4 x L 1 J C Q 1 g t T W F p b k J v Y X J k L 1 p t x J t u x J t u w 7 0 g d H l w L n t Q Q U N L Q U d F L D I 1 f S Z x d W 9 0 O y w m c X V v d D t T Z W N 0 a W 9 u M S 9 S Q k N Y L U 1 h a W 5 C b 2 F y Z C 9 a b c S b b s S b b s O 9 I H R 5 c C 5 7 U E F D S 0 F H S U 5 H L D I 2 f S Z x d W 9 0 O y w m c X V v d D t T Z W N 0 a W 9 u M S 9 S Q k N Y L U 1 h a W 5 C b 2 F y Z C 9 a b c S b b s S b b s O 9 I H R 5 c C 5 7 U E F E U y w y N 3 0 m c X V v d D s s J n F 1 b 3 Q 7 U 2 V j d G l v b j E v U k J D W C 1 N Y W l u Q m 9 h c m Q v W m 3 E m 2 7 E m 2 7 D v S B 0 e X A u e 1 B B U l Q t T l V N Q k V S L D I 4 f S Z x d W 9 0 O y w m c X V v d D t T Z W N 0 a W 9 u M S 9 S Q k N Y L U 1 h a W 5 C b 2 F y Z C 9 a b c S b b s S b b s O 9 I H R 5 c C 5 7 U E l O U y w y O X 0 m c X V v d D s s J n F 1 b 3 Q 7 U 2 V j d G l v b j E v U k J D W C 1 N Y W l u Q m 9 h c m Q v W m 3 E m 2 7 E m 2 7 D v S B 0 e X A u e 1 B P U F V M Q V J J V F k s M z B 9 J n F 1 b 3 Q 7 L C Z x d W 9 0 O 1 N l Y 3 R p b 2 4 x L 1 J C Q 1 g t T W F p b k J v Y X J k L 1 p t x J t u x J t u w 7 0 g d H l w L n t Q U k l D R S w z M X 0 m c X V v d D s s J n F 1 b 3 Q 7 U 2 V j d G l v b j E v U k J D W C 1 N Y W l u Q m 9 h c m Q v W m 3 E m 2 7 E m 2 7 D v S B 0 e X A u e 1 B S S U N F X z F Q T F V T L D M y f S Z x d W 9 0 O y w m c X V v d D t T Z W N 0 a W 9 u M S 9 S Q k N Y L U 1 h a W 5 C b 2 F y Z C 9 a b c S b b s S b b s O 9 I H R 5 c C 5 7 U F J J Q 0 V f M T B Q T F V T L D M z f S Z x d W 9 0 O y w m c X V v d D t T Z W N 0 a W 9 u M S 9 S Q k N Y L U 1 h a W 5 C b 2 F y Z C 9 a b c S b b s S b b s O 9 I H R 5 c C 5 7 U F J J Q 0 V f M z B Q T F V T L D M 0 f S Z x d W 9 0 O y w m c X V v d D t T Z W N 0 a W 9 u M S 9 S Q k N Y L U 1 h a W 5 C b 2 F y Z C 9 a b c S b b s S b b s O 9 I H R 5 c C 5 7 U F J J Q 0 V f N T B Q T F V T L D M 1 f S Z x d W 9 0 O y w m c X V v d D t T Z W N 0 a W 9 u M S 9 S Q k N Y L U 1 h a W 5 C b 2 F y Z C 9 a b c S b b s S b b s O 9 I H R 5 c C 5 7 U F J J Q 0 V f M T A w U E x V U y w z N n 0 m c X V v d D s s J n F 1 b 3 Q 7 U 2 V j d G l v b j E v U k J D W C 1 N Y W l u Q m 9 h c m Q v W m 3 E m 2 7 E m 2 7 D v S B 0 e X A u e 1 B S S U N F X z I w M F B M V V M s M z d 9 J n F 1 b 3 Q 7 L C Z x d W 9 0 O 1 N l Y 3 R p b 2 4 x L 1 J C Q 1 g t T W F p b k J v Y X J k L 1 p t x J t u x J t u w 7 0 g d H l w L n t Q U k l D R V 8 1 M D B Q T F V T L D M 4 f S Z x d W 9 0 O y w m c X V v d D t T Z W N 0 a W 9 u M S 9 S Q k N Y L U 1 h a W 5 C b 2 F y Z C 9 a b c S b b s S b b s O 9 I H R 5 c C 5 7 U F J J Q 0 V f M T A w M F B M V V M s M z l 9 J n F 1 b 3 Q 7 L C Z x d W 9 0 O 1 N l Y 3 R p b 2 4 x L 1 J C Q 1 g t T W F p b k J v Y X J k L 1 p t x J t u x J t u w 7 0 g d H l w L n t Q U k l D R V 9 E Q V R F L D Q w f S Z x d W 9 0 O y w m c X V v d D t T Z W N 0 a W 9 u M S 9 S Q k N Y L U 1 h a W 5 C b 2 F y Z C 9 a b c S b b s S b b s O 9 I H R 5 c C 5 7 V F l Q R S w 0 M X 0 m c X V v d D s s J n F 1 b 3 Q 7 U 2 V j d G l v b j E v U k J D W C 1 N Y W l u Q m 9 h c m Q v W m 3 E m 2 7 E m 2 7 D v S B 0 e X A u e 1 Z P T F R B R 0 U s N D J 9 J n F 1 b 3 Q 7 L C Z x d W 9 0 O 1 N l Y 3 R p b 2 4 x L 1 J C Q 1 g t T W F p b k J v Y X J k L 1 p t x J t u x J t u w 7 0 g d H l w L n t X T 1 J L S U 5 H L V Z P T F R B R 0 U s N D N 9 J n F 1 b 3 Q 7 L C Z x d W 9 0 O 1 N l Y 3 R p b 2 4 x L 1 J C Q 1 g t T W F p b k J v Y X J k L 1 p t x J t u x J t u w 7 0 g d H l w L n s s N D R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9 S Q k N Y L U 1 h a W 5 C b 2 F y Z C 9 a b c S b b s S b b s O 9 I H R 5 c C 5 7 U X R 5 L D B 9 J n F 1 b 3 Q 7 L C Z x d W 9 0 O 1 N l Y 3 R p b 2 4 x L 1 J C Q 1 g t T W F p b k J v Y X J k L 1 p t x J t u x J t u w 7 0 g d H l w L n t W Y W x 1 Z S w x f S Z x d W 9 0 O y w m c X V v d D t T Z W N 0 a W 9 u M S 9 S Q k N Y L U 1 h a W 5 C b 2 F y Z C 9 a b c S b b s S b b s O 9 I H R 5 c C 5 7 R G V 2 a W N l L D J 9 J n F 1 b 3 Q 7 L C Z x d W 9 0 O 1 N l Y 3 R p b 2 4 x L 1 J C Q 1 g t T W F p b k J v Y X J k L 1 p t x J t u x J t u w 7 0 g d H l w L n t Q Y W N r Y W d l L D N 9 J n F 1 b 3 Q 7 L C Z x d W 9 0 O 1 N l Y 3 R p b 2 4 x L 1 J C Q 1 g t T W F p b k J v Y X J k L 1 p t x J t u x J t u w 7 0 g d H l w L n t Q Y X J 0 c y w 0 f S Z x d W 9 0 O y w m c X V v d D t T Z W N 0 a W 9 u M S 9 S Q k N Y L U 1 h a W 5 C b 2 F y Z C 9 a b c S b b s S b b s O 9 I H R 5 c C 5 7 R G V z Y 3 J p c H R p b 2 4 s N X 0 m c X V v d D s s J n F 1 b 3 Q 7 U 2 V j d G l v b j E v U k J D W C 1 N Y W l u Q m 9 h c m Q v W m 3 E m 2 7 E m 2 7 D v S B 0 e X A u e 0 F Q U E x J Q 0 F U S U 9 O L D Z 9 J n F 1 b 3 Q 7 L C Z x d W 9 0 O 1 N l Y 3 R p b 2 4 x L 1 J C Q 1 g t T W F p b k J v Y X J k L 1 p t x J t u x J t u w 7 0 g d H l w L n t B V k F J T E F C S U x J V F k s N 3 0 m c X V v d D s s J n F 1 b 3 Q 7 U 2 V j d G l v b j E v U k J D W C 1 N Y W l u Q m 9 h c m Q v W m 3 E m 2 7 E m 2 7 D v S B 0 e X A u e 0 R B V E F T S E V F V C 1 V U k w s O H 0 m c X V v d D s s J n F 1 b 3 Q 7 U 2 V j d G l v b j E v U k J D W C 1 N Y W l u Q m 9 h c m Q v W m 3 E m 2 7 E m 2 7 D v S B 0 e X A u e 0 R F U 0 N S S V B U S U 9 O L D l 9 J n F 1 b 3 Q 7 L C Z x d W 9 0 O 1 N l Y 3 R p b 2 4 x L 1 J C Q 1 g t T W F p b k J v Y X J k L 1 p t x J t u x J t u w 7 0 g d H l w L n t E S U V M R U N U U k l D L D E w f S Z x d W 9 0 O y w m c X V v d D t T Z W N 0 a W 9 u M S 9 S Q k N Y L U 1 h a W 5 C b 2 F y Z C 9 a b c S b b s S b b s O 9 I H R 5 c C 5 7 R E l H S S 1 L R V l f U E F S V F 9 O V U 1 C R V I s M T F 9 J n F 1 b 3 Q 7 L C Z x d W 9 0 O 1 N l Y 3 R p b 2 4 x L 1 J C Q 1 g t T W F p b k J v Y X J k L 1 p t x J t u x J t u w 7 0 g d H l w L n t E S U d J L U t F W V 9 Q V V J D S E F T R V 9 V U k w s M T J 9 J n F 1 b 3 Q 7 L C Z x d W 9 0 O 1 N l Y 3 R p b 2 4 x L 1 J C Q 1 g t T W F p b k J v Y X J k L 1 p t x J t u x J t u w 7 0 g d H l w L n t F W F R F T k R F R C w x M 3 0 m c X V v d D s s J n F 1 b 3 Q 7 U 2 V j d G l v b j E v U k J D W C 1 N Y W l u Q m 9 h c m Q v W m 3 E m 2 7 E m 2 7 D v S B 0 e X A u e 0 d F U k R F U i w x N H 0 m c X V v d D s s J n F 1 b 3 Q 7 U 2 V j d G l v b j E v U k J D W C 1 N Y W l u Q m 9 h c m Q v W m 3 E m 2 7 E m 2 7 D v S B 0 e X A u e 0 l O V E V S R k F D R S 1 U W V B F L D E 1 f S Z x d W 9 0 O y w m c X V v d D t T Z W N 0 a W 9 u M S 9 S Q k N Y L U 1 h a W 5 C b 2 F y Z C 9 a b c S b b s S b b s O 9 I H R 5 c C 5 7 S V I x L D E 2 f S Z x d W 9 0 O y w m c X V v d D t T Z W N 0 a W 9 u M S 9 S Q k N Y L U 1 h a W 5 C b 2 F y Z C 9 a b c S b b s S b b s O 9 I H R 5 c C 5 7 T E N T Q 1 9 J R C w x N 3 0 m c X V v d D s s J n F 1 b 3 Q 7 U 2 V j d G l v b j E v U k J D W C 1 N Y W l u Q m 9 h c m Q v W m 3 E m 2 7 E m 2 7 D v S B 0 e X A u e 0 1 G L D E 4 f S Z x d W 9 0 O y w m c X V v d D t T Z W N 0 a W 9 u M S 9 S Q k N Y L U 1 h a W 5 C b 2 F y Z C 9 a b c S b b s S b b s O 9 I H R 5 c C 5 7 T U Z f S U Q s M T l 9 J n F 1 b 3 Q 7 L C Z x d W 9 0 O 1 N l Y 3 R p b 2 4 x L 1 J C Q 1 g t T W F p b k J v Y X J k L 1 p t x J t u x J t u w 7 0 g d H l w L n t N T 1 V O V C w y M H 0 m c X V v d D s s J n F 1 b 3 Q 7 U 2 V j d G l v b j E v U k J D W C 1 N Y W l u Q m 9 h c m Q v W m 3 E m 2 7 E m 2 7 D v S B 0 e X A u e 0 1 Q L D I x f S Z x d W 9 0 O y w m c X V v d D t T Z W N 0 a W 9 u M S 9 S Q k N Y L U 1 h a W 5 C b 2 F y Z C 9 a b c S b b s S b b s O 9 I H R 5 c C 5 7 T V B O L D I y f S Z x d W 9 0 O y w m c X V v d D t T Z W N 0 a W 9 u M S 9 S Q k N Y L U 1 h a W 5 C b 2 F y Z C 9 a b c S b b s S b b s O 9 I H R 5 c C 5 7 T 0 N f R k F S T k V M T C w y M 3 0 m c X V v d D s s J n F 1 b 3 Q 7 U 2 V j d G l v b j E v U k J D W C 1 N Y W l u Q m 9 h c m Q v W m 3 E m 2 7 E m 2 7 D v S B 0 e X A u e 0 9 D X 0 5 F V 0 F S S y w y N H 0 m c X V v d D s s J n F 1 b 3 Q 7 U 2 V j d G l v b j E v U k J D W C 1 N Y W l u Q m 9 h c m Q v W m 3 E m 2 7 E m 2 7 D v S B 0 e X A u e 1 B B Q 0 t B R 0 U s M j V 9 J n F 1 b 3 Q 7 L C Z x d W 9 0 O 1 N l Y 3 R p b 2 4 x L 1 J C Q 1 g t T W F p b k J v Y X J k L 1 p t x J t u x J t u w 7 0 g d H l w L n t Q Q U N L Q U d J T k c s M j Z 9 J n F 1 b 3 Q 7 L C Z x d W 9 0 O 1 N l Y 3 R p b 2 4 x L 1 J C Q 1 g t T W F p b k J v Y X J k L 1 p t x J t u x J t u w 7 0 g d H l w L n t Q Q U R T L D I 3 f S Z x d W 9 0 O y w m c X V v d D t T Z W N 0 a W 9 u M S 9 S Q k N Y L U 1 h a W 5 C b 2 F y Z C 9 a b c S b b s S b b s O 9 I H R 5 c C 5 7 U E F S V C 1 O V U 1 C R V I s M j h 9 J n F 1 b 3 Q 7 L C Z x d W 9 0 O 1 N l Y 3 R p b 2 4 x L 1 J C Q 1 g t T W F p b k J v Y X J k L 1 p t x J t u x J t u w 7 0 g d H l w L n t Q S U 5 T L D I 5 f S Z x d W 9 0 O y w m c X V v d D t T Z W N 0 a W 9 u M S 9 S Q k N Y L U 1 h a W 5 C b 2 F y Z C 9 a b c S b b s S b b s O 9 I H R 5 c C 5 7 U E 9 Q V U x B U k l U W S w z M H 0 m c X V v d D s s J n F 1 b 3 Q 7 U 2 V j d G l v b j E v U k J D W C 1 N Y W l u Q m 9 h c m Q v W m 3 E m 2 7 E m 2 7 D v S B 0 e X A u e 1 B S S U N F L D M x f S Z x d W 9 0 O y w m c X V v d D t T Z W N 0 a W 9 u M S 9 S Q k N Y L U 1 h a W 5 C b 2 F y Z C 9 a b c S b b s S b b s O 9 I H R 5 c C 5 7 U F J J Q 0 V f M V B M V V M s M z J 9 J n F 1 b 3 Q 7 L C Z x d W 9 0 O 1 N l Y 3 R p b 2 4 x L 1 J C Q 1 g t T W F p b k J v Y X J k L 1 p t x J t u x J t u w 7 0 g d H l w L n t Q U k l D R V 8 x M F B M V V M s M z N 9 J n F 1 b 3 Q 7 L C Z x d W 9 0 O 1 N l Y 3 R p b 2 4 x L 1 J C Q 1 g t T W F p b k J v Y X J k L 1 p t x J t u x J t u w 7 0 g d H l w L n t Q U k l D R V 8 z M F B M V V M s M z R 9 J n F 1 b 3 Q 7 L C Z x d W 9 0 O 1 N l Y 3 R p b 2 4 x L 1 J C Q 1 g t T W F p b k J v Y X J k L 1 p t x J t u x J t u w 7 0 g d H l w L n t Q U k l D R V 8 1 M F B M V V M s M z V 9 J n F 1 b 3 Q 7 L C Z x d W 9 0 O 1 N l Y 3 R p b 2 4 x L 1 J C Q 1 g t T W F p b k J v Y X J k L 1 p t x J t u x J t u w 7 0 g d H l w L n t Q U k l D R V 8 x M D B Q T F V T L D M 2 f S Z x d W 9 0 O y w m c X V v d D t T Z W N 0 a W 9 u M S 9 S Q k N Y L U 1 h a W 5 C b 2 F y Z C 9 a b c S b b s S b b s O 9 I H R 5 c C 5 7 U F J J Q 0 V f M j A w U E x V U y w z N 3 0 m c X V v d D s s J n F 1 b 3 Q 7 U 2 V j d G l v b j E v U k J D W C 1 N Y W l u Q m 9 h c m Q v W m 3 E m 2 7 E m 2 7 D v S B 0 e X A u e 1 B S S U N F X z U w M F B M V V M s M z h 9 J n F 1 b 3 Q 7 L C Z x d W 9 0 O 1 N l Y 3 R p b 2 4 x L 1 J C Q 1 g t T W F p b k J v Y X J k L 1 p t x J t u x J t u w 7 0 g d H l w L n t Q U k l D R V 8 x M D A w U E x V U y w z O X 0 m c X V v d D s s J n F 1 b 3 Q 7 U 2 V j d G l v b j E v U k J D W C 1 N Y W l u Q m 9 h c m Q v W m 3 E m 2 7 E m 2 7 D v S B 0 e X A u e 1 B S S U N F X 0 R B V E U s N D B 9 J n F 1 b 3 Q 7 L C Z x d W 9 0 O 1 N l Y 3 R p b 2 4 x L 1 J C Q 1 g t T W F p b k J v Y X J k L 1 p t x J t u x J t u w 7 0 g d H l w L n t U W V B F L D Q x f S Z x d W 9 0 O y w m c X V v d D t T Z W N 0 a W 9 u M S 9 S Q k N Y L U 1 h a W 5 C b 2 F y Z C 9 a b c S b b s S b b s O 9 I H R 5 c C 5 7 V k 9 M V E F H R S w 0 M n 0 m c X V v d D s s J n F 1 b 3 Q 7 U 2 V j d G l v b j E v U k J D W C 1 N Y W l u Q m 9 h c m Q v W m 3 E m 2 7 E m 2 7 D v S B 0 e X A u e 1 d P U k t J T k c t V k 9 M V E F H R S w 0 M 3 0 m c X V v d D s s J n F 1 b 3 Q 7 U 2 V j d G l v b j E v U k J D W C 1 N Y W l u Q m 9 h c m Q v W m 3 E m 2 7 E m 2 7 D v S B 0 e X A u e y w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Q 1 g t T W F p b k J v Y X J k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D W C 1 N Y W l u Q m 9 h c m Q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N Y L U 1 h a W 5 C b 2 F y Z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D W C 1 N Y W l u Q m 9 h c m Q v U C V D N S U 5 O W V q b W V u b 3 Z h b i V D M y V B O S U y M H N s b 3 V w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O G P M e i k 0 K P 7 c 3 J a h 5 2 v A A A A A A C A A A A A A A Q Z g A A A A E A A C A A A A B W f I p g c i A h w F + h c y 6 S 8 q D W C p + q a T h G 1 H A t g A z u J h o H z Q A A A A A O g A A A A A I A A C A A A A D b X h V m L V 6 c s H K m d 5 q S a P C H 2 h p U S M q D N M e r + p Q a p Q 2 w L V A A A A B J d G 4 / 3 1 5 7 f t O A E x p H l n v 5 L J R b Q Y B R k X S m W 6 G Q s s C R 6 7 A 1 a K n w y u G t b f c R d Z w p z u z b J H 1 u c L h t d u o m Z c 6 Y x 8 w o 9 r 0 n P D h L H l 2 l G m 2 p M v 9 u 0 0 A A A A B q r z L P e v U N q u d G d J O v / X D H D 8 k L / y P D D p / M 3 B q D 0 8 j e U 4 s O 2 0 J u + p g 3 5 Y o 4 X z R V c x b 2 r C 9 H e v u n u 6 0 s j m c O M P X c < / D a t a M a s h u p > 
</file>

<file path=customXml/itemProps1.xml><?xml version="1.0" encoding="utf-8"?>
<ds:datastoreItem xmlns:ds="http://schemas.openxmlformats.org/officeDocument/2006/customXml" ds:itemID="{052820F5-3C1A-41DE-A585-E9F8E2D378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JLC</vt:lpstr>
      <vt:lpstr>Modules</vt:lpstr>
      <vt:lpstr>THTs</vt:lpstr>
      <vt:lpstr>Pinheads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kubas</dc:creator>
  <cp:lastModifiedBy>Jaroslav PARAL</cp:lastModifiedBy>
  <dcterms:created xsi:type="dcterms:W3CDTF">2020-03-27T14:00:12Z</dcterms:created>
  <dcterms:modified xsi:type="dcterms:W3CDTF">2020-03-29T19:48:07Z</dcterms:modified>
</cp:coreProperties>
</file>