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ing\RB3204-RBCX\hw\"/>
    </mc:Choice>
  </mc:AlternateContent>
  <xr:revisionPtr revIDLastSave="0" documentId="13_ncr:1_{BA4A2E37-4E68-406A-8931-A0D847A15B12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Import from Eagle BOM" sheetId="1" r:id="rId1"/>
    <sheet name="Export for JLCPCB" sheetId="2" r:id="rId2"/>
  </sheets>
  <definedNames>
    <definedName name="_xlnm._FilterDatabase" localSheetId="0" hidden="1">'Import from Eagle BOM'!$A$1:$X$39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4" i="1" l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2" i="1"/>
  <c r="AB3" i="1"/>
  <c r="AB40" i="1" l="1"/>
  <c r="Y2" i="1"/>
  <c r="Z3" i="1"/>
  <c r="AA3" i="1" s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2" i="1"/>
  <c r="AA2" i="1" s="1"/>
  <c r="Y3" i="1"/>
  <c r="AC3" i="1" s="1"/>
  <c r="AC40" i="1" s="1"/>
  <c r="Y4" i="1"/>
  <c r="Y5" i="1"/>
  <c r="Y6" i="1"/>
  <c r="AC6" i="1" s="1"/>
  <c r="Y7" i="1"/>
  <c r="Y8" i="1"/>
  <c r="Y9" i="1"/>
  <c r="Y10" i="1"/>
  <c r="AC10" i="1" s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 l="1"/>
  <c r="AA16" i="1"/>
  <c r="AA40" i="1" s="1"/>
</calcChain>
</file>

<file path=xl/sharedStrings.xml><?xml version="1.0" encoding="utf-8"?>
<sst xmlns="http://schemas.openxmlformats.org/spreadsheetml/2006/main" count="613" uniqueCount="274">
  <si>
    <t>Description</t>
  </si>
  <si>
    <t>Qty</t>
  </si>
  <si>
    <t>Device</t>
  </si>
  <si>
    <t>ID</t>
  </si>
  <si>
    <t>Designator</t>
  </si>
  <si>
    <t>Value</t>
  </si>
  <si>
    <t>MF_ID</t>
  </si>
  <si>
    <t>MF</t>
  </si>
  <si>
    <t>LCSC_ID</t>
  </si>
  <si>
    <t>Footprint</t>
  </si>
  <si>
    <t>Package</t>
  </si>
  <si>
    <t>PADS</t>
  </si>
  <si>
    <t>Comment</t>
  </si>
  <si>
    <t>LCSC Part # (optional)</t>
  </si>
  <si>
    <t>Description (optional)</t>
  </si>
  <si>
    <t>EXTENDED</t>
  </si>
  <si>
    <t>PRICE_1PLUS</t>
  </si>
  <si>
    <t>R24, R25, R26, R47, R58, R119, R126</t>
  </si>
  <si>
    <t>R0603</t>
  </si>
  <si>
    <t>0R</t>
  </si>
  <si>
    <t>C21189</t>
  </si>
  <si>
    <t>0603WAF0000T5E</t>
  </si>
  <si>
    <t>PRICE_10PLUS</t>
  </si>
  <si>
    <t>PRICE_30PLUS</t>
  </si>
  <si>
    <t>R68, R135, R136, R137, R138</t>
  </si>
  <si>
    <t>PRICE_50PLUS</t>
  </si>
  <si>
    <t>R1206</t>
  </si>
  <si>
    <t>PRICE_100PLUS</t>
  </si>
  <si>
    <t>PRICE_200PLUS</t>
  </si>
  <si>
    <t>C17888</t>
  </si>
  <si>
    <t>PRICE_500PLUS</t>
  </si>
  <si>
    <t>1206W4F0000T5E</t>
  </si>
  <si>
    <t>R1, R55, R62, R79, R80, R114</t>
  </si>
  <si>
    <t>PRICE_1000PLUS</t>
  </si>
  <si>
    <t>R0402</t>
  </si>
  <si>
    <t>100k</t>
  </si>
  <si>
    <t>C25741</t>
  </si>
  <si>
    <t>0402WGF1003TCE</t>
  </si>
  <si>
    <t>C17, C18, C22, C23, C28, C29, C30, C31, C43, C44, C46, C47, C48, C49, C50, C52</t>
  </si>
  <si>
    <t>C0402</t>
  </si>
  <si>
    <t>100nF 16 V</t>
  </si>
  <si>
    <t>PRICE_2000PLUS</t>
  </si>
  <si>
    <t>C1525</t>
  </si>
  <si>
    <t>CL05B104KO5NNNC</t>
  </si>
  <si>
    <t>R2, R4, R6, R10, R11, R76, R131, R132</t>
  </si>
  <si>
    <t>10k</t>
  </si>
  <si>
    <t>C25744</t>
  </si>
  <si>
    <t>0402WGF1002TCE</t>
  </si>
  <si>
    <t>C15, C20, C42</t>
  </si>
  <si>
    <t>PRICE_DATE</t>
  </si>
  <si>
    <t>10nF 50 V</t>
  </si>
  <si>
    <t>C15195</t>
  </si>
  <si>
    <t>CL05B103KB5NNNC</t>
  </si>
  <si>
    <t>VOLTAGE</t>
  </si>
  <si>
    <t>C3, C4, C5, C6, C14, C19, C36, C37, C38, C39, C41, C51, C53</t>
  </si>
  <si>
    <t>C0805</t>
  </si>
  <si>
    <t>10uF 25 V</t>
  </si>
  <si>
    <t>DIELECTRIC</t>
  </si>
  <si>
    <t>C15850</t>
  </si>
  <si>
    <t>CL21A106KAYNNNE</t>
  </si>
  <si>
    <t>C54, C56</t>
  </si>
  <si>
    <t>18pF 50V</t>
  </si>
  <si>
    <t>C1549</t>
  </si>
  <si>
    <t>0402CG180J500NT</t>
  </si>
  <si>
    <t>1k</t>
  </si>
  <si>
    <t>C11702</t>
  </si>
  <si>
    <t>0402WGF1001TCE</t>
  </si>
  <si>
    <t>R72</t>
  </si>
  <si>
    <t>DESCRIPTION</t>
  </si>
  <si>
    <t>SUMA</t>
  </si>
  <si>
    <t>1k5</t>
  </si>
  <si>
    <t>C25867</t>
  </si>
  <si>
    <t>0402WGF1501TCE</t>
  </si>
  <si>
    <t>R7</t>
  </si>
  <si>
    <t>1M</t>
  </si>
  <si>
    <t>C26083</t>
  </si>
  <si>
    <t>0402WGF1004TCE</t>
  </si>
  <si>
    <t>C7, C9, C10, C11, C12, C13, C32, C33, C34, C35</t>
  </si>
  <si>
    <t>Pcs for 50 PCB</t>
  </si>
  <si>
    <t>1uF 25 V</t>
  </si>
  <si>
    <t>C52923</t>
  </si>
  <si>
    <t>CL05A105KA5NQNC</t>
  </si>
  <si>
    <t>R3, R8</t>
  </si>
  <si>
    <t>Price if 50 PCB</t>
  </si>
  <si>
    <t>24k</t>
  </si>
  <si>
    <t>C25769</t>
  </si>
  <si>
    <t>0402WGF2402TCE</t>
  </si>
  <si>
    <t>2k2</t>
  </si>
  <si>
    <t>C25879</t>
  </si>
  <si>
    <t>0402WGF2201TCE</t>
  </si>
  <si>
    <t>C45</t>
  </si>
  <si>
    <t>CAPACITOR, European symbol</t>
  </si>
  <si>
    <t>2n2</t>
  </si>
  <si>
    <t>C1531</t>
  </si>
  <si>
    <t>0402B222K500NT</t>
  </si>
  <si>
    <t>Q3, Q4, Q5, Q6, Q7, Q8, Q9, Q10</t>
  </si>
  <si>
    <t>SOT-23-3</t>
  </si>
  <si>
    <t>2N7002</t>
  </si>
  <si>
    <t>C8545</t>
  </si>
  <si>
    <t>C8, C16, C21</t>
  </si>
  <si>
    <t>C0603</t>
  </si>
  <si>
    <t>2.2uF 16 V</t>
  </si>
  <si>
    <t>C23630</t>
  </si>
  <si>
    <t>CL10A225KO8NNNC</t>
  </si>
  <si>
    <t>Y2</t>
  </si>
  <si>
    <t>SMD-3215_2P</t>
  </si>
  <si>
    <t>32.768Hz</t>
  </si>
  <si>
    <t>C-EUC0402</t>
  </si>
  <si>
    <t>C32346</t>
  </si>
  <si>
    <t>Q13FC1350000400</t>
  </si>
  <si>
    <t>R5, R29, R30, R31, R32, R33, R34, R35, R36, R37, R38, R39, R42, R43, R44, R48, R49, R50, R51, R52, R53, R56, R57, R59, R60, R61, R63, R64, R65, R66, R70, R71, R73, R74, R77, R78, R85, R86, R87, R88, R89, R90, R91, R92, R93, R94, R95, R96, R97, R98, R99, R100, R101, R102, R103, R104, R105, R106, R107, R108, R109, R110, R111, R112, R113, R152, R153, R154, R155, R156, R157, R158, R159, R160, R163, R164</t>
  </si>
  <si>
    <t>330R</t>
  </si>
  <si>
    <t>C25104</t>
  </si>
  <si>
    <t>0402WGF3300TCE</t>
  </si>
  <si>
    <t>R12, R13, R27, R28, R40, R41, R45, R46, R54, R67, R69, R83, R84, R115, R116, R161, R162</t>
  </si>
  <si>
    <t>4k7</t>
  </si>
  <si>
    <t>C25900</t>
  </si>
  <si>
    <t>0402WGF4701TCE</t>
  </si>
  <si>
    <t>Y1</t>
  </si>
  <si>
    <t>SMD-5032_2P</t>
  </si>
  <si>
    <t>8MHz</t>
  </si>
  <si>
    <t>C115962</t>
  </si>
  <si>
    <t>X50328MSB2GI</t>
  </si>
  <si>
    <t>R9, R75</t>
  </si>
  <si>
    <t>5k6</t>
  </si>
  <si>
    <t>C25908</t>
  </si>
  <si>
    <t>0402WGF5601TCE</t>
  </si>
  <si>
    <t>R124, R125, R133, R134, R140, R142, R144, R146</t>
  </si>
  <si>
    <t>5m</t>
  </si>
  <si>
    <t>C76290</t>
  </si>
  <si>
    <t>MRMF3216(1206)LR005FTN</t>
  </si>
  <si>
    <t>C55, C57</t>
  </si>
  <si>
    <t>6.8pF 50 V</t>
  </si>
  <si>
    <t>C1576</t>
  </si>
  <si>
    <t>0402CG6R8C500NT</t>
  </si>
  <si>
    <t>IC1</t>
  </si>
  <si>
    <t>SOT-223</t>
  </si>
  <si>
    <t>AMS1117-3.3</t>
  </si>
  <si>
    <t>C6186</t>
  </si>
  <si>
    <t>Samsung Electro-Mechanics</t>
  </si>
  <si>
    <t>D7, D9, D10, D15</t>
  </si>
  <si>
    <t>SOD-123</t>
  </si>
  <si>
    <t>B5819W</t>
  </si>
  <si>
    <t>C8598</t>
  </si>
  <si>
    <t>D11, D12, D13, D14, D17, D18, D19, D20, D26, D27, D28, D29, D30</t>
  </si>
  <si>
    <t>BAS40-04</t>
  </si>
  <si>
    <t>C78265</t>
  </si>
  <si>
    <t>BAS40-04LT1G</t>
  </si>
  <si>
    <t>D16, D21</t>
  </si>
  <si>
    <t>BAS40-05</t>
  </si>
  <si>
    <t>C10040</t>
  </si>
  <si>
    <t>LED19, LED20</t>
  </si>
  <si>
    <t>LED_0603</t>
  </si>
  <si>
    <t>blue</t>
  </si>
  <si>
    <t>C72041</t>
  </si>
  <si>
    <t>NO</t>
  </si>
  <si>
    <t>19-217/BHC-ZL1M2RY/3T</t>
  </si>
  <si>
    <t>IC2, IC5</t>
  </si>
  <si>
    <t>HTSSOP-16_EP_4.4x5.0x0.65P</t>
  </si>
  <si>
    <t>DRV8833PWP</t>
  </si>
  <si>
    <t>C50506</t>
  </si>
  <si>
    <t>DRV8833PWPR</t>
  </si>
  <si>
    <t>LED13, LED14</t>
  </si>
  <si>
    <t>green</t>
  </si>
  <si>
    <t>C72043</t>
  </si>
  <si>
    <t>19-217/GHC-YR1S2/3T</t>
  </si>
  <si>
    <t>IC3, IC4, IC6, IC7, IC8, IC9, IC10, IC11</t>
  </si>
  <si>
    <t>SOT-23-5L</t>
  </si>
  <si>
    <t>INA180A4</t>
  </si>
  <si>
    <t>C133969</t>
  </si>
  <si>
    <t>INA180A4IDBVT</t>
  </si>
  <si>
    <t>IC12</t>
  </si>
  <si>
    <t>QFN-24_EP_4.0x4.0x0.5P</t>
  </si>
  <si>
    <t>MPU-6050</t>
  </si>
  <si>
    <t>C24112</t>
  </si>
  <si>
    <t>Q1, Q2</t>
  </si>
  <si>
    <t>DFN3.3X3.3 EP</t>
  </si>
  <si>
    <t>AON7421</t>
  </si>
  <si>
    <t>C115842</t>
  </si>
  <si>
    <t>LED1, LED2, LED3, LED4, LED5, LED6, LED7, LED8, LED9, LED10, LED11, LED12, LED17, LED18, LED21, LED22, LED23, LED24</t>
  </si>
  <si>
    <t>red</t>
  </si>
  <si>
    <t>C2286</t>
  </si>
  <si>
    <t>KT-0603R</t>
  </si>
  <si>
    <t>D1, D2, D3, D4, D5, D6, D8, D22, D23, D24, D25, D31</t>
  </si>
  <si>
    <t>SMA,DO-214AC</t>
  </si>
  <si>
    <t>SS34</t>
  </si>
  <si>
    <t>C8678</t>
  </si>
  <si>
    <t>IC13</t>
  </si>
  <si>
    <t>LQFP-100_14.0x14.0x0.5P</t>
  </si>
  <si>
    <t>STM32F103VCT6</t>
  </si>
  <si>
    <t>C8313</t>
  </si>
  <si>
    <t>LED15, LED16</t>
  </si>
  <si>
    <t>yellow</t>
  </si>
  <si>
    <t>C72038</t>
  </si>
  <si>
    <t>19-213/Y2C-CQ2R2L/3T(CY)</t>
  </si>
  <si>
    <t>X7R</t>
  </si>
  <si>
    <t>MULTILAYER CERAMIC CAPACITOR</t>
  </si>
  <si>
    <t>C-EUC0805</t>
  </si>
  <si>
    <t>X5R</t>
  </si>
  <si>
    <t>Guangdong Fenghua Advanced Tech</t>
  </si>
  <si>
    <t>$0,0006</t>
  </si>
  <si>
    <t>16V</t>
  </si>
  <si>
    <t>MULTILAYER CERAMIC CAPACITORS MLCC - SMD/SMT 2.2NF 50V 0402 ROHS</t>
  </si>
  <si>
    <t>C0G</t>
  </si>
  <si>
    <t>C-EUC0603</t>
  </si>
  <si>
    <t>SHOTTKY-SMA</t>
  </si>
  <si>
    <t>MDD)icrodiode Electronics)</t>
  </si>
  <si>
    <t>40V 3A 400mV @ 1A 550mV @ 3A DO-214AC Schottky Barrier Diodes (SBD) RoHS</t>
  </si>
  <si>
    <t>Silicon Schottky Diodes</t>
  </si>
  <si>
    <t>ON Semicon</t>
  </si>
  <si>
    <t>YES</t>
  </si>
  <si>
    <t>40V 120mA 1000mV @ 40mA SOT-23 Dual Schottky Barrier Diodes (SBD) common cathode/anode RoHS</t>
  </si>
  <si>
    <t>Changjiang Electronics Tech (CJ)</t>
  </si>
  <si>
    <t>40V 200mA 1000mV @ 40mA SOT-23 Dual Schottky Barrier Diodes (SBD) common cathode RoHS</t>
  </si>
  <si>
    <t>SHOTTKY-SOD123</t>
  </si>
  <si>
    <t>Foshan Blue Rocket Elec</t>
  </si>
  <si>
    <t>40V 1A 600mV @ 1A SOD-123 Schottky Barrier Diodes (SBD) RoHS</t>
  </si>
  <si>
    <t>VOLTAGE REGULATOR</t>
  </si>
  <si>
    <t>AMS1117</t>
  </si>
  <si>
    <t>Advanced Monolithic Systems</t>
  </si>
  <si>
    <t>LOW DROPOUT REGULATOR(LDO) 3V3 1A SOT-223 ROHS</t>
  </si>
  <si>
    <t>MPU-6050 Six-Axis (Gyro + Accelerometer) MEMS MotionTracking™ Devices</t>
  </si>
  <si>
    <t>TDK InvenSense</t>
  </si>
  <si>
    <t>$1.8096</t>
  </si>
  <si>
    <t>ATTITUDE SENSORS QFN-24_4X4X05P ROHS</t>
  </si>
  <si>
    <t>Mainstream Performance line, ARM Cortex-M3 MCU with 512 Kbytes Flash, 72 MHz CPU, motor control, USB and CAN</t>
  </si>
  <si>
    <t>STMicroelectronics</t>
  </si>
  <si>
    <t>High-density performance line ARM-based 32-bit MCU with 256 KB Flash, USB, CAN, 8 timers, 3 ADCs, 13 communication interfaces</t>
  </si>
  <si>
    <t>Texas Instruments</t>
  </si>
  <si>
    <t>Dual Motor driver 10V 1.5A</t>
  </si>
  <si>
    <t>INA180A</t>
  </si>
  <si>
    <t>PMIC - CURRENT &amp; POWER MONITORS &amp; REGULATORS 1 200 V/V Â±0.1% 105KHZ -0.2V ~ 26V 2.7V ~ 5.5V SOT-23-5 ROHS</t>
  </si>
  <si>
    <t>LED</t>
  </si>
  <si>
    <t>LEDCHIPLED_0603</t>
  </si>
  <si>
    <t>Hubei KENTO Elec</t>
  </si>
  <si>
    <t>LIGHT EMITTING DIODES (LED) RED 520~625NM 90~100MCD@20MA TOP VIEW 0603 ROHS</t>
  </si>
  <si>
    <t>Everlight Elec</t>
  </si>
  <si>
    <t>LIGHT EMITTING DIODES (LED) GREEN 520~535NM 112~258MCD@20MA TOP VIEW 0603 ROHS</t>
  </si>
  <si>
    <t>LIGHT EMITTING DIODES (LED) YELLOW 585.5~591.5NM 90~180MCD@20MA TOP VIEW 0603 ROHS</t>
  </si>
  <si>
    <t>LIGHT EMITTING DIODES (LED) BLUE 465~475NM 11.5~28.5MCD@5MA TOP VIEW 0603 ROHS</t>
  </si>
  <si>
    <t>P-MOSFET-MLP_HS</t>
  </si>
  <si>
    <t>Alpha &amp; Omega Semicon</t>
  </si>
  <si>
    <t>$0,3537</t>
  </si>
  <si>
    <t>$0,3290</t>
  </si>
  <si>
    <t>$0,3058</t>
  </si>
  <si>
    <t>P MOSFET 19V 35A 7mΩ</t>
  </si>
  <si>
    <t>N-MOSFET-SOT23-GSD</t>
  </si>
  <si>
    <t>N MOSFET 60V 115mA 7Ω</t>
  </si>
  <si>
    <t>RESISTOR, European symbol</t>
  </si>
  <si>
    <t>R-EU_R0402</t>
  </si>
  <si>
    <t>Uniroyal Elec</t>
  </si>
  <si>
    <t>CHIP RESISTOR ±1% 1/16W</t>
  </si>
  <si>
    <t>R-EU_R1206</t>
  </si>
  <si>
    <t>SUP</t>
  </si>
  <si>
    <t xml:space="preserve">CURRENT SENCE CHIP RESISTOR ±1% 1W </t>
  </si>
  <si>
    <t>R-EU_R0603</t>
  </si>
  <si>
    <t>$0,0005</t>
  </si>
  <si>
    <t>CHIP RESISTOR - SURFACE MOUNT 0OHMS ±1% 1/10W 0603 ROHS</t>
  </si>
  <si>
    <t>CHIP RESISTOR 0R - JUMPER (MAX 2A, 10 A peak)</t>
  </si>
  <si>
    <t>R0403</t>
  </si>
  <si>
    <t>SMD Crystal 8 Mhz-20pF-10ppm-80R;</t>
  </si>
  <si>
    <t>5032/2P</t>
  </si>
  <si>
    <t>Yangxing Tech</t>
  </si>
  <si>
    <t>SMD Crystal 8 MHz-20pF-10ppm-80R;</t>
  </si>
  <si>
    <t>SMD Crystal 32.768 Khz-12.5pF-20ppm</t>
  </si>
  <si>
    <t>3215_2P</t>
  </si>
  <si>
    <t>Seiko Epson</t>
  </si>
  <si>
    <t>SMD Crystal 32.768 kHz-12.5pF-20ppm</t>
  </si>
  <si>
    <t>Minus</t>
  </si>
  <si>
    <t xml:space="preserve"> </t>
  </si>
  <si>
    <t>Price if 1 PCB</t>
  </si>
  <si>
    <t>R16, R17, R18, R19, R81, R82, R117, R118, R139, R141, R143, R145</t>
  </si>
  <si>
    <t>R14, R15,R20, R21, R22, R23,  R120, R121, R122, R123, R127, R128, R129, R130, R147, R148, R149, R150, R151</t>
  </si>
  <si>
    <t>R14, R15, R20, R21, R22, R23, R120, R121, R122, R123, R127, R128, R129, R130, R147, R148, R149, R150, R151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</si>
</sst>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$-409]#,##0.0000"/>
    <numFmt numFmtId="165" formatCode="[$$-409]#,##0.00"/>
    <numFmt numFmtId="166" formatCode="yyyy\-mm\-dd"/>
  </numFmts>
  <fonts count="7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Docs-Calibri"/>
    </font>
    <font>
      <sz val="11"/>
      <color rgb="FF000000"/>
      <name val="Calibri"/>
    </font>
    <font>
      <b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70AD47"/>
        <bgColor rgb="FF70AD47"/>
      </patternFill>
    </fill>
    <fill>
      <patternFill patternType="solid">
        <fgColor rgb="FFFFFFFF"/>
        <bgColor rgb="FFFFFFFF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2" borderId="0" xfId="0" applyFont="1" applyFill="1"/>
    <xf numFmtId="0" fontId="2" fillId="0" borderId="0" xfId="0" applyFont="1"/>
    <xf numFmtId="0" fontId="1" fillId="2" borderId="0" xfId="0" applyFont="1" applyFill="1" applyAlignment="1"/>
    <xf numFmtId="0" fontId="2" fillId="0" borderId="0" xfId="0" applyFont="1" applyAlignment="1"/>
    <xf numFmtId="0" fontId="1" fillId="0" borderId="0" xfId="0" applyFont="1"/>
    <xf numFmtId="0" fontId="1" fillId="2" borderId="0" xfId="0" applyFont="1" applyFill="1" applyAlignment="1">
      <alignment horizontal="right"/>
    </xf>
    <xf numFmtId="0" fontId="1" fillId="0" borderId="0" xfId="0" applyFont="1" applyAlignment="1"/>
    <xf numFmtId="0" fontId="3" fillId="0" borderId="0" xfId="0" applyFont="1" applyAlignment="1"/>
    <xf numFmtId="0" fontId="4" fillId="3" borderId="0" xfId="0" applyFont="1" applyFill="1" applyAlignment="1">
      <alignment horizontal="left"/>
    </xf>
    <xf numFmtId="0" fontId="1" fillId="0" borderId="0" xfId="0" applyFont="1" applyAlignment="1"/>
    <xf numFmtId="0" fontId="5" fillId="3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3" fillId="0" borderId="0" xfId="0" applyFont="1" applyAlignment="1"/>
    <xf numFmtId="0" fontId="6" fillId="4" borderId="0" xfId="0" applyFont="1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3" fillId="5" borderId="0" xfId="0" applyFont="1" applyFill="1" applyAlignment="1"/>
    <xf numFmtId="0" fontId="3" fillId="5" borderId="0" xfId="0" applyFont="1" applyFill="1" applyAlignment="1">
      <alignment horizontal="right"/>
    </xf>
    <xf numFmtId="0" fontId="3" fillId="5" borderId="0" xfId="0" applyFont="1" applyFill="1" applyAlignment="1">
      <alignment horizontal="center"/>
    </xf>
    <xf numFmtId="164" fontId="3" fillId="5" borderId="0" xfId="0" applyNumberFormat="1" applyFont="1" applyFill="1" applyAlignment="1">
      <alignment horizontal="right"/>
    </xf>
    <xf numFmtId="164" fontId="3" fillId="5" borderId="0" xfId="0" applyNumberFormat="1" applyFont="1" applyFill="1" applyAlignment="1"/>
    <xf numFmtId="164" fontId="5" fillId="5" borderId="0" xfId="0" applyNumberFormat="1" applyFont="1" applyFill="1" applyAlignment="1">
      <alignment horizontal="right"/>
    </xf>
    <xf numFmtId="14" fontId="3" fillId="5" borderId="0" xfId="0" applyNumberFormat="1" applyFont="1" applyFill="1" applyAlignment="1">
      <alignment horizontal="right"/>
    </xf>
    <xf numFmtId="165" fontId="3" fillId="5" borderId="0" xfId="0" applyNumberFormat="1" applyFont="1" applyFill="1" applyAlignment="1">
      <alignment horizontal="right"/>
    </xf>
    <xf numFmtId="1" fontId="3" fillId="5" borderId="0" xfId="0" applyNumberFormat="1" applyFont="1" applyFill="1" applyAlignment="1">
      <alignment horizontal="right"/>
    </xf>
    <xf numFmtId="0" fontId="1" fillId="6" borderId="0" xfId="0" applyFont="1" applyFill="1"/>
    <xf numFmtId="0" fontId="1" fillId="6" borderId="0" xfId="0" applyFont="1" applyFill="1" applyAlignment="1"/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3" fillId="6" borderId="0" xfId="0" applyFont="1" applyFill="1" applyAlignment="1">
      <alignment horizontal="center"/>
    </xf>
    <xf numFmtId="164" fontId="3" fillId="6" borderId="0" xfId="0" applyNumberFormat="1" applyFont="1" applyFill="1" applyAlignment="1">
      <alignment horizontal="right"/>
    </xf>
    <xf numFmtId="164" fontId="3" fillId="6" borderId="0" xfId="0" applyNumberFormat="1" applyFont="1" applyFill="1" applyAlignment="1"/>
    <xf numFmtId="14" fontId="3" fillId="6" borderId="0" xfId="0" applyNumberFormat="1" applyFont="1" applyFill="1" applyAlignment="1">
      <alignment horizontal="right"/>
    </xf>
    <xf numFmtId="166" fontId="1" fillId="6" borderId="0" xfId="0" applyNumberFormat="1" applyFont="1" applyFill="1" applyAlignment="1"/>
    <xf numFmtId="0" fontId="1" fillId="6" borderId="0" xfId="0" applyFont="1" applyFill="1" applyAlignment="1"/>
    <xf numFmtId="164" fontId="3" fillId="5" borderId="0" xfId="0" applyNumberFormat="1" applyFont="1" applyFill="1" applyAlignment="1">
      <alignment horizontal="right"/>
    </xf>
    <xf numFmtId="0" fontId="1" fillId="5" borderId="0" xfId="0" applyFont="1" applyFill="1" applyAlignment="1"/>
    <xf numFmtId="14" fontId="3" fillId="5" borderId="0" xfId="0" applyNumberFormat="1" applyFont="1" applyFill="1" applyAlignment="1"/>
    <xf numFmtId="14" fontId="3" fillId="6" borderId="0" xfId="0" applyNumberFormat="1" applyFont="1" applyFill="1" applyAlignment="1"/>
    <xf numFmtId="0" fontId="1" fillId="6" borderId="0" xfId="0" applyFont="1" applyFill="1" applyAlignment="1">
      <alignment horizontal="center"/>
    </xf>
    <xf numFmtId="164" fontId="3" fillId="6" borderId="0" xfId="0" applyNumberFormat="1" applyFont="1" applyFill="1" applyAlignment="1">
      <alignment horizontal="right"/>
    </xf>
    <xf numFmtId="0" fontId="1" fillId="0" borderId="0" xfId="0" applyFont="1" applyAlignment="1">
      <alignment horizontal="right"/>
    </xf>
    <xf numFmtId="165" fontId="0" fillId="0" borderId="0" xfId="0" applyNumberFormat="1" applyFont="1" applyAlignment="1"/>
    <xf numFmtId="165" fontId="1" fillId="5" borderId="0" xfId="0" applyNumberFormat="1" applyFont="1" applyFill="1"/>
  </cellXfs>
  <cellStyles count="1">
    <cellStyle name="Normální" xfId="0" builtinId="0"/>
  </cellStyles>
  <dxfs count="3"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1">
    <tableStyle name="Export for JLCPCB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F39">
  <tableColumns count="6">
    <tableColumn id="1" xr3:uid="{00000000-0010-0000-0000-000001000000}" name="Qty"/>
    <tableColumn id="2" xr3:uid="{00000000-0010-0000-0000-000002000000}" name="Designator"/>
    <tableColumn id="3" xr3:uid="{00000000-0010-0000-0000-000003000000}" name="Footprint"/>
    <tableColumn id="4" xr3:uid="{00000000-0010-0000-0000-000004000000}" name="Comment"/>
    <tableColumn id="5" xr3:uid="{00000000-0010-0000-0000-000005000000}" name="LCSC Part # (optional)"/>
    <tableColumn id="6" xr3:uid="{00000000-0010-0000-0000-000006000000}" name="Description (optional)"/>
  </tableColumns>
  <tableStyleInfo name="Export for JLCPCB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workbookViewId="0">
      <pane xSplit="5" ySplit="1" topLeftCell="T7" activePane="bottomRight" state="frozen"/>
      <selection pane="topRight" activeCell="F1" sqref="F1"/>
      <selection pane="bottomLeft" activeCell="A2" sqref="A2"/>
      <selection pane="bottomRight" activeCell="D34" sqref="D34"/>
    </sheetView>
  </sheetViews>
  <sheetFormatPr defaultColWidth="12.625" defaultRowHeight="15" customHeight="1"/>
  <cols>
    <col min="1" max="1" width="10.625" customWidth="1"/>
    <col min="2" max="2" width="6.25" customWidth="1"/>
    <col min="3" max="3" width="17.5" customWidth="1"/>
    <col min="4" max="4" width="28.625" customWidth="1"/>
    <col min="5" max="5" width="13.25" customWidth="1"/>
    <col min="6" max="6" width="21.5" customWidth="1"/>
    <col min="7" max="7" width="27.25" customWidth="1"/>
    <col min="8" max="8" width="9.5" customWidth="1"/>
    <col min="9" max="9" width="22.75" customWidth="1"/>
    <col min="10" max="10" width="7.375" customWidth="1"/>
    <col min="11" max="11" width="11.375" customWidth="1"/>
    <col min="12" max="12" width="13.25" customWidth="1"/>
    <col min="13" max="15" width="14.125" customWidth="1"/>
    <col min="16" max="18" width="15" customWidth="1"/>
    <col min="19" max="20" width="16" customWidth="1"/>
    <col min="21" max="21" width="12.375" customWidth="1"/>
    <col min="22" max="22" width="10.125" customWidth="1"/>
    <col min="23" max="23" width="11.875" customWidth="1"/>
    <col min="24" max="24" width="96.125" customWidth="1"/>
    <col min="25" max="25" width="7.125" customWidth="1"/>
    <col min="26" max="26" width="11.5" customWidth="1"/>
    <col min="27" max="28" width="11.625" customWidth="1"/>
  </cols>
  <sheetData>
    <row r="1" spans="1:29">
      <c r="A1" s="1" t="s">
        <v>0</v>
      </c>
      <c r="B1" s="1" t="s">
        <v>1</v>
      </c>
      <c r="C1" s="1" t="s">
        <v>2</v>
      </c>
      <c r="D1" s="3" t="s">
        <v>3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10</v>
      </c>
      <c r="J1" s="1" t="s">
        <v>11</v>
      </c>
      <c r="K1" s="3" t="s">
        <v>15</v>
      </c>
      <c r="L1" s="6" t="s">
        <v>16</v>
      </c>
      <c r="M1" s="1" t="s">
        <v>22</v>
      </c>
      <c r="N1" s="1" t="s">
        <v>23</v>
      </c>
      <c r="O1" s="1" t="s">
        <v>25</v>
      </c>
      <c r="P1" s="1" t="s">
        <v>27</v>
      </c>
      <c r="Q1" s="1" t="s">
        <v>28</v>
      </c>
      <c r="R1" s="1" t="s">
        <v>30</v>
      </c>
      <c r="S1" s="9" t="s">
        <v>33</v>
      </c>
      <c r="T1" s="11" t="s">
        <v>41</v>
      </c>
      <c r="U1" s="1" t="s">
        <v>49</v>
      </c>
      <c r="V1" s="1" t="s">
        <v>53</v>
      </c>
      <c r="W1" s="12" t="s">
        <v>57</v>
      </c>
      <c r="X1" s="12" t="s">
        <v>68</v>
      </c>
      <c r="Y1" s="14" t="s">
        <v>69</v>
      </c>
      <c r="Z1" s="14" t="s">
        <v>78</v>
      </c>
      <c r="AA1" s="14" t="s">
        <v>83</v>
      </c>
      <c r="AB1" s="14" t="s">
        <v>270</v>
      </c>
      <c r="AC1" s="14" t="s">
        <v>268</v>
      </c>
    </row>
    <row r="2" spans="1:29">
      <c r="A2" s="16" t="s">
        <v>225</v>
      </c>
      <c r="B2" s="16">
        <v>1</v>
      </c>
      <c r="C2" s="16" t="s">
        <v>189</v>
      </c>
      <c r="D2" s="16" t="s">
        <v>187</v>
      </c>
      <c r="E2" s="16" t="s">
        <v>189</v>
      </c>
      <c r="F2" s="17" t="s">
        <v>189</v>
      </c>
      <c r="G2" s="17" t="s">
        <v>226</v>
      </c>
      <c r="H2" s="17" t="s">
        <v>190</v>
      </c>
      <c r="I2" s="17" t="s">
        <v>188</v>
      </c>
      <c r="J2" s="18">
        <v>100</v>
      </c>
      <c r="K2" s="19" t="s">
        <v>155</v>
      </c>
      <c r="L2" s="20">
        <v>2.4287000000000001</v>
      </c>
      <c r="M2" s="36">
        <v>2.4287000000000001</v>
      </c>
      <c r="N2" s="36">
        <v>2.0653000000000001</v>
      </c>
      <c r="O2" s="36">
        <v>2.0653000000000001</v>
      </c>
      <c r="P2" s="36">
        <v>2.0653000000000001</v>
      </c>
      <c r="Q2" s="36">
        <v>2.0653000000000001</v>
      </c>
      <c r="R2" s="36">
        <v>2.0653000000000001</v>
      </c>
      <c r="S2" s="36">
        <v>2.0653000000000001</v>
      </c>
      <c r="T2" s="36">
        <v>2.0653000000000001</v>
      </c>
      <c r="U2" s="23">
        <v>43917</v>
      </c>
      <c r="V2" s="17"/>
      <c r="W2" s="38"/>
      <c r="X2" s="17" t="s">
        <v>227</v>
      </c>
      <c r="Y2" s="24">
        <f>B2*L2+ (B2*J2*0.0015)</f>
        <v>2.5787</v>
      </c>
      <c r="Z2" s="25">
        <f>B2*50</f>
        <v>50</v>
      </c>
      <c r="AA2" s="24">
        <f t="shared" ref="AA2:AA39" si="0">IF(Z2&lt;10,L2,IF(Z2&lt;30,M2,IF(Z2&lt;50,N2,IF(Z2&lt;100,O2,IF(Z2&lt;200,P2,IF(Z2&lt;500,Q2,IF(Z2&lt;1000,R2,IF(Z2&lt;2000,S2,T2))))))))</f>
        <v>2.0653000000000001</v>
      </c>
      <c r="AB2" s="44">
        <f>B2*L2+B2*J2*0.0015</f>
        <v>2.5787</v>
      </c>
    </row>
    <row r="3" spans="1:29">
      <c r="A3" s="26" t="s">
        <v>221</v>
      </c>
      <c r="B3" s="26">
        <v>1</v>
      </c>
      <c r="C3" s="26" t="s">
        <v>173</v>
      </c>
      <c r="D3" s="26" t="s">
        <v>171</v>
      </c>
      <c r="E3" s="26" t="s">
        <v>173</v>
      </c>
      <c r="F3" s="35" t="s">
        <v>173</v>
      </c>
      <c r="G3" s="26" t="s">
        <v>222</v>
      </c>
      <c r="H3" s="35" t="s">
        <v>174</v>
      </c>
      <c r="I3" s="35" t="s">
        <v>172</v>
      </c>
      <c r="J3" s="35">
        <v>24</v>
      </c>
      <c r="K3" s="40" t="s">
        <v>155</v>
      </c>
      <c r="L3" s="31">
        <v>2.1715</v>
      </c>
      <c r="M3" s="26"/>
      <c r="N3" s="35" t="s">
        <v>223</v>
      </c>
      <c r="P3" s="26"/>
      <c r="Q3" s="26"/>
      <c r="R3" s="26"/>
      <c r="S3" s="26"/>
      <c r="T3" s="26"/>
      <c r="U3" s="34">
        <v>43960</v>
      </c>
      <c r="V3" s="26"/>
      <c r="W3" s="26"/>
      <c r="X3" s="35" t="s">
        <v>224</v>
      </c>
      <c r="Y3" s="24">
        <f t="shared" ref="Y3:Y39" si="1">B3*L3+ (B3*J3*0.0015)</f>
        <v>2.2075</v>
      </c>
      <c r="Z3" s="25">
        <f t="shared" ref="Z3:Z39" si="2">B3*50</f>
        <v>50</v>
      </c>
      <c r="AA3" s="24">
        <f t="shared" si="0"/>
        <v>0</v>
      </c>
      <c r="AB3" s="44">
        <f>B3*L3+B3*J3*0.0015</f>
        <v>2.2075</v>
      </c>
      <c r="AC3" s="43">
        <f>Y3</f>
        <v>2.2075</v>
      </c>
    </row>
    <row r="4" spans="1:29">
      <c r="A4" s="26"/>
      <c r="B4" s="26">
        <v>2</v>
      </c>
      <c r="C4" s="26" t="s">
        <v>159</v>
      </c>
      <c r="D4" s="26" t="s">
        <v>157</v>
      </c>
      <c r="E4" s="26" t="s">
        <v>159</v>
      </c>
      <c r="F4" s="28" t="s">
        <v>161</v>
      </c>
      <c r="G4" s="28" t="s">
        <v>228</v>
      </c>
      <c r="H4" s="28" t="s">
        <v>160</v>
      </c>
      <c r="I4" s="28" t="s">
        <v>158</v>
      </c>
      <c r="J4" s="29">
        <v>16</v>
      </c>
      <c r="K4" s="30" t="s">
        <v>210</v>
      </c>
      <c r="L4" s="41">
        <v>0.51549999999999996</v>
      </c>
      <c r="M4" s="32"/>
      <c r="N4" s="41">
        <v>0.37469999999999998</v>
      </c>
      <c r="O4" s="32"/>
      <c r="P4" s="32"/>
      <c r="Q4" s="32"/>
      <c r="R4" s="32"/>
      <c r="S4" s="32"/>
      <c r="T4" s="32"/>
      <c r="U4" s="33">
        <v>43917</v>
      </c>
      <c r="V4" s="28"/>
      <c r="W4" s="39"/>
      <c r="X4" s="28" t="s">
        <v>229</v>
      </c>
      <c r="Y4" s="24">
        <f t="shared" si="1"/>
        <v>1.079</v>
      </c>
      <c r="Z4" s="25">
        <f t="shared" si="2"/>
        <v>100</v>
      </c>
      <c r="AA4" s="24">
        <f t="shared" si="0"/>
        <v>0</v>
      </c>
      <c r="AB4" s="44">
        <f t="shared" ref="AB4:AB39" si="3">B4*L4+B4*J4*0.0015</f>
        <v>1.079</v>
      </c>
    </row>
    <row r="5" spans="1:29">
      <c r="A5" s="26"/>
      <c r="B5" s="26">
        <v>2</v>
      </c>
      <c r="C5" s="26" t="s">
        <v>240</v>
      </c>
      <c r="D5" s="26" t="s">
        <v>175</v>
      </c>
      <c r="E5" s="35" t="s">
        <v>177</v>
      </c>
      <c r="F5" s="27" t="s">
        <v>177</v>
      </c>
      <c r="G5" s="27" t="s">
        <v>241</v>
      </c>
      <c r="H5" s="27" t="s">
        <v>178</v>
      </c>
      <c r="I5" s="35" t="s">
        <v>176</v>
      </c>
      <c r="J5" s="26">
        <v>8</v>
      </c>
      <c r="K5" s="40" t="s">
        <v>210</v>
      </c>
      <c r="L5" s="31">
        <v>0.4798</v>
      </c>
      <c r="M5" s="35" t="s">
        <v>242</v>
      </c>
      <c r="N5" s="35" t="s">
        <v>243</v>
      </c>
      <c r="O5" s="26"/>
      <c r="P5" s="35" t="s">
        <v>244</v>
      </c>
      <c r="Q5" s="26"/>
      <c r="R5" s="35"/>
      <c r="S5" s="27"/>
      <c r="T5" s="26"/>
      <c r="U5" s="34">
        <v>43960</v>
      </c>
      <c r="V5" s="26"/>
      <c r="W5" s="26"/>
      <c r="X5" s="26" t="s">
        <v>245</v>
      </c>
      <c r="Y5" s="24">
        <f t="shared" si="1"/>
        <v>0.98360000000000003</v>
      </c>
      <c r="Z5" s="25">
        <f t="shared" si="2"/>
        <v>100</v>
      </c>
      <c r="AA5" s="24" t="str">
        <f t="shared" si="0"/>
        <v>$0,3058</v>
      </c>
      <c r="AB5" s="44">
        <f t="shared" si="3"/>
        <v>0.98360000000000003</v>
      </c>
    </row>
    <row r="6" spans="1:29">
      <c r="A6" s="16"/>
      <c r="B6" s="16">
        <v>8</v>
      </c>
      <c r="C6" s="16" t="s">
        <v>230</v>
      </c>
      <c r="D6" s="16" t="s">
        <v>166</v>
      </c>
      <c r="E6" s="16" t="s">
        <v>269</v>
      </c>
      <c r="F6" s="17" t="s">
        <v>170</v>
      </c>
      <c r="G6" s="17" t="s">
        <v>228</v>
      </c>
      <c r="H6" s="17" t="s">
        <v>169</v>
      </c>
      <c r="I6" s="17" t="s">
        <v>167</v>
      </c>
      <c r="J6" s="18">
        <v>5</v>
      </c>
      <c r="K6" s="19" t="s">
        <v>210</v>
      </c>
      <c r="L6" s="36">
        <v>0.39429999999999998</v>
      </c>
      <c r="M6" s="36">
        <v>0.29859999999999998</v>
      </c>
      <c r="N6" s="36">
        <v>0.28120000000000001</v>
      </c>
      <c r="O6" s="21"/>
      <c r="P6" s="36">
        <v>0.26379999999999998</v>
      </c>
      <c r="Q6" s="21"/>
      <c r="R6" s="36">
        <v>0.25659999999999999</v>
      </c>
      <c r="S6" s="36">
        <v>0.25219999999999998</v>
      </c>
      <c r="T6" s="36">
        <v>0.24929999999999999</v>
      </c>
      <c r="U6" s="23">
        <v>43917</v>
      </c>
      <c r="V6" s="17"/>
      <c r="W6" s="38"/>
      <c r="X6" s="17" t="s">
        <v>231</v>
      </c>
      <c r="Y6" s="24">
        <f t="shared" si="1"/>
        <v>3.2143999999999999</v>
      </c>
      <c r="Z6" s="25">
        <f t="shared" si="2"/>
        <v>400</v>
      </c>
      <c r="AA6" s="24">
        <f t="shared" si="0"/>
        <v>0</v>
      </c>
      <c r="AB6" s="44">
        <f t="shared" si="3"/>
        <v>3.2143999999999999</v>
      </c>
      <c r="AC6" s="43">
        <f>Y6</f>
        <v>3.2143999999999999</v>
      </c>
    </row>
    <row r="7" spans="1:29">
      <c r="A7" s="16" t="s">
        <v>260</v>
      </c>
      <c r="B7" s="16">
        <v>1</v>
      </c>
      <c r="C7" s="16" t="s">
        <v>261</v>
      </c>
      <c r="D7" s="16" t="s">
        <v>118</v>
      </c>
      <c r="E7" s="16" t="s">
        <v>120</v>
      </c>
      <c r="F7" s="17" t="s">
        <v>122</v>
      </c>
      <c r="G7" s="17" t="s">
        <v>262</v>
      </c>
      <c r="H7" s="17" t="s">
        <v>121</v>
      </c>
      <c r="I7" s="17" t="s">
        <v>119</v>
      </c>
      <c r="J7" s="18">
        <v>2</v>
      </c>
      <c r="K7" s="19" t="s">
        <v>155</v>
      </c>
      <c r="L7" s="36">
        <v>0.17069999999999999</v>
      </c>
      <c r="M7" s="21"/>
      <c r="N7" s="21"/>
      <c r="O7" s="36">
        <v>0.1106</v>
      </c>
      <c r="P7" s="21"/>
      <c r="Q7" s="21"/>
      <c r="R7" s="21"/>
      <c r="S7" s="21"/>
      <c r="T7" s="21"/>
      <c r="U7" s="23">
        <v>43917</v>
      </c>
      <c r="V7" s="17"/>
      <c r="W7" s="38"/>
      <c r="X7" s="17" t="s">
        <v>263</v>
      </c>
      <c r="Y7" s="24">
        <f t="shared" si="1"/>
        <v>0.17369999999999999</v>
      </c>
      <c r="Z7" s="25">
        <f t="shared" si="2"/>
        <v>50</v>
      </c>
      <c r="AA7" s="24">
        <f t="shared" si="0"/>
        <v>0.1106</v>
      </c>
      <c r="AB7" s="44">
        <f t="shared" si="3"/>
        <v>0.17369999999999999</v>
      </c>
    </row>
    <row r="8" spans="1:29">
      <c r="A8" s="26" t="s">
        <v>264</v>
      </c>
      <c r="B8" s="26">
        <v>1</v>
      </c>
      <c r="C8" s="26" t="s">
        <v>265</v>
      </c>
      <c r="D8" s="26" t="s">
        <v>104</v>
      </c>
      <c r="E8" s="26" t="s">
        <v>106</v>
      </c>
      <c r="F8" s="28" t="s">
        <v>109</v>
      </c>
      <c r="G8" s="28" t="s">
        <v>266</v>
      </c>
      <c r="H8" s="28" t="s">
        <v>108</v>
      </c>
      <c r="I8" s="28" t="s">
        <v>105</v>
      </c>
      <c r="J8" s="29">
        <v>2</v>
      </c>
      <c r="K8" s="30" t="s">
        <v>155</v>
      </c>
      <c r="L8" s="41">
        <v>0.1542</v>
      </c>
      <c r="M8" s="32"/>
      <c r="N8" s="32"/>
      <c r="O8" s="41">
        <v>9.7299999999999998E-2</v>
      </c>
      <c r="P8" s="32"/>
      <c r="Q8" s="32"/>
      <c r="R8" s="32"/>
      <c r="S8" s="32"/>
      <c r="T8" s="32"/>
      <c r="U8" s="33">
        <v>43917</v>
      </c>
      <c r="V8" s="28"/>
      <c r="W8" s="39"/>
      <c r="X8" s="28" t="s">
        <v>267</v>
      </c>
      <c r="Y8" s="24">
        <f t="shared" si="1"/>
        <v>0.15720000000000001</v>
      </c>
      <c r="Z8" s="25">
        <f t="shared" si="2"/>
        <v>50</v>
      </c>
      <c r="AA8" s="24">
        <f t="shared" si="0"/>
        <v>9.7299999999999998E-2</v>
      </c>
      <c r="AB8" s="44">
        <f t="shared" si="3"/>
        <v>0.15720000000000001</v>
      </c>
    </row>
    <row r="9" spans="1:29">
      <c r="A9" s="16" t="s">
        <v>217</v>
      </c>
      <c r="B9" s="16">
        <v>1</v>
      </c>
      <c r="C9" s="16" t="s">
        <v>218</v>
      </c>
      <c r="D9" s="16" t="s">
        <v>135</v>
      </c>
      <c r="E9" s="16" t="s">
        <v>137</v>
      </c>
      <c r="F9" s="17" t="s">
        <v>137</v>
      </c>
      <c r="G9" s="17" t="s">
        <v>219</v>
      </c>
      <c r="H9" s="17" t="s">
        <v>138</v>
      </c>
      <c r="I9" s="17" t="s">
        <v>136</v>
      </c>
      <c r="J9" s="18">
        <v>4</v>
      </c>
      <c r="K9" s="19" t="s">
        <v>155</v>
      </c>
      <c r="L9" s="36">
        <v>0.123</v>
      </c>
      <c r="M9" s="21"/>
      <c r="N9" s="21"/>
      <c r="O9" s="21"/>
      <c r="P9" s="36">
        <v>7.4999999999999997E-2</v>
      </c>
      <c r="Q9" s="21"/>
      <c r="R9" s="21"/>
      <c r="S9" s="21"/>
      <c r="T9" s="21"/>
      <c r="U9" s="23">
        <v>43917</v>
      </c>
      <c r="V9" s="18">
        <v>3.3</v>
      </c>
      <c r="W9" s="38"/>
      <c r="X9" s="17" t="s">
        <v>220</v>
      </c>
      <c r="Y9" s="24">
        <f t="shared" si="1"/>
        <v>0.129</v>
      </c>
      <c r="Z9" s="25">
        <f t="shared" si="2"/>
        <v>50</v>
      </c>
      <c r="AA9" s="24">
        <f t="shared" si="0"/>
        <v>0</v>
      </c>
      <c r="AB9" s="44">
        <f t="shared" si="3"/>
        <v>0.129</v>
      </c>
    </row>
    <row r="10" spans="1:29">
      <c r="A10" s="26" t="s">
        <v>248</v>
      </c>
      <c r="B10" s="26">
        <v>8</v>
      </c>
      <c r="C10" s="26" t="s">
        <v>252</v>
      </c>
      <c r="D10" s="26" t="s">
        <v>127</v>
      </c>
      <c r="E10" s="26" t="s">
        <v>128</v>
      </c>
      <c r="F10" s="28" t="s">
        <v>130</v>
      </c>
      <c r="G10" s="28" t="s">
        <v>253</v>
      </c>
      <c r="H10" s="28" t="s">
        <v>129</v>
      </c>
      <c r="I10" s="28" t="s">
        <v>26</v>
      </c>
      <c r="J10" s="29">
        <v>2</v>
      </c>
      <c r="K10" s="30" t="s">
        <v>210</v>
      </c>
      <c r="L10" s="41">
        <v>7.9399999999999998E-2</v>
      </c>
      <c r="M10" s="32"/>
      <c r="N10" s="32"/>
      <c r="O10" s="32"/>
      <c r="P10" s="41">
        <v>4.53E-2</v>
      </c>
      <c r="Q10" s="32"/>
      <c r="R10" s="32"/>
      <c r="S10" s="32"/>
      <c r="T10" s="32"/>
      <c r="U10" s="33">
        <v>43917</v>
      </c>
      <c r="V10" s="28"/>
      <c r="W10" s="28"/>
      <c r="X10" s="28" t="s">
        <v>254</v>
      </c>
      <c r="Y10" s="24">
        <f t="shared" si="1"/>
        <v>0.65920000000000001</v>
      </c>
      <c r="Z10" s="25">
        <f t="shared" si="2"/>
        <v>400</v>
      </c>
      <c r="AA10" s="24">
        <f t="shared" si="0"/>
        <v>0</v>
      </c>
      <c r="AB10" s="44">
        <f t="shared" si="3"/>
        <v>0.65920000000000001</v>
      </c>
      <c r="AC10" s="43">
        <f>Y10</f>
        <v>0.65920000000000001</v>
      </c>
    </row>
    <row r="11" spans="1:29">
      <c r="A11" s="16" t="s">
        <v>232</v>
      </c>
      <c r="B11" s="16">
        <v>2</v>
      </c>
      <c r="C11" s="16" t="s">
        <v>233</v>
      </c>
      <c r="D11" s="16" t="s">
        <v>162</v>
      </c>
      <c r="E11" s="16" t="s">
        <v>163</v>
      </c>
      <c r="F11" s="17" t="s">
        <v>165</v>
      </c>
      <c r="G11" s="17" t="s">
        <v>236</v>
      </c>
      <c r="H11" s="17" t="s">
        <v>164</v>
      </c>
      <c r="I11" s="17" t="s">
        <v>152</v>
      </c>
      <c r="J11" s="18">
        <v>2</v>
      </c>
      <c r="K11" s="19" t="s">
        <v>155</v>
      </c>
      <c r="L11" s="36">
        <v>4.07E-2</v>
      </c>
      <c r="M11" s="21"/>
      <c r="N11" s="21"/>
      <c r="O11" s="21"/>
      <c r="P11" s="36">
        <v>2.18E-2</v>
      </c>
      <c r="Q11" s="21"/>
      <c r="R11" s="21"/>
      <c r="S11" s="21"/>
      <c r="T11" s="21"/>
      <c r="U11" s="23">
        <v>43917</v>
      </c>
      <c r="V11" s="17"/>
      <c r="W11" s="38"/>
      <c r="X11" s="17" t="s">
        <v>237</v>
      </c>
      <c r="Y11" s="24">
        <f t="shared" si="1"/>
        <v>8.7400000000000005E-2</v>
      </c>
      <c r="Z11" s="25">
        <f t="shared" si="2"/>
        <v>100</v>
      </c>
      <c r="AA11" s="24">
        <f t="shared" si="0"/>
        <v>2.18E-2</v>
      </c>
      <c r="AB11" s="44">
        <f t="shared" si="3"/>
        <v>8.7400000000000005E-2</v>
      </c>
    </row>
    <row r="12" spans="1:29">
      <c r="A12" s="26"/>
      <c r="B12" s="26">
        <v>4</v>
      </c>
      <c r="C12" s="26" t="s">
        <v>214</v>
      </c>
      <c r="D12" s="26" t="s">
        <v>140</v>
      </c>
      <c r="E12" s="26" t="s">
        <v>142</v>
      </c>
      <c r="F12" s="28" t="s">
        <v>142</v>
      </c>
      <c r="G12" s="28" t="s">
        <v>215</v>
      </c>
      <c r="H12" s="28" t="s">
        <v>143</v>
      </c>
      <c r="I12" s="28" t="s">
        <v>141</v>
      </c>
      <c r="J12" s="29">
        <v>2</v>
      </c>
      <c r="K12" s="30" t="s">
        <v>155</v>
      </c>
      <c r="L12" s="41">
        <v>3.4200000000000001E-2</v>
      </c>
      <c r="M12" s="32"/>
      <c r="N12" s="32"/>
      <c r="O12" s="32"/>
      <c r="P12" s="41">
        <v>1.7600000000000001E-2</v>
      </c>
      <c r="Q12" s="32"/>
      <c r="R12" s="32"/>
      <c r="S12" s="32"/>
      <c r="T12" s="32"/>
      <c r="U12" s="33">
        <v>43907</v>
      </c>
      <c r="V12" s="28"/>
      <c r="W12" s="39"/>
      <c r="X12" s="28" t="s">
        <v>216</v>
      </c>
      <c r="Y12" s="24">
        <f t="shared" si="1"/>
        <v>0.14880000000000002</v>
      </c>
      <c r="Z12" s="25">
        <f t="shared" si="2"/>
        <v>200</v>
      </c>
      <c r="AA12" s="24">
        <f t="shared" si="0"/>
        <v>0</v>
      </c>
      <c r="AB12" s="44">
        <f t="shared" si="3"/>
        <v>0.14880000000000002</v>
      </c>
    </row>
    <row r="13" spans="1:29">
      <c r="A13" s="26" t="s">
        <v>208</v>
      </c>
      <c r="B13" s="26">
        <v>13</v>
      </c>
      <c r="C13" s="26" t="s">
        <v>145</v>
      </c>
      <c r="D13" s="26" t="s">
        <v>144</v>
      </c>
      <c r="E13" s="26" t="s">
        <v>145</v>
      </c>
      <c r="F13" s="28" t="s">
        <v>147</v>
      </c>
      <c r="G13" s="28" t="s">
        <v>209</v>
      </c>
      <c r="H13" s="28" t="s">
        <v>146</v>
      </c>
      <c r="I13" s="28" t="s">
        <v>96</v>
      </c>
      <c r="J13" s="29">
        <v>3</v>
      </c>
      <c r="K13" s="30" t="s">
        <v>210</v>
      </c>
      <c r="L13" s="31">
        <v>3.3799999999999997E-2</v>
      </c>
      <c r="M13" s="32"/>
      <c r="N13" s="32"/>
      <c r="O13" s="32"/>
      <c r="P13" s="31">
        <v>1.7399999999999999E-2</v>
      </c>
      <c r="Q13" s="32"/>
      <c r="R13" s="32"/>
      <c r="S13" s="32"/>
      <c r="T13" s="32"/>
      <c r="U13" s="33">
        <v>43917</v>
      </c>
      <c r="V13" s="28"/>
      <c r="W13" s="39"/>
      <c r="X13" s="28" t="s">
        <v>211</v>
      </c>
      <c r="Y13" s="24">
        <f t="shared" si="1"/>
        <v>0.49789999999999995</v>
      </c>
      <c r="Z13" s="25">
        <f t="shared" si="2"/>
        <v>650</v>
      </c>
      <c r="AA13" s="24">
        <f t="shared" si="0"/>
        <v>0</v>
      </c>
      <c r="AB13" s="44">
        <f t="shared" si="3"/>
        <v>0.49789999999999995</v>
      </c>
    </row>
    <row r="14" spans="1:29">
      <c r="A14" s="16"/>
      <c r="B14" s="16">
        <v>12</v>
      </c>
      <c r="C14" s="16" t="s">
        <v>205</v>
      </c>
      <c r="D14" s="16" t="s">
        <v>183</v>
      </c>
      <c r="E14" s="16" t="s">
        <v>185</v>
      </c>
      <c r="F14" s="17" t="s">
        <v>185</v>
      </c>
      <c r="G14" s="17" t="s">
        <v>206</v>
      </c>
      <c r="H14" s="17" t="s">
        <v>186</v>
      </c>
      <c r="I14" s="17" t="s">
        <v>184</v>
      </c>
      <c r="J14" s="18">
        <v>2</v>
      </c>
      <c r="K14" s="19" t="s">
        <v>155</v>
      </c>
      <c r="L14" s="20">
        <v>3.3500000000000002E-2</v>
      </c>
      <c r="M14" s="21"/>
      <c r="N14" s="21"/>
      <c r="O14" s="21"/>
      <c r="P14" s="20">
        <v>1.7299999999999999E-2</v>
      </c>
      <c r="Q14" s="21"/>
      <c r="R14" s="21"/>
      <c r="S14" s="21"/>
      <c r="T14" s="21"/>
      <c r="U14" s="23">
        <v>43917</v>
      </c>
      <c r="V14" s="17"/>
      <c r="W14" s="38"/>
      <c r="X14" s="17" t="s">
        <v>207</v>
      </c>
      <c r="Y14" s="24">
        <f t="shared" si="1"/>
        <v>0.43800000000000006</v>
      </c>
      <c r="Z14" s="25">
        <f t="shared" si="2"/>
        <v>600</v>
      </c>
      <c r="AA14" s="24">
        <f t="shared" si="0"/>
        <v>0</v>
      </c>
      <c r="AB14" s="44">
        <f t="shared" si="3"/>
        <v>0.43800000000000006</v>
      </c>
    </row>
    <row r="15" spans="1:29">
      <c r="A15" s="16" t="s">
        <v>208</v>
      </c>
      <c r="B15" s="16">
        <v>2</v>
      </c>
      <c r="C15" s="16" t="s">
        <v>149</v>
      </c>
      <c r="D15" s="16" t="s">
        <v>148</v>
      </c>
      <c r="E15" s="16" t="s">
        <v>149</v>
      </c>
      <c r="F15" s="17" t="s">
        <v>149</v>
      </c>
      <c r="G15" s="17" t="s">
        <v>212</v>
      </c>
      <c r="H15" s="17" t="s">
        <v>150</v>
      </c>
      <c r="I15" s="17" t="s">
        <v>96</v>
      </c>
      <c r="J15" s="18">
        <v>3</v>
      </c>
      <c r="K15" s="19" t="s">
        <v>210</v>
      </c>
      <c r="L15" s="36">
        <v>2.93E-2</v>
      </c>
      <c r="M15" s="21"/>
      <c r="N15" s="21"/>
      <c r="O15" s="21"/>
      <c r="P15" s="21"/>
      <c r="Q15" s="36">
        <v>1.4500000000000001E-2</v>
      </c>
      <c r="R15" s="21"/>
      <c r="S15" s="21"/>
      <c r="T15" s="21"/>
      <c r="U15" s="23">
        <v>43917</v>
      </c>
      <c r="V15" s="17"/>
      <c r="W15" s="38"/>
      <c r="X15" s="17" t="s">
        <v>213</v>
      </c>
      <c r="Y15" s="24">
        <f t="shared" si="1"/>
        <v>6.7599999999999993E-2</v>
      </c>
      <c r="Z15" s="25">
        <f t="shared" si="2"/>
        <v>100</v>
      </c>
      <c r="AA15" s="24">
        <f t="shared" si="0"/>
        <v>0</v>
      </c>
      <c r="AB15" s="44">
        <f t="shared" si="3"/>
        <v>6.7599999999999993E-2</v>
      </c>
    </row>
    <row r="16" spans="1:29">
      <c r="A16" s="16" t="s">
        <v>232</v>
      </c>
      <c r="B16" s="16">
        <v>2</v>
      </c>
      <c r="C16" s="16" t="s">
        <v>233</v>
      </c>
      <c r="D16" s="16" t="s">
        <v>151</v>
      </c>
      <c r="E16" s="16" t="s">
        <v>153</v>
      </c>
      <c r="F16" s="17" t="s">
        <v>156</v>
      </c>
      <c r="G16" s="17" t="s">
        <v>236</v>
      </c>
      <c r="H16" s="17" t="s">
        <v>154</v>
      </c>
      <c r="I16" s="17" t="s">
        <v>152</v>
      </c>
      <c r="J16" s="18">
        <v>2</v>
      </c>
      <c r="K16" s="19" t="s">
        <v>155</v>
      </c>
      <c r="L16" s="20">
        <v>2.6700000000000002E-2</v>
      </c>
      <c r="M16" s="21"/>
      <c r="N16" s="21"/>
      <c r="O16" s="21"/>
      <c r="P16" s="21"/>
      <c r="Q16" s="20">
        <v>1.3299999999999999E-2</v>
      </c>
      <c r="R16" s="21"/>
      <c r="S16" s="21"/>
      <c r="T16" s="21"/>
      <c r="U16" s="23">
        <v>43917</v>
      </c>
      <c r="V16" s="17"/>
      <c r="W16" s="38"/>
      <c r="X16" s="17" t="s">
        <v>239</v>
      </c>
      <c r="Y16" s="24">
        <f t="shared" si="1"/>
        <v>5.9400000000000001E-2</v>
      </c>
      <c r="Z16" s="25">
        <f t="shared" si="2"/>
        <v>100</v>
      </c>
      <c r="AA16" s="24">
        <f>IF(Z16&lt;10,L16,IF(Z16&lt;30,M16,IF(Z16&lt;50,N16,IF(Z16&lt;100,O16,IF(Z16&lt;200,P16,IF(Z16&lt;500,Q16,IF(Z16&lt;1000,R16,IF(Z16&lt;2000,S16,T16))))))))</f>
        <v>0</v>
      </c>
      <c r="AB16" s="44">
        <f t="shared" si="3"/>
        <v>5.9400000000000001E-2</v>
      </c>
    </row>
    <row r="17" spans="1:28">
      <c r="A17" s="26" t="s">
        <v>232</v>
      </c>
      <c r="B17" s="26">
        <v>2</v>
      </c>
      <c r="C17" s="26" t="s">
        <v>233</v>
      </c>
      <c r="D17" s="26" t="s">
        <v>191</v>
      </c>
      <c r="E17" s="26" t="s">
        <v>192</v>
      </c>
      <c r="F17" s="28" t="s">
        <v>194</v>
      </c>
      <c r="G17" s="28" t="s">
        <v>236</v>
      </c>
      <c r="H17" s="28" t="s">
        <v>193</v>
      </c>
      <c r="I17" s="28" t="s">
        <v>152</v>
      </c>
      <c r="J17" s="29">
        <v>2</v>
      </c>
      <c r="K17" s="30" t="s">
        <v>155</v>
      </c>
      <c r="L17" s="31">
        <v>2.6200000000000001E-2</v>
      </c>
      <c r="M17" s="32"/>
      <c r="N17" s="32"/>
      <c r="O17" s="32"/>
      <c r="P17" s="32"/>
      <c r="Q17" s="41">
        <v>1.2999999999999999E-2</v>
      </c>
      <c r="R17" s="32"/>
      <c r="S17" s="32"/>
      <c r="T17" s="32"/>
      <c r="U17" s="33">
        <v>43917</v>
      </c>
      <c r="V17" s="28"/>
      <c r="W17" s="39"/>
      <c r="X17" s="28" t="s">
        <v>238</v>
      </c>
      <c r="Y17" s="24">
        <f t="shared" si="1"/>
        <v>5.8400000000000001E-2</v>
      </c>
      <c r="Z17" s="25">
        <f t="shared" si="2"/>
        <v>100</v>
      </c>
      <c r="AA17" s="24">
        <f t="shared" si="0"/>
        <v>0</v>
      </c>
      <c r="AB17" s="44">
        <f t="shared" si="3"/>
        <v>5.8400000000000001E-2</v>
      </c>
    </row>
    <row r="18" spans="1:28">
      <c r="A18" s="16" t="s">
        <v>91</v>
      </c>
      <c r="B18" s="16">
        <v>13</v>
      </c>
      <c r="C18" s="16" t="s">
        <v>197</v>
      </c>
      <c r="D18" s="16" t="s">
        <v>54</v>
      </c>
      <c r="E18" s="17" t="s">
        <v>56</v>
      </c>
      <c r="F18" s="17" t="s">
        <v>59</v>
      </c>
      <c r="G18" s="17" t="s">
        <v>139</v>
      </c>
      <c r="H18" s="17" t="s">
        <v>58</v>
      </c>
      <c r="I18" s="17" t="s">
        <v>55</v>
      </c>
      <c r="J18" s="18">
        <v>2</v>
      </c>
      <c r="K18" s="19" t="s">
        <v>155</v>
      </c>
      <c r="L18" s="20">
        <v>2.2100000000000002E-2</v>
      </c>
      <c r="M18" s="21"/>
      <c r="N18" s="21"/>
      <c r="O18" s="21"/>
      <c r="P18" s="21"/>
      <c r="Q18" s="36">
        <v>1.06E-2</v>
      </c>
      <c r="R18" s="21"/>
      <c r="S18" s="21"/>
      <c r="T18" s="21"/>
      <c r="U18" s="23">
        <v>43917</v>
      </c>
      <c r="V18" s="18">
        <v>25</v>
      </c>
      <c r="W18" s="18" t="s">
        <v>198</v>
      </c>
      <c r="X18" s="17" t="s">
        <v>196</v>
      </c>
      <c r="Y18" s="24">
        <f t="shared" si="1"/>
        <v>0.32629999999999998</v>
      </c>
      <c r="Z18" s="25">
        <f t="shared" si="2"/>
        <v>650</v>
      </c>
      <c r="AA18" s="24">
        <f t="shared" si="0"/>
        <v>0</v>
      </c>
      <c r="AB18" s="44">
        <f t="shared" si="3"/>
        <v>0.32629999999999998</v>
      </c>
    </row>
    <row r="19" spans="1:28">
      <c r="A19" s="16"/>
      <c r="B19" s="16">
        <v>8</v>
      </c>
      <c r="C19" s="16" t="s">
        <v>246</v>
      </c>
      <c r="D19" s="16" t="s">
        <v>95</v>
      </c>
      <c r="E19" s="16" t="s">
        <v>97</v>
      </c>
      <c r="F19" s="17" t="s">
        <v>97</v>
      </c>
      <c r="G19" s="17" t="s">
        <v>212</v>
      </c>
      <c r="H19" s="17" t="s">
        <v>98</v>
      </c>
      <c r="I19" s="17" t="s">
        <v>96</v>
      </c>
      <c r="J19" s="18">
        <v>3</v>
      </c>
      <c r="K19" s="19" t="s">
        <v>155</v>
      </c>
      <c r="L19" s="36">
        <v>2.18E-2</v>
      </c>
      <c r="M19" s="21"/>
      <c r="N19" s="21"/>
      <c r="O19" s="21"/>
      <c r="P19" s="21"/>
      <c r="Q19" s="36">
        <v>1.04E-2</v>
      </c>
      <c r="R19" s="21"/>
      <c r="S19" s="21"/>
      <c r="T19" s="21"/>
      <c r="U19" s="23">
        <v>43918</v>
      </c>
      <c r="V19" s="17"/>
      <c r="W19" s="38"/>
      <c r="X19" s="17" t="s">
        <v>247</v>
      </c>
      <c r="Y19" s="24">
        <f t="shared" si="1"/>
        <v>0.2104</v>
      </c>
      <c r="Z19" s="25">
        <f t="shared" si="2"/>
        <v>400</v>
      </c>
      <c r="AA19" s="24">
        <f t="shared" si="0"/>
        <v>1.04E-2</v>
      </c>
      <c r="AB19" s="44">
        <f t="shared" si="3"/>
        <v>0.2104</v>
      </c>
    </row>
    <row r="20" spans="1:28">
      <c r="A20" s="26" t="s">
        <v>91</v>
      </c>
      <c r="B20" s="26">
        <v>3</v>
      </c>
      <c r="C20" s="26" t="s">
        <v>204</v>
      </c>
      <c r="D20" s="26" t="s">
        <v>99</v>
      </c>
      <c r="E20" s="26" t="s">
        <v>101</v>
      </c>
      <c r="F20" s="28" t="s">
        <v>103</v>
      </c>
      <c r="G20" s="28" t="s">
        <v>139</v>
      </c>
      <c r="H20" s="28" t="s">
        <v>102</v>
      </c>
      <c r="I20" s="28" t="s">
        <v>100</v>
      </c>
      <c r="J20" s="29">
        <v>2</v>
      </c>
      <c r="K20" s="30" t="s">
        <v>155</v>
      </c>
      <c r="L20" s="41">
        <v>1.03E-2</v>
      </c>
      <c r="M20" s="32"/>
      <c r="N20" s="32"/>
      <c r="O20" s="32"/>
      <c r="P20" s="32"/>
      <c r="Q20" s="41">
        <v>4.4000000000000003E-3</v>
      </c>
      <c r="R20" s="32"/>
      <c r="S20" s="32"/>
      <c r="T20" s="32"/>
      <c r="U20" s="33">
        <v>43917</v>
      </c>
      <c r="V20" s="29">
        <v>16</v>
      </c>
      <c r="W20" s="29" t="s">
        <v>198</v>
      </c>
      <c r="X20" s="28" t="s">
        <v>196</v>
      </c>
      <c r="Y20" s="24">
        <f t="shared" si="1"/>
        <v>3.9900000000000005E-2</v>
      </c>
      <c r="Z20" s="25">
        <f t="shared" si="2"/>
        <v>150</v>
      </c>
      <c r="AA20" s="24">
        <f t="shared" si="0"/>
        <v>0</v>
      </c>
      <c r="AB20" s="44">
        <f t="shared" si="3"/>
        <v>3.9900000000000005E-2</v>
      </c>
    </row>
    <row r="21" spans="1:28" ht="15.75" customHeight="1">
      <c r="A21" s="16" t="s">
        <v>91</v>
      </c>
      <c r="B21" s="16">
        <v>3</v>
      </c>
      <c r="C21" s="16" t="s">
        <v>107</v>
      </c>
      <c r="D21" s="16" t="s">
        <v>48</v>
      </c>
      <c r="E21" s="17" t="s">
        <v>50</v>
      </c>
      <c r="F21" s="17" t="s">
        <v>52</v>
      </c>
      <c r="G21" s="17" t="s">
        <v>139</v>
      </c>
      <c r="H21" s="17" t="s">
        <v>51</v>
      </c>
      <c r="I21" s="17" t="s">
        <v>39</v>
      </c>
      <c r="J21" s="18">
        <v>2</v>
      </c>
      <c r="K21" s="19" t="s">
        <v>155</v>
      </c>
      <c r="L21" s="36">
        <v>8.3000000000000001E-3</v>
      </c>
      <c r="M21" s="21"/>
      <c r="N21" s="21"/>
      <c r="O21" s="21"/>
      <c r="P21" s="21"/>
      <c r="Q21" s="22">
        <v>3.3E-3</v>
      </c>
      <c r="R21" s="21"/>
      <c r="S21" s="21"/>
      <c r="T21" s="21"/>
      <c r="U21" s="23">
        <v>43917</v>
      </c>
      <c r="V21" s="18">
        <v>50</v>
      </c>
      <c r="W21" s="18" t="s">
        <v>195</v>
      </c>
      <c r="X21" s="17" t="s">
        <v>196</v>
      </c>
      <c r="Y21" s="24">
        <f t="shared" si="1"/>
        <v>3.39E-2</v>
      </c>
      <c r="Z21" s="25">
        <f t="shared" si="2"/>
        <v>150</v>
      </c>
      <c r="AA21" s="24">
        <f t="shared" si="0"/>
        <v>0</v>
      </c>
      <c r="AB21" s="44">
        <f t="shared" si="3"/>
        <v>3.39E-2</v>
      </c>
    </row>
    <row r="22" spans="1:28" ht="15.75" customHeight="1">
      <c r="A22" s="16" t="s">
        <v>248</v>
      </c>
      <c r="B22" s="16">
        <v>5</v>
      </c>
      <c r="C22" s="16" t="s">
        <v>252</v>
      </c>
      <c r="D22" s="16" t="s">
        <v>24</v>
      </c>
      <c r="E22" s="16" t="s">
        <v>19</v>
      </c>
      <c r="F22" s="17" t="s">
        <v>31</v>
      </c>
      <c r="G22" s="17" t="s">
        <v>250</v>
      </c>
      <c r="H22" s="17" t="s">
        <v>29</v>
      </c>
      <c r="I22" s="17" t="s">
        <v>26</v>
      </c>
      <c r="J22" s="18">
        <v>2</v>
      </c>
      <c r="K22" s="19" t="s">
        <v>155</v>
      </c>
      <c r="L22" s="20">
        <v>8.2000000000000007E-3</v>
      </c>
      <c r="M22" s="21"/>
      <c r="N22" s="21"/>
      <c r="O22" s="21"/>
      <c r="P22" s="21"/>
      <c r="Q22" s="20">
        <v>3.2000000000000002E-3</v>
      </c>
      <c r="R22" s="21"/>
      <c r="S22" s="21"/>
      <c r="T22" s="21"/>
      <c r="U22" s="23">
        <v>43917</v>
      </c>
      <c r="V22" s="17"/>
      <c r="W22" s="17"/>
      <c r="X22" s="17" t="s">
        <v>258</v>
      </c>
      <c r="Y22" s="24">
        <f t="shared" si="1"/>
        <v>5.6000000000000001E-2</v>
      </c>
      <c r="Z22" s="25">
        <f t="shared" si="2"/>
        <v>250</v>
      </c>
      <c r="AA22" s="24">
        <f t="shared" si="0"/>
        <v>3.2000000000000002E-3</v>
      </c>
      <c r="AB22" s="44">
        <f t="shared" si="3"/>
        <v>5.6000000000000001E-2</v>
      </c>
    </row>
    <row r="23" spans="1:28" ht="15.75" customHeight="1">
      <c r="A23" s="26" t="s">
        <v>232</v>
      </c>
      <c r="B23" s="26">
        <v>18</v>
      </c>
      <c r="C23" s="26" t="s">
        <v>233</v>
      </c>
      <c r="D23" s="26" t="s">
        <v>179</v>
      </c>
      <c r="E23" s="26" t="s">
        <v>180</v>
      </c>
      <c r="F23" s="28" t="s">
        <v>182</v>
      </c>
      <c r="G23" s="28" t="s">
        <v>234</v>
      </c>
      <c r="H23" s="28" t="s">
        <v>181</v>
      </c>
      <c r="I23" s="28" t="s">
        <v>152</v>
      </c>
      <c r="J23" s="29">
        <v>2</v>
      </c>
      <c r="K23" s="30" t="s">
        <v>155</v>
      </c>
      <c r="L23" s="41">
        <v>7.9000000000000008E-3</v>
      </c>
      <c r="M23" s="32"/>
      <c r="N23" s="32"/>
      <c r="O23" s="32"/>
      <c r="P23" s="32"/>
      <c r="Q23" s="41">
        <v>3.0999999999999999E-3</v>
      </c>
      <c r="R23" s="32"/>
      <c r="S23" s="32"/>
      <c r="T23" s="32"/>
      <c r="U23" s="33">
        <v>43917</v>
      </c>
      <c r="V23" s="28"/>
      <c r="W23" s="39"/>
      <c r="X23" s="28" t="s">
        <v>235</v>
      </c>
      <c r="Y23" s="24">
        <f t="shared" si="1"/>
        <v>0.19620000000000001</v>
      </c>
      <c r="Z23" s="25">
        <f t="shared" si="2"/>
        <v>900</v>
      </c>
      <c r="AA23" s="24">
        <f t="shared" si="0"/>
        <v>0</v>
      </c>
      <c r="AB23" s="44">
        <f t="shared" si="3"/>
        <v>0.19620000000000001</v>
      </c>
    </row>
    <row r="24" spans="1:28" ht="15.75" customHeight="1">
      <c r="A24" s="16" t="s">
        <v>91</v>
      </c>
      <c r="B24" s="16">
        <v>10</v>
      </c>
      <c r="C24" s="16" t="s">
        <v>107</v>
      </c>
      <c r="D24" s="16" t="s">
        <v>77</v>
      </c>
      <c r="E24" s="37" t="s">
        <v>79</v>
      </c>
      <c r="F24" s="17" t="s">
        <v>81</v>
      </c>
      <c r="G24" s="17" t="s">
        <v>139</v>
      </c>
      <c r="H24" s="17" t="s">
        <v>80</v>
      </c>
      <c r="I24" s="17" t="s">
        <v>39</v>
      </c>
      <c r="J24" s="18">
        <v>2</v>
      </c>
      <c r="K24" s="19" t="s">
        <v>155</v>
      </c>
      <c r="L24" s="20">
        <v>7.7999999999999996E-3</v>
      </c>
      <c r="M24" s="21"/>
      <c r="N24" s="21"/>
      <c r="O24" s="21"/>
      <c r="P24" s="21"/>
      <c r="Q24" s="20">
        <v>3.0999999999999999E-3</v>
      </c>
      <c r="R24" s="21"/>
      <c r="S24" s="21"/>
      <c r="T24" s="21"/>
      <c r="U24" s="23">
        <v>43917</v>
      </c>
      <c r="V24" s="18">
        <v>25</v>
      </c>
      <c r="W24" s="18" t="s">
        <v>198</v>
      </c>
      <c r="X24" s="17" t="s">
        <v>196</v>
      </c>
      <c r="Y24" s="24">
        <f t="shared" si="1"/>
        <v>0.108</v>
      </c>
      <c r="Z24" s="25">
        <f t="shared" si="2"/>
        <v>500</v>
      </c>
      <c r="AA24" s="24">
        <f t="shared" si="0"/>
        <v>0</v>
      </c>
      <c r="AB24" s="44">
        <f t="shared" si="3"/>
        <v>0.108</v>
      </c>
    </row>
    <row r="25" spans="1:28" ht="15.75" customHeight="1">
      <c r="A25" s="26" t="s">
        <v>91</v>
      </c>
      <c r="B25" s="26">
        <v>16</v>
      </c>
      <c r="C25" s="26" t="s">
        <v>107</v>
      </c>
      <c r="D25" s="26" t="s">
        <v>38</v>
      </c>
      <c r="E25" s="35" t="s">
        <v>40</v>
      </c>
      <c r="F25" s="28" t="s">
        <v>43</v>
      </c>
      <c r="G25" s="28" t="s">
        <v>139</v>
      </c>
      <c r="H25" s="28" t="s">
        <v>42</v>
      </c>
      <c r="I25" s="28" t="s">
        <v>39</v>
      </c>
      <c r="J25" s="29">
        <v>2</v>
      </c>
      <c r="K25" s="30" t="s">
        <v>155</v>
      </c>
      <c r="L25" s="31">
        <v>4.3E-3</v>
      </c>
      <c r="M25" s="32"/>
      <c r="N25" s="32"/>
      <c r="O25" s="32"/>
      <c r="P25" s="32"/>
      <c r="Q25" s="41">
        <v>1.6000000000000001E-3</v>
      </c>
      <c r="R25" s="32"/>
      <c r="S25" s="32"/>
      <c r="T25" s="32"/>
      <c r="U25" s="33">
        <v>43917</v>
      </c>
      <c r="V25" s="29">
        <v>16</v>
      </c>
      <c r="W25" s="29" t="s">
        <v>195</v>
      </c>
      <c r="X25" s="28" t="s">
        <v>196</v>
      </c>
      <c r="Y25" s="24">
        <f t="shared" si="1"/>
        <v>0.1168</v>
      </c>
      <c r="Z25" s="25">
        <f t="shared" si="2"/>
        <v>800</v>
      </c>
      <c r="AA25" s="24">
        <f t="shared" si="0"/>
        <v>0</v>
      </c>
      <c r="AB25" s="44">
        <f t="shared" si="3"/>
        <v>0.1168</v>
      </c>
    </row>
    <row r="26" spans="1:28" ht="15.75" customHeight="1">
      <c r="A26" s="16" t="s">
        <v>91</v>
      </c>
      <c r="B26" s="16">
        <v>2</v>
      </c>
      <c r="C26" s="16" t="s">
        <v>107</v>
      </c>
      <c r="D26" s="16" t="s">
        <v>60</v>
      </c>
      <c r="E26" s="17" t="s">
        <v>61</v>
      </c>
      <c r="F26" s="17" t="s">
        <v>63</v>
      </c>
      <c r="G26" s="17" t="s">
        <v>199</v>
      </c>
      <c r="H26" s="17" t="s">
        <v>62</v>
      </c>
      <c r="I26" s="17" t="s">
        <v>39</v>
      </c>
      <c r="J26" s="18">
        <v>2</v>
      </c>
      <c r="K26" s="19" t="s">
        <v>155</v>
      </c>
      <c r="L26" s="20">
        <v>1.9E-3</v>
      </c>
      <c r="M26" s="21"/>
      <c r="N26" s="21"/>
      <c r="O26" s="21"/>
      <c r="P26" s="21"/>
      <c r="Q26" s="36">
        <v>5.9999999999999995E-4</v>
      </c>
      <c r="R26" s="21"/>
      <c r="S26" s="21"/>
      <c r="T26" s="21"/>
      <c r="U26" s="23">
        <v>43917</v>
      </c>
      <c r="V26" s="18">
        <v>50</v>
      </c>
      <c r="W26" s="23" t="s">
        <v>203</v>
      </c>
      <c r="X26" s="17" t="s">
        <v>196</v>
      </c>
      <c r="Y26" s="24">
        <f t="shared" si="1"/>
        <v>9.7999999999999997E-3</v>
      </c>
      <c r="Z26" s="25">
        <f t="shared" si="2"/>
        <v>100</v>
      </c>
      <c r="AA26" s="24">
        <f t="shared" si="0"/>
        <v>0</v>
      </c>
      <c r="AB26" s="44">
        <f t="shared" si="3"/>
        <v>9.7999999999999997E-3</v>
      </c>
    </row>
    <row r="27" spans="1:28" ht="15.75" customHeight="1">
      <c r="A27" s="26" t="s">
        <v>248</v>
      </c>
      <c r="B27" s="26">
        <v>6</v>
      </c>
      <c r="C27" s="26" t="s">
        <v>249</v>
      </c>
      <c r="D27" s="26" t="s">
        <v>32</v>
      </c>
      <c r="E27" s="26" t="s">
        <v>35</v>
      </c>
      <c r="F27" s="28" t="s">
        <v>37</v>
      </c>
      <c r="G27" s="28" t="s">
        <v>250</v>
      </c>
      <c r="H27" s="28" t="s">
        <v>36</v>
      </c>
      <c r="I27" s="28" t="s">
        <v>34</v>
      </c>
      <c r="J27" s="29">
        <v>2</v>
      </c>
      <c r="K27" s="30" t="s">
        <v>155</v>
      </c>
      <c r="L27" s="31">
        <v>1.9E-3</v>
      </c>
      <c r="M27" s="32"/>
      <c r="N27" s="32"/>
      <c r="O27" s="32"/>
      <c r="P27" s="32"/>
      <c r="Q27" s="32"/>
      <c r="R27" s="32"/>
      <c r="S27" s="41">
        <v>5.9999999999999995E-4</v>
      </c>
      <c r="T27" s="32"/>
      <c r="U27" s="33">
        <v>43917</v>
      </c>
      <c r="V27" s="28"/>
      <c r="W27" s="28"/>
      <c r="X27" s="28" t="s">
        <v>251</v>
      </c>
      <c r="Y27" s="24">
        <f t="shared" si="1"/>
        <v>2.9400000000000003E-2</v>
      </c>
      <c r="Z27" s="25">
        <f t="shared" si="2"/>
        <v>300</v>
      </c>
      <c r="AA27" s="24">
        <f t="shared" si="0"/>
        <v>0</v>
      </c>
      <c r="AB27" s="44">
        <f t="shared" si="3"/>
        <v>2.9400000000000003E-2</v>
      </c>
    </row>
    <row r="28" spans="1:28" ht="15.75" customHeight="1">
      <c r="A28" s="26" t="s">
        <v>91</v>
      </c>
      <c r="B28" s="26">
        <v>1</v>
      </c>
      <c r="C28" s="26" t="s">
        <v>107</v>
      </c>
      <c r="D28" s="26" t="s">
        <v>90</v>
      </c>
      <c r="E28" s="26" t="s">
        <v>92</v>
      </c>
      <c r="F28" s="35" t="s">
        <v>94</v>
      </c>
      <c r="G28" s="35" t="s">
        <v>199</v>
      </c>
      <c r="H28" s="35" t="s">
        <v>93</v>
      </c>
      <c r="I28" s="26" t="s">
        <v>39</v>
      </c>
      <c r="J28" s="35">
        <v>2</v>
      </c>
      <c r="K28" s="30" t="s">
        <v>155</v>
      </c>
      <c r="L28" s="41">
        <v>1.8E-3</v>
      </c>
      <c r="N28" s="26"/>
      <c r="O28" s="26"/>
      <c r="P28" s="26"/>
      <c r="Q28" s="26"/>
      <c r="R28" s="26"/>
      <c r="S28" s="35" t="s">
        <v>200</v>
      </c>
      <c r="T28" s="26"/>
      <c r="U28" s="34">
        <v>43960</v>
      </c>
      <c r="V28" s="26" t="s">
        <v>201</v>
      </c>
      <c r="W28" s="26"/>
      <c r="X28" s="35" t="s">
        <v>202</v>
      </c>
      <c r="Y28" s="24">
        <f t="shared" si="1"/>
        <v>4.8000000000000004E-3</v>
      </c>
      <c r="Z28" s="25">
        <f t="shared" si="2"/>
        <v>50</v>
      </c>
      <c r="AA28" s="24">
        <f t="shared" si="0"/>
        <v>0</v>
      </c>
      <c r="AB28" s="44">
        <f t="shared" si="3"/>
        <v>4.8000000000000004E-3</v>
      </c>
    </row>
    <row r="29" spans="1:28" ht="15.75" customHeight="1">
      <c r="A29" s="26" t="s">
        <v>91</v>
      </c>
      <c r="B29" s="26">
        <v>2</v>
      </c>
      <c r="C29" s="26" t="s">
        <v>107</v>
      </c>
      <c r="D29" s="26" t="s">
        <v>131</v>
      </c>
      <c r="E29" s="35" t="s">
        <v>132</v>
      </c>
      <c r="F29" s="28" t="s">
        <v>134</v>
      </c>
      <c r="G29" s="28" t="s">
        <v>199</v>
      </c>
      <c r="H29" s="28" t="s">
        <v>133</v>
      </c>
      <c r="I29" s="28" t="s">
        <v>39</v>
      </c>
      <c r="J29" s="29">
        <v>2</v>
      </c>
      <c r="K29" s="30" t="s">
        <v>155</v>
      </c>
      <c r="L29" s="31">
        <v>1.8E-3</v>
      </c>
      <c r="M29" s="32"/>
      <c r="N29" s="32"/>
      <c r="O29" s="32"/>
      <c r="P29" s="32"/>
      <c r="Q29" s="41">
        <v>5.9999999999999995E-4</v>
      </c>
      <c r="R29" s="32"/>
      <c r="S29" s="32"/>
      <c r="T29" s="32"/>
      <c r="U29" s="33">
        <v>43917</v>
      </c>
      <c r="V29" s="29">
        <v>50</v>
      </c>
      <c r="W29" s="33" t="s">
        <v>203</v>
      </c>
      <c r="X29" s="28" t="s">
        <v>196</v>
      </c>
      <c r="Y29" s="24">
        <f t="shared" si="1"/>
        <v>9.6000000000000009E-3</v>
      </c>
      <c r="Z29" s="25">
        <f t="shared" si="2"/>
        <v>100</v>
      </c>
      <c r="AA29" s="24">
        <f t="shared" si="0"/>
        <v>0</v>
      </c>
      <c r="AB29" s="44">
        <f t="shared" si="3"/>
        <v>9.6000000000000009E-3</v>
      </c>
    </row>
    <row r="30" spans="1:28" ht="15.75" customHeight="1">
      <c r="A30" s="26" t="s">
        <v>248</v>
      </c>
      <c r="B30" s="26">
        <v>7</v>
      </c>
      <c r="C30" s="26" t="s">
        <v>255</v>
      </c>
      <c r="D30" s="26" t="s">
        <v>17</v>
      </c>
      <c r="E30" s="26" t="s">
        <v>19</v>
      </c>
      <c r="F30" s="35" t="s">
        <v>21</v>
      </c>
      <c r="G30" s="35" t="s">
        <v>250</v>
      </c>
      <c r="H30" s="26" t="s">
        <v>20</v>
      </c>
      <c r="I30" s="26" t="s">
        <v>18</v>
      </c>
      <c r="J30" s="35">
        <v>2</v>
      </c>
      <c r="K30" s="30" t="s">
        <v>155</v>
      </c>
      <c r="L30" s="41">
        <v>1.6000000000000001E-3</v>
      </c>
      <c r="M30" s="35"/>
      <c r="N30" s="26"/>
      <c r="O30" s="26"/>
      <c r="P30" s="26"/>
      <c r="Q30" s="26"/>
      <c r="R30" s="26"/>
      <c r="S30" s="35" t="s">
        <v>256</v>
      </c>
      <c r="T30" s="35"/>
      <c r="U30" s="34">
        <v>43960</v>
      </c>
      <c r="V30" s="26"/>
      <c r="W30" s="26"/>
      <c r="X30" s="35" t="s">
        <v>257</v>
      </c>
      <c r="Y30" s="24">
        <f t="shared" si="1"/>
        <v>3.2199999999999999E-2</v>
      </c>
      <c r="Z30" s="25">
        <f t="shared" si="2"/>
        <v>350</v>
      </c>
      <c r="AA30" s="24">
        <f t="shared" si="0"/>
        <v>0</v>
      </c>
      <c r="AB30" s="44">
        <f t="shared" si="3"/>
        <v>3.2199999999999999E-2</v>
      </c>
    </row>
    <row r="31" spans="1:28" ht="15.75" customHeight="1">
      <c r="A31" s="16" t="s">
        <v>248</v>
      </c>
      <c r="B31" s="16">
        <v>2</v>
      </c>
      <c r="C31" s="16" t="s">
        <v>249</v>
      </c>
      <c r="D31" s="16" t="s">
        <v>82</v>
      </c>
      <c r="E31" s="16" t="s">
        <v>84</v>
      </c>
      <c r="F31" s="17" t="s">
        <v>86</v>
      </c>
      <c r="G31" s="17" t="s">
        <v>250</v>
      </c>
      <c r="H31" s="17" t="s">
        <v>85</v>
      </c>
      <c r="I31" s="17" t="s">
        <v>34</v>
      </c>
      <c r="J31" s="18">
        <v>2</v>
      </c>
      <c r="K31" s="19" t="s">
        <v>155</v>
      </c>
      <c r="L31" s="36">
        <v>1.1000000000000001E-3</v>
      </c>
      <c r="M31" s="21"/>
      <c r="N31" s="21"/>
      <c r="O31" s="21"/>
      <c r="P31" s="21"/>
      <c r="Q31" s="21"/>
      <c r="R31" s="21"/>
      <c r="S31" s="36">
        <v>4.0000000000000002E-4</v>
      </c>
      <c r="T31" s="21"/>
      <c r="U31" s="23">
        <v>43917</v>
      </c>
      <c r="V31" s="17"/>
      <c r="W31" s="17"/>
      <c r="X31" s="17" t="s">
        <v>251</v>
      </c>
      <c r="Y31" s="24">
        <f t="shared" si="1"/>
        <v>8.2000000000000007E-3</v>
      </c>
      <c r="Z31" s="25">
        <f t="shared" si="2"/>
        <v>100</v>
      </c>
      <c r="AA31" s="24">
        <f t="shared" si="0"/>
        <v>0</v>
      </c>
      <c r="AB31" s="44">
        <f t="shared" si="3"/>
        <v>8.2000000000000007E-3</v>
      </c>
    </row>
    <row r="32" spans="1:28" ht="15.75" customHeight="1">
      <c r="A32" s="26" t="s">
        <v>248</v>
      </c>
      <c r="B32" s="26">
        <v>2</v>
      </c>
      <c r="C32" s="26" t="s">
        <v>249</v>
      </c>
      <c r="D32" s="26" t="s">
        <v>123</v>
      </c>
      <c r="E32" s="26" t="s">
        <v>124</v>
      </c>
      <c r="F32" s="28" t="s">
        <v>126</v>
      </c>
      <c r="G32" s="28" t="s">
        <v>250</v>
      </c>
      <c r="H32" s="28" t="s">
        <v>125</v>
      </c>
      <c r="I32" s="28" t="s">
        <v>34</v>
      </c>
      <c r="J32" s="29">
        <v>2</v>
      </c>
      <c r="K32" s="30" t="s">
        <v>155</v>
      </c>
      <c r="L32" s="41">
        <v>1.1000000000000001E-3</v>
      </c>
      <c r="M32" s="32"/>
      <c r="N32" s="32"/>
      <c r="O32" s="32"/>
      <c r="P32" s="32"/>
      <c r="Q32" s="32"/>
      <c r="R32" s="32"/>
      <c r="S32" s="41">
        <v>4.0000000000000002E-4</v>
      </c>
      <c r="T32" s="32"/>
      <c r="U32" s="33">
        <v>43917</v>
      </c>
      <c r="V32" s="28"/>
      <c r="W32" s="28"/>
      <c r="X32" s="28" t="s">
        <v>251</v>
      </c>
      <c r="Y32" s="24">
        <f t="shared" si="1"/>
        <v>8.2000000000000007E-3</v>
      </c>
      <c r="Z32" s="25">
        <f t="shared" si="2"/>
        <v>100</v>
      </c>
      <c r="AA32" s="24">
        <f t="shared" si="0"/>
        <v>0</v>
      </c>
      <c r="AB32" s="44">
        <f t="shared" si="3"/>
        <v>8.2000000000000007E-3</v>
      </c>
    </row>
    <row r="33" spans="1:29" ht="15.75" customHeight="1">
      <c r="A33" s="16" t="s">
        <v>248</v>
      </c>
      <c r="B33" s="16">
        <v>17</v>
      </c>
      <c r="C33" s="16" t="s">
        <v>249</v>
      </c>
      <c r="D33" s="16" t="s">
        <v>114</v>
      </c>
      <c r="E33" s="16" t="s">
        <v>115</v>
      </c>
      <c r="F33" s="17" t="s">
        <v>117</v>
      </c>
      <c r="G33" s="17" t="s">
        <v>250</v>
      </c>
      <c r="H33" s="17" t="s">
        <v>116</v>
      </c>
      <c r="I33" s="17" t="s">
        <v>34</v>
      </c>
      <c r="J33" s="18">
        <v>2</v>
      </c>
      <c r="K33" s="19" t="s">
        <v>155</v>
      </c>
      <c r="L33" s="36">
        <v>8.9999999999999998E-4</v>
      </c>
      <c r="M33" s="21"/>
      <c r="N33" s="21"/>
      <c r="O33" s="21"/>
      <c r="P33" s="21"/>
      <c r="Q33" s="21"/>
      <c r="R33" s="21"/>
      <c r="S33" s="36">
        <v>2.9999999999999997E-4</v>
      </c>
      <c r="T33" s="21"/>
      <c r="U33" s="23">
        <v>43917</v>
      </c>
      <c r="V33" s="17"/>
      <c r="W33" s="17"/>
      <c r="X33" s="17" t="s">
        <v>251</v>
      </c>
      <c r="Y33" s="24">
        <f t="shared" si="1"/>
        <v>6.6299999999999998E-2</v>
      </c>
      <c r="Z33" s="25">
        <f t="shared" si="2"/>
        <v>850</v>
      </c>
      <c r="AA33" s="24">
        <f t="shared" si="0"/>
        <v>0</v>
      </c>
      <c r="AB33" s="44">
        <f t="shared" si="3"/>
        <v>6.6299999999999998E-2</v>
      </c>
    </row>
    <row r="34" spans="1:29" ht="15.75" customHeight="1">
      <c r="A34" s="16" t="s">
        <v>248</v>
      </c>
      <c r="B34" s="16">
        <v>19</v>
      </c>
      <c r="C34" s="16" t="s">
        <v>249</v>
      </c>
      <c r="D34" s="16" t="s">
        <v>272</v>
      </c>
      <c r="E34" s="16" t="s">
        <v>87</v>
      </c>
      <c r="F34" s="17" t="s">
        <v>89</v>
      </c>
      <c r="G34" s="17" t="s">
        <v>250</v>
      </c>
      <c r="H34" s="17" t="s">
        <v>88</v>
      </c>
      <c r="I34" s="17" t="s">
        <v>34</v>
      </c>
      <c r="J34" s="18">
        <v>2</v>
      </c>
      <c r="K34" s="19" t="s">
        <v>155</v>
      </c>
      <c r="L34" s="20">
        <v>8.9999999999999998E-4</v>
      </c>
      <c r="M34" s="21"/>
      <c r="N34" s="21"/>
      <c r="O34" s="21"/>
      <c r="P34" s="21"/>
      <c r="Q34" s="21"/>
      <c r="R34" s="21"/>
      <c r="S34" s="36">
        <v>2.9999999999999997E-4</v>
      </c>
      <c r="T34" s="21"/>
      <c r="U34" s="23">
        <v>43917</v>
      </c>
      <c r="V34" s="17"/>
      <c r="W34" s="17"/>
      <c r="X34" s="17" t="s">
        <v>251</v>
      </c>
      <c r="Y34" s="24">
        <f t="shared" si="1"/>
        <v>7.4099999999999999E-2</v>
      </c>
      <c r="Z34" s="25">
        <f t="shared" si="2"/>
        <v>950</v>
      </c>
      <c r="AA34" s="24">
        <f t="shared" si="0"/>
        <v>0</v>
      </c>
      <c r="AB34" s="44">
        <f t="shared" si="3"/>
        <v>7.4099999999999999E-2</v>
      </c>
    </row>
    <row r="35" spans="1:29" ht="15.75" customHeight="1">
      <c r="A35" s="26" t="s">
        <v>248</v>
      </c>
      <c r="B35" s="26">
        <v>12</v>
      </c>
      <c r="C35" s="26" t="s">
        <v>249</v>
      </c>
      <c r="D35" s="26" t="s">
        <v>271</v>
      </c>
      <c r="E35" s="26" t="s">
        <v>64</v>
      </c>
      <c r="F35" s="28" t="s">
        <v>66</v>
      </c>
      <c r="G35" s="28" t="s">
        <v>250</v>
      </c>
      <c r="H35" s="28" t="s">
        <v>65</v>
      </c>
      <c r="I35" s="28" t="s">
        <v>34</v>
      </c>
      <c r="J35" s="29">
        <v>2</v>
      </c>
      <c r="K35" s="30" t="s">
        <v>155</v>
      </c>
      <c r="L35" s="31">
        <v>8.9999999999999998E-4</v>
      </c>
      <c r="M35" s="32"/>
      <c r="N35" s="32"/>
      <c r="O35" s="32"/>
      <c r="P35" s="32"/>
      <c r="Q35" s="32"/>
      <c r="R35" s="32"/>
      <c r="S35" s="31">
        <v>2.9999999999999997E-4</v>
      </c>
      <c r="T35" s="32"/>
      <c r="U35" s="33">
        <v>43917</v>
      </c>
      <c r="V35" s="28"/>
      <c r="W35" s="28"/>
      <c r="X35" s="28" t="s">
        <v>251</v>
      </c>
      <c r="Y35" s="24">
        <f t="shared" si="1"/>
        <v>4.6800000000000008E-2</v>
      </c>
      <c r="Z35" s="25">
        <f t="shared" si="2"/>
        <v>600</v>
      </c>
      <c r="AA35" s="24">
        <f t="shared" si="0"/>
        <v>0</v>
      </c>
      <c r="AB35" s="44">
        <f t="shared" si="3"/>
        <v>4.6800000000000008E-2</v>
      </c>
    </row>
    <row r="36" spans="1:29" ht="15.75" customHeight="1">
      <c r="A36" s="16" t="s">
        <v>248</v>
      </c>
      <c r="B36" s="16">
        <v>8</v>
      </c>
      <c r="C36" s="16" t="s">
        <v>249</v>
      </c>
      <c r="D36" s="16" t="s">
        <v>44</v>
      </c>
      <c r="E36" s="16" t="s">
        <v>45</v>
      </c>
      <c r="F36" s="17" t="s">
        <v>47</v>
      </c>
      <c r="G36" s="17" t="s">
        <v>250</v>
      </c>
      <c r="H36" s="17" t="s">
        <v>46</v>
      </c>
      <c r="I36" s="17" t="s">
        <v>34</v>
      </c>
      <c r="J36" s="18">
        <v>2</v>
      </c>
      <c r="K36" s="19" t="s">
        <v>155</v>
      </c>
      <c r="L36" s="20">
        <v>8.9999999999999998E-4</v>
      </c>
      <c r="M36" s="21"/>
      <c r="N36" s="21"/>
      <c r="O36" s="21"/>
      <c r="P36" s="21"/>
      <c r="Q36" s="21"/>
      <c r="R36" s="21"/>
      <c r="S36" s="20">
        <v>2.9999999999999997E-4</v>
      </c>
      <c r="T36" s="21"/>
      <c r="U36" s="23">
        <v>43917</v>
      </c>
      <c r="V36" s="17"/>
      <c r="W36" s="17"/>
      <c r="X36" s="17" t="s">
        <v>251</v>
      </c>
      <c r="Y36" s="24">
        <f t="shared" si="1"/>
        <v>3.1199999999999999E-2</v>
      </c>
      <c r="Z36" s="25">
        <f t="shared" si="2"/>
        <v>400</v>
      </c>
      <c r="AA36" s="24">
        <f t="shared" si="0"/>
        <v>0</v>
      </c>
      <c r="AB36" s="44">
        <f t="shared" si="3"/>
        <v>3.1199999999999999E-2</v>
      </c>
    </row>
    <row r="37" spans="1:29" ht="15.75" customHeight="1">
      <c r="A37" s="26" t="s">
        <v>248</v>
      </c>
      <c r="B37" s="26">
        <v>76</v>
      </c>
      <c r="C37" s="26" t="s">
        <v>249</v>
      </c>
      <c r="D37" s="26" t="s">
        <v>110</v>
      </c>
      <c r="E37" s="26" t="s">
        <v>111</v>
      </c>
      <c r="F37" s="28" t="s">
        <v>113</v>
      </c>
      <c r="G37" s="28" t="s">
        <v>250</v>
      </c>
      <c r="H37" s="28" t="s">
        <v>112</v>
      </c>
      <c r="I37" s="28" t="s">
        <v>34</v>
      </c>
      <c r="J37" s="29">
        <v>2</v>
      </c>
      <c r="K37" s="30" t="s">
        <v>155</v>
      </c>
      <c r="L37" s="31">
        <v>8.9999999999999998E-4</v>
      </c>
      <c r="M37" s="32"/>
      <c r="N37" s="32"/>
      <c r="O37" s="32"/>
      <c r="P37" s="32"/>
      <c r="Q37" s="32"/>
      <c r="R37" s="32"/>
      <c r="S37" s="31">
        <v>2.9999999999999997E-4</v>
      </c>
      <c r="T37" s="32"/>
      <c r="U37" s="33">
        <v>43917</v>
      </c>
      <c r="V37" s="28"/>
      <c r="W37" s="28"/>
      <c r="X37" s="28" t="s">
        <v>251</v>
      </c>
      <c r="Y37" s="24">
        <f t="shared" si="1"/>
        <v>0.2964</v>
      </c>
      <c r="Z37" s="25">
        <f t="shared" si="2"/>
        <v>3800</v>
      </c>
      <c r="AA37" s="24">
        <f t="shared" si="0"/>
        <v>0</v>
      </c>
      <c r="AB37" s="44">
        <f t="shared" si="3"/>
        <v>0.2964</v>
      </c>
    </row>
    <row r="38" spans="1:29" ht="15.75" customHeight="1">
      <c r="A38" s="26" t="s">
        <v>248</v>
      </c>
      <c r="B38" s="26">
        <v>1</v>
      </c>
      <c r="C38" s="26" t="s">
        <v>249</v>
      </c>
      <c r="D38" s="26" t="s">
        <v>73</v>
      </c>
      <c r="E38" s="26" t="s">
        <v>74</v>
      </c>
      <c r="F38" s="28" t="s">
        <v>76</v>
      </c>
      <c r="G38" s="28" t="s">
        <v>250</v>
      </c>
      <c r="H38" s="28" t="s">
        <v>75</v>
      </c>
      <c r="I38" s="28" t="s">
        <v>34</v>
      </c>
      <c r="J38" s="29">
        <v>2</v>
      </c>
      <c r="K38" s="30" t="s">
        <v>155</v>
      </c>
      <c r="L38" s="41">
        <v>8.9999999999999998E-4</v>
      </c>
      <c r="M38" s="32"/>
      <c r="N38" s="32"/>
      <c r="O38" s="32"/>
      <c r="P38" s="32"/>
      <c r="Q38" s="32"/>
      <c r="R38" s="32"/>
      <c r="S38" s="41">
        <v>2.9999999999999997E-4</v>
      </c>
      <c r="T38" s="32"/>
      <c r="U38" s="33">
        <v>43917</v>
      </c>
      <c r="V38" s="28"/>
      <c r="W38" s="28"/>
      <c r="X38" s="28" t="s">
        <v>251</v>
      </c>
      <c r="Y38" s="24">
        <f t="shared" si="1"/>
        <v>3.8999999999999998E-3</v>
      </c>
      <c r="Z38" s="25">
        <f t="shared" si="2"/>
        <v>50</v>
      </c>
      <c r="AA38" s="24">
        <f t="shared" si="0"/>
        <v>0</v>
      </c>
      <c r="AB38" s="44">
        <f t="shared" si="3"/>
        <v>3.8999999999999998E-3</v>
      </c>
    </row>
    <row r="39" spans="1:29" ht="15.75" customHeight="1">
      <c r="A39" s="16" t="s">
        <v>248</v>
      </c>
      <c r="B39" s="16">
        <v>1</v>
      </c>
      <c r="C39" s="16" t="s">
        <v>249</v>
      </c>
      <c r="D39" s="16" t="s">
        <v>67</v>
      </c>
      <c r="E39" s="16" t="s">
        <v>70</v>
      </c>
      <c r="F39" s="17" t="s">
        <v>72</v>
      </c>
      <c r="G39" s="17" t="s">
        <v>250</v>
      </c>
      <c r="H39" s="17" t="s">
        <v>71</v>
      </c>
      <c r="I39" s="17" t="s">
        <v>259</v>
      </c>
      <c r="J39" s="18">
        <v>2</v>
      </c>
      <c r="K39" s="19" t="s">
        <v>155</v>
      </c>
      <c r="L39" s="36">
        <v>8.9999999999999998E-4</v>
      </c>
      <c r="M39" s="21"/>
      <c r="N39" s="21"/>
      <c r="O39" s="21"/>
      <c r="P39" s="21"/>
      <c r="Q39" s="21"/>
      <c r="R39" s="21"/>
      <c r="S39" s="36">
        <v>2.9999999999999997E-4</v>
      </c>
      <c r="T39" s="21"/>
      <c r="U39" s="23">
        <v>43941</v>
      </c>
      <c r="V39" s="17"/>
      <c r="W39" s="17"/>
      <c r="X39" s="17" t="s">
        <v>251</v>
      </c>
      <c r="Y39" s="24">
        <f t="shared" si="1"/>
        <v>3.8999999999999998E-3</v>
      </c>
      <c r="Z39" s="25">
        <f t="shared" si="2"/>
        <v>50</v>
      </c>
      <c r="AA39" s="24">
        <f t="shared" si="0"/>
        <v>0</v>
      </c>
      <c r="AB39" s="44">
        <f t="shared" si="3"/>
        <v>3.8999999999999998E-3</v>
      </c>
    </row>
    <row r="40" spans="1:29" ht="15.75" customHeight="1">
      <c r="A40" s="16"/>
      <c r="B40" s="16"/>
      <c r="C40" s="16"/>
      <c r="D40" s="16"/>
      <c r="E40" s="16"/>
      <c r="F40" s="17"/>
      <c r="G40" s="17"/>
      <c r="H40" s="17"/>
      <c r="I40" s="17"/>
      <c r="J40" s="18"/>
      <c r="K40" s="19"/>
      <c r="L40" s="18"/>
      <c r="M40" s="17"/>
      <c r="N40" s="17"/>
      <c r="O40" s="18"/>
      <c r="P40" s="17"/>
      <c r="Q40" s="17"/>
      <c r="R40" s="17"/>
      <c r="S40" s="17"/>
      <c r="T40" s="17"/>
      <c r="U40" s="18"/>
      <c r="V40" s="17"/>
      <c r="W40" s="17"/>
      <c r="X40" s="17"/>
      <c r="Y40" s="24">
        <f>SUM(Y2:Y39)</f>
        <v>14.252099999999999</v>
      </c>
      <c r="Z40" s="18"/>
      <c r="AA40" s="44">
        <f>SUM(AA2:AA39)</f>
        <v>2.3086000000000002</v>
      </c>
      <c r="AB40" s="44">
        <f>SUM(AB2:AB39)*5</f>
        <v>71.260499999999993</v>
      </c>
      <c r="AC40">
        <f>SUM(AC2:AC39)</f>
        <v>6.0811000000000002</v>
      </c>
    </row>
    <row r="41" spans="1:29" ht="15.75" customHeight="1">
      <c r="L41" s="42"/>
      <c r="Y41" s="43"/>
    </row>
    <row r="42" spans="1:29" ht="15.75" customHeight="1">
      <c r="L42" s="42"/>
      <c r="Y42" s="15"/>
    </row>
    <row r="43" spans="1:29" ht="15.75" customHeight="1">
      <c r="L43" s="42"/>
    </row>
    <row r="44" spans="1:29" ht="15.75" customHeight="1">
      <c r="L44" s="42"/>
    </row>
    <row r="45" spans="1:29" ht="15.75" customHeight="1">
      <c r="L45" s="42"/>
    </row>
    <row r="46" spans="1:29" ht="15.75" customHeight="1">
      <c r="L46" s="42"/>
    </row>
    <row r="47" spans="1:29" ht="15.75" customHeight="1">
      <c r="L47" s="42"/>
    </row>
    <row r="48" spans="1:29" ht="15.75" customHeight="1">
      <c r="L48" s="42"/>
    </row>
    <row r="49" spans="12:12" ht="15.75" customHeight="1">
      <c r="L49" s="42"/>
    </row>
    <row r="50" spans="12:12" ht="15.75" customHeight="1">
      <c r="L50" s="42"/>
    </row>
    <row r="51" spans="12:12" ht="15.75" customHeight="1">
      <c r="L51" s="42"/>
    </row>
    <row r="52" spans="12:12" ht="15.75" customHeight="1">
      <c r="L52" s="42"/>
    </row>
    <row r="53" spans="12:12" ht="15.75" customHeight="1">
      <c r="L53" s="42"/>
    </row>
    <row r="54" spans="12:12" ht="15.75" customHeight="1">
      <c r="L54" s="42"/>
    </row>
    <row r="55" spans="12:12" ht="15.75" customHeight="1">
      <c r="L55" s="42"/>
    </row>
    <row r="56" spans="12:12" ht="15.75" customHeight="1">
      <c r="L56" s="42"/>
    </row>
    <row r="57" spans="12:12" ht="15.75" customHeight="1">
      <c r="L57" s="42"/>
    </row>
    <row r="58" spans="12:12" ht="15.75" customHeight="1">
      <c r="L58" s="42"/>
    </row>
    <row r="59" spans="12:12" ht="15.75" customHeight="1">
      <c r="L59" s="42"/>
    </row>
    <row r="60" spans="12:12" ht="15.75" customHeight="1">
      <c r="L60" s="42"/>
    </row>
    <row r="61" spans="12:12" ht="15.75" customHeight="1">
      <c r="L61" s="42"/>
    </row>
    <row r="62" spans="12:12" ht="15.75" customHeight="1">
      <c r="L62" s="42"/>
    </row>
    <row r="63" spans="12:12" ht="15.75" customHeight="1">
      <c r="L63" s="42"/>
    </row>
    <row r="64" spans="12:12" ht="15.75" customHeight="1">
      <c r="L64" s="42"/>
    </row>
    <row r="65" spans="12:12" ht="15.75" customHeight="1">
      <c r="L65" s="42"/>
    </row>
    <row r="66" spans="12:12" ht="15.75" customHeight="1">
      <c r="L66" s="42"/>
    </row>
    <row r="67" spans="12:12" ht="15.75" customHeight="1">
      <c r="L67" s="42"/>
    </row>
    <row r="68" spans="12:12" ht="15.75" customHeight="1">
      <c r="L68" s="42"/>
    </row>
    <row r="69" spans="12:12" ht="15.75" customHeight="1">
      <c r="L69" s="42"/>
    </row>
    <row r="70" spans="12:12" ht="15.75" customHeight="1">
      <c r="L70" s="42"/>
    </row>
    <row r="71" spans="12:12" ht="15.75" customHeight="1">
      <c r="L71" s="42"/>
    </row>
    <row r="72" spans="12:12" ht="15.75" customHeight="1">
      <c r="L72" s="42"/>
    </row>
    <row r="73" spans="12:12" ht="15.75" customHeight="1">
      <c r="L73" s="42"/>
    </row>
    <row r="74" spans="12:12" ht="15.75" customHeight="1">
      <c r="L74" s="42"/>
    </row>
    <row r="75" spans="12:12" ht="15.75" customHeight="1">
      <c r="L75" s="42"/>
    </row>
    <row r="76" spans="12:12" ht="15.75" customHeight="1">
      <c r="L76" s="42"/>
    </row>
    <row r="77" spans="12:12" ht="15.75" customHeight="1">
      <c r="L77" s="42"/>
    </row>
    <row r="78" spans="12:12" ht="15.75" customHeight="1">
      <c r="L78" s="42"/>
    </row>
    <row r="79" spans="12:12" ht="15.75" customHeight="1">
      <c r="L79" s="42"/>
    </row>
    <row r="80" spans="12:12" ht="15.75" customHeight="1">
      <c r="L80" s="42"/>
    </row>
    <row r="81" spans="12:12" ht="15.75" customHeight="1">
      <c r="L81" s="42"/>
    </row>
    <row r="82" spans="12:12" ht="15.75" customHeight="1">
      <c r="L82" s="42"/>
    </row>
    <row r="83" spans="12:12" ht="15.75" customHeight="1">
      <c r="L83" s="42"/>
    </row>
    <row r="84" spans="12:12" ht="15.75" customHeight="1">
      <c r="L84" s="42"/>
    </row>
    <row r="85" spans="12:12" ht="15.75" customHeight="1">
      <c r="L85" s="42"/>
    </row>
    <row r="86" spans="12:12" ht="15.75" customHeight="1">
      <c r="L86" s="42"/>
    </row>
    <row r="87" spans="12:12" ht="15.75" customHeight="1">
      <c r="L87" s="42"/>
    </row>
    <row r="88" spans="12:12" ht="15.75" customHeight="1">
      <c r="L88" s="42"/>
    </row>
    <row r="89" spans="12:12" ht="15.75" customHeight="1">
      <c r="L89" s="42"/>
    </row>
    <row r="90" spans="12:12" ht="15.75" customHeight="1">
      <c r="L90" s="42"/>
    </row>
    <row r="91" spans="12:12" ht="15.75" customHeight="1">
      <c r="L91" s="42"/>
    </row>
    <row r="92" spans="12:12" ht="15.75" customHeight="1">
      <c r="L92" s="42"/>
    </row>
    <row r="93" spans="12:12" ht="15.75" customHeight="1">
      <c r="L93" s="42"/>
    </row>
    <row r="94" spans="12:12" ht="15.75" customHeight="1">
      <c r="L94" s="42"/>
    </row>
    <row r="95" spans="12:12" ht="15.75" customHeight="1">
      <c r="L95" s="42"/>
    </row>
    <row r="96" spans="12:12" ht="15.75" customHeight="1">
      <c r="L96" s="42"/>
    </row>
    <row r="97" spans="12:12" ht="15.75" customHeight="1">
      <c r="L97" s="42"/>
    </row>
    <row r="98" spans="12:12" ht="15.75" customHeight="1">
      <c r="L98" s="42"/>
    </row>
    <row r="99" spans="12:12" ht="15.75" customHeight="1">
      <c r="L99" s="42"/>
    </row>
    <row r="100" spans="12:12" ht="15.75" customHeight="1">
      <c r="L100" s="42"/>
    </row>
    <row r="101" spans="12:12" ht="15.75" customHeight="1">
      <c r="L101" s="42"/>
    </row>
    <row r="102" spans="12:12" ht="15.75" customHeight="1">
      <c r="L102" s="42"/>
    </row>
    <row r="103" spans="12:12" ht="15.75" customHeight="1">
      <c r="L103" s="42"/>
    </row>
    <row r="104" spans="12:12" ht="15.75" customHeight="1">
      <c r="L104" s="42"/>
    </row>
    <row r="105" spans="12:12" ht="15.75" customHeight="1">
      <c r="L105" s="42"/>
    </row>
    <row r="106" spans="12:12" ht="15.75" customHeight="1">
      <c r="L106" s="42"/>
    </row>
    <row r="107" spans="12:12" ht="15.75" customHeight="1">
      <c r="L107" s="42"/>
    </row>
    <row r="108" spans="12:12" ht="15.75" customHeight="1">
      <c r="L108" s="42"/>
    </row>
    <row r="109" spans="12:12" ht="15.75" customHeight="1">
      <c r="L109" s="42"/>
    </row>
    <row r="110" spans="12:12" ht="15.75" customHeight="1">
      <c r="L110" s="42"/>
    </row>
    <row r="111" spans="12:12" ht="15.75" customHeight="1">
      <c r="L111" s="42"/>
    </row>
    <row r="112" spans="12:12" ht="15.75" customHeight="1">
      <c r="L112" s="42"/>
    </row>
    <row r="113" spans="12:12" ht="15.75" customHeight="1">
      <c r="L113" s="42"/>
    </row>
    <row r="114" spans="12:12" ht="15.75" customHeight="1">
      <c r="L114" s="42"/>
    </row>
    <row r="115" spans="12:12" ht="15.75" customHeight="1">
      <c r="L115" s="42"/>
    </row>
    <row r="116" spans="12:12" ht="15.75" customHeight="1">
      <c r="L116" s="42"/>
    </row>
    <row r="117" spans="12:12" ht="15.75" customHeight="1">
      <c r="L117" s="42"/>
    </row>
    <row r="118" spans="12:12" ht="15.75" customHeight="1">
      <c r="L118" s="42"/>
    </row>
    <row r="119" spans="12:12" ht="15.75" customHeight="1">
      <c r="L119" s="42"/>
    </row>
    <row r="120" spans="12:12" ht="15.75" customHeight="1">
      <c r="L120" s="42"/>
    </row>
    <row r="121" spans="12:12" ht="15.75" customHeight="1">
      <c r="L121" s="42"/>
    </row>
    <row r="122" spans="12:12" ht="15.75" customHeight="1">
      <c r="L122" s="42"/>
    </row>
    <row r="123" spans="12:12" ht="15.75" customHeight="1">
      <c r="L123" s="42"/>
    </row>
    <row r="124" spans="12:12" ht="15.75" customHeight="1">
      <c r="L124" s="42"/>
    </row>
    <row r="125" spans="12:12" ht="15.75" customHeight="1">
      <c r="L125" s="42"/>
    </row>
    <row r="126" spans="12:12" ht="15.75" customHeight="1">
      <c r="L126" s="42"/>
    </row>
    <row r="127" spans="12:12" ht="15.75" customHeight="1">
      <c r="L127" s="42"/>
    </row>
    <row r="128" spans="12:12" ht="15.75" customHeight="1">
      <c r="L128" s="42"/>
    </row>
    <row r="129" spans="12:12" ht="15.75" customHeight="1">
      <c r="L129" s="42"/>
    </row>
    <row r="130" spans="12:12" ht="15.75" customHeight="1">
      <c r="L130" s="42"/>
    </row>
    <row r="131" spans="12:12" ht="15.75" customHeight="1">
      <c r="L131" s="42"/>
    </row>
    <row r="132" spans="12:12" ht="15.75" customHeight="1">
      <c r="L132" s="42"/>
    </row>
    <row r="133" spans="12:12" ht="15.75" customHeight="1">
      <c r="L133" s="42"/>
    </row>
    <row r="134" spans="12:12" ht="15.75" customHeight="1">
      <c r="L134" s="42"/>
    </row>
    <row r="135" spans="12:12" ht="15.75" customHeight="1">
      <c r="L135" s="42"/>
    </row>
    <row r="136" spans="12:12" ht="15.75" customHeight="1">
      <c r="L136" s="42"/>
    </row>
    <row r="137" spans="12:12" ht="15.75" customHeight="1">
      <c r="L137" s="42"/>
    </row>
    <row r="138" spans="12:12" ht="15.75" customHeight="1">
      <c r="L138" s="42"/>
    </row>
    <row r="139" spans="12:12" ht="15.75" customHeight="1">
      <c r="L139" s="42"/>
    </row>
    <row r="140" spans="12:12" ht="15.75" customHeight="1">
      <c r="L140" s="42"/>
    </row>
    <row r="141" spans="12:12" ht="15.75" customHeight="1">
      <c r="L141" s="42"/>
    </row>
    <row r="142" spans="12:12" ht="15.75" customHeight="1">
      <c r="L142" s="42"/>
    </row>
    <row r="143" spans="12:12" ht="15.75" customHeight="1">
      <c r="L143" s="42"/>
    </row>
    <row r="144" spans="12:12" ht="15.75" customHeight="1">
      <c r="L144" s="42"/>
    </row>
    <row r="145" spans="12:12" ht="15.75" customHeight="1">
      <c r="L145" s="42"/>
    </row>
    <row r="146" spans="12:12" ht="15.75" customHeight="1">
      <c r="L146" s="42"/>
    </row>
    <row r="147" spans="12:12" ht="15.75" customHeight="1">
      <c r="L147" s="42"/>
    </row>
    <row r="148" spans="12:12" ht="15.75" customHeight="1">
      <c r="L148" s="42"/>
    </row>
    <row r="149" spans="12:12" ht="15.75" customHeight="1">
      <c r="L149" s="42"/>
    </row>
    <row r="150" spans="12:12" ht="15.75" customHeight="1">
      <c r="L150" s="42"/>
    </row>
    <row r="151" spans="12:12" ht="15.75" customHeight="1">
      <c r="L151" s="42"/>
    </row>
    <row r="152" spans="12:12" ht="15.75" customHeight="1">
      <c r="L152" s="42"/>
    </row>
    <row r="153" spans="12:12" ht="15.75" customHeight="1">
      <c r="L153" s="42"/>
    </row>
    <row r="154" spans="12:12" ht="15.75" customHeight="1">
      <c r="L154" s="42"/>
    </row>
    <row r="155" spans="12:12" ht="15.75" customHeight="1">
      <c r="L155" s="42"/>
    </row>
    <row r="156" spans="12:12" ht="15.75" customHeight="1">
      <c r="L156" s="42"/>
    </row>
    <row r="157" spans="12:12" ht="15.75" customHeight="1">
      <c r="L157" s="42"/>
    </row>
    <row r="158" spans="12:12" ht="15.75" customHeight="1">
      <c r="L158" s="42"/>
    </row>
    <row r="159" spans="12:12" ht="15.75" customHeight="1">
      <c r="L159" s="42"/>
    </row>
    <row r="160" spans="12:12" ht="15.75" customHeight="1">
      <c r="L160" s="42"/>
    </row>
    <row r="161" spans="12:12" ht="15.75" customHeight="1">
      <c r="L161" s="42"/>
    </row>
    <row r="162" spans="12:12" ht="15.75" customHeight="1">
      <c r="L162" s="42"/>
    </row>
    <row r="163" spans="12:12" ht="15.75" customHeight="1">
      <c r="L163" s="42"/>
    </row>
    <row r="164" spans="12:12" ht="15.75" customHeight="1">
      <c r="L164" s="42"/>
    </row>
    <row r="165" spans="12:12" ht="15.75" customHeight="1">
      <c r="L165" s="42"/>
    </row>
    <row r="166" spans="12:12" ht="15.75" customHeight="1">
      <c r="L166" s="42"/>
    </row>
    <row r="167" spans="12:12" ht="15.75" customHeight="1">
      <c r="L167" s="42"/>
    </row>
    <row r="168" spans="12:12" ht="15.75" customHeight="1">
      <c r="L168" s="42"/>
    </row>
    <row r="169" spans="12:12" ht="15.75" customHeight="1">
      <c r="L169" s="42"/>
    </row>
    <row r="170" spans="12:12" ht="15.75" customHeight="1">
      <c r="L170" s="42"/>
    </row>
    <row r="171" spans="12:12" ht="15.75" customHeight="1">
      <c r="L171" s="42"/>
    </row>
    <row r="172" spans="12:12" ht="15.75" customHeight="1">
      <c r="L172" s="42"/>
    </row>
    <row r="173" spans="12:12" ht="15.75" customHeight="1">
      <c r="L173" s="42"/>
    </row>
    <row r="174" spans="12:12" ht="15.75" customHeight="1">
      <c r="L174" s="42"/>
    </row>
    <row r="175" spans="12:12" ht="15.75" customHeight="1">
      <c r="L175" s="42"/>
    </row>
    <row r="176" spans="12:12" ht="15.75" customHeight="1">
      <c r="L176" s="42"/>
    </row>
    <row r="177" spans="12:12" ht="15.75" customHeight="1">
      <c r="L177" s="42"/>
    </row>
    <row r="178" spans="12:12" ht="15.75" customHeight="1">
      <c r="L178" s="42"/>
    </row>
    <row r="179" spans="12:12" ht="15.75" customHeight="1">
      <c r="L179" s="42"/>
    </row>
    <row r="180" spans="12:12" ht="15.75" customHeight="1">
      <c r="L180" s="42"/>
    </row>
    <row r="181" spans="12:12" ht="15.75" customHeight="1">
      <c r="L181" s="42"/>
    </row>
    <row r="182" spans="12:12" ht="15.75" customHeight="1">
      <c r="L182" s="42"/>
    </row>
    <row r="183" spans="12:12" ht="15.75" customHeight="1">
      <c r="L183" s="42"/>
    </row>
    <row r="184" spans="12:12" ht="15.75" customHeight="1">
      <c r="L184" s="42"/>
    </row>
    <row r="185" spans="12:12" ht="15.75" customHeight="1">
      <c r="L185" s="42"/>
    </row>
    <row r="186" spans="12:12" ht="15.75" customHeight="1">
      <c r="L186" s="42"/>
    </row>
    <row r="187" spans="12:12" ht="15.75" customHeight="1">
      <c r="L187" s="42"/>
    </row>
    <row r="188" spans="12:12" ht="15.75" customHeight="1">
      <c r="L188" s="42"/>
    </row>
    <row r="189" spans="12:12" ht="15.75" customHeight="1">
      <c r="L189" s="42"/>
    </row>
    <row r="190" spans="12:12" ht="15.75" customHeight="1">
      <c r="L190" s="42"/>
    </row>
    <row r="191" spans="12:12" ht="15.75" customHeight="1">
      <c r="L191" s="42"/>
    </row>
    <row r="192" spans="12:12" ht="15.75" customHeight="1">
      <c r="L192" s="42"/>
    </row>
    <row r="193" spans="12:12" ht="15.75" customHeight="1">
      <c r="L193" s="42"/>
    </row>
    <row r="194" spans="12:12" ht="15.75" customHeight="1">
      <c r="L194" s="42"/>
    </row>
    <row r="195" spans="12:12" ht="15.75" customHeight="1">
      <c r="L195" s="42"/>
    </row>
    <row r="196" spans="12:12" ht="15.75" customHeight="1">
      <c r="L196" s="42"/>
    </row>
    <row r="197" spans="12:12" ht="15.75" customHeight="1">
      <c r="L197" s="42"/>
    </row>
    <row r="198" spans="12:12" ht="15.75" customHeight="1">
      <c r="L198" s="42"/>
    </row>
    <row r="199" spans="12:12" ht="15.75" customHeight="1">
      <c r="L199" s="42"/>
    </row>
    <row r="200" spans="12:12" ht="15.75" customHeight="1">
      <c r="L200" s="42"/>
    </row>
    <row r="201" spans="12:12" ht="15.75" customHeight="1">
      <c r="L201" s="42"/>
    </row>
    <row r="202" spans="12:12" ht="15.75" customHeight="1">
      <c r="L202" s="42"/>
    </row>
    <row r="203" spans="12:12" ht="15.75" customHeight="1">
      <c r="L203" s="42"/>
    </row>
    <row r="204" spans="12:12" ht="15.75" customHeight="1">
      <c r="L204" s="42"/>
    </row>
    <row r="205" spans="12:12" ht="15.75" customHeight="1">
      <c r="L205" s="42"/>
    </row>
    <row r="206" spans="12:12" ht="15.75" customHeight="1">
      <c r="L206" s="42"/>
    </row>
    <row r="207" spans="12:12" ht="15.75" customHeight="1">
      <c r="L207" s="42"/>
    </row>
    <row r="208" spans="12:12" ht="15.75" customHeight="1">
      <c r="L208" s="42"/>
    </row>
    <row r="209" spans="12:12" ht="15.75" customHeight="1">
      <c r="L209" s="42"/>
    </row>
    <row r="210" spans="12:12" ht="15.75" customHeight="1">
      <c r="L210" s="42"/>
    </row>
    <row r="211" spans="12:12" ht="15.75" customHeight="1">
      <c r="L211" s="42"/>
    </row>
    <row r="212" spans="12:12" ht="15.75" customHeight="1">
      <c r="L212" s="42"/>
    </row>
    <row r="213" spans="12:12" ht="15.75" customHeight="1">
      <c r="L213" s="42"/>
    </row>
    <row r="214" spans="12:12" ht="15.75" customHeight="1">
      <c r="L214" s="42"/>
    </row>
    <row r="215" spans="12:12" ht="15.75" customHeight="1">
      <c r="L215" s="42"/>
    </row>
    <row r="216" spans="12:12" ht="15.75" customHeight="1">
      <c r="L216" s="42"/>
    </row>
    <row r="217" spans="12:12" ht="15.75" customHeight="1">
      <c r="L217" s="42"/>
    </row>
    <row r="218" spans="12:12" ht="15.75" customHeight="1">
      <c r="L218" s="42"/>
    </row>
    <row r="219" spans="12:12" ht="15.75" customHeight="1">
      <c r="L219" s="42"/>
    </row>
    <row r="220" spans="12:12" ht="15.75" customHeight="1">
      <c r="L220" s="42"/>
    </row>
    <row r="221" spans="12:12" ht="15.75" customHeight="1">
      <c r="L221" s="42"/>
    </row>
    <row r="222" spans="12:12" ht="15.75" customHeight="1">
      <c r="L222" s="42"/>
    </row>
    <row r="223" spans="12:12" ht="15.75" customHeight="1">
      <c r="L223" s="42"/>
    </row>
    <row r="224" spans="12:12" ht="15.75" customHeight="1">
      <c r="L224" s="42"/>
    </row>
    <row r="225" spans="12:12" ht="15.75" customHeight="1">
      <c r="L225" s="42"/>
    </row>
    <row r="226" spans="12:12" ht="15.75" customHeight="1">
      <c r="L226" s="42"/>
    </row>
    <row r="227" spans="12:12" ht="15.75" customHeight="1">
      <c r="L227" s="42"/>
    </row>
    <row r="228" spans="12:12" ht="15.75" customHeight="1">
      <c r="L228" s="42"/>
    </row>
    <row r="229" spans="12:12" ht="15.75" customHeight="1">
      <c r="L229" s="42"/>
    </row>
    <row r="230" spans="12:12" ht="15.75" customHeight="1">
      <c r="L230" s="42"/>
    </row>
    <row r="231" spans="12:12" ht="15.75" customHeight="1">
      <c r="L231" s="42"/>
    </row>
    <row r="232" spans="12:12" ht="15.75" customHeight="1">
      <c r="L232" s="42"/>
    </row>
    <row r="233" spans="12:12" ht="15.75" customHeight="1">
      <c r="L233" s="42"/>
    </row>
    <row r="234" spans="12:12" ht="15.75" customHeight="1">
      <c r="L234" s="42"/>
    </row>
    <row r="235" spans="12:12" ht="15.75" customHeight="1">
      <c r="L235" s="42"/>
    </row>
    <row r="236" spans="12:12" ht="15.75" customHeight="1">
      <c r="L236" s="42"/>
    </row>
    <row r="237" spans="12:12" ht="15.75" customHeight="1">
      <c r="L237" s="42"/>
    </row>
    <row r="238" spans="12:12" ht="15.75" customHeight="1">
      <c r="L238" s="42"/>
    </row>
    <row r="239" spans="12:12" ht="15.75" customHeight="1">
      <c r="L239" s="42"/>
    </row>
    <row r="240" spans="12:12" ht="15.75" customHeight="1">
      <c r="L240" s="42"/>
    </row>
    <row r="241" spans="12:12" ht="15.75" customHeight="1">
      <c r="L241" s="42"/>
    </row>
    <row r="242" spans="12:12" ht="15.75" customHeight="1">
      <c r="L242" s="42"/>
    </row>
    <row r="243" spans="12:12" ht="15.75" customHeight="1">
      <c r="L243" s="42"/>
    </row>
    <row r="244" spans="12:12" ht="15.75" customHeight="1">
      <c r="L244" s="42"/>
    </row>
    <row r="245" spans="12:12" ht="15.75" customHeight="1">
      <c r="L245" s="42"/>
    </row>
    <row r="246" spans="12:12" ht="15.75" customHeight="1">
      <c r="L246" s="42"/>
    </row>
    <row r="247" spans="12:12" ht="15.75" customHeight="1">
      <c r="L247" s="42"/>
    </row>
    <row r="248" spans="12:12" ht="15.75" customHeight="1">
      <c r="L248" s="42"/>
    </row>
    <row r="249" spans="12:12" ht="15.75" customHeight="1">
      <c r="L249" s="42"/>
    </row>
    <row r="250" spans="12:12" ht="15.75" customHeight="1">
      <c r="L250" s="42"/>
    </row>
    <row r="251" spans="12:12" ht="15.75" customHeight="1">
      <c r="L251" s="42"/>
    </row>
    <row r="252" spans="12:12" ht="15.75" customHeight="1">
      <c r="L252" s="42"/>
    </row>
    <row r="253" spans="12:12" ht="15.75" customHeight="1">
      <c r="L253" s="42"/>
    </row>
    <row r="254" spans="12:12" ht="15.75" customHeight="1">
      <c r="L254" s="42"/>
    </row>
    <row r="255" spans="12:12" ht="15.75" customHeight="1">
      <c r="L255" s="42"/>
    </row>
    <row r="256" spans="12:12" ht="15.75" customHeight="1">
      <c r="L256" s="42"/>
    </row>
    <row r="257" spans="12:12" ht="15.75" customHeight="1">
      <c r="L257" s="42"/>
    </row>
    <row r="258" spans="12:12" ht="15.75" customHeight="1">
      <c r="L258" s="42"/>
    </row>
    <row r="259" spans="12:12" ht="15.75" customHeight="1">
      <c r="L259" s="42"/>
    </row>
    <row r="260" spans="12:12" ht="15.75" customHeight="1">
      <c r="L260" s="42"/>
    </row>
    <row r="261" spans="12:12" ht="15.75" customHeight="1">
      <c r="L261" s="42"/>
    </row>
    <row r="262" spans="12:12" ht="15.75" customHeight="1">
      <c r="L262" s="42"/>
    </row>
    <row r="263" spans="12:12" ht="15.75" customHeight="1">
      <c r="L263" s="42"/>
    </row>
    <row r="264" spans="12:12" ht="15.75" customHeight="1">
      <c r="L264" s="42"/>
    </row>
    <row r="265" spans="12:12" ht="15.75" customHeight="1">
      <c r="L265" s="42"/>
    </row>
    <row r="266" spans="12:12" ht="15.75" customHeight="1">
      <c r="L266" s="42"/>
    </row>
    <row r="267" spans="12:12" ht="15.75" customHeight="1">
      <c r="L267" s="42"/>
    </row>
    <row r="268" spans="12:12" ht="15.75" customHeight="1">
      <c r="L268" s="42"/>
    </row>
    <row r="269" spans="12:12" ht="15.75" customHeight="1">
      <c r="L269" s="42"/>
    </row>
    <row r="270" spans="12:12" ht="15.75" customHeight="1">
      <c r="L270" s="42"/>
    </row>
    <row r="271" spans="12:12" ht="15.75" customHeight="1">
      <c r="L271" s="42"/>
    </row>
    <row r="272" spans="12:12" ht="15.75" customHeight="1">
      <c r="L272" s="42"/>
    </row>
    <row r="273" spans="12:12" ht="15.75" customHeight="1">
      <c r="L273" s="42"/>
    </row>
    <row r="274" spans="12:12" ht="15.75" customHeight="1">
      <c r="L274" s="42"/>
    </row>
    <row r="275" spans="12:12" ht="15.75" customHeight="1">
      <c r="L275" s="42"/>
    </row>
    <row r="276" spans="12:12" ht="15.75" customHeight="1">
      <c r="L276" s="42"/>
    </row>
    <row r="277" spans="12:12" ht="15.75" customHeight="1">
      <c r="L277" s="42"/>
    </row>
    <row r="278" spans="12:12" ht="15.75" customHeight="1">
      <c r="L278" s="42"/>
    </row>
    <row r="279" spans="12:12" ht="15.75" customHeight="1">
      <c r="L279" s="42"/>
    </row>
    <row r="280" spans="12:12" ht="15.75" customHeight="1">
      <c r="L280" s="42"/>
    </row>
    <row r="281" spans="12:12" ht="15.75" customHeight="1">
      <c r="L281" s="42"/>
    </row>
    <row r="282" spans="12:12" ht="15.75" customHeight="1">
      <c r="L282" s="42"/>
    </row>
    <row r="283" spans="12:12" ht="15.75" customHeight="1">
      <c r="L283" s="42"/>
    </row>
    <row r="284" spans="12:12" ht="15.75" customHeight="1">
      <c r="L284" s="42"/>
    </row>
    <row r="285" spans="12:12" ht="15.75" customHeight="1">
      <c r="L285" s="42"/>
    </row>
    <row r="286" spans="12:12" ht="15.75" customHeight="1">
      <c r="L286" s="42"/>
    </row>
    <row r="287" spans="12:12" ht="15.75" customHeight="1">
      <c r="L287" s="42"/>
    </row>
    <row r="288" spans="12:12" ht="15.75" customHeight="1">
      <c r="L288" s="42"/>
    </row>
    <row r="289" spans="12:12" ht="15.75" customHeight="1">
      <c r="L289" s="42"/>
    </row>
    <row r="290" spans="12:12" ht="15.75" customHeight="1">
      <c r="L290" s="42"/>
    </row>
    <row r="291" spans="12:12" ht="15.75" customHeight="1">
      <c r="L291" s="42"/>
    </row>
    <row r="292" spans="12:12" ht="15.75" customHeight="1">
      <c r="L292" s="42"/>
    </row>
    <row r="293" spans="12:12" ht="15.75" customHeight="1">
      <c r="L293" s="42"/>
    </row>
    <row r="294" spans="12:12" ht="15.75" customHeight="1">
      <c r="L294" s="42"/>
    </row>
    <row r="295" spans="12:12" ht="15.75" customHeight="1">
      <c r="L295" s="42"/>
    </row>
    <row r="296" spans="12:12" ht="15.75" customHeight="1">
      <c r="L296" s="42"/>
    </row>
    <row r="297" spans="12:12" ht="15.75" customHeight="1">
      <c r="L297" s="42"/>
    </row>
    <row r="298" spans="12:12" ht="15.75" customHeight="1">
      <c r="L298" s="42"/>
    </row>
    <row r="299" spans="12:12" ht="15.75" customHeight="1">
      <c r="L299" s="42"/>
    </row>
    <row r="300" spans="12:12" ht="15.75" customHeight="1">
      <c r="L300" s="42"/>
    </row>
    <row r="301" spans="12:12" ht="15.75" customHeight="1">
      <c r="L301" s="42"/>
    </row>
    <row r="302" spans="12:12" ht="15.75" customHeight="1">
      <c r="L302" s="42"/>
    </row>
    <row r="303" spans="12:12" ht="15.75" customHeight="1">
      <c r="L303" s="42"/>
    </row>
    <row r="304" spans="12:12" ht="15.75" customHeight="1">
      <c r="L304" s="42"/>
    </row>
    <row r="305" spans="12:12" ht="15.75" customHeight="1">
      <c r="L305" s="42"/>
    </row>
    <row r="306" spans="12:12" ht="15.75" customHeight="1">
      <c r="L306" s="42"/>
    </row>
    <row r="307" spans="12:12" ht="15.75" customHeight="1">
      <c r="L307" s="42"/>
    </row>
    <row r="308" spans="12:12" ht="15.75" customHeight="1">
      <c r="L308" s="42"/>
    </row>
    <row r="309" spans="12:12" ht="15.75" customHeight="1">
      <c r="L309" s="42"/>
    </row>
    <row r="310" spans="12:12" ht="15.75" customHeight="1">
      <c r="L310" s="42"/>
    </row>
    <row r="311" spans="12:12" ht="15.75" customHeight="1">
      <c r="L311" s="42"/>
    </row>
    <row r="312" spans="12:12" ht="15.75" customHeight="1">
      <c r="L312" s="42"/>
    </row>
    <row r="313" spans="12:12" ht="15.75" customHeight="1">
      <c r="L313" s="42"/>
    </row>
    <row r="314" spans="12:12" ht="15.75" customHeight="1">
      <c r="L314" s="42"/>
    </row>
    <row r="315" spans="12:12" ht="15.75" customHeight="1">
      <c r="L315" s="42"/>
    </row>
    <row r="316" spans="12:12" ht="15.75" customHeight="1">
      <c r="L316" s="42"/>
    </row>
    <row r="317" spans="12:12" ht="15.75" customHeight="1">
      <c r="L317" s="42"/>
    </row>
    <row r="318" spans="12:12" ht="15.75" customHeight="1">
      <c r="L318" s="42"/>
    </row>
    <row r="319" spans="12:12" ht="15.75" customHeight="1">
      <c r="L319" s="42"/>
    </row>
    <row r="320" spans="12:12" ht="15.75" customHeight="1">
      <c r="L320" s="42"/>
    </row>
    <row r="321" spans="12:12" ht="15.75" customHeight="1">
      <c r="L321" s="42"/>
    </row>
    <row r="322" spans="12:12" ht="15.75" customHeight="1">
      <c r="L322" s="42"/>
    </row>
    <row r="323" spans="12:12" ht="15.75" customHeight="1">
      <c r="L323" s="42"/>
    </row>
    <row r="324" spans="12:12" ht="15.75" customHeight="1">
      <c r="L324" s="42"/>
    </row>
    <row r="325" spans="12:12" ht="15.75" customHeight="1">
      <c r="L325" s="42"/>
    </row>
    <row r="326" spans="12:12" ht="15.75" customHeight="1">
      <c r="L326" s="42"/>
    </row>
    <row r="327" spans="12:12" ht="15.75" customHeight="1">
      <c r="L327" s="42"/>
    </row>
    <row r="328" spans="12:12" ht="15.75" customHeight="1">
      <c r="L328" s="42"/>
    </row>
    <row r="329" spans="12:12" ht="15.75" customHeight="1">
      <c r="L329" s="42"/>
    </row>
    <row r="330" spans="12:12" ht="15.75" customHeight="1">
      <c r="L330" s="42"/>
    </row>
    <row r="331" spans="12:12" ht="15.75" customHeight="1">
      <c r="L331" s="42"/>
    </row>
    <row r="332" spans="12:12" ht="15.75" customHeight="1">
      <c r="L332" s="42"/>
    </row>
    <row r="333" spans="12:12" ht="15.75" customHeight="1">
      <c r="L333" s="42"/>
    </row>
    <row r="334" spans="12:12" ht="15.75" customHeight="1">
      <c r="L334" s="42"/>
    </row>
    <row r="335" spans="12:12" ht="15.75" customHeight="1">
      <c r="L335" s="42"/>
    </row>
    <row r="336" spans="12:12" ht="15.75" customHeight="1">
      <c r="L336" s="42"/>
    </row>
    <row r="337" spans="12:12" ht="15.75" customHeight="1">
      <c r="L337" s="42"/>
    </row>
    <row r="338" spans="12:12" ht="15.75" customHeight="1">
      <c r="L338" s="42"/>
    </row>
    <row r="339" spans="12:12" ht="15.75" customHeight="1">
      <c r="L339" s="42"/>
    </row>
    <row r="340" spans="12:12" ht="15.75" customHeight="1">
      <c r="L340" s="42"/>
    </row>
    <row r="341" spans="12:12" ht="15.75" customHeight="1">
      <c r="L341" s="42"/>
    </row>
    <row r="342" spans="12:12" ht="15.75" customHeight="1">
      <c r="L342" s="42"/>
    </row>
    <row r="343" spans="12:12" ht="15.75" customHeight="1">
      <c r="L343" s="42"/>
    </row>
    <row r="344" spans="12:12" ht="15.75" customHeight="1">
      <c r="L344" s="42"/>
    </row>
    <row r="345" spans="12:12" ht="15.75" customHeight="1">
      <c r="L345" s="42"/>
    </row>
    <row r="346" spans="12:12" ht="15.75" customHeight="1">
      <c r="L346" s="42"/>
    </row>
    <row r="347" spans="12:12" ht="15.75" customHeight="1">
      <c r="L347" s="42"/>
    </row>
    <row r="348" spans="12:12" ht="15.75" customHeight="1">
      <c r="L348" s="42"/>
    </row>
    <row r="349" spans="12:12" ht="15.75" customHeight="1">
      <c r="L349" s="42"/>
    </row>
    <row r="350" spans="12:12" ht="15.75" customHeight="1">
      <c r="L350" s="42"/>
    </row>
    <row r="351" spans="12:12" ht="15.75" customHeight="1">
      <c r="L351" s="42"/>
    </row>
    <row r="352" spans="12:12" ht="15.75" customHeight="1">
      <c r="L352" s="42"/>
    </row>
    <row r="353" spans="12:12" ht="15.75" customHeight="1">
      <c r="L353" s="42"/>
    </row>
    <row r="354" spans="12:12" ht="15.75" customHeight="1">
      <c r="L354" s="42"/>
    </row>
    <row r="355" spans="12:12" ht="15.75" customHeight="1">
      <c r="L355" s="42"/>
    </row>
    <row r="356" spans="12:12" ht="15.75" customHeight="1">
      <c r="L356" s="42"/>
    </row>
    <row r="357" spans="12:12" ht="15.75" customHeight="1">
      <c r="L357" s="42"/>
    </row>
    <row r="358" spans="12:12" ht="15.75" customHeight="1">
      <c r="L358" s="42"/>
    </row>
    <row r="359" spans="12:12" ht="15.75" customHeight="1">
      <c r="L359" s="42"/>
    </row>
    <row r="360" spans="12:12" ht="15.75" customHeight="1">
      <c r="L360" s="42"/>
    </row>
    <row r="361" spans="12:12" ht="15.75" customHeight="1">
      <c r="L361" s="42"/>
    </row>
    <row r="362" spans="12:12" ht="15.75" customHeight="1">
      <c r="L362" s="42"/>
    </row>
    <row r="363" spans="12:12" ht="15.75" customHeight="1">
      <c r="L363" s="42"/>
    </row>
    <row r="364" spans="12:12" ht="15.75" customHeight="1">
      <c r="L364" s="42"/>
    </row>
    <row r="365" spans="12:12" ht="15.75" customHeight="1">
      <c r="L365" s="42"/>
    </row>
    <row r="366" spans="12:12" ht="15.75" customHeight="1">
      <c r="L366" s="42"/>
    </row>
    <row r="367" spans="12:12" ht="15.75" customHeight="1">
      <c r="L367" s="42"/>
    </row>
    <row r="368" spans="12:12" ht="15.75" customHeight="1">
      <c r="L368" s="42"/>
    </row>
    <row r="369" spans="12:12" ht="15.75" customHeight="1">
      <c r="L369" s="42"/>
    </row>
    <row r="370" spans="12:12" ht="15.75" customHeight="1">
      <c r="L370" s="42"/>
    </row>
    <row r="371" spans="12:12" ht="15.75" customHeight="1">
      <c r="L371" s="42"/>
    </row>
    <row r="372" spans="12:12" ht="15.75" customHeight="1">
      <c r="L372" s="42"/>
    </row>
    <row r="373" spans="12:12" ht="15.75" customHeight="1">
      <c r="L373" s="42"/>
    </row>
    <row r="374" spans="12:12" ht="15.75" customHeight="1">
      <c r="L374" s="42"/>
    </row>
    <row r="375" spans="12:12" ht="15.75" customHeight="1">
      <c r="L375" s="42"/>
    </row>
    <row r="376" spans="12:12" ht="15.75" customHeight="1">
      <c r="L376" s="42"/>
    </row>
    <row r="377" spans="12:12" ht="15.75" customHeight="1">
      <c r="L377" s="42"/>
    </row>
    <row r="378" spans="12:12" ht="15.75" customHeight="1">
      <c r="L378" s="42"/>
    </row>
    <row r="379" spans="12:12" ht="15.75" customHeight="1">
      <c r="L379" s="42"/>
    </row>
    <row r="380" spans="12:12" ht="15.75" customHeight="1">
      <c r="L380" s="42"/>
    </row>
    <row r="381" spans="12:12" ht="15.75" customHeight="1">
      <c r="L381" s="42"/>
    </row>
    <row r="382" spans="12:12" ht="15.75" customHeight="1">
      <c r="L382" s="42"/>
    </row>
    <row r="383" spans="12:12" ht="15.75" customHeight="1">
      <c r="L383" s="42"/>
    </row>
    <row r="384" spans="12:12" ht="15.75" customHeight="1">
      <c r="L384" s="42"/>
    </row>
    <row r="385" spans="12:12" ht="15.75" customHeight="1">
      <c r="L385" s="42"/>
    </row>
    <row r="386" spans="12:12" ht="15.75" customHeight="1">
      <c r="L386" s="42"/>
    </row>
    <row r="387" spans="12:12" ht="15.75" customHeight="1">
      <c r="L387" s="42"/>
    </row>
    <row r="388" spans="12:12" ht="15.75" customHeight="1">
      <c r="L388" s="42"/>
    </row>
    <row r="389" spans="12:12" ht="15.75" customHeight="1">
      <c r="L389" s="42"/>
    </row>
    <row r="390" spans="12:12" ht="15.75" customHeight="1">
      <c r="L390" s="42"/>
    </row>
    <row r="391" spans="12:12" ht="15.75" customHeight="1">
      <c r="L391" s="42"/>
    </row>
    <row r="392" spans="12:12" ht="15.75" customHeight="1">
      <c r="L392" s="42"/>
    </row>
    <row r="393" spans="12:12" ht="15.75" customHeight="1">
      <c r="L393" s="42"/>
    </row>
    <row r="394" spans="12:12" ht="15.75" customHeight="1">
      <c r="L394" s="42"/>
    </row>
    <row r="395" spans="12:12" ht="15.75" customHeight="1">
      <c r="L395" s="42"/>
    </row>
    <row r="396" spans="12:12" ht="15.75" customHeight="1">
      <c r="L396" s="42"/>
    </row>
    <row r="397" spans="12:12" ht="15.75" customHeight="1">
      <c r="L397" s="42"/>
    </row>
    <row r="398" spans="12:12" ht="15.75" customHeight="1">
      <c r="L398" s="42"/>
    </row>
    <row r="399" spans="12:12" ht="15.75" customHeight="1">
      <c r="L399" s="42"/>
    </row>
    <row r="400" spans="12:12" ht="15.75" customHeight="1">
      <c r="L400" s="42"/>
    </row>
    <row r="401" spans="12:12" ht="15.75" customHeight="1">
      <c r="L401" s="42"/>
    </row>
    <row r="402" spans="12:12" ht="15.75" customHeight="1">
      <c r="L402" s="42"/>
    </row>
    <row r="403" spans="12:12" ht="15.75" customHeight="1">
      <c r="L403" s="42"/>
    </row>
    <row r="404" spans="12:12" ht="15.75" customHeight="1">
      <c r="L404" s="42"/>
    </row>
    <row r="405" spans="12:12" ht="15.75" customHeight="1">
      <c r="L405" s="42"/>
    </row>
    <row r="406" spans="12:12" ht="15.75" customHeight="1">
      <c r="L406" s="42"/>
    </row>
    <row r="407" spans="12:12" ht="15.75" customHeight="1">
      <c r="L407" s="42"/>
    </row>
    <row r="408" spans="12:12" ht="15.75" customHeight="1">
      <c r="L408" s="42"/>
    </row>
    <row r="409" spans="12:12" ht="15.75" customHeight="1">
      <c r="L409" s="42"/>
    </row>
    <row r="410" spans="12:12" ht="15.75" customHeight="1">
      <c r="L410" s="42"/>
    </row>
    <row r="411" spans="12:12" ht="15.75" customHeight="1">
      <c r="L411" s="42"/>
    </row>
    <row r="412" spans="12:12" ht="15.75" customHeight="1">
      <c r="L412" s="42"/>
    </row>
    <row r="413" spans="12:12" ht="15.75" customHeight="1">
      <c r="L413" s="42"/>
    </row>
    <row r="414" spans="12:12" ht="15.75" customHeight="1">
      <c r="L414" s="42"/>
    </row>
    <row r="415" spans="12:12" ht="15.75" customHeight="1">
      <c r="L415" s="42"/>
    </row>
    <row r="416" spans="12:12" ht="15.75" customHeight="1">
      <c r="L416" s="42"/>
    </row>
    <row r="417" spans="12:12" ht="15.75" customHeight="1">
      <c r="L417" s="42"/>
    </row>
    <row r="418" spans="12:12" ht="15.75" customHeight="1">
      <c r="L418" s="42"/>
    </row>
    <row r="419" spans="12:12" ht="15.75" customHeight="1">
      <c r="L419" s="42"/>
    </row>
    <row r="420" spans="12:12" ht="15.75" customHeight="1">
      <c r="L420" s="42"/>
    </row>
    <row r="421" spans="12:12" ht="15.75" customHeight="1">
      <c r="L421" s="42"/>
    </row>
    <row r="422" spans="12:12" ht="15.75" customHeight="1">
      <c r="L422" s="42"/>
    </row>
    <row r="423" spans="12:12" ht="15.75" customHeight="1">
      <c r="L423" s="42"/>
    </row>
    <row r="424" spans="12:12" ht="15.75" customHeight="1">
      <c r="L424" s="42"/>
    </row>
    <row r="425" spans="12:12" ht="15.75" customHeight="1">
      <c r="L425" s="42"/>
    </row>
    <row r="426" spans="12:12" ht="15.75" customHeight="1">
      <c r="L426" s="42"/>
    </row>
    <row r="427" spans="12:12" ht="15.75" customHeight="1">
      <c r="L427" s="42"/>
    </row>
    <row r="428" spans="12:12" ht="15.75" customHeight="1">
      <c r="L428" s="42"/>
    </row>
    <row r="429" spans="12:12" ht="15.75" customHeight="1">
      <c r="L429" s="42"/>
    </row>
    <row r="430" spans="12:12" ht="15.75" customHeight="1">
      <c r="L430" s="42"/>
    </row>
    <row r="431" spans="12:12" ht="15.75" customHeight="1">
      <c r="L431" s="42"/>
    </row>
    <row r="432" spans="12:12" ht="15.75" customHeight="1">
      <c r="L432" s="42"/>
    </row>
    <row r="433" spans="12:12" ht="15.75" customHeight="1">
      <c r="L433" s="42"/>
    </row>
    <row r="434" spans="12:12" ht="15.75" customHeight="1">
      <c r="L434" s="42"/>
    </row>
    <row r="435" spans="12:12" ht="15.75" customHeight="1">
      <c r="L435" s="42"/>
    </row>
    <row r="436" spans="12:12" ht="15.75" customHeight="1">
      <c r="L436" s="42"/>
    </row>
    <row r="437" spans="12:12" ht="15.75" customHeight="1">
      <c r="L437" s="42"/>
    </row>
    <row r="438" spans="12:12" ht="15.75" customHeight="1">
      <c r="L438" s="42"/>
    </row>
    <row r="439" spans="12:12" ht="15.75" customHeight="1">
      <c r="L439" s="42"/>
    </row>
    <row r="440" spans="12:12" ht="15.75" customHeight="1">
      <c r="L440" s="42"/>
    </row>
    <row r="441" spans="12:12" ht="15.75" customHeight="1">
      <c r="L441" s="42"/>
    </row>
    <row r="442" spans="12:12" ht="15.75" customHeight="1">
      <c r="L442" s="42"/>
    </row>
    <row r="443" spans="12:12" ht="15.75" customHeight="1">
      <c r="L443" s="42"/>
    </row>
    <row r="444" spans="12:12" ht="15.75" customHeight="1">
      <c r="L444" s="42"/>
    </row>
    <row r="445" spans="12:12" ht="15.75" customHeight="1">
      <c r="L445" s="42"/>
    </row>
    <row r="446" spans="12:12" ht="15.75" customHeight="1">
      <c r="L446" s="42"/>
    </row>
    <row r="447" spans="12:12" ht="15.75" customHeight="1">
      <c r="L447" s="42"/>
    </row>
    <row r="448" spans="12:12" ht="15.75" customHeight="1">
      <c r="L448" s="42"/>
    </row>
    <row r="449" spans="12:12" ht="15.75" customHeight="1">
      <c r="L449" s="42"/>
    </row>
    <row r="450" spans="12:12" ht="15.75" customHeight="1">
      <c r="L450" s="42"/>
    </row>
    <row r="451" spans="12:12" ht="15.75" customHeight="1">
      <c r="L451" s="42"/>
    </row>
    <row r="452" spans="12:12" ht="15.75" customHeight="1">
      <c r="L452" s="42"/>
    </row>
    <row r="453" spans="12:12" ht="15.75" customHeight="1">
      <c r="L453" s="42"/>
    </row>
    <row r="454" spans="12:12" ht="15.75" customHeight="1">
      <c r="L454" s="42"/>
    </row>
    <row r="455" spans="12:12" ht="15.75" customHeight="1">
      <c r="L455" s="42"/>
    </row>
    <row r="456" spans="12:12" ht="15.75" customHeight="1">
      <c r="L456" s="42"/>
    </row>
    <row r="457" spans="12:12" ht="15.75" customHeight="1">
      <c r="L457" s="42"/>
    </row>
    <row r="458" spans="12:12" ht="15.75" customHeight="1">
      <c r="L458" s="42"/>
    </row>
    <row r="459" spans="12:12" ht="15.75" customHeight="1">
      <c r="L459" s="42"/>
    </row>
    <row r="460" spans="12:12" ht="15.75" customHeight="1">
      <c r="L460" s="42"/>
    </row>
    <row r="461" spans="12:12" ht="15.75" customHeight="1">
      <c r="L461" s="42"/>
    </row>
    <row r="462" spans="12:12" ht="15.75" customHeight="1">
      <c r="L462" s="42"/>
    </row>
    <row r="463" spans="12:12" ht="15.75" customHeight="1">
      <c r="L463" s="42"/>
    </row>
    <row r="464" spans="12:12" ht="15.75" customHeight="1">
      <c r="L464" s="42"/>
    </row>
    <row r="465" spans="12:12" ht="15.75" customHeight="1">
      <c r="L465" s="42"/>
    </row>
    <row r="466" spans="12:12" ht="15.75" customHeight="1">
      <c r="L466" s="42"/>
    </row>
    <row r="467" spans="12:12" ht="15.75" customHeight="1">
      <c r="L467" s="42"/>
    </row>
    <row r="468" spans="12:12" ht="15.75" customHeight="1">
      <c r="L468" s="42"/>
    </row>
    <row r="469" spans="12:12" ht="15.75" customHeight="1">
      <c r="L469" s="42"/>
    </row>
    <row r="470" spans="12:12" ht="15.75" customHeight="1">
      <c r="L470" s="42"/>
    </row>
    <row r="471" spans="12:12" ht="15.75" customHeight="1">
      <c r="L471" s="42"/>
    </row>
    <row r="472" spans="12:12" ht="15.75" customHeight="1">
      <c r="L472" s="42"/>
    </row>
    <row r="473" spans="12:12" ht="15.75" customHeight="1">
      <c r="L473" s="42"/>
    </row>
    <row r="474" spans="12:12" ht="15.75" customHeight="1">
      <c r="L474" s="42"/>
    </row>
    <row r="475" spans="12:12" ht="15.75" customHeight="1">
      <c r="L475" s="42"/>
    </row>
    <row r="476" spans="12:12" ht="15.75" customHeight="1">
      <c r="L476" s="42"/>
    </row>
    <row r="477" spans="12:12" ht="15.75" customHeight="1">
      <c r="L477" s="42"/>
    </row>
    <row r="478" spans="12:12" ht="15.75" customHeight="1">
      <c r="L478" s="42"/>
    </row>
    <row r="479" spans="12:12" ht="15.75" customHeight="1">
      <c r="L479" s="42"/>
    </row>
    <row r="480" spans="12:12" ht="15.75" customHeight="1">
      <c r="L480" s="42"/>
    </row>
    <row r="481" spans="12:12" ht="15.75" customHeight="1">
      <c r="L481" s="42"/>
    </row>
    <row r="482" spans="12:12" ht="15.75" customHeight="1">
      <c r="L482" s="42"/>
    </row>
    <row r="483" spans="12:12" ht="15.75" customHeight="1">
      <c r="L483" s="42"/>
    </row>
    <row r="484" spans="12:12" ht="15.75" customHeight="1">
      <c r="L484" s="42"/>
    </row>
    <row r="485" spans="12:12" ht="15.75" customHeight="1">
      <c r="L485" s="42"/>
    </row>
    <row r="486" spans="12:12" ht="15.75" customHeight="1">
      <c r="L486" s="42"/>
    </row>
    <row r="487" spans="12:12" ht="15.75" customHeight="1">
      <c r="L487" s="42"/>
    </row>
    <row r="488" spans="12:12" ht="15.75" customHeight="1">
      <c r="L488" s="42"/>
    </row>
    <row r="489" spans="12:12" ht="15.75" customHeight="1">
      <c r="L489" s="42"/>
    </row>
    <row r="490" spans="12:12" ht="15.75" customHeight="1">
      <c r="L490" s="42"/>
    </row>
    <row r="491" spans="12:12" ht="15.75" customHeight="1">
      <c r="L491" s="42"/>
    </row>
    <row r="492" spans="12:12" ht="15.75" customHeight="1">
      <c r="L492" s="42"/>
    </row>
    <row r="493" spans="12:12" ht="15.75" customHeight="1">
      <c r="L493" s="42"/>
    </row>
    <row r="494" spans="12:12" ht="15.75" customHeight="1">
      <c r="L494" s="42"/>
    </row>
    <row r="495" spans="12:12" ht="15.75" customHeight="1">
      <c r="L495" s="42"/>
    </row>
    <row r="496" spans="12:12" ht="15.75" customHeight="1">
      <c r="L496" s="42"/>
    </row>
    <row r="497" spans="12:12" ht="15.75" customHeight="1">
      <c r="L497" s="42"/>
    </row>
    <row r="498" spans="12:12" ht="15.75" customHeight="1">
      <c r="L498" s="42"/>
    </row>
    <row r="499" spans="12:12" ht="15.75" customHeight="1">
      <c r="L499" s="42"/>
    </row>
    <row r="500" spans="12:12" ht="15.75" customHeight="1">
      <c r="L500" s="42"/>
    </row>
    <row r="501" spans="12:12" ht="15.75" customHeight="1">
      <c r="L501" s="42"/>
    </row>
    <row r="502" spans="12:12" ht="15.75" customHeight="1">
      <c r="L502" s="42"/>
    </row>
    <row r="503" spans="12:12" ht="15.75" customHeight="1">
      <c r="L503" s="42"/>
    </row>
    <row r="504" spans="12:12" ht="15.75" customHeight="1">
      <c r="L504" s="42"/>
    </row>
    <row r="505" spans="12:12" ht="15.75" customHeight="1">
      <c r="L505" s="42"/>
    </row>
    <row r="506" spans="12:12" ht="15.75" customHeight="1">
      <c r="L506" s="42"/>
    </row>
    <row r="507" spans="12:12" ht="15.75" customHeight="1">
      <c r="L507" s="42"/>
    </row>
    <row r="508" spans="12:12" ht="15.75" customHeight="1">
      <c r="L508" s="42"/>
    </row>
    <row r="509" spans="12:12" ht="15.75" customHeight="1">
      <c r="L509" s="42"/>
    </row>
    <row r="510" spans="12:12" ht="15.75" customHeight="1">
      <c r="L510" s="42"/>
    </row>
    <row r="511" spans="12:12" ht="15.75" customHeight="1">
      <c r="L511" s="42"/>
    </row>
    <row r="512" spans="12:12" ht="15.75" customHeight="1">
      <c r="L512" s="42"/>
    </row>
    <row r="513" spans="12:12" ht="15.75" customHeight="1">
      <c r="L513" s="42"/>
    </row>
    <row r="514" spans="12:12" ht="15.75" customHeight="1">
      <c r="L514" s="42"/>
    </row>
    <row r="515" spans="12:12" ht="15.75" customHeight="1">
      <c r="L515" s="42"/>
    </row>
    <row r="516" spans="12:12" ht="15.75" customHeight="1">
      <c r="L516" s="42"/>
    </row>
    <row r="517" spans="12:12" ht="15.75" customHeight="1">
      <c r="L517" s="42"/>
    </row>
    <row r="518" spans="12:12" ht="15.75" customHeight="1">
      <c r="L518" s="42"/>
    </row>
    <row r="519" spans="12:12" ht="15.75" customHeight="1">
      <c r="L519" s="42"/>
    </row>
    <row r="520" spans="12:12" ht="15.75" customHeight="1">
      <c r="L520" s="42"/>
    </row>
    <row r="521" spans="12:12" ht="15.75" customHeight="1">
      <c r="L521" s="42"/>
    </row>
    <row r="522" spans="12:12" ht="15.75" customHeight="1">
      <c r="L522" s="42"/>
    </row>
    <row r="523" spans="12:12" ht="15.75" customHeight="1">
      <c r="L523" s="42"/>
    </row>
    <row r="524" spans="12:12" ht="15.75" customHeight="1">
      <c r="L524" s="42"/>
    </row>
    <row r="525" spans="12:12" ht="15.75" customHeight="1">
      <c r="L525" s="42"/>
    </row>
    <row r="526" spans="12:12" ht="15.75" customHeight="1">
      <c r="L526" s="42"/>
    </row>
    <row r="527" spans="12:12" ht="15.75" customHeight="1">
      <c r="L527" s="42"/>
    </row>
    <row r="528" spans="12:12" ht="15.75" customHeight="1">
      <c r="L528" s="42"/>
    </row>
    <row r="529" spans="12:12" ht="15.75" customHeight="1">
      <c r="L529" s="42"/>
    </row>
    <row r="530" spans="12:12" ht="15.75" customHeight="1">
      <c r="L530" s="42"/>
    </row>
    <row r="531" spans="12:12" ht="15.75" customHeight="1">
      <c r="L531" s="42"/>
    </row>
    <row r="532" spans="12:12" ht="15.75" customHeight="1">
      <c r="L532" s="42"/>
    </row>
    <row r="533" spans="12:12" ht="15.75" customHeight="1">
      <c r="L533" s="42"/>
    </row>
    <row r="534" spans="12:12" ht="15.75" customHeight="1">
      <c r="L534" s="42"/>
    </row>
    <row r="535" spans="12:12" ht="15.75" customHeight="1">
      <c r="L535" s="42"/>
    </row>
    <row r="536" spans="12:12" ht="15.75" customHeight="1">
      <c r="L536" s="42"/>
    </row>
    <row r="537" spans="12:12" ht="15.75" customHeight="1">
      <c r="L537" s="42"/>
    </row>
    <row r="538" spans="12:12" ht="15.75" customHeight="1">
      <c r="L538" s="42"/>
    </row>
    <row r="539" spans="12:12" ht="15.75" customHeight="1">
      <c r="L539" s="42"/>
    </row>
    <row r="540" spans="12:12" ht="15.75" customHeight="1">
      <c r="L540" s="42"/>
    </row>
    <row r="541" spans="12:12" ht="15.75" customHeight="1">
      <c r="L541" s="42"/>
    </row>
    <row r="542" spans="12:12" ht="15.75" customHeight="1">
      <c r="L542" s="42"/>
    </row>
    <row r="543" spans="12:12" ht="15.75" customHeight="1">
      <c r="L543" s="42"/>
    </row>
    <row r="544" spans="12:12" ht="15.75" customHeight="1">
      <c r="L544" s="42"/>
    </row>
    <row r="545" spans="12:12" ht="15.75" customHeight="1">
      <c r="L545" s="42"/>
    </row>
    <row r="546" spans="12:12" ht="15.75" customHeight="1">
      <c r="L546" s="42"/>
    </row>
    <row r="547" spans="12:12" ht="15.75" customHeight="1">
      <c r="L547" s="42"/>
    </row>
    <row r="548" spans="12:12" ht="15.75" customHeight="1">
      <c r="L548" s="42"/>
    </row>
    <row r="549" spans="12:12" ht="15.75" customHeight="1">
      <c r="L549" s="42"/>
    </row>
    <row r="550" spans="12:12" ht="15.75" customHeight="1">
      <c r="L550" s="42"/>
    </row>
    <row r="551" spans="12:12" ht="15.75" customHeight="1">
      <c r="L551" s="42"/>
    </row>
    <row r="552" spans="12:12" ht="15.75" customHeight="1">
      <c r="L552" s="42"/>
    </row>
    <row r="553" spans="12:12" ht="15.75" customHeight="1">
      <c r="L553" s="42"/>
    </row>
    <row r="554" spans="12:12" ht="15.75" customHeight="1">
      <c r="L554" s="42"/>
    </row>
    <row r="555" spans="12:12" ht="15.75" customHeight="1">
      <c r="L555" s="42"/>
    </row>
    <row r="556" spans="12:12" ht="15.75" customHeight="1">
      <c r="L556" s="42"/>
    </row>
    <row r="557" spans="12:12" ht="15.75" customHeight="1">
      <c r="L557" s="42"/>
    </row>
    <row r="558" spans="12:12" ht="15.75" customHeight="1">
      <c r="L558" s="42"/>
    </row>
    <row r="559" spans="12:12" ht="15.75" customHeight="1">
      <c r="L559" s="42"/>
    </row>
    <row r="560" spans="12:12" ht="15.75" customHeight="1">
      <c r="L560" s="42"/>
    </row>
    <row r="561" spans="12:12" ht="15.75" customHeight="1">
      <c r="L561" s="42"/>
    </row>
    <row r="562" spans="12:12" ht="15.75" customHeight="1">
      <c r="L562" s="42"/>
    </row>
    <row r="563" spans="12:12" ht="15.75" customHeight="1">
      <c r="L563" s="42"/>
    </row>
    <row r="564" spans="12:12" ht="15.75" customHeight="1">
      <c r="L564" s="42"/>
    </row>
    <row r="565" spans="12:12" ht="15.75" customHeight="1">
      <c r="L565" s="42"/>
    </row>
    <row r="566" spans="12:12" ht="15.75" customHeight="1">
      <c r="L566" s="42"/>
    </row>
    <row r="567" spans="12:12" ht="15.75" customHeight="1">
      <c r="L567" s="42"/>
    </row>
    <row r="568" spans="12:12" ht="15.75" customHeight="1">
      <c r="L568" s="42"/>
    </row>
    <row r="569" spans="12:12" ht="15.75" customHeight="1">
      <c r="L569" s="42"/>
    </row>
    <row r="570" spans="12:12" ht="15.75" customHeight="1">
      <c r="L570" s="42"/>
    </row>
    <row r="571" spans="12:12" ht="15.75" customHeight="1">
      <c r="L571" s="42"/>
    </row>
    <row r="572" spans="12:12" ht="15.75" customHeight="1">
      <c r="L572" s="42"/>
    </row>
    <row r="573" spans="12:12" ht="15.75" customHeight="1">
      <c r="L573" s="42"/>
    </row>
    <row r="574" spans="12:12" ht="15.75" customHeight="1">
      <c r="L574" s="42"/>
    </row>
    <row r="575" spans="12:12" ht="15.75" customHeight="1">
      <c r="L575" s="42"/>
    </row>
    <row r="576" spans="12:12" ht="15.75" customHeight="1">
      <c r="L576" s="42"/>
    </row>
    <row r="577" spans="12:12" ht="15.75" customHeight="1">
      <c r="L577" s="42"/>
    </row>
    <row r="578" spans="12:12" ht="15.75" customHeight="1">
      <c r="L578" s="42"/>
    </row>
    <row r="579" spans="12:12" ht="15.75" customHeight="1">
      <c r="L579" s="42"/>
    </row>
    <row r="580" spans="12:12" ht="15.75" customHeight="1">
      <c r="L580" s="42"/>
    </row>
    <row r="581" spans="12:12" ht="15.75" customHeight="1">
      <c r="L581" s="42"/>
    </row>
    <row r="582" spans="12:12" ht="15.75" customHeight="1">
      <c r="L582" s="42"/>
    </row>
    <row r="583" spans="12:12" ht="15.75" customHeight="1">
      <c r="L583" s="42"/>
    </row>
    <row r="584" spans="12:12" ht="15.75" customHeight="1">
      <c r="L584" s="42"/>
    </row>
    <row r="585" spans="12:12" ht="15.75" customHeight="1">
      <c r="L585" s="42"/>
    </row>
    <row r="586" spans="12:12" ht="15.75" customHeight="1">
      <c r="L586" s="42"/>
    </row>
    <row r="587" spans="12:12" ht="15.75" customHeight="1">
      <c r="L587" s="42"/>
    </row>
    <row r="588" spans="12:12" ht="15.75" customHeight="1">
      <c r="L588" s="42"/>
    </row>
    <row r="589" spans="12:12" ht="15.75" customHeight="1">
      <c r="L589" s="42"/>
    </row>
    <row r="590" spans="12:12" ht="15.75" customHeight="1">
      <c r="L590" s="42"/>
    </row>
    <row r="591" spans="12:12" ht="15.75" customHeight="1">
      <c r="L591" s="42"/>
    </row>
    <row r="592" spans="12:12" ht="15.75" customHeight="1">
      <c r="L592" s="42"/>
    </row>
    <row r="593" spans="12:12" ht="15.75" customHeight="1">
      <c r="L593" s="42"/>
    </row>
    <row r="594" spans="12:12" ht="15.75" customHeight="1">
      <c r="L594" s="42"/>
    </row>
    <row r="595" spans="12:12" ht="15.75" customHeight="1">
      <c r="L595" s="42"/>
    </row>
    <row r="596" spans="12:12" ht="15.75" customHeight="1">
      <c r="L596" s="42"/>
    </row>
    <row r="597" spans="12:12" ht="15.75" customHeight="1">
      <c r="L597" s="42"/>
    </row>
    <row r="598" spans="12:12" ht="15.75" customHeight="1">
      <c r="L598" s="42"/>
    </row>
    <row r="599" spans="12:12" ht="15.75" customHeight="1">
      <c r="L599" s="42"/>
    </row>
    <row r="600" spans="12:12" ht="15.75" customHeight="1">
      <c r="L600" s="42"/>
    </row>
    <row r="601" spans="12:12" ht="15.75" customHeight="1">
      <c r="L601" s="42"/>
    </row>
    <row r="602" spans="12:12" ht="15.75" customHeight="1">
      <c r="L602" s="42"/>
    </row>
    <row r="603" spans="12:12" ht="15.75" customHeight="1">
      <c r="L603" s="42"/>
    </row>
    <row r="604" spans="12:12" ht="15.75" customHeight="1">
      <c r="L604" s="42"/>
    </row>
    <row r="605" spans="12:12" ht="15.75" customHeight="1">
      <c r="L605" s="42"/>
    </row>
    <row r="606" spans="12:12" ht="15.75" customHeight="1">
      <c r="L606" s="42"/>
    </row>
    <row r="607" spans="12:12" ht="15.75" customHeight="1">
      <c r="L607" s="42"/>
    </row>
    <row r="608" spans="12:12" ht="15.75" customHeight="1">
      <c r="L608" s="42"/>
    </row>
    <row r="609" spans="12:12" ht="15.75" customHeight="1">
      <c r="L609" s="42"/>
    </row>
    <row r="610" spans="12:12" ht="15.75" customHeight="1">
      <c r="L610" s="42"/>
    </row>
    <row r="611" spans="12:12" ht="15.75" customHeight="1">
      <c r="L611" s="42"/>
    </row>
    <row r="612" spans="12:12" ht="15.75" customHeight="1">
      <c r="L612" s="42"/>
    </row>
    <row r="613" spans="12:12" ht="15.75" customHeight="1">
      <c r="L613" s="42"/>
    </row>
    <row r="614" spans="12:12" ht="15.75" customHeight="1">
      <c r="L614" s="42"/>
    </row>
    <row r="615" spans="12:12" ht="15.75" customHeight="1">
      <c r="L615" s="42"/>
    </row>
    <row r="616" spans="12:12" ht="15.75" customHeight="1">
      <c r="L616" s="42"/>
    </row>
    <row r="617" spans="12:12" ht="15.75" customHeight="1">
      <c r="L617" s="42"/>
    </row>
    <row r="618" spans="12:12" ht="15.75" customHeight="1">
      <c r="L618" s="42"/>
    </row>
    <row r="619" spans="12:12" ht="15.75" customHeight="1">
      <c r="L619" s="42"/>
    </row>
    <row r="620" spans="12:12" ht="15.75" customHeight="1">
      <c r="L620" s="42"/>
    </row>
    <row r="621" spans="12:12" ht="15.75" customHeight="1">
      <c r="L621" s="42"/>
    </row>
    <row r="622" spans="12:12" ht="15.75" customHeight="1">
      <c r="L622" s="42"/>
    </row>
    <row r="623" spans="12:12" ht="15.75" customHeight="1">
      <c r="L623" s="42"/>
    </row>
    <row r="624" spans="12:12" ht="15.75" customHeight="1">
      <c r="L624" s="42"/>
    </row>
    <row r="625" spans="12:12" ht="15.75" customHeight="1">
      <c r="L625" s="42"/>
    </row>
    <row r="626" spans="12:12" ht="15.75" customHeight="1">
      <c r="L626" s="42"/>
    </row>
    <row r="627" spans="12:12" ht="15.75" customHeight="1">
      <c r="L627" s="42"/>
    </row>
    <row r="628" spans="12:12" ht="15.75" customHeight="1">
      <c r="L628" s="42"/>
    </row>
    <row r="629" spans="12:12" ht="15.75" customHeight="1">
      <c r="L629" s="42"/>
    </row>
    <row r="630" spans="12:12" ht="15.75" customHeight="1">
      <c r="L630" s="42"/>
    </row>
    <row r="631" spans="12:12" ht="15.75" customHeight="1">
      <c r="L631" s="42"/>
    </row>
    <row r="632" spans="12:12" ht="15.75" customHeight="1">
      <c r="L632" s="42"/>
    </row>
    <row r="633" spans="12:12" ht="15.75" customHeight="1">
      <c r="L633" s="42"/>
    </row>
    <row r="634" spans="12:12" ht="15.75" customHeight="1">
      <c r="L634" s="42"/>
    </row>
    <row r="635" spans="12:12" ht="15.75" customHeight="1">
      <c r="L635" s="42"/>
    </row>
    <row r="636" spans="12:12" ht="15.75" customHeight="1">
      <c r="L636" s="42"/>
    </row>
    <row r="637" spans="12:12" ht="15.75" customHeight="1">
      <c r="L637" s="42"/>
    </row>
    <row r="638" spans="12:12" ht="15.75" customHeight="1">
      <c r="L638" s="42"/>
    </row>
    <row r="639" spans="12:12" ht="15.75" customHeight="1">
      <c r="L639" s="42"/>
    </row>
    <row r="640" spans="12:12" ht="15.75" customHeight="1">
      <c r="L640" s="42"/>
    </row>
    <row r="641" spans="12:12" ht="15.75" customHeight="1">
      <c r="L641" s="42"/>
    </row>
    <row r="642" spans="12:12" ht="15.75" customHeight="1">
      <c r="L642" s="42"/>
    </row>
    <row r="643" spans="12:12" ht="15.75" customHeight="1">
      <c r="L643" s="42"/>
    </row>
    <row r="644" spans="12:12" ht="15.75" customHeight="1">
      <c r="L644" s="42"/>
    </row>
    <row r="645" spans="12:12" ht="15.75" customHeight="1">
      <c r="L645" s="42"/>
    </row>
    <row r="646" spans="12:12" ht="15.75" customHeight="1">
      <c r="L646" s="42"/>
    </row>
    <row r="647" spans="12:12" ht="15.75" customHeight="1">
      <c r="L647" s="42"/>
    </row>
    <row r="648" spans="12:12" ht="15.75" customHeight="1">
      <c r="L648" s="42"/>
    </row>
    <row r="649" spans="12:12" ht="15.75" customHeight="1">
      <c r="L649" s="42"/>
    </row>
    <row r="650" spans="12:12" ht="15.75" customHeight="1">
      <c r="L650" s="42"/>
    </row>
    <row r="651" spans="12:12" ht="15.75" customHeight="1">
      <c r="L651" s="42"/>
    </row>
    <row r="652" spans="12:12" ht="15.75" customHeight="1">
      <c r="L652" s="42"/>
    </row>
    <row r="653" spans="12:12" ht="15.75" customHeight="1">
      <c r="L653" s="42"/>
    </row>
    <row r="654" spans="12:12" ht="15.75" customHeight="1">
      <c r="L654" s="42"/>
    </row>
    <row r="655" spans="12:12" ht="15.75" customHeight="1">
      <c r="L655" s="42"/>
    </row>
    <row r="656" spans="12:12" ht="15.75" customHeight="1">
      <c r="L656" s="42"/>
    </row>
    <row r="657" spans="12:12" ht="15.75" customHeight="1">
      <c r="L657" s="42"/>
    </row>
    <row r="658" spans="12:12" ht="15.75" customHeight="1">
      <c r="L658" s="42"/>
    </row>
    <row r="659" spans="12:12" ht="15.75" customHeight="1">
      <c r="L659" s="42"/>
    </row>
    <row r="660" spans="12:12" ht="15.75" customHeight="1">
      <c r="L660" s="42"/>
    </row>
    <row r="661" spans="12:12" ht="15.75" customHeight="1">
      <c r="L661" s="42"/>
    </row>
    <row r="662" spans="12:12" ht="15.75" customHeight="1">
      <c r="L662" s="42"/>
    </row>
    <row r="663" spans="12:12" ht="15.75" customHeight="1">
      <c r="L663" s="42"/>
    </row>
    <row r="664" spans="12:12" ht="15.75" customHeight="1">
      <c r="L664" s="42"/>
    </row>
    <row r="665" spans="12:12" ht="15.75" customHeight="1">
      <c r="L665" s="42"/>
    </row>
    <row r="666" spans="12:12" ht="15.75" customHeight="1">
      <c r="L666" s="42"/>
    </row>
    <row r="667" spans="12:12" ht="15.75" customHeight="1">
      <c r="L667" s="42"/>
    </row>
    <row r="668" spans="12:12" ht="15.75" customHeight="1">
      <c r="L668" s="42"/>
    </row>
    <row r="669" spans="12:12" ht="15.75" customHeight="1">
      <c r="L669" s="42"/>
    </row>
    <row r="670" spans="12:12" ht="15.75" customHeight="1">
      <c r="L670" s="42"/>
    </row>
    <row r="671" spans="12:12" ht="15.75" customHeight="1">
      <c r="L671" s="42"/>
    </row>
    <row r="672" spans="12:12" ht="15.75" customHeight="1">
      <c r="L672" s="42"/>
    </row>
    <row r="673" spans="12:12" ht="15.75" customHeight="1">
      <c r="L673" s="42"/>
    </row>
    <row r="674" spans="12:12" ht="15.75" customHeight="1">
      <c r="L674" s="42"/>
    </row>
    <row r="675" spans="12:12" ht="15.75" customHeight="1">
      <c r="L675" s="42"/>
    </row>
    <row r="676" spans="12:12" ht="15.75" customHeight="1">
      <c r="L676" s="42"/>
    </row>
    <row r="677" spans="12:12" ht="15.75" customHeight="1">
      <c r="L677" s="42"/>
    </row>
    <row r="678" spans="12:12" ht="15.75" customHeight="1">
      <c r="L678" s="42"/>
    </row>
    <row r="679" spans="12:12" ht="15.75" customHeight="1">
      <c r="L679" s="42"/>
    </row>
    <row r="680" spans="12:12" ht="15.75" customHeight="1">
      <c r="L680" s="42"/>
    </row>
    <row r="681" spans="12:12" ht="15.75" customHeight="1">
      <c r="L681" s="42"/>
    </row>
    <row r="682" spans="12:12" ht="15.75" customHeight="1">
      <c r="L682" s="42"/>
    </row>
    <row r="683" spans="12:12" ht="15.75" customHeight="1">
      <c r="L683" s="42"/>
    </row>
    <row r="684" spans="12:12" ht="15.75" customHeight="1">
      <c r="L684" s="42"/>
    </row>
    <row r="685" spans="12:12" ht="15.75" customHeight="1">
      <c r="L685" s="42"/>
    </row>
    <row r="686" spans="12:12" ht="15.75" customHeight="1">
      <c r="L686" s="42"/>
    </row>
    <row r="687" spans="12:12" ht="15.75" customHeight="1">
      <c r="L687" s="42"/>
    </row>
    <row r="688" spans="12:12" ht="15.75" customHeight="1">
      <c r="L688" s="42"/>
    </row>
    <row r="689" spans="12:12" ht="15.75" customHeight="1">
      <c r="L689" s="42"/>
    </row>
    <row r="690" spans="12:12" ht="15.75" customHeight="1">
      <c r="L690" s="42"/>
    </row>
    <row r="691" spans="12:12" ht="15.75" customHeight="1">
      <c r="L691" s="42"/>
    </row>
    <row r="692" spans="12:12" ht="15.75" customHeight="1">
      <c r="L692" s="42"/>
    </row>
    <row r="693" spans="12:12" ht="15.75" customHeight="1">
      <c r="L693" s="42"/>
    </row>
    <row r="694" spans="12:12" ht="15.75" customHeight="1">
      <c r="L694" s="42"/>
    </row>
    <row r="695" spans="12:12" ht="15.75" customHeight="1">
      <c r="L695" s="42"/>
    </row>
    <row r="696" spans="12:12" ht="15.75" customHeight="1">
      <c r="L696" s="42"/>
    </row>
    <row r="697" spans="12:12" ht="15.75" customHeight="1">
      <c r="L697" s="42"/>
    </row>
    <row r="698" spans="12:12" ht="15.75" customHeight="1">
      <c r="L698" s="42"/>
    </row>
    <row r="699" spans="12:12" ht="15.75" customHeight="1">
      <c r="L699" s="42"/>
    </row>
    <row r="700" spans="12:12" ht="15.75" customHeight="1">
      <c r="L700" s="42"/>
    </row>
    <row r="701" spans="12:12" ht="15.75" customHeight="1">
      <c r="L701" s="42"/>
    </row>
    <row r="702" spans="12:12" ht="15.75" customHeight="1">
      <c r="L702" s="42"/>
    </row>
    <row r="703" spans="12:12" ht="15.75" customHeight="1">
      <c r="L703" s="42"/>
    </row>
    <row r="704" spans="12:12" ht="15.75" customHeight="1">
      <c r="L704" s="42"/>
    </row>
    <row r="705" spans="12:12" ht="15.75" customHeight="1">
      <c r="L705" s="42"/>
    </row>
    <row r="706" spans="12:12" ht="15.75" customHeight="1">
      <c r="L706" s="42"/>
    </row>
    <row r="707" spans="12:12" ht="15.75" customHeight="1">
      <c r="L707" s="42"/>
    </row>
    <row r="708" spans="12:12" ht="15.75" customHeight="1">
      <c r="L708" s="42"/>
    </row>
    <row r="709" spans="12:12" ht="15.75" customHeight="1">
      <c r="L709" s="42"/>
    </row>
    <row r="710" spans="12:12" ht="15.75" customHeight="1">
      <c r="L710" s="42"/>
    </row>
    <row r="711" spans="12:12" ht="15.75" customHeight="1">
      <c r="L711" s="42"/>
    </row>
    <row r="712" spans="12:12" ht="15.75" customHeight="1">
      <c r="L712" s="42"/>
    </row>
    <row r="713" spans="12:12" ht="15.75" customHeight="1">
      <c r="L713" s="42"/>
    </row>
    <row r="714" spans="12:12" ht="15.75" customHeight="1">
      <c r="L714" s="42"/>
    </row>
    <row r="715" spans="12:12" ht="15.75" customHeight="1">
      <c r="L715" s="42"/>
    </row>
    <row r="716" spans="12:12" ht="15.75" customHeight="1">
      <c r="L716" s="42"/>
    </row>
    <row r="717" spans="12:12" ht="15.75" customHeight="1">
      <c r="L717" s="42"/>
    </row>
    <row r="718" spans="12:12" ht="15.75" customHeight="1">
      <c r="L718" s="42"/>
    </row>
    <row r="719" spans="12:12" ht="15.75" customHeight="1">
      <c r="L719" s="42"/>
    </row>
    <row r="720" spans="12:12" ht="15.75" customHeight="1">
      <c r="L720" s="42"/>
    </row>
    <row r="721" spans="12:12" ht="15.75" customHeight="1">
      <c r="L721" s="42"/>
    </row>
    <row r="722" spans="12:12" ht="15.75" customHeight="1">
      <c r="L722" s="42"/>
    </row>
    <row r="723" spans="12:12" ht="15.75" customHeight="1">
      <c r="L723" s="42"/>
    </row>
    <row r="724" spans="12:12" ht="15.75" customHeight="1">
      <c r="L724" s="42"/>
    </row>
    <row r="725" spans="12:12" ht="15.75" customHeight="1">
      <c r="L725" s="42"/>
    </row>
    <row r="726" spans="12:12" ht="15.75" customHeight="1">
      <c r="L726" s="42"/>
    </row>
    <row r="727" spans="12:12" ht="15.75" customHeight="1">
      <c r="L727" s="42"/>
    </row>
    <row r="728" spans="12:12" ht="15.75" customHeight="1">
      <c r="L728" s="42"/>
    </row>
    <row r="729" spans="12:12" ht="15.75" customHeight="1">
      <c r="L729" s="42"/>
    </row>
    <row r="730" spans="12:12" ht="15.75" customHeight="1">
      <c r="L730" s="42"/>
    </row>
    <row r="731" spans="12:12" ht="15.75" customHeight="1">
      <c r="L731" s="42"/>
    </row>
    <row r="732" spans="12:12" ht="15.75" customHeight="1">
      <c r="L732" s="42"/>
    </row>
    <row r="733" spans="12:12" ht="15.75" customHeight="1">
      <c r="L733" s="42"/>
    </row>
    <row r="734" spans="12:12" ht="15.75" customHeight="1">
      <c r="L734" s="42"/>
    </row>
    <row r="735" spans="12:12" ht="15.75" customHeight="1">
      <c r="L735" s="42"/>
    </row>
    <row r="736" spans="12:12" ht="15.75" customHeight="1">
      <c r="L736" s="42"/>
    </row>
    <row r="737" spans="12:12" ht="15.75" customHeight="1">
      <c r="L737" s="42"/>
    </row>
    <row r="738" spans="12:12" ht="15.75" customHeight="1">
      <c r="L738" s="42"/>
    </row>
    <row r="739" spans="12:12" ht="15.75" customHeight="1">
      <c r="L739" s="42"/>
    </row>
    <row r="740" spans="12:12" ht="15.75" customHeight="1">
      <c r="L740" s="42"/>
    </row>
    <row r="741" spans="12:12" ht="15.75" customHeight="1">
      <c r="L741" s="42"/>
    </row>
    <row r="742" spans="12:12" ht="15.75" customHeight="1">
      <c r="L742" s="42"/>
    </row>
    <row r="743" spans="12:12" ht="15.75" customHeight="1">
      <c r="L743" s="42"/>
    </row>
    <row r="744" spans="12:12" ht="15.75" customHeight="1">
      <c r="L744" s="42"/>
    </row>
    <row r="745" spans="12:12" ht="15.75" customHeight="1">
      <c r="L745" s="42"/>
    </row>
    <row r="746" spans="12:12" ht="15.75" customHeight="1">
      <c r="L746" s="42"/>
    </row>
    <row r="747" spans="12:12" ht="15.75" customHeight="1">
      <c r="L747" s="42"/>
    </row>
    <row r="748" spans="12:12" ht="15.75" customHeight="1">
      <c r="L748" s="42"/>
    </row>
    <row r="749" spans="12:12" ht="15.75" customHeight="1">
      <c r="L749" s="42"/>
    </row>
    <row r="750" spans="12:12" ht="15.75" customHeight="1">
      <c r="L750" s="42"/>
    </row>
    <row r="751" spans="12:12" ht="15.75" customHeight="1">
      <c r="L751" s="42"/>
    </row>
    <row r="752" spans="12:12" ht="15.75" customHeight="1">
      <c r="L752" s="42"/>
    </row>
    <row r="753" spans="12:12" ht="15.75" customHeight="1">
      <c r="L753" s="42"/>
    </row>
    <row r="754" spans="12:12" ht="15.75" customHeight="1">
      <c r="L754" s="42"/>
    </row>
    <row r="755" spans="12:12" ht="15.75" customHeight="1">
      <c r="L755" s="42"/>
    </row>
    <row r="756" spans="12:12" ht="15.75" customHeight="1">
      <c r="L756" s="42"/>
    </row>
    <row r="757" spans="12:12" ht="15.75" customHeight="1">
      <c r="L757" s="42"/>
    </row>
    <row r="758" spans="12:12" ht="15.75" customHeight="1">
      <c r="L758" s="42"/>
    </row>
    <row r="759" spans="12:12" ht="15.75" customHeight="1">
      <c r="L759" s="42"/>
    </row>
    <row r="760" spans="12:12" ht="15.75" customHeight="1">
      <c r="L760" s="42"/>
    </row>
    <row r="761" spans="12:12" ht="15.75" customHeight="1">
      <c r="L761" s="42"/>
    </row>
    <row r="762" spans="12:12" ht="15.75" customHeight="1">
      <c r="L762" s="42"/>
    </row>
    <row r="763" spans="12:12" ht="15.75" customHeight="1">
      <c r="L763" s="42"/>
    </row>
    <row r="764" spans="12:12" ht="15.75" customHeight="1">
      <c r="L764" s="42"/>
    </row>
    <row r="765" spans="12:12" ht="15.75" customHeight="1">
      <c r="L765" s="42"/>
    </row>
    <row r="766" spans="12:12" ht="15.75" customHeight="1">
      <c r="L766" s="42"/>
    </row>
    <row r="767" spans="12:12" ht="15.75" customHeight="1">
      <c r="L767" s="42"/>
    </row>
    <row r="768" spans="12:12" ht="15.75" customHeight="1">
      <c r="L768" s="42"/>
    </row>
    <row r="769" spans="12:12" ht="15.75" customHeight="1">
      <c r="L769" s="42"/>
    </row>
    <row r="770" spans="12:12" ht="15.75" customHeight="1">
      <c r="L770" s="42"/>
    </row>
    <row r="771" spans="12:12" ht="15.75" customHeight="1">
      <c r="L771" s="42"/>
    </row>
    <row r="772" spans="12:12" ht="15.75" customHeight="1">
      <c r="L772" s="42"/>
    </row>
    <row r="773" spans="12:12" ht="15.75" customHeight="1">
      <c r="L773" s="42"/>
    </row>
    <row r="774" spans="12:12" ht="15.75" customHeight="1">
      <c r="L774" s="42"/>
    </row>
    <row r="775" spans="12:12" ht="15.75" customHeight="1">
      <c r="L775" s="42"/>
    </row>
    <row r="776" spans="12:12" ht="15.75" customHeight="1">
      <c r="L776" s="42"/>
    </row>
    <row r="777" spans="12:12" ht="15.75" customHeight="1">
      <c r="L777" s="42"/>
    </row>
    <row r="778" spans="12:12" ht="15.75" customHeight="1">
      <c r="L778" s="42"/>
    </row>
    <row r="779" spans="12:12" ht="15.75" customHeight="1">
      <c r="L779" s="42"/>
    </row>
    <row r="780" spans="12:12" ht="15.75" customHeight="1">
      <c r="L780" s="42"/>
    </row>
    <row r="781" spans="12:12" ht="15.75" customHeight="1">
      <c r="L781" s="42"/>
    </row>
    <row r="782" spans="12:12" ht="15.75" customHeight="1">
      <c r="L782" s="42"/>
    </row>
    <row r="783" spans="12:12" ht="15.75" customHeight="1">
      <c r="L783" s="42"/>
    </row>
    <row r="784" spans="12:12" ht="15.75" customHeight="1">
      <c r="L784" s="42"/>
    </row>
    <row r="785" spans="12:12" ht="15.75" customHeight="1">
      <c r="L785" s="42"/>
    </row>
    <row r="786" spans="12:12" ht="15.75" customHeight="1">
      <c r="L786" s="42"/>
    </row>
    <row r="787" spans="12:12" ht="15.75" customHeight="1">
      <c r="L787" s="42"/>
    </row>
    <row r="788" spans="12:12" ht="15.75" customHeight="1">
      <c r="L788" s="42"/>
    </row>
    <row r="789" spans="12:12" ht="15.75" customHeight="1">
      <c r="L789" s="42"/>
    </row>
    <row r="790" spans="12:12" ht="15.75" customHeight="1">
      <c r="L790" s="42"/>
    </row>
    <row r="791" spans="12:12" ht="15.75" customHeight="1">
      <c r="L791" s="42"/>
    </row>
    <row r="792" spans="12:12" ht="15.75" customHeight="1">
      <c r="L792" s="42"/>
    </row>
    <row r="793" spans="12:12" ht="15.75" customHeight="1">
      <c r="L793" s="42"/>
    </row>
    <row r="794" spans="12:12" ht="15.75" customHeight="1">
      <c r="L794" s="42"/>
    </row>
    <row r="795" spans="12:12" ht="15.75" customHeight="1">
      <c r="L795" s="42"/>
    </row>
    <row r="796" spans="12:12" ht="15.75" customHeight="1">
      <c r="L796" s="42"/>
    </row>
    <row r="797" spans="12:12" ht="15.75" customHeight="1">
      <c r="L797" s="42"/>
    </row>
    <row r="798" spans="12:12" ht="15.75" customHeight="1">
      <c r="L798" s="42"/>
    </row>
    <row r="799" spans="12:12" ht="15.75" customHeight="1">
      <c r="L799" s="42"/>
    </row>
    <row r="800" spans="12:12" ht="15.75" customHeight="1">
      <c r="L800" s="42"/>
    </row>
    <row r="801" spans="12:12" ht="15.75" customHeight="1">
      <c r="L801" s="42"/>
    </row>
    <row r="802" spans="12:12" ht="15.75" customHeight="1">
      <c r="L802" s="42"/>
    </row>
    <row r="803" spans="12:12" ht="15.75" customHeight="1">
      <c r="L803" s="42"/>
    </row>
    <row r="804" spans="12:12" ht="15.75" customHeight="1">
      <c r="L804" s="42"/>
    </row>
    <row r="805" spans="12:12" ht="15.75" customHeight="1">
      <c r="L805" s="42"/>
    </row>
    <row r="806" spans="12:12" ht="15.75" customHeight="1">
      <c r="L806" s="42"/>
    </row>
    <row r="807" spans="12:12" ht="15.75" customHeight="1">
      <c r="L807" s="42"/>
    </row>
    <row r="808" spans="12:12" ht="15.75" customHeight="1">
      <c r="L808" s="42"/>
    </row>
    <row r="809" spans="12:12" ht="15.75" customHeight="1">
      <c r="L809" s="42"/>
    </row>
    <row r="810" spans="12:12" ht="15.75" customHeight="1">
      <c r="L810" s="42"/>
    </row>
    <row r="811" spans="12:12" ht="15.75" customHeight="1">
      <c r="L811" s="42"/>
    </row>
    <row r="812" spans="12:12" ht="15.75" customHeight="1">
      <c r="L812" s="42"/>
    </row>
    <row r="813" spans="12:12" ht="15.75" customHeight="1">
      <c r="L813" s="42"/>
    </row>
    <row r="814" spans="12:12" ht="15.75" customHeight="1">
      <c r="L814" s="42"/>
    </row>
    <row r="815" spans="12:12" ht="15.75" customHeight="1">
      <c r="L815" s="42"/>
    </row>
    <row r="816" spans="12:12" ht="15.75" customHeight="1">
      <c r="L816" s="42"/>
    </row>
    <row r="817" spans="12:12" ht="15.75" customHeight="1">
      <c r="L817" s="42"/>
    </row>
    <row r="818" spans="12:12" ht="15.75" customHeight="1">
      <c r="L818" s="42"/>
    </row>
    <row r="819" spans="12:12" ht="15.75" customHeight="1">
      <c r="L819" s="42"/>
    </row>
    <row r="820" spans="12:12" ht="15.75" customHeight="1">
      <c r="L820" s="42"/>
    </row>
    <row r="821" spans="12:12" ht="15.75" customHeight="1">
      <c r="L821" s="42"/>
    </row>
    <row r="822" spans="12:12" ht="15.75" customHeight="1">
      <c r="L822" s="42"/>
    </row>
    <row r="823" spans="12:12" ht="15.75" customHeight="1">
      <c r="L823" s="42"/>
    </row>
    <row r="824" spans="12:12" ht="15.75" customHeight="1">
      <c r="L824" s="42"/>
    </row>
    <row r="825" spans="12:12" ht="15.75" customHeight="1">
      <c r="L825" s="42"/>
    </row>
    <row r="826" spans="12:12" ht="15.75" customHeight="1">
      <c r="L826" s="42"/>
    </row>
    <row r="827" spans="12:12" ht="15.75" customHeight="1">
      <c r="L827" s="42"/>
    </row>
    <row r="828" spans="12:12" ht="15.75" customHeight="1">
      <c r="L828" s="42"/>
    </row>
    <row r="829" spans="12:12" ht="15.75" customHeight="1">
      <c r="L829" s="42"/>
    </row>
    <row r="830" spans="12:12" ht="15.75" customHeight="1">
      <c r="L830" s="42"/>
    </row>
    <row r="831" spans="12:12" ht="15.75" customHeight="1">
      <c r="L831" s="42"/>
    </row>
    <row r="832" spans="12:12" ht="15.75" customHeight="1">
      <c r="L832" s="42"/>
    </row>
    <row r="833" spans="12:12" ht="15.75" customHeight="1">
      <c r="L833" s="42"/>
    </row>
    <row r="834" spans="12:12" ht="15.75" customHeight="1">
      <c r="L834" s="42"/>
    </row>
    <row r="835" spans="12:12" ht="15.75" customHeight="1">
      <c r="L835" s="42"/>
    </row>
    <row r="836" spans="12:12" ht="15.75" customHeight="1">
      <c r="L836" s="42"/>
    </row>
    <row r="837" spans="12:12" ht="15.75" customHeight="1">
      <c r="L837" s="42"/>
    </row>
    <row r="838" spans="12:12" ht="15.75" customHeight="1">
      <c r="L838" s="42"/>
    </row>
    <row r="839" spans="12:12" ht="15.75" customHeight="1">
      <c r="L839" s="42"/>
    </row>
    <row r="840" spans="12:12" ht="15.75" customHeight="1">
      <c r="L840" s="42"/>
    </row>
    <row r="841" spans="12:12" ht="15.75" customHeight="1">
      <c r="L841" s="42"/>
    </row>
    <row r="842" spans="12:12" ht="15.75" customHeight="1">
      <c r="L842" s="42"/>
    </row>
    <row r="843" spans="12:12" ht="15.75" customHeight="1">
      <c r="L843" s="42"/>
    </row>
    <row r="844" spans="12:12" ht="15.75" customHeight="1">
      <c r="L844" s="42"/>
    </row>
    <row r="845" spans="12:12" ht="15.75" customHeight="1">
      <c r="L845" s="42"/>
    </row>
    <row r="846" spans="12:12" ht="15.75" customHeight="1">
      <c r="L846" s="42"/>
    </row>
    <row r="847" spans="12:12" ht="15.75" customHeight="1">
      <c r="L847" s="42"/>
    </row>
    <row r="848" spans="12:12" ht="15.75" customHeight="1">
      <c r="L848" s="42"/>
    </row>
    <row r="849" spans="12:12" ht="15.75" customHeight="1">
      <c r="L849" s="42"/>
    </row>
    <row r="850" spans="12:12" ht="15.75" customHeight="1">
      <c r="L850" s="42"/>
    </row>
    <row r="851" spans="12:12" ht="15.75" customHeight="1">
      <c r="L851" s="42"/>
    </row>
    <row r="852" spans="12:12" ht="15.75" customHeight="1">
      <c r="L852" s="42"/>
    </row>
    <row r="853" spans="12:12" ht="15.75" customHeight="1">
      <c r="L853" s="42"/>
    </row>
    <row r="854" spans="12:12" ht="15.75" customHeight="1">
      <c r="L854" s="42"/>
    </row>
    <row r="855" spans="12:12" ht="15.75" customHeight="1">
      <c r="L855" s="42"/>
    </row>
    <row r="856" spans="12:12" ht="15.75" customHeight="1">
      <c r="L856" s="42"/>
    </row>
    <row r="857" spans="12:12" ht="15.75" customHeight="1">
      <c r="L857" s="42"/>
    </row>
    <row r="858" spans="12:12" ht="15.75" customHeight="1">
      <c r="L858" s="42"/>
    </row>
    <row r="859" spans="12:12" ht="15.75" customHeight="1">
      <c r="L859" s="42"/>
    </row>
    <row r="860" spans="12:12" ht="15.75" customHeight="1">
      <c r="L860" s="42"/>
    </row>
    <row r="861" spans="12:12" ht="15.75" customHeight="1">
      <c r="L861" s="42"/>
    </row>
    <row r="862" spans="12:12" ht="15.75" customHeight="1">
      <c r="L862" s="42"/>
    </row>
    <row r="863" spans="12:12" ht="15.75" customHeight="1">
      <c r="L863" s="42"/>
    </row>
    <row r="864" spans="12:12" ht="15.75" customHeight="1">
      <c r="L864" s="42"/>
    </row>
    <row r="865" spans="12:12" ht="15.75" customHeight="1">
      <c r="L865" s="42"/>
    </row>
    <row r="866" spans="12:12" ht="15.75" customHeight="1">
      <c r="L866" s="42"/>
    </row>
    <row r="867" spans="12:12" ht="15.75" customHeight="1">
      <c r="L867" s="42"/>
    </row>
    <row r="868" spans="12:12" ht="15.75" customHeight="1">
      <c r="L868" s="42"/>
    </row>
    <row r="869" spans="12:12" ht="15.75" customHeight="1">
      <c r="L869" s="42"/>
    </row>
    <row r="870" spans="12:12" ht="15.75" customHeight="1">
      <c r="L870" s="42"/>
    </row>
    <row r="871" spans="12:12" ht="15.75" customHeight="1">
      <c r="L871" s="42"/>
    </row>
    <row r="872" spans="12:12" ht="15.75" customHeight="1">
      <c r="L872" s="42"/>
    </row>
    <row r="873" spans="12:12" ht="15.75" customHeight="1">
      <c r="L873" s="42"/>
    </row>
    <row r="874" spans="12:12" ht="15.75" customHeight="1">
      <c r="L874" s="42"/>
    </row>
    <row r="875" spans="12:12" ht="15.75" customHeight="1">
      <c r="L875" s="42"/>
    </row>
    <row r="876" spans="12:12" ht="15.75" customHeight="1">
      <c r="L876" s="42"/>
    </row>
    <row r="877" spans="12:12" ht="15.75" customHeight="1">
      <c r="L877" s="42"/>
    </row>
    <row r="878" spans="12:12" ht="15.75" customHeight="1">
      <c r="L878" s="42"/>
    </row>
    <row r="879" spans="12:12" ht="15.75" customHeight="1">
      <c r="L879" s="42"/>
    </row>
    <row r="880" spans="12:12" ht="15.75" customHeight="1">
      <c r="L880" s="42"/>
    </row>
    <row r="881" spans="12:12" ht="15.75" customHeight="1">
      <c r="L881" s="42"/>
    </row>
    <row r="882" spans="12:12" ht="15.75" customHeight="1">
      <c r="L882" s="42"/>
    </row>
    <row r="883" spans="12:12" ht="15.75" customHeight="1">
      <c r="L883" s="42"/>
    </row>
    <row r="884" spans="12:12" ht="15.75" customHeight="1">
      <c r="L884" s="42"/>
    </row>
    <row r="885" spans="12:12" ht="15.75" customHeight="1">
      <c r="L885" s="42"/>
    </row>
    <row r="886" spans="12:12" ht="15.75" customHeight="1">
      <c r="L886" s="42"/>
    </row>
    <row r="887" spans="12:12" ht="15.75" customHeight="1">
      <c r="L887" s="42"/>
    </row>
    <row r="888" spans="12:12" ht="15.75" customHeight="1">
      <c r="L888" s="42"/>
    </row>
    <row r="889" spans="12:12" ht="15.75" customHeight="1">
      <c r="L889" s="42"/>
    </row>
    <row r="890" spans="12:12" ht="15.75" customHeight="1">
      <c r="L890" s="42"/>
    </row>
    <row r="891" spans="12:12" ht="15.75" customHeight="1">
      <c r="L891" s="42"/>
    </row>
    <row r="892" spans="12:12" ht="15.75" customHeight="1">
      <c r="L892" s="42"/>
    </row>
    <row r="893" spans="12:12" ht="15.75" customHeight="1">
      <c r="L893" s="42"/>
    </row>
    <row r="894" spans="12:12" ht="15.75" customHeight="1">
      <c r="L894" s="42"/>
    </row>
    <row r="895" spans="12:12" ht="15.75" customHeight="1">
      <c r="L895" s="42"/>
    </row>
    <row r="896" spans="12:12" ht="15.75" customHeight="1">
      <c r="L896" s="42"/>
    </row>
    <row r="897" spans="12:12" ht="15.75" customHeight="1">
      <c r="L897" s="42"/>
    </row>
    <row r="898" spans="12:12" ht="15.75" customHeight="1">
      <c r="L898" s="42"/>
    </row>
    <row r="899" spans="12:12" ht="15.75" customHeight="1">
      <c r="L899" s="42"/>
    </row>
    <row r="900" spans="12:12" ht="15.75" customHeight="1">
      <c r="L900" s="42"/>
    </row>
    <row r="901" spans="12:12" ht="15.75" customHeight="1">
      <c r="L901" s="42"/>
    </row>
    <row r="902" spans="12:12" ht="15.75" customHeight="1">
      <c r="L902" s="42"/>
    </row>
    <row r="903" spans="12:12" ht="15.75" customHeight="1">
      <c r="L903" s="42"/>
    </row>
    <row r="904" spans="12:12" ht="15.75" customHeight="1">
      <c r="L904" s="42"/>
    </row>
    <row r="905" spans="12:12" ht="15.75" customHeight="1">
      <c r="L905" s="42"/>
    </row>
    <row r="906" spans="12:12" ht="15.75" customHeight="1">
      <c r="L906" s="42"/>
    </row>
    <row r="907" spans="12:12" ht="15.75" customHeight="1">
      <c r="L907" s="42"/>
    </row>
    <row r="908" spans="12:12" ht="15.75" customHeight="1">
      <c r="L908" s="42"/>
    </row>
    <row r="909" spans="12:12" ht="15.75" customHeight="1">
      <c r="L909" s="42"/>
    </row>
    <row r="910" spans="12:12" ht="15.75" customHeight="1">
      <c r="L910" s="42"/>
    </row>
    <row r="911" spans="12:12" ht="15.75" customHeight="1">
      <c r="L911" s="42"/>
    </row>
    <row r="912" spans="12:12" ht="15.75" customHeight="1">
      <c r="L912" s="42"/>
    </row>
    <row r="913" spans="12:12" ht="15.75" customHeight="1">
      <c r="L913" s="42"/>
    </row>
    <row r="914" spans="12:12" ht="15.75" customHeight="1">
      <c r="L914" s="42"/>
    </row>
    <row r="915" spans="12:12" ht="15.75" customHeight="1">
      <c r="L915" s="42"/>
    </row>
    <row r="916" spans="12:12" ht="15.75" customHeight="1">
      <c r="L916" s="42"/>
    </row>
    <row r="917" spans="12:12" ht="15.75" customHeight="1">
      <c r="L917" s="42"/>
    </row>
    <row r="918" spans="12:12" ht="15.75" customHeight="1">
      <c r="L918" s="42"/>
    </row>
    <row r="919" spans="12:12" ht="15.75" customHeight="1">
      <c r="L919" s="42"/>
    </row>
    <row r="920" spans="12:12" ht="15.75" customHeight="1">
      <c r="L920" s="42"/>
    </row>
    <row r="921" spans="12:12" ht="15.75" customHeight="1">
      <c r="L921" s="42"/>
    </row>
    <row r="922" spans="12:12" ht="15.75" customHeight="1">
      <c r="L922" s="42"/>
    </row>
    <row r="923" spans="12:12" ht="15.75" customHeight="1">
      <c r="L923" s="42"/>
    </row>
    <row r="924" spans="12:12" ht="15.75" customHeight="1">
      <c r="L924" s="42"/>
    </row>
    <row r="925" spans="12:12" ht="15.75" customHeight="1">
      <c r="L925" s="42"/>
    </row>
    <row r="926" spans="12:12" ht="15.75" customHeight="1">
      <c r="L926" s="42"/>
    </row>
    <row r="927" spans="12:12" ht="15.75" customHeight="1">
      <c r="L927" s="42"/>
    </row>
    <row r="928" spans="12:12" ht="15.75" customHeight="1">
      <c r="L928" s="42"/>
    </row>
    <row r="929" spans="12:12" ht="15.75" customHeight="1">
      <c r="L929" s="42"/>
    </row>
    <row r="930" spans="12:12" ht="15.75" customHeight="1">
      <c r="L930" s="42"/>
    </row>
    <row r="931" spans="12:12" ht="15.75" customHeight="1">
      <c r="L931" s="42"/>
    </row>
    <row r="932" spans="12:12" ht="15.75" customHeight="1">
      <c r="L932" s="42"/>
    </row>
    <row r="933" spans="12:12" ht="15.75" customHeight="1">
      <c r="L933" s="42"/>
    </row>
    <row r="934" spans="12:12" ht="15.75" customHeight="1">
      <c r="L934" s="42"/>
    </row>
    <row r="935" spans="12:12" ht="15.75" customHeight="1">
      <c r="L935" s="42"/>
    </row>
    <row r="936" spans="12:12" ht="15.75" customHeight="1">
      <c r="L936" s="42"/>
    </row>
    <row r="937" spans="12:12" ht="15.75" customHeight="1">
      <c r="L937" s="42"/>
    </row>
    <row r="938" spans="12:12" ht="15.75" customHeight="1">
      <c r="L938" s="42"/>
    </row>
    <row r="939" spans="12:12" ht="15.75" customHeight="1">
      <c r="L939" s="42"/>
    </row>
    <row r="940" spans="12:12" ht="15.75" customHeight="1">
      <c r="L940" s="42"/>
    </row>
    <row r="941" spans="12:12" ht="15.75" customHeight="1">
      <c r="L941" s="42"/>
    </row>
    <row r="942" spans="12:12" ht="15.75" customHeight="1">
      <c r="L942" s="42"/>
    </row>
    <row r="943" spans="12:12" ht="15.75" customHeight="1">
      <c r="L943" s="42"/>
    </row>
    <row r="944" spans="12:12" ht="15.75" customHeight="1">
      <c r="L944" s="42"/>
    </row>
    <row r="945" spans="12:12" ht="15.75" customHeight="1">
      <c r="L945" s="42"/>
    </row>
    <row r="946" spans="12:12" ht="15.75" customHeight="1">
      <c r="L946" s="42"/>
    </row>
    <row r="947" spans="12:12" ht="15.75" customHeight="1">
      <c r="L947" s="42"/>
    </row>
    <row r="948" spans="12:12" ht="15.75" customHeight="1">
      <c r="L948" s="42"/>
    </row>
    <row r="949" spans="12:12" ht="15.75" customHeight="1">
      <c r="L949" s="42"/>
    </row>
    <row r="950" spans="12:12" ht="15.75" customHeight="1">
      <c r="L950" s="42"/>
    </row>
    <row r="951" spans="12:12" ht="15.75" customHeight="1">
      <c r="L951" s="42"/>
    </row>
    <row r="952" spans="12:12" ht="15.75" customHeight="1">
      <c r="L952" s="42"/>
    </row>
    <row r="953" spans="12:12" ht="15.75" customHeight="1">
      <c r="L953" s="42"/>
    </row>
    <row r="954" spans="12:12" ht="15.75" customHeight="1">
      <c r="L954" s="42"/>
    </row>
    <row r="955" spans="12:12" ht="15.75" customHeight="1">
      <c r="L955" s="42"/>
    </row>
    <row r="956" spans="12:12" ht="15.75" customHeight="1">
      <c r="L956" s="42"/>
    </row>
    <row r="957" spans="12:12" ht="15.75" customHeight="1">
      <c r="L957" s="42"/>
    </row>
    <row r="958" spans="12:12" ht="15.75" customHeight="1">
      <c r="L958" s="42"/>
    </row>
    <row r="959" spans="12:12" ht="15.75" customHeight="1">
      <c r="L959" s="42"/>
    </row>
    <row r="960" spans="12:12" ht="15.75" customHeight="1">
      <c r="L960" s="42"/>
    </row>
    <row r="961" spans="12:12" ht="15.75" customHeight="1">
      <c r="L961" s="42"/>
    </row>
    <row r="962" spans="12:12" ht="15.75" customHeight="1">
      <c r="L962" s="42"/>
    </row>
    <row r="963" spans="12:12" ht="15.75" customHeight="1">
      <c r="L963" s="42"/>
    </row>
    <row r="964" spans="12:12" ht="15.75" customHeight="1">
      <c r="L964" s="42"/>
    </row>
    <row r="965" spans="12:12" ht="15.75" customHeight="1">
      <c r="L965" s="42"/>
    </row>
    <row r="966" spans="12:12" ht="15.75" customHeight="1">
      <c r="L966" s="42"/>
    </row>
    <row r="967" spans="12:12" ht="15.75" customHeight="1">
      <c r="L967" s="42"/>
    </row>
    <row r="968" spans="12:12" ht="15.75" customHeight="1">
      <c r="L968" s="42"/>
    </row>
    <row r="969" spans="12:12" ht="15.75" customHeight="1">
      <c r="L969" s="42"/>
    </row>
    <row r="970" spans="12:12" ht="15.75" customHeight="1">
      <c r="L970" s="42"/>
    </row>
    <row r="971" spans="12:12" ht="15.75" customHeight="1">
      <c r="L971" s="42"/>
    </row>
    <row r="972" spans="12:12" ht="15.75" customHeight="1">
      <c r="L972" s="42"/>
    </row>
    <row r="973" spans="12:12" ht="15.75" customHeight="1">
      <c r="L973" s="42"/>
    </row>
    <row r="974" spans="12:12" ht="15.75" customHeight="1">
      <c r="L974" s="42"/>
    </row>
    <row r="975" spans="12:12" ht="15.75" customHeight="1">
      <c r="L975" s="42"/>
    </row>
    <row r="976" spans="12:12" ht="15.75" customHeight="1">
      <c r="L976" s="42"/>
    </row>
    <row r="977" spans="12:12" ht="15.75" customHeight="1">
      <c r="L977" s="42"/>
    </row>
    <row r="978" spans="12:12" ht="15.75" customHeight="1">
      <c r="L978" s="42"/>
    </row>
    <row r="979" spans="12:12" ht="15.75" customHeight="1">
      <c r="L979" s="42"/>
    </row>
    <row r="980" spans="12:12" ht="15.75" customHeight="1">
      <c r="L980" s="42"/>
    </row>
    <row r="981" spans="12:12" ht="15.75" customHeight="1">
      <c r="L981" s="42"/>
    </row>
    <row r="982" spans="12:12" ht="15.75" customHeight="1">
      <c r="L982" s="42"/>
    </row>
    <row r="983" spans="12:12" ht="15.75" customHeight="1">
      <c r="L983" s="42"/>
    </row>
    <row r="984" spans="12:12" ht="15.75" customHeight="1">
      <c r="L984" s="42"/>
    </row>
    <row r="985" spans="12:12" ht="15.75" customHeight="1">
      <c r="L985" s="42"/>
    </row>
    <row r="986" spans="12:12" ht="15.75" customHeight="1">
      <c r="L986" s="42"/>
    </row>
    <row r="987" spans="12:12" ht="15.75" customHeight="1">
      <c r="L987" s="42"/>
    </row>
    <row r="988" spans="12:12" ht="15.75" customHeight="1">
      <c r="L988" s="42"/>
    </row>
    <row r="989" spans="12:12" ht="15.75" customHeight="1">
      <c r="L989" s="42"/>
    </row>
    <row r="990" spans="12:12" ht="15.75" customHeight="1">
      <c r="L990" s="42"/>
    </row>
    <row r="991" spans="12:12" ht="15.75" customHeight="1">
      <c r="L991" s="42"/>
    </row>
    <row r="992" spans="12:12" ht="15.75" customHeight="1">
      <c r="L992" s="42"/>
    </row>
    <row r="993" spans="12:12" ht="15.75" customHeight="1">
      <c r="L993" s="42"/>
    </row>
    <row r="994" spans="12:12" ht="15.75" customHeight="1">
      <c r="L994" s="42"/>
    </row>
    <row r="995" spans="12:12" ht="15.75" customHeight="1">
      <c r="L995" s="42"/>
    </row>
    <row r="996" spans="12:12" ht="15.75" customHeight="1">
      <c r="L996" s="42"/>
    </row>
    <row r="997" spans="12:12" ht="15.75" customHeight="1">
      <c r="L997" s="42"/>
    </row>
    <row r="998" spans="12:12" ht="15.75" customHeight="1">
      <c r="L998" s="42"/>
    </row>
    <row r="999" spans="12:12" ht="15.75" customHeight="1">
      <c r="L999" s="42"/>
    </row>
    <row r="1000" spans="12:12" ht="15.75" customHeight="1">
      <c r="L1000" s="42"/>
    </row>
  </sheetData>
  <autoFilter ref="A1:X39" xr:uid="{00000000-0009-0000-0000-000000000000}">
    <sortState xmlns:xlrd2="http://schemas.microsoft.com/office/spreadsheetml/2017/richdata2" ref="A2:X40">
      <sortCondition descending="1" ref="L1:L39"/>
    </sortState>
  </autoFilter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39"/>
  <sheetViews>
    <sheetView tabSelected="1" workbookViewId="0">
      <selection activeCell="B16" sqref="B16"/>
    </sheetView>
  </sheetViews>
  <sheetFormatPr defaultColWidth="12.625" defaultRowHeight="15" customHeight="1"/>
  <cols>
    <col min="1" max="1" width="6.25" customWidth="1"/>
    <col min="2" max="2" width="28.625" customWidth="1"/>
    <col min="3" max="3" width="22.75" customWidth="1"/>
    <col min="4" max="4" width="13.25" customWidth="1"/>
    <col min="5" max="5" width="16.625" customWidth="1"/>
    <col min="6" max="6" width="21.5" customWidth="1"/>
  </cols>
  <sheetData>
    <row r="1" spans="1:6">
      <c r="A1" s="2" t="s">
        <v>1</v>
      </c>
      <c r="B1" s="4" t="s">
        <v>4</v>
      </c>
      <c r="C1" s="4" t="s">
        <v>9</v>
      </c>
      <c r="D1" s="4" t="s">
        <v>12</v>
      </c>
      <c r="E1" s="4" t="s">
        <v>13</v>
      </c>
      <c r="F1" s="4" t="s">
        <v>14</v>
      </c>
    </row>
    <row r="2" spans="1:6">
      <c r="A2" s="5">
        <v>7</v>
      </c>
      <c r="B2" s="5" t="s">
        <v>17</v>
      </c>
      <c r="C2" s="5" t="s">
        <v>18</v>
      </c>
      <c r="D2" s="5" t="s">
        <v>19</v>
      </c>
      <c r="E2" s="5" t="s">
        <v>20</v>
      </c>
      <c r="F2" s="7" t="s">
        <v>21</v>
      </c>
    </row>
    <row r="3" spans="1:6">
      <c r="A3" s="5">
        <v>5</v>
      </c>
      <c r="B3" s="5" t="s">
        <v>24</v>
      </c>
      <c r="C3" s="8" t="s">
        <v>26</v>
      </c>
      <c r="D3" s="5" t="s">
        <v>19</v>
      </c>
      <c r="E3" s="8" t="s">
        <v>29</v>
      </c>
      <c r="F3" s="8" t="s">
        <v>31</v>
      </c>
    </row>
    <row r="4" spans="1:6">
      <c r="A4" s="5">
        <v>6</v>
      </c>
      <c r="B4" s="5" t="s">
        <v>32</v>
      </c>
      <c r="C4" s="8" t="s">
        <v>34</v>
      </c>
      <c r="D4" s="5" t="s">
        <v>35</v>
      </c>
      <c r="E4" s="8" t="s">
        <v>36</v>
      </c>
      <c r="F4" s="8" t="s">
        <v>37</v>
      </c>
    </row>
    <row r="5" spans="1:6">
      <c r="A5" s="5">
        <v>16</v>
      </c>
      <c r="B5" s="5" t="s">
        <v>38</v>
      </c>
      <c r="C5" s="8" t="s">
        <v>39</v>
      </c>
      <c r="D5" s="10" t="s">
        <v>40</v>
      </c>
      <c r="E5" s="8" t="s">
        <v>42</v>
      </c>
      <c r="F5" s="8" t="s">
        <v>43</v>
      </c>
    </row>
    <row r="6" spans="1:6">
      <c r="A6" s="5">
        <v>8</v>
      </c>
      <c r="B6" s="5" t="s">
        <v>44</v>
      </c>
      <c r="C6" s="8" t="s">
        <v>34</v>
      </c>
      <c r="D6" s="5" t="s">
        <v>45</v>
      </c>
      <c r="E6" s="8" t="s">
        <v>46</v>
      </c>
      <c r="F6" s="8" t="s">
        <v>47</v>
      </c>
    </row>
    <row r="7" spans="1:6">
      <c r="A7" s="5">
        <v>3</v>
      </c>
      <c r="B7" s="5" t="s">
        <v>48</v>
      </c>
      <c r="C7" s="8" t="s">
        <v>39</v>
      </c>
      <c r="D7" s="8" t="s">
        <v>50</v>
      </c>
      <c r="E7" s="8" t="s">
        <v>51</v>
      </c>
      <c r="F7" s="8" t="s">
        <v>52</v>
      </c>
    </row>
    <row r="8" spans="1:6">
      <c r="A8" s="5">
        <v>13</v>
      </c>
      <c r="B8" s="5" t="s">
        <v>54</v>
      </c>
      <c r="C8" s="8" t="s">
        <v>55</v>
      </c>
      <c r="D8" s="8" t="s">
        <v>56</v>
      </c>
      <c r="E8" s="8" t="s">
        <v>58</v>
      </c>
      <c r="F8" s="8" t="s">
        <v>59</v>
      </c>
    </row>
    <row r="9" spans="1:6">
      <c r="A9" s="5">
        <v>2</v>
      </c>
      <c r="B9" s="5" t="s">
        <v>60</v>
      </c>
      <c r="C9" s="8" t="s">
        <v>39</v>
      </c>
      <c r="D9" s="8" t="s">
        <v>61</v>
      </c>
      <c r="E9" s="8" t="s">
        <v>62</v>
      </c>
      <c r="F9" s="8" t="s">
        <v>63</v>
      </c>
    </row>
    <row r="10" spans="1:6">
      <c r="A10" s="5">
        <v>12</v>
      </c>
      <c r="B10" s="5" t="s">
        <v>271</v>
      </c>
      <c r="C10" s="8" t="s">
        <v>34</v>
      </c>
      <c r="D10" s="5" t="s">
        <v>64</v>
      </c>
      <c r="E10" s="8" t="s">
        <v>65</v>
      </c>
      <c r="F10" s="8" t="s">
        <v>66</v>
      </c>
    </row>
    <row r="11" spans="1:6">
      <c r="A11" s="5">
        <v>1</v>
      </c>
      <c r="B11" s="5" t="s">
        <v>67</v>
      </c>
      <c r="C11" s="13" t="s">
        <v>34</v>
      </c>
      <c r="D11" s="5" t="s">
        <v>70</v>
      </c>
      <c r="E11" s="8" t="s">
        <v>71</v>
      </c>
      <c r="F11" s="8" t="s">
        <v>72</v>
      </c>
    </row>
    <row r="12" spans="1:6">
      <c r="A12" s="5">
        <v>1</v>
      </c>
      <c r="B12" s="5" t="s">
        <v>73</v>
      </c>
      <c r="C12" s="8" t="s">
        <v>34</v>
      </c>
      <c r="D12" s="5" t="s">
        <v>74</v>
      </c>
      <c r="E12" s="8" t="s">
        <v>75</v>
      </c>
      <c r="F12" s="8" t="s">
        <v>76</v>
      </c>
    </row>
    <row r="13" spans="1:6">
      <c r="A13" s="5">
        <v>10</v>
      </c>
      <c r="B13" s="5" t="s">
        <v>77</v>
      </c>
      <c r="C13" s="8" t="s">
        <v>39</v>
      </c>
      <c r="D13" s="10" t="s">
        <v>79</v>
      </c>
      <c r="E13" s="8" t="s">
        <v>80</v>
      </c>
      <c r="F13" s="8" t="s">
        <v>81</v>
      </c>
    </row>
    <row r="14" spans="1:6">
      <c r="A14" s="5">
        <v>2</v>
      </c>
      <c r="B14" s="5" t="s">
        <v>82</v>
      </c>
      <c r="C14" s="8" t="s">
        <v>34</v>
      </c>
      <c r="D14" s="5" t="s">
        <v>84</v>
      </c>
      <c r="E14" s="8" t="s">
        <v>85</v>
      </c>
      <c r="F14" s="8" t="s">
        <v>86</v>
      </c>
    </row>
    <row r="15" spans="1:6">
      <c r="A15" s="5">
        <v>19</v>
      </c>
      <c r="B15" s="5" t="s">
        <v>273</v>
      </c>
      <c r="C15" s="8" t="s">
        <v>34</v>
      </c>
      <c r="D15" s="5" t="s">
        <v>87</v>
      </c>
      <c r="E15" s="8" t="s">
        <v>88</v>
      </c>
      <c r="F15" s="8" t="s">
        <v>89</v>
      </c>
    </row>
    <row r="16" spans="1:6">
      <c r="A16" s="5">
        <v>1</v>
      </c>
      <c r="B16" s="5" t="s">
        <v>90</v>
      </c>
      <c r="C16" s="5" t="s">
        <v>39</v>
      </c>
      <c r="D16" s="15" t="s">
        <v>92</v>
      </c>
      <c r="E16" s="7" t="s">
        <v>93</v>
      </c>
      <c r="F16" s="7" t="s">
        <v>94</v>
      </c>
    </row>
    <row r="17" spans="1:6">
      <c r="A17" s="5">
        <v>8</v>
      </c>
      <c r="B17" s="5" t="s">
        <v>95</v>
      </c>
      <c r="C17" s="8" t="s">
        <v>96</v>
      </c>
      <c r="D17" s="5" t="s">
        <v>97</v>
      </c>
      <c r="E17" s="8" t="s">
        <v>98</v>
      </c>
      <c r="F17" s="8" t="s">
        <v>97</v>
      </c>
    </row>
    <row r="18" spans="1:6">
      <c r="A18" s="5">
        <v>3</v>
      </c>
      <c r="B18" s="5" t="s">
        <v>99</v>
      </c>
      <c r="C18" s="8" t="s">
        <v>100</v>
      </c>
      <c r="D18" s="15" t="s">
        <v>101</v>
      </c>
      <c r="E18" s="8" t="s">
        <v>102</v>
      </c>
      <c r="F18" s="8" t="s">
        <v>103</v>
      </c>
    </row>
    <row r="19" spans="1:6">
      <c r="A19" s="5">
        <v>1</v>
      </c>
      <c r="B19" s="5" t="s">
        <v>104</v>
      </c>
      <c r="C19" s="8" t="s">
        <v>105</v>
      </c>
      <c r="D19" s="15" t="s">
        <v>106</v>
      </c>
      <c r="E19" s="8" t="s">
        <v>108</v>
      </c>
      <c r="F19" s="8" t="s">
        <v>109</v>
      </c>
    </row>
    <row r="20" spans="1:6">
      <c r="A20" s="5">
        <v>76</v>
      </c>
      <c r="B20" s="5" t="s">
        <v>110</v>
      </c>
      <c r="C20" s="8" t="s">
        <v>34</v>
      </c>
      <c r="D20" s="5" t="s">
        <v>111</v>
      </c>
      <c r="E20" s="8" t="s">
        <v>112</v>
      </c>
      <c r="F20" s="8" t="s">
        <v>113</v>
      </c>
    </row>
    <row r="21" spans="1:6">
      <c r="A21" s="5">
        <v>17</v>
      </c>
      <c r="B21" s="5" t="s">
        <v>114</v>
      </c>
      <c r="C21" s="8" t="s">
        <v>34</v>
      </c>
      <c r="D21" s="5" t="s">
        <v>115</v>
      </c>
      <c r="E21" s="8" t="s">
        <v>116</v>
      </c>
      <c r="F21" s="8" t="s">
        <v>117</v>
      </c>
    </row>
    <row r="22" spans="1:6">
      <c r="A22" s="5">
        <v>1</v>
      </c>
      <c r="B22" s="5" t="s">
        <v>118</v>
      </c>
      <c r="C22" s="8" t="s">
        <v>119</v>
      </c>
      <c r="D22" s="15" t="s">
        <v>120</v>
      </c>
      <c r="E22" s="8" t="s">
        <v>121</v>
      </c>
      <c r="F22" s="8" t="s">
        <v>122</v>
      </c>
    </row>
    <row r="23" spans="1:6">
      <c r="A23" s="5">
        <v>2</v>
      </c>
      <c r="B23" s="5" t="s">
        <v>123</v>
      </c>
      <c r="C23" s="8" t="s">
        <v>34</v>
      </c>
      <c r="D23" s="5" t="s">
        <v>124</v>
      </c>
      <c r="E23" s="8" t="s">
        <v>125</v>
      </c>
      <c r="F23" s="8" t="s">
        <v>126</v>
      </c>
    </row>
    <row r="24" spans="1:6">
      <c r="A24" s="5">
        <v>8</v>
      </c>
      <c r="B24" s="5" t="s">
        <v>127</v>
      </c>
      <c r="C24" s="8" t="s">
        <v>26</v>
      </c>
      <c r="D24" s="5" t="s">
        <v>128</v>
      </c>
      <c r="E24" s="8" t="s">
        <v>129</v>
      </c>
      <c r="F24" s="8" t="s">
        <v>130</v>
      </c>
    </row>
    <row r="25" spans="1:6">
      <c r="A25" s="5">
        <v>2</v>
      </c>
      <c r="B25" s="5" t="s">
        <v>131</v>
      </c>
      <c r="C25" s="8" t="s">
        <v>39</v>
      </c>
      <c r="D25" s="10" t="s">
        <v>132</v>
      </c>
      <c r="E25" s="8" t="s">
        <v>133</v>
      </c>
      <c r="F25" s="8" t="s">
        <v>134</v>
      </c>
    </row>
    <row r="26" spans="1:6">
      <c r="A26" s="5">
        <v>1</v>
      </c>
      <c r="B26" s="5" t="s">
        <v>135</v>
      </c>
      <c r="C26" s="8" t="s">
        <v>136</v>
      </c>
      <c r="D26" s="5" t="s">
        <v>137</v>
      </c>
      <c r="E26" s="8" t="s">
        <v>138</v>
      </c>
      <c r="F26" s="8" t="s">
        <v>137</v>
      </c>
    </row>
    <row r="27" spans="1:6">
      <c r="A27" s="5">
        <v>4</v>
      </c>
      <c r="B27" s="5" t="s">
        <v>140</v>
      </c>
      <c r="C27" s="8" t="s">
        <v>141</v>
      </c>
      <c r="D27" s="5" t="s">
        <v>142</v>
      </c>
      <c r="E27" s="8" t="s">
        <v>143</v>
      </c>
      <c r="F27" s="8" t="s">
        <v>142</v>
      </c>
    </row>
    <row r="28" spans="1:6">
      <c r="A28" s="5">
        <v>13</v>
      </c>
      <c r="B28" s="5" t="s">
        <v>144</v>
      </c>
      <c r="C28" s="8" t="s">
        <v>96</v>
      </c>
      <c r="D28" s="5" t="s">
        <v>145</v>
      </c>
      <c r="E28" s="8" t="s">
        <v>146</v>
      </c>
      <c r="F28" s="8" t="s">
        <v>147</v>
      </c>
    </row>
    <row r="29" spans="1:6">
      <c r="A29" s="5">
        <v>2</v>
      </c>
      <c r="B29" s="5" t="s">
        <v>148</v>
      </c>
      <c r="C29" s="8" t="s">
        <v>96</v>
      </c>
      <c r="D29" s="5" t="s">
        <v>149</v>
      </c>
      <c r="E29" s="8" t="s">
        <v>150</v>
      </c>
      <c r="F29" s="8" t="s">
        <v>149</v>
      </c>
    </row>
    <row r="30" spans="1:6">
      <c r="A30" s="5">
        <v>2</v>
      </c>
      <c r="B30" s="5" t="s">
        <v>151</v>
      </c>
      <c r="C30" s="8" t="s">
        <v>152</v>
      </c>
      <c r="D30" s="5" t="s">
        <v>153</v>
      </c>
      <c r="E30" s="8" t="s">
        <v>154</v>
      </c>
      <c r="F30" s="8" t="s">
        <v>156</v>
      </c>
    </row>
    <row r="31" spans="1:6">
      <c r="A31" s="5">
        <v>2</v>
      </c>
      <c r="B31" s="5" t="s">
        <v>157</v>
      </c>
      <c r="C31" s="8" t="s">
        <v>158</v>
      </c>
      <c r="D31" s="5" t="s">
        <v>159</v>
      </c>
      <c r="E31" s="8" t="s">
        <v>160</v>
      </c>
      <c r="F31" s="8" t="s">
        <v>161</v>
      </c>
    </row>
    <row r="32" spans="1:6">
      <c r="A32" s="5">
        <v>2</v>
      </c>
      <c r="B32" s="5" t="s">
        <v>162</v>
      </c>
      <c r="C32" s="8" t="s">
        <v>152</v>
      </c>
      <c r="D32" s="5" t="s">
        <v>163</v>
      </c>
      <c r="E32" s="8" t="s">
        <v>164</v>
      </c>
      <c r="F32" s="8" t="s">
        <v>165</v>
      </c>
    </row>
    <row r="33" spans="1:6">
      <c r="A33" s="5">
        <v>8</v>
      </c>
      <c r="B33" s="5" t="s">
        <v>166</v>
      </c>
      <c r="C33" s="8" t="s">
        <v>167</v>
      </c>
      <c r="D33" s="5" t="s">
        <v>168</v>
      </c>
      <c r="E33" s="8" t="s">
        <v>169</v>
      </c>
      <c r="F33" s="8" t="s">
        <v>170</v>
      </c>
    </row>
    <row r="34" spans="1:6">
      <c r="A34" s="5">
        <v>1</v>
      </c>
      <c r="B34" s="5" t="s">
        <v>171</v>
      </c>
      <c r="C34" s="7" t="s">
        <v>172</v>
      </c>
      <c r="D34" s="15" t="s">
        <v>173</v>
      </c>
      <c r="E34" s="7" t="s">
        <v>174</v>
      </c>
      <c r="F34" s="7" t="s">
        <v>173</v>
      </c>
    </row>
    <row r="35" spans="1:6">
      <c r="A35" s="5">
        <v>2</v>
      </c>
      <c r="B35" s="5" t="s">
        <v>175</v>
      </c>
      <c r="C35" s="10" t="s">
        <v>176</v>
      </c>
      <c r="D35" s="7" t="s">
        <v>177</v>
      </c>
      <c r="E35" s="7" t="s">
        <v>178</v>
      </c>
      <c r="F35" s="7" t="s">
        <v>177</v>
      </c>
    </row>
    <row r="36" spans="1:6">
      <c r="A36" s="5">
        <v>18</v>
      </c>
      <c r="B36" s="5" t="s">
        <v>179</v>
      </c>
      <c r="C36" s="8" t="s">
        <v>152</v>
      </c>
      <c r="D36" s="5" t="s">
        <v>180</v>
      </c>
      <c r="E36" s="8" t="s">
        <v>181</v>
      </c>
      <c r="F36" s="8" t="s">
        <v>182</v>
      </c>
    </row>
    <row r="37" spans="1:6">
      <c r="A37" s="5">
        <v>12</v>
      </c>
      <c r="B37" s="5" t="s">
        <v>183</v>
      </c>
      <c r="C37" s="8" t="s">
        <v>184</v>
      </c>
      <c r="D37" s="5" t="s">
        <v>185</v>
      </c>
      <c r="E37" s="8" t="s">
        <v>186</v>
      </c>
      <c r="F37" s="8" t="s">
        <v>185</v>
      </c>
    </row>
    <row r="38" spans="1:6">
      <c r="A38" s="5">
        <v>1</v>
      </c>
      <c r="B38" s="5" t="s">
        <v>187</v>
      </c>
      <c r="C38" s="8" t="s">
        <v>188</v>
      </c>
      <c r="D38" s="5" t="s">
        <v>189</v>
      </c>
      <c r="E38" s="8" t="s">
        <v>190</v>
      </c>
      <c r="F38" s="8" t="s">
        <v>189</v>
      </c>
    </row>
    <row r="39" spans="1:6">
      <c r="A39" s="5">
        <v>2</v>
      </c>
      <c r="B39" s="5" t="s">
        <v>191</v>
      </c>
      <c r="C39" s="8" t="s">
        <v>152</v>
      </c>
      <c r="D39" s="5" t="s">
        <v>192</v>
      </c>
      <c r="E39" s="8" t="s">
        <v>193</v>
      </c>
      <c r="F39" s="8" t="s">
        <v>194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Import from Eagle BOM</vt:lpstr>
      <vt:lpstr>Export for JLCPCB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kubas</cp:lastModifiedBy>
  <dcterms:modified xsi:type="dcterms:W3CDTF">2020-09-20T10:37:23Z</dcterms:modified>
</cp:coreProperties>
</file>