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RPI Central\Downloads\"/>
    </mc:Choice>
  </mc:AlternateContent>
  <xr:revisionPtr revIDLastSave="0" documentId="13_ncr:1_{C8292901-5321-4A80-8EF8-5F7B3BDC8179}" xr6:coauthVersionLast="37" xr6:coauthVersionMax="37" xr10:uidLastSave="{00000000-0000-0000-0000-000000000000}"/>
  <bookViews>
    <workbookView xWindow="0" yWindow="0" windowWidth="23040" windowHeight="8712" activeTab="2" xr2:uid="{00000000-000D-0000-FFFF-FFFF00000000}"/>
  </bookViews>
  <sheets>
    <sheet name="BoxContent" sheetId="2" r:id="rId1"/>
    <sheet name="ALKS v3.1" sheetId="1" r:id="rId2"/>
    <sheet name="Míčkoflus" sheetId="3" r:id="rId3"/>
    <sheet name="export" sheetId="5" r:id="rId4"/>
  </sheets>
  <definedNames>
    <definedName name="_xlnm._FilterDatabase" localSheetId="0" hidden="1">BoxContent!$D$1:$D$68</definedName>
    <definedName name="_xlnm._FilterDatabase" localSheetId="3" hidden="1">export!$A$1:$E$60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" i="5" l="1"/>
  <c r="E4" i="5" s="1"/>
  <c r="C5" i="5"/>
  <c r="E5" i="5" s="1"/>
  <c r="C6" i="5"/>
  <c r="E6" i="5" s="1"/>
  <c r="C7" i="5"/>
  <c r="C8" i="5"/>
  <c r="E8" i="5" s="1"/>
  <c r="C9" i="5"/>
  <c r="E9" i="5" s="1"/>
  <c r="C10" i="5"/>
  <c r="E10" i="5" s="1"/>
  <c r="C11" i="5"/>
  <c r="C12" i="5"/>
  <c r="E12" i="5" s="1"/>
  <c r="C13" i="5"/>
  <c r="E13" i="5" s="1"/>
  <c r="C14" i="5"/>
  <c r="E14" i="5" s="1"/>
  <c r="C15" i="5"/>
  <c r="C16" i="5"/>
  <c r="E16" i="5" s="1"/>
  <c r="C17" i="5"/>
  <c r="E17" i="5" s="1"/>
  <c r="C18" i="5"/>
  <c r="E18" i="5" s="1"/>
  <c r="C19" i="5"/>
  <c r="C20" i="5"/>
  <c r="E20" i="5" s="1"/>
  <c r="C21" i="5"/>
  <c r="E21" i="5" s="1"/>
  <c r="C22" i="5"/>
  <c r="E22" i="5" s="1"/>
  <c r="C23" i="5"/>
  <c r="C24" i="5"/>
  <c r="E24" i="5" s="1"/>
  <c r="C25" i="5"/>
  <c r="E25" i="5" s="1"/>
  <c r="C26" i="5"/>
  <c r="E26" i="5" s="1"/>
  <c r="C27" i="5"/>
  <c r="C28" i="5"/>
  <c r="E28" i="5" s="1"/>
  <c r="C29" i="5"/>
  <c r="E29" i="5" s="1"/>
  <c r="C30" i="5"/>
  <c r="E30" i="5" s="1"/>
  <c r="C31" i="5"/>
  <c r="C32" i="5"/>
  <c r="E32" i="5" s="1"/>
  <c r="C33" i="5"/>
  <c r="E33" i="5" s="1"/>
  <c r="C34" i="5"/>
  <c r="E34" i="5" s="1"/>
  <c r="C35" i="5"/>
  <c r="C36" i="5"/>
  <c r="E36" i="5" s="1"/>
  <c r="C37" i="5"/>
  <c r="E37" i="5" s="1"/>
  <c r="C38" i="5"/>
  <c r="E38" i="5" s="1"/>
  <c r="C39" i="5"/>
  <c r="C40" i="5"/>
  <c r="E40" i="5" s="1"/>
  <c r="C41" i="5"/>
  <c r="E41" i="5" s="1"/>
  <c r="C42" i="5"/>
  <c r="E42" i="5" s="1"/>
  <c r="C43" i="5"/>
  <c r="C44" i="5"/>
  <c r="E44" i="5" s="1"/>
  <c r="C45" i="5"/>
  <c r="E45" i="5" s="1"/>
  <c r="C46" i="5"/>
  <c r="E46" i="5" s="1"/>
  <c r="C47" i="5"/>
  <c r="C48" i="5"/>
  <c r="E48" i="5" s="1"/>
  <c r="C49" i="5"/>
  <c r="E49" i="5" s="1"/>
  <c r="C50" i="5"/>
  <c r="E50" i="5" s="1"/>
  <c r="C51" i="5"/>
  <c r="C52" i="5"/>
  <c r="E52" i="5" s="1"/>
  <c r="C53" i="5"/>
  <c r="E53" i="5" s="1"/>
  <c r="C54" i="5"/>
  <c r="E54" i="5" s="1"/>
  <c r="C55" i="5"/>
  <c r="C56" i="5"/>
  <c r="E56" i="5" s="1"/>
  <c r="C57" i="5"/>
  <c r="E57" i="5" s="1"/>
  <c r="C58" i="5"/>
  <c r="E58" i="5" s="1"/>
  <c r="C59" i="5"/>
  <c r="C60" i="5"/>
  <c r="E60" i="5" s="1"/>
  <c r="C3" i="5"/>
  <c r="E3" i="5" s="1"/>
  <c r="B4" i="5"/>
  <c r="B5" i="5"/>
  <c r="B6" i="5"/>
  <c r="B7" i="5"/>
  <c r="E7" i="5" s="1"/>
  <c r="B8" i="5"/>
  <c r="B9" i="5"/>
  <c r="B10" i="5"/>
  <c r="B11" i="5"/>
  <c r="E11" i="5" s="1"/>
  <c r="B12" i="5"/>
  <c r="B13" i="5"/>
  <c r="B14" i="5"/>
  <c r="B15" i="5"/>
  <c r="E15" i="5" s="1"/>
  <c r="B16" i="5"/>
  <c r="B17" i="5"/>
  <c r="B18" i="5"/>
  <c r="B19" i="5"/>
  <c r="E19" i="5" s="1"/>
  <c r="B20" i="5"/>
  <c r="B21" i="5"/>
  <c r="B22" i="5"/>
  <c r="B23" i="5"/>
  <c r="E23" i="5" s="1"/>
  <c r="B24" i="5"/>
  <c r="B25" i="5"/>
  <c r="B26" i="5"/>
  <c r="B27" i="5"/>
  <c r="E27" i="5" s="1"/>
  <c r="B28" i="5"/>
  <c r="B29" i="5"/>
  <c r="B30" i="5"/>
  <c r="B31" i="5"/>
  <c r="E31" i="5" s="1"/>
  <c r="B32" i="5"/>
  <c r="B33" i="5"/>
  <c r="B34" i="5"/>
  <c r="B35" i="5"/>
  <c r="E35" i="5" s="1"/>
  <c r="B36" i="5"/>
  <c r="B37" i="5"/>
  <c r="B38" i="5"/>
  <c r="B39" i="5"/>
  <c r="E39" i="5" s="1"/>
  <c r="B40" i="5"/>
  <c r="B41" i="5"/>
  <c r="B42" i="5"/>
  <c r="B43" i="5"/>
  <c r="E43" i="5" s="1"/>
  <c r="B44" i="5"/>
  <c r="B45" i="5"/>
  <c r="B46" i="5"/>
  <c r="B47" i="5"/>
  <c r="E47" i="5" s="1"/>
  <c r="B48" i="5"/>
  <c r="B49" i="5"/>
  <c r="B50" i="5"/>
  <c r="B51" i="5"/>
  <c r="E51" i="5" s="1"/>
  <c r="B52" i="5"/>
  <c r="B53" i="5"/>
  <c r="B54" i="5"/>
  <c r="B55" i="5"/>
  <c r="E55" i="5" s="1"/>
  <c r="B56" i="5"/>
  <c r="B57" i="5"/>
  <c r="B58" i="5"/>
  <c r="B59" i="5"/>
  <c r="E59" i="5" s="1"/>
  <c r="B60" i="5"/>
  <c r="B3" i="5"/>
  <c r="E27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3" i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3" i="5"/>
</calcChain>
</file>

<file path=xl/sharedStrings.xml><?xml version="1.0" encoding="utf-8"?>
<sst xmlns="http://schemas.openxmlformats.org/spreadsheetml/2006/main" count="189" uniqueCount="84">
  <si>
    <t>piezo</t>
  </si>
  <si>
    <t>photoresistor</t>
  </si>
  <si>
    <t>LED RGB THT</t>
  </si>
  <si>
    <t>LED R THT</t>
  </si>
  <si>
    <t>LED Y THT</t>
  </si>
  <si>
    <t>LED G THT</t>
  </si>
  <si>
    <t>LED B THT</t>
  </si>
  <si>
    <t>button</t>
  </si>
  <si>
    <t>potenciometer</t>
  </si>
  <si>
    <t>DHT11</t>
  </si>
  <si>
    <t>optional</t>
  </si>
  <si>
    <t>microUSB</t>
  </si>
  <si>
    <t>pinhead 2R</t>
  </si>
  <si>
    <t>pinhead 1R</t>
  </si>
  <si>
    <t>pinhead 1R 90</t>
  </si>
  <si>
    <t>jumper</t>
  </si>
  <si>
    <t>dutinka 1R</t>
  </si>
  <si>
    <t>R1206 220R</t>
  </si>
  <si>
    <t>R1206 1k</t>
  </si>
  <si>
    <t>R1206 10k</t>
  </si>
  <si>
    <t>R1206 20k</t>
  </si>
  <si>
    <t>C1206 100n</t>
  </si>
  <si>
    <t>C0603 10u</t>
  </si>
  <si>
    <t>part</t>
  </si>
  <si>
    <t>pieces in one package</t>
  </si>
  <si>
    <t>mandatory/optional</t>
  </si>
  <si>
    <t>packages in box</t>
  </si>
  <si>
    <t>battery 18650</t>
  </si>
  <si>
    <t>big plastic gear Mickoflus</t>
  </si>
  <si>
    <t>ALKS v3.1 board</t>
  </si>
  <si>
    <t>ALKS v2.1 board</t>
  </si>
  <si>
    <t>LED G THT big</t>
  </si>
  <si>
    <t>PIR</t>
  </si>
  <si>
    <t>stabilizer?</t>
  </si>
  <si>
    <t>servo</t>
  </si>
  <si>
    <t>svorkovnice black</t>
  </si>
  <si>
    <t>LED inteligentní</t>
  </si>
  <si>
    <t>ultrasound meter</t>
  </si>
  <si>
    <t>microUSB male</t>
  </si>
  <si>
    <t>pinhead 1R 2mm</t>
  </si>
  <si>
    <t>motor</t>
  </si>
  <si>
    <t>kolo k motoru</t>
  </si>
  <si>
    <t>level shifter</t>
  </si>
  <si>
    <t>tranzistor Robodeska malý</t>
  </si>
  <si>
    <t>MCP23017 (IO expander)</t>
  </si>
  <si>
    <t>LED SMD unknown (A)</t>
  </si>
  <si>
    <t>resistor unknown (B)</t>
  </si>
  <si>
    <t>R THT 3k3</t>
  </si>
  <si>
    <t>R THT 82k</t>
  </si>
  <si>
    <t>svorkovnice green</t>
  </si>
  <si>
    <t>R THT 10k</t>
  </si>
  <si>
    <t>DRV8833 (motor driver)</t>
  </si>
  <si>
    <t>R1206 100k</t>
  </si>
  <si>
    <t>R THT 1k5</t>
  </si>
  <si>
    <t>C1206 22nF</t>
  </si>
  <si>
    <t>R THT 2M</t>
  </si>
  <si>
    <t>C1206 10n</t>
  </si>
  <si>
    <t>IRF4905</t>
  </si>
  <si>
    <t>encoder board Mickoflus</t>
  </si>
  <si>
    <t>RN 330R kratsi</t>
  </si>
  <si>
    <t>RN 330R delsi</t>
  </si>
  <si>
    <t>LED THT R</t>
  </si>
  <si>
    <t>LED THT G</t>
  </si>
  <si>
    <t>LED THT B</t>
  </si>
  <si>
    <t>LED THT W</t>
  </si>
  <si>
    <t>LED THT Y</t>
  </si>
  <si>
    <t>LCD driver B/W</t>
  </si>
  <si>
    <t>ESP32 Dev Kit C</t>
  </si>
  <si>
    <t>pieces needed</t>
  </si>
  <si>
    <t>Mickoflus [1 ks]</t>
  </si>
  <si>
    <t>Čip 74HC595 (IC2 a IC3)</t>
  </si>
  <si>
    <r>
      <t>C1206 SMD  10</t>
    </r>
    <r>
      <rPr>
        <sz val="11"/>
        <color theme="1"/>
        <rFont val="Calibri"/>
        <family val="2"/>
        <charset val="238"/>
      </rPr>
      <t>µ</t>
    </r>
    <r>
      <rPr>
        <sz val="11"/>
        <color theme="1"/>
        <rFont val="Calibri"/>
        <family val="2"/>
        <scheme val="minor"/>
      </rPr>
      <t>F</t>
    </r>
  </si>
  <si>
    <t>tranzistor</t>
  </si>
  <si>
    <t>Výkonový tranzistor</t>
  </si>
  <si>
    <t>drátek (spojovací) cca 1cm</t>
  </si>
  <si>
    <t>dioda (nesvětelná)</t>
  </si>
  <si>
    <t>Ověřit typ</t>
  </si>
  <si>
    <t>alks</t>
  </si>
  <si>
    <t>kolik:</t>
  </si>
  <si>
    <t>krabice</t>
  </si>
  <si>
    <t>flus</t>
  </si>
  <si>
    <t>výsledek</t>
  </si>
  <si>
    <t>kusů celkem</t>
  </si>
  <si>
    <t>V závislosti na délce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</si>
</sst>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</font>
    <font>
      <sz val="11"/>
      <color rgb="FF3F3F76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4" borderId="1" applyNumberFormat="0" applyAlignment="0" applyProtection="0"/>
  </cellStyleXfs>
  <cellXfs count="8">
    <xf numFmtId="0" fontId="0" fillId="0" borderId="0" xfId="0"/>
    <xf numFmtId="1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2" fillId="4" borderId="1" xfId="1"/>
  </cellXfs>
  <cellStyles count="2">
    <cellStyle name="Normální" xfId="0" builtinId="0"/>
    <cellStyle name="Vstup" xfId="1" builtinId="20"/>
  </cellStyles>
  <dxfs count="2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2"/>
  <sheetViews>
    <sheetView workbookViewId="0">
      <selection activeCell="F9" sqref="F9"/>
    </sheetView>
  </sheetViews>
  <sheetFormatPr defaultRowHeight="14.4" x14ac:dyDescent="0.3"/>
  <cols>
    <col min="1" max="1" width="25.44140625" customWidth="1"/>
    <col min="2" max="2" width="17.5546875" customWidth="1"/>
    <col min="3" max="5" width="8.88671875" customWidth="1"/>
  </cols>
  <sheetData>
    <row r="1" spans="1:4" x14ac:dyDescent="0.3">
      <c r="A1" t="s">
        <v>23</v>
      </c>
      <c r="B1" t="s">
        <v>26</v>
      </c>
      <c r="D1" t="s">
        <v>69</v>
      </c>
    </row>
    <row r="3" spans="1:4" x14ac:dyDescent="0.3">
      <c r="A3" t="s">
        <v>7</v>
      </c>
      <c r="B3">
        <v>28</v>
      </c>
      <c r="D3">
        <v>3</v>
      </c>
    </row>
    <row r="4" spans="1:4" x14ac:dyDescent="0.3">
      <c r="A4" t="s">
        <v>12</v>
      </c>
      <c r="B4">
        <v>14</v>
      </c>
    </row>
    <row r="5" spans="1:4" x14ac:dyDescent="0.3">
      <c r="A5" t="s">
        <v>27</v>
      </c>
      <c r="B5">
        <v>58</v>
      </c>
    </row>
    <row r="6" spans="1:4" x14ac:dyDescent="0.3">
      <c r="A6" t="s">
        <v>28</v>
      </c>
      <c r="B6">
        <v>47</v>
      </c>
    </row>
    <row r="7" spans="1:4" x14ac:dyDescent="0.3">
      <c r="A7" t="s">
        <v>29</v>
      </c>
      <c r="B7">
        <v>19</v>
      </c>
    </row>
    <row r="8" spans="1:4" x14ac:dyDescent="0.3">
      <c r="A8" t="s">
        <v>30</v>
      </c>
      <c r="B8">
        <v>7</v>
      </c>
    </row>
    <row r="9" spans="1:4" x14ac:dyDescent="0.3">
      <c r="A9" t="s">
        <v>31</v>
      </c>
      <c r="B9">
        <v>400</v>
      </c>
    </row>
    <row r="10" spans="1:4" x14ac:dyDescent="0.3">
      <c r="A10" t="s">
        <v>32</v>
      </c>
      <c r="B10">
        <v>36</v>
      </c>
    </row>
    <row r="11" spans="1:4" x14ac:dyDescent="0.3">
      <c r="A11" t="s">
        <v>33</v>
      </c>
      <c r="B11">
        <v>98</v>
      </c>
      <c r="D11">
        <v>1</v>
      </c>
    </row>
    <row r="12" spans="1:4" x14ac:dyDescent="0.3">
      <c r="A12" t="s">
        <v>34</v>
      </c>
      <c r="B12">
        <v>10</v>
      </c>
    </row>
    <row r="13" spans="1:4" x14ac:dyDescent="0.3">
      <c r="A13" t="s">
        <v>35</v>
      </c>
      <c r="B13">
        <v>17</v>
      </c>
    </row>
    <row r="14" spans="1:4" x14ac:dyDescent="0.3">
      <c r="A14" t="s">
        <v>36</v>
      </c>
      <c r="B14">
        <v>50</v>
      </c>
    </row>
    <row r="15" spans="1:4" x14ac:dyDescent="0.3">
      <c r="A15" t="s">
        <v>37</v>
      </c>
      <c r="B15">
        <v>24</v>
      </c>
    </row>
    <row r="16" spans="1:4" x14ac:dyDescent="0.3">
      <c r="A16" t="s">
        <v>38</v>
      </c>
      <c r="B16">
        <v>20</v>
      </c>
    </row>
    <row r="17" spans="1:4" x14ac:dyDescent="0.3">
      <c r="A17" t="s">
        <v>39</v>
      </c>
      <c r="B17">
        <v>91</v>
      </c>
    </row>
    <row r="18" spans="1:4" x14ac:dyDescent="0.3">
      <c r="A18" t="s">
        <v>40</v>
      </c>
      <c r="B18">
        <v>30</v>
      </c>
    </row>
    <row r="19" spans="1:4" x14ac:dyDescent="0.3">
      <c r="A19" t="s">
        <v>41</v>
      </c>
      <c r="B19">
        <v>6</v>
      </c>
    </row>
    <row r="20" spans="1:4" x14ac:dyDescent="0.3">
      <c r="A20" t="s">
        <v>42</v>
      </c>
      <c r="B20">
        <v>12</v>
      </c>
    </row>
    <row r="21" spans="1:4" x14ac:dyDescent="0.3">
      <c r="A21" t="s">
        <v>43</v>
      </c>
      <c r="B21">
        <v>7</v>
      </c>
    </row>
    <row r="22" spans="1:4" x14ac:dyDescent="0.3">
      <c r="A22" t="s">
        <v>44</v>
      </c>
      <c r="B22">
        <v>1</v>
      </c>
      <c r="D22">
        <v>1</v>
      </c>
    </row>
    <row r="23" spans="1:4" x14ac:dyDescent="0.3">
      <c r="A23" t="s">
        <v>0</v>
      </c>
      <c r="B23">
        <v>7</v>
      </c>
    </row>
    <row r="24" spans="1:4" x14ac:dyDescent="0.3">
      <c r="A24" t="s">
        <v>45</v>
      </c>
      <c r="B24">
        <v>400</v>
      </c>
    </row>
    <row r="25" spans="1:4" x14ac:dyDescent="0.3">
      <c r="A25" t="s">
        <v>46</v>
      </c>
      <c r="B25">
        <v>99</v>
      </c>
    </row>
    <row r="26" spans="1:4" x14ac:dyDescent="0.3">
      <c r="A26" t="s">
        <v>47</v>
      </c>
      <c r="B26">
        <v>415</v>
      </c>
    </row>
    <row r="27" spans="1:4" x14ac:dyDescent="0.3">
      <c r="A27" t="s">
        <v>48</v>
      </c>
      <c r="B27">
        <v>65</v>
      </c>
    </row>
    <row r="28" spans="1:4" x14ac:dyDescent="0.3">
      <c r="A28" t="s">
        <v>49</v>
      </c>
      <c r="B28">
        <v>1</v>
      </c>
      <c r="D28" s="4">
        <v>9</v>
      </c>
    </row>
    <row r="29" spans="1:4" x14ac:dyDescent="0.3">
      <c r="A29" t="s">
        <v>8</v>
      </c>
      <c r="B29">
        <v>4</v>
      </c>
      <c r="D29" s="4"/>
    </row>
    <row r="30" spans="1:4" x14ac:dyDescent="0.3">
      <c r="A30" t="s">
        <v>50</v>
      </c>
      <c r="B30">
        <v>300</v>
      </c>
      <c r="D30" s="4">
        <v>6</v>
      </c>
    </row>
    <row r="31" spans="1:4" x14ac:dyDescent="0.3">
      <c r="A31" t="s">
        <v>15</v>
      </c>
      <c r="B31">
        <v>250</v>
      </c>
    </row>
    <row r="32" spans="1:4" x14ac:dyDescent="0.3">
      <c r="A32" t="s">
        <v>51</v>
      </c>
      <c r="B32">
        <v>3</v>
      </c>
      <c r="D32">
        <v>3</v>
      </c>
    </row>
    <row r="33" spans="1:4" x14ac:dyDescent="0.3">
      <c r="A33" t="s">
        <v>16</v>
      </c>
      <c r="B33">
        <v>11</v>
      </c>
      <c r="D33" s="3">
        <v>1</v>
      </c>
    </row>
    <row r="34" spans="1:4" x14ac:dyDescent="0.3">
      <c r="A34" t="s">
        <v>52</v>
      </c>
      <c r="B34">
        <v>66</v>
      </c>
      <c r="D34">
        <v>1</v>
      </c>
    </row>
    <row r="35" spans="1:4" x14ac:dyDescent="0.3">
      <c r="A35" t="s">
        <v>12</v>
      </c>
      <c r="B35">
        <v>4</v>
      </c>
      <c r="D35" s="3">
        <v>1</v>
      </c>
    </row>
    <row r="36" spans="1:4" x14ac:dyDescent="0.3">
      <c r="A36" t="s">
        <v>13</v>
      </c>
      <c r="B36">
        <v>26</v>
      </c>
    </row>
    <row r="37" spans="1:4" x14ac:dyDescent="0.3">
      <c r="A37" t="s">
        <v>53</v>
      </c>
      <c r="B37">
        <v>80</v>
      </c>
      <c r="D37" s="4">
        <v>5</v>
      </c>
    </row>
    <row r="38" spans="1:4" x14ac:dyDescent="0.3">
      <c r="A38" t="s">
        <v>54</v>
      </c>
      <c r="B38">
        <v>250</v>
      </c>
      <c r="D38" s="4"/>
    </row>
    <row r="39" spans="1:4" x14ac:dyDescent="0.3">
      <c r="A39" t="s">
        <v>55</v>
      </c>
      <c r="B39">
        <v>130</v>
      </c>
      <c r="D39" s="4">
        <v>2</v>
      </c>
    </row>
    <row r="40" spans="1:4" x14ac:dyDescent="0.3">
      <c r="A40" t="s">
        <v>56</v>
      </c>
      <c r="B40">
        <v>100</v>
      </c>
    </row>
    <row r="41" spans="1:4" x14ac:dyDescent="0.3">
      <c r="A41" t="s">
        <v>57</v>
      </c>
      <c r="B41">
        <v>100</v>
      </c>
    </row>
    <row r="42" spans="1:4" x14ac:dyDescent="0.3">
      <c r="A42" t="s">
        <v>58</v>
      </c>
      <c r="B42">
        <v>270</v>
      </c>
    </row>
    <row r="43" spans="1:4" x14ac:dyDescent="0.3">
      <c r="A43" t="s">
        <v>21</v>
      </c>
      <c r="B43">
        <v>450</v>
      </c>
      <c r="D43">
        <v>2</v>
      </c>
    </row>
    <row r="44" spans="1:4" x14ac:dyDescent="0.3">
      <c r="A44" t="s">
        <v>59</v>
      </c>
      <c r="B44">
        <v>147</v>
      </c>
      <c r="D44">
        <v>5</v>
      </c>
    </row>
    <row r="45" spans="1:4" x14ac:dyDescent="0.3">
      <c r="A45" t="s">
        <v>60</v>
      </c>
      <c r="B45">
        <v>147</v>
      </c>
      <c r="D45">
        <v>5</v>
      </c>
    </row>
    <row r="46" spans="1:4" x14ac:dyDescent="0.3">
      <c r="A46" t="s">
        <v>61</v>
      </c>
      <c r="B46">
        <v>68</v>
      </c>
      <c r="D46">
        <v>2</v>
      </c>
    </row>
    <row r="47" spans="1:4" x14ac:dyDescent="0.3">
      <c r="A47" t="s">
        <v>62</v>
      </c>
      <c r="B47">
        <v>19</v>
      </c>
      <c r="D47">
        <v>1</v>
      </c>
    </row>
    <row r="48" spans="1:4" x14ac:dyDescent="0.3">
      <c r="A48" t="s">
        <v>63</v>
      </c>
      <c r="B48">
        <v>75</v>
      </c>
      <c r="D48">
        <v>1</v>
      </c>
    </row>
    <row r="49" spans="1:4" x14ac:dyDescent="0.3">
      <c r="A49" t="s">
        <v>64</v>
      </c>
      <c r="B49">
        <v>38</v>
      </c>
    </row>
    <row r="50" spans="1:4" x14ac:dyDescent="0.3">
      <c r="A50" t="s">
        <v>65</v>
      </c>
      <c r="B50">
        <v>42</v>
      </c>
      <c r="D50">
        <v>1</v>
      </c>
    </row>
    <row r="51" spans="1:4" x14ac:dyDescent="0.3">
      <c r="A51" t="s">
        <v>66</v>
      </c>
      <c r="B51">
        <v>8</v>
      </c>
    </row>
    <row r="53" spans="1:4" x14ac:dyDescent="0.3">
      <c r="A53" t="s">
        <v>67</v>
      </c>
      <c r="B53">
        <v>30</v>
      </c>
      <c r="D53">
        <v>1</v>
      </c>
    </row>
    <row r="55" spans="1:4" x14ac:dyDescent="0.3">
      <c r="A55" t="s">
        <v>70</v>
      </c>
      <c r="B55">
        <v>0</v>
      </c>
      <c r="D55">
        <v>2</v>
      </c>
    </row>
    <row r="56" spans="1:4" x14ac:dyDescent="0.3">
      <c r="A56" t="s">
        <v>71</v>
      </c>
      <c r="B56">
        <v>0</v>
      </c>
      <c r="D56" s="2">
        <v>2</v>
      </c>
    </row>
    <row r="57" spans="1:4" x14ac:dyDescent="0.3">
      <c r="A57" t="s">
        <v>75</v>
      </c>
      <c r="B57">
        <v>0</v>
      </c>
      <c r="D57" s="2">
        <v>2</v>
      </c>
    </row>
    <row r="58" spans="1:4" x14ac:dyDescent="0.3">
      <c r="A58" t="s">
        <v>72</v>
      </c>
      <c r="B58">
        <v>0</v>
      </c>
      <c r="D58" s="2">
        <v>2</v>
      </c>
    </row>
    <row r="59" spans="1:4" x14ac:dyDescent="0.3">
      <c r="A59" t="s">
        <v>73</v>
      </c>
      <c r="B59">
        <v>0</v>
      </c>
      <c r="D59" s="2">
        <v>1</v>
      </c>
    </row>
    <row r="60" spans="1:4" x14ac:dyDescent="0.3">
      <c r="A60" t="s">
        <v>74</v>
      </c>
      <c r="B60">
        <v>0</v>
      </c>
      <c r="D60" s="2">
        <v>1</v>
      </c>
    </row>
    <row r="62" spans="1:4" x14ac:dyDescent="0.3">
      <c r="D62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7"/>
  <sheetViews>
    <sheetView workbookViewId="0">
      <selection activeCell="D34" sqref="D34"/>
    </sheetView>
  </sheetViews>
  <sheetFormatPr defaultRowHeight="14.4" x14ac:dyDescent="0.3"/>
  <cols>
    <col min="1" max="2" width="15.88671875" customWidth="1"/>
    <col min="3" max="3" width="24.109375" customWidth="1"/>
    <col min="4" max="4" width="22.33203125" customWidth="1"/>
  </cols>
  <sheetData>
    <row r="1" spans="1:5" x14ac:dyDescent="0.3">
      <c r="A1" t="s">
        <v>23</v>
      </c>
      <c r="B1" t="s">
        <v>68</v>
      </c>
      <c r="C1" t="s">
        <v>24</v>
      </c>
      <c r="D1" t="s">
        <v>25</v>
      </c>
      <c r="E1" t="s">
        <v>82</v>
      </c>
    </row>
    <row r="3" spans="1:5" x14ac:dyDescent="0.3">
      <c r="A3" t="s">
        <v>0</v>
      </c>
      <c r="B3" s="1">
        <v>1</v>
      </c>
      <c r="C3">
        <v>1</v>
      </c>
      <c r="E3">
        <f>C3*B3</f>
        <v>1</v>
      </c>
    </row>
    <row r="4" spans="1:5" x14ac:dyDescent="0.3">
      <c r="A4" t="s">
        <v>1</v>
      </c>
      <c r="B4" s="1">
        <v>1</v>
      </c>
      <c r="C4">
        <v>1</v>
      </c>
      <c r="E4">
        <f t="shared" ref="E4:E27" si="0">C4*B4</f>
        <v>1</v>
      </c>
    </row>
    <row r="5" spans="1:5" x14ac:dyDescent="0.3">
      <c r="A5" t="s">
        <v>2</v>
      </c>
      <c r="B5" s="1">
        <v>1</v>
      </c>
      <c r="C5">
        <v>1</v>
      </c>
      <c r="E5">
        <f t="shared" si="0"/>
        <v>1</v>
      </c>
    </row>
    <row r="6" spans="1:5" x14ac:dyDescent="0.3">
      <c r="A6" t="s">
        <v>3</v>
      </c>
      <c r="B6" s="1">
        <v>1</v>
      </c>
      <c r="C6">
        <v>1</v>
      </c>
      <c r="E6">
        <f t="shared" si="0"/>
        <v>1</v>
      </c>
    </row>
    <row r="7" spans="1:5" x14ac:dyDescent="0.3">
      <c r="A7" t="s">
        <v>4</v>
      </c>
      <c r="B7" s="1">
        <v>1</v>
      </c>
      <c r="C7">
        <v>1</v>
      </c>
      <c r="E7">
        <f t="shared" si="0"/>
        <v>1</v>
      </c>
    </row>
    <row r="8" spans="1:5" x14ac:dyDescent="0.3">
      <c r="A8" t="s">
        <v>5</v>
      </c>
      <c r="B8" s="1">
        <v>1</v>
      </c>
      <c r="C8">
        <v>1</v>
      </c>
      <c r="E8">
        <f t="shared" si="0"/>
        <v>1</v>
      </c>
    </row>
    <row r="9" spans="1:5" x14ac:dyDescent="0.3">
      <c r="A9" t="s">
        <v>6</v>
      </c>
      <c r="B9" s="1">
        <v>1</v>
      </c>
      <c r="C9">
        <v>1</v>
      </c>
      <c r="E9">
        <f t="shared" si="0"/>
        <v>1</v>
      </c>
    </row>
    <row r="10" spans="1:5" x14ac:dyDescent="0.3">
      <c r="A10" t="s">
        <v>7</v>
      </c>
      <c r="B10" s="1">
        <v>3</v>
      </c>
      <c r="C10">
        <v>1</v>
      </c>
      <c r="E10">
        <f t="shared" si="0"/>
        <v>3</v>
      </c>
    </row>
    <row r="11" spans="1:5" x14ac:dyDescent="0.3">
      <c r="A11" t="s">
        <v>8</v>
      </c>
      <c r="B11" s="1">
        <v>2</v>
      </c>
      <c r="C11">
        <v>1</v>
      </c>
      <c r="E11">
        <f t="shared" si="0"/>
        <v>2</v>
      </c>
    </row>
    <row r="12" spans="1:5" x14ac:dyDescent="0.3">
      <c r="A12" t="s">
        <v>9</v>
      </c>
      <c r="B12" s="1">
        <v>1</v>
      </c>
      <c r="C12">
        <v>1</v>
      </c>
      <c r="D12" t="s">
        <v>10</v>
      </c>
      <c r="E12">
        <f t="shared" si="0"/>
        <v>1</v>
      </c>
    </row>
    <row r="13" spans="1:5" x14ac:dyDescent="0.3">
      <c r="A13" t="s">
        <v>11</v>
      </c>
      <c r="B13" s="1">
        <v>1</v>
      </c>
      <c r="C13">
        <v>1</v>
      </c>
      <c r="D13" t="s">
        <v>10</v>
      </c>
      <c r="E13">
        <f t="shared" si="0"/>
        <v>1</v>
      </c>
    </row>
    <row r="14" spans="1:5" x14ac:dyDescent="0.3">
      <c r="A14" t="s">
        <v>12</v>
      </c>
      <c r="B14" s="1">
        <v>34</v>
      </c>
      <c r="C14">
        <v>40</v>
      </c>
      <c r="E14">
        <f t="shared" si="0"/>
        <v>1360</v>
      </c>
    </row>
    <row r="15" spans="1:5" x14ac:dyDescent="0.3">
      <c r="A15" t="s">
        <v>13</v>
      </c>
      <c r="B15" s="1">
        <v>25</v>
      </c>
      <c r="C15">
        <v>40</v>
      </c>
      <c r="E15">
        <f t="shared" si="0"/>
        <v>1000</v>
      </c>
    </row>
    <row r="16" spans="1:5" x14ac:dyDescent="0.3">
      <c r="A16" t="s">
        <v>14</v>
      </c>
      <c r="B16" s="1">
        <v>11</v>
      </c>
      <c r="C16">
        <v>40</v>
      </c>
      <c r="E16">
        <f t="shared" si="0"/>
        <v>440</v>
      </c>
    </row>
    <row r="17" spans="1:5" x14ac:dyDescent="0.3">
      <c r="A17" t="s">
        <v>16</v>
      </c>
      <c r="B17" s="1">
        <v>40</v>
      </c>
      <c r="C17">
        <v>40</v>
      </c>
      <c r="E17">
        <f t="shared" si="0"/>
        <v>1600</v>
      </c>
    </row>
    <row r="18" spans="1:5" x14ac:dyDescent="0.3">
      <c r="A18" t="s">
        <v>16</v>
      </c>
      <c r="B18" s="1">
        <v>30</v>
      </c>
      <c r="C18">
        <v>40</v>
      </c>
      <c r="D18" t="s">
        <v>10</v>
      </c>
      <c r="E18">
        <f t="shared" si="0"/>
        <v>1200</v>
      </c>
    </row>
    <row r="19" spans="1:5" x14ac:dyDescent="0.3">
      <c r="A19" t="s">
        <v>15</v>
      </c>
      <c r="B19" s="1">
        <v>2</v>
      </c>
      <c r="C19">
        <v>1</v>
      </c>
      <c r="E19">
        <f t="shared" si="0"/>
        <v>2</v>
      </c>
    </row>
    <row r="20" spans="1:5" x14ac:dyDescent="0.3">
      <c r="A20" t="s">
        <v>17</v>
      </c>
      <c r="B20" s="1">
        <v>8</v>
      </c>
      <c r="C20">
        <v>1</v>
      </c>
      <c r="E20">
        <f t="shared" si="0"/>
        <v>8</v>
      </c>
    </row>
    <row r="21" spans="1:5" x14ac:dyDescent="0.3">
      <c r="A21" t="s">
        <v>18</v>
      </c>
      <c r="B21" s="1">
        <v>12</v>
      </c>
      <c r="C21">
        <v>1</v>
      </c>
      <c r="E21">
        <f t="shared" si="0"/>
        <v>12</v>
      </c>
    </row>
    <row r="22" spans="1:5" x14ac:dyDescent="0.3">
      <c r="A22" t="s">
        <v>19</v>
      </c>
      <c r="B22" s="1">
        <v>1</v>
      </c>
      <c r="C22">
        <v>1</v>
      </c>
      <c r="E22">
        <f t="shared" si="0"/>
        <v>1</v>
      </c>
    </row>
    <row r="23" spans="1:5" x14ac:dyDescent="0.3">
      <c r="A23" t="s">
        <v>19</v>
      </c>
      <c r="B23" s="1">
        <v>3</v>
      </c>
      <c r="C23">
        <v>1</v>
      </c>
      <c r="D23" t="s">
        <v>10</v>
      </c>
      <c r="E23">
        <f t="shared" si="0"/>
        <v>3</v>
      </c>
    </row>
    <row r="24" spans="1:5" x14ac:dyDescent="0.3">
      <c r="A24" t="s">
        <v>20</v>
      </c>
      <c r="B24" s="1">
        <v>1</v>
      </c>
      <c r="C24">
        <v>1</v>
      </c>
      <c r="D24" t="s">
        <v>10</v>
      </c>
      <c r="E24">
        <f t="shared" si="0"/>
        <v>1</v>
      </c>
    </row>
    <row r="25" spans="1:5" x14ac:dyDescent="0.3">
      <c r="A25" t="s">
        <v>21</v>
      </c>
      <c r="B25" s="1">
        <v>3</v>
      </c>
      <c r="C25">
        <v>1</v>
      </c>
      <c r="D25" t="s">
        <v>10</v>
      </c>
      <c r="E25">
        <f t="shared" si="0"/>
        <v>3</v>
      </c>
    </row>
    <row r="26" spans="1:5" x14ac:dyDescent="0.3">
      <c r="A26" t="s">
        <v>22</v>
      </c>
      <c r="B26" s="1">
        <v>5</v>
      </c>
      <c r="C26">
        <v>1</v>
      </c>
      <c r="D26" t="s">
        <v>10</v>
      </c>
      <c r="E26">
        <f t="shared" si="0"/>
        <v>5</v>
      </c>
    </row>
    <row r="27" spans="1:5" x14ac:dyDescent="0.3">
      <c r="A27" t="s">
        <v>29</v>
      </c>
      <c r="B27" s="1">
        <v>1</v>
      </c>
      <c r="C27">
        <v>1</v>
      </c>
      <c r="E27">
        <f t="shared" si="0"/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7"/>
  <sheetViews>
    <sheetView tabSelected="1" workbookViewId="0">
      <selection activeCell="G26" sqref="G26"/>
    </sheetView>
  </sheetViews>
  <sheetFormatPr defaultRowHeight="14.4" x14ac:dyDescent="0.3"/>
  <cols>
    <col min="1" max="1" width="22.88671875" bestFit="1" customWidth="1"/>
    <col min="2" max="2" width="12.5546875" bestFit="1" customWidth="1"/>
    <col min="3" max="3" width="18.88671875" bestFit="1" customWidth="1"/>
    <col min="4" max="4" width="17.6640625" bestFit="1" customWidth="1"/>
  </cols>
  <sheetData>
    <row r="1" spans="1:8" x14ac:dyDescent="0.3">
      <c r="A1" t="s">
        <v>23</v>
      </c>
      <c r="B1" t="s">
        <v>68</v>
      </c>
      <c r="C1" t="s">
        <v>24</v>
      </c>
      <c r="D1" t="s">
        <v>25</v>
      </c>
    </row>
    <row r="2" spans="1:8" x14ac:dyDescent="0.3">
      <c r="G2" s="5" t="s">
        <v>83</v>
      </c>
      <c r="H2" s="5"/>
    </row>
    <row r="3" spans="1:8" x14ac:dyDescent="0.3">
      <c r="A3" t="s">
        <v>7</v>
      </c>
      <c r="B3">
        <v>3</v>
      </c>
    </row>
    <row r="4" spans="1:8" x14ac:dyDescent="0.3">
      <c r="A4" t="s">
        <v>33</v>
      </c>
      <c r="B4">
        <v>1</v>
      </c>
      <c r="G4" s="6" t="s">
        <v>76</v>
      </c>
      <c r="H4" s="6"/>
    </row>
    <row r="5" spans="1:8" x14ac:dyDescent="0.3">
      <c r="A5" t="s">
        <v>44</v>
      </c>
      <c r="B5">
        <v>1</v>
      </c>
    </row>
    <row r="6" spans="1:8" x14ac:dyDescent="0.3">
      <c r="A6" t="s">
        <v>49</v>
      </c>
      <c r="B6" s="4">
        <v>9</v>
      </c>
    </row>
    <row r="7" spans="1:8" x14ac:dyDescent="0.3">
      <c r="A7" t="s">
        <v>50</v>
      </c>
      <c r="B7" s="4">
        <v>6</v>
      </c>
    </row>
    <row r="8" spans="1:8" x14ac:dyDescent="0.3">
      <c r="A8" t="s">
        <v>51</v>
      </c>
      <c r="B8">
        <v>3</v>
      </c>
    </row>
    <row r="9" spans="1:8" x14ac:dyDescent="0.3">
      <c r="A9" t="s">
        <v>16</v>
      </c>
      <c r="B9" s="3">
        <v>1</v>
      </c>
    </row>
    <row r="10" spans="1:8" x14ac:dyDescent="0.3">
      <c r="A10" t="s">
        <v>52</v>
      </c>
      <c r="B10">
        <v>1</v>
      </c>
    </row>
    <row r="11" spans="1:8" x14ac:dyDescent="0.3">
      <c r="A11" t="s">
        <v>12</v>
      </c>
      <c r="B11" s="3">
        <v>1</v>
      </c>
    </row>
    <row r="12" spans="1:8" x14ac:dyDescent="0.3">
      <c r="A12" t="s">
        <v>53</v>
      </c>
      <c r="B12" s="4">
        <v>5</v>
      </c>
    </row>
    <row r="13" spans="1:8" x14ac:dyDescent="0.3">
      <c r="A13" t="s">
        <v>55</v>
      </c>
      <c r="B13" s="4">
        <v>2</v>
      </c>
    </row>
    <row r="14" spans="1:8" x14ac:dyDescent="0.3">
      <c r="A14" t="s">
        <v>21</v>
      </c>
      <c r="B14">
        <v>2</v>
      </c>
    </row>
    <row r="15" spans="1:8" x14ac:dyDescent="0.3">
      <c r="A15" t="s">
        <v>59</v>
      </c>
      <c r="B15">
        <v>5</v>
      </c>
    </row>
    <row r="16" spans="1:8" x14ac:dyDescent="0.3">
      <c r="A16" t="s">
        <v>60</v>
      </c>
      <c r="B16">
        <v>5</v>
      </c>
    </row>
    <row r="17" spans="1:2" x14ac:dyDescent="0.3">
      <c r="A17" t="s">
        <v>61</v>
      </c>
      <c r="B17">
        <v>2</v>
      </c>
    </row>
    <row r="18" spans="1:2" x14ac:dyDescent="0.3">
      <c r="A18" t="s">
        <v>62</v>
      </c>
      <c r="B18">
        <v>1</v>
      </c>
    </row>
    <row r="19" spans="1:2" x14ac:dyDescent="0.3">
      <c r="A19" t="s">
        <v>63</v>
      </c>
      <c r="B19">
        <v>1</v>
      </c>
    </row>
    <row r="20" spans="1:2" x14ac:dyDescent="0.3">
      <c r="A20" t="s">
        <v>65</v>
      </c>
      <c r="B20">
        <v>1</v>
      </c>
    </row>
    <row r="21" spans="1:2" x14ac:dyDescent="0.3">
      <c r="A21" t="s">
        <v>67</v>
      </c>
      <c r="B21">
        <v>1</v>
      </c>
    </row>
    <row r="22" spans="1:2" x14ac:dyDescent="0.3">
      <c r="A22" t="s">
        <v>70</v>
      </c>
      <c r="B22">
        <v>2</v>
      </c>
    </row>
    <row r="23" spans="1:2" x14ac:dyDescent="0.3">
      <c r="A23" t="s">
        <v>71</v>
      </c>
      <c r="B23" s="2">
        <v>2</v>
      </c>
    </row>
    <row r="24" spans="1:2" x14ac:dyDescent="0.3">
      <c r="A24" t="s">
        <v>75</v>
      </c>
      <c r="B24" s="2">
        <v>2</v>
      </c>
    </row>
    <row r="25" spans="1:2" x14ac:dyDescent="0.3">
      <c r="A25" t="s">
        <v>72</v>
      </c>
      <c r="B25" s="2">
        <v>2</v>
      </c>
    </row>
    <row r="26" spans="1:2" x14ac:dyDescent="0.3">
      <c r="A26" t="s">
        <v>73</v>
      </c>
      <c r="B26" s="2">
        <v>1</v>
      </c>
    </row>
    <row r="27" spans="1:2" x14ac:dyDescent="0.3">
      <c r="A27" t="s">
        <v>74</v>
      </c>
      <c r="B27" s="2">
        <v>1</v>
      </c>
    </row>
  </sheetData>
  <mergeCells count="2">
    <mergeCell ref="G2:H2"/>
    <mergeCell ref="G4: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0888A-E536-44F3-A376-DCB1571A717A}">
  <sheetPr filterMode="1"/>
  <dimension ref="A1:E6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33" sqref="G33"/>
    </sheetView>
  </sheetViews>
  <sheetFormatPr defaultRowHeight="14.4" x14ac:dyDescent="0.3"/>
  <cols>
    <col min="1" max="1" width="25.44140625" customWidth="1"/>
    <col min="2" max="2" width="11.21875" bestFit="1" customWidth="1"/>
  </cols>
  <sheetData>
    <row r="1" spans="1:5" x14ac:dyDescent="0.3">
      <c r="A1" t="s">
        <v>23</v>
      </c>
      <c r="B1" t="s">
        <v>77</v>
      </c>
      <c r="C1" t="s">
        <v>80</v>
      </c>
      <c r="D1" t="s">
        <v>79</v>
      </c>
      <c r="E1" t="s">
        <v>81</v>
      </c>
    </row>
    <row r="2" spans="1:5" hidden="1" x14ac:dyDescent="0.3">
      <c r="A2" t="s">
        <v>78</v>
      </c>
      <c r="B2" s="7">
        <v>15</v>
      </c>
      <c r="C2" s="7">
        <v>15</v>
      </c>
    </row>
    <row r="3" spans="1:5" x14ac:dyDescent="0.3">
      <c r="A3" t="s">
        <v>7</v>
      </c>
      <c r="B3">
        <f>IFERROR(CEILING(VLOOKUP(A3,'ALKS v3.1'!$A:$C,2,FALSE)/VLOOKUP(A3,'ALKS v3.1'!$A:$C,3,FALSE),1),0)</f>
        <v>3</v>
      </c>
      <c r="C3">
        <f>IFERROR(VLOOKUP(A3,Míčkoflus!$A:$B,2,FALSE),0)</f>
        <v>3</v>
      </c>
      <c r="D3">
        <f>BoxContent!B3</f>
        <v>28</v>
      </c>
      <c r="E3">
        <f>D3-($C$2*C3)-($B$2*B3)</f>
        <v>-62</v>
      </c>
    </row>
    <row r="4" spans="1:5" x14ac:dyDescent="0.3">
      <c r="A4" t="s">
        <v>12</v>
      </c>
      <c r="B4">
        <f>IFERROR(CEILING(VLOOKUP(A4,'ALKS v3.1'!$A:$C,2,FALSE)/VLOOKUP(A4,'ALKS v3.1'!$A:$C,3,FALSE),1),0)</f>
        <v>1</v>
      </c>
      <c r="C4">
        <f>IFERROR(VLOOKUP(A4,Míčkoflus!$A:$B,2,FALSE),0)</f>
        <v>1</v>
      </c>
      <c r="D4">
        <f>BoxContent!B4</f>
        <v>14</v>
      </c>
      <c r="E4">
        <f t="shared" ref="E4:E60" si="0">D4-($C$2*C4)-($B$2*B4)</f>
        <v>-16</v>
      </c>
    </row>
    <row r="5" spans="1:5" hidden="1" x14ac:dyDescent="0.3">
      <c r="A5" t="s">
        <v>27</v>
      </c>
      <c r="B5">
        <f>IFERROR(CEILING(VLOOKUP(A5,'ALKS v3.1'!$A:$C,2,FALSE)/VLOOKUP(A5,'ALKS v3.1'!$A:$C,3,FALSE),1),0)</f>
        <v>0</v>
      </c>
      <c r="C5">
        <f>IFERROR(VLOOKUP(A5,Míčkoflus!$A:$B,2,FALSE),0)</f>
        <v>0</v>
      </c>
      <c r="D5">
        <f>BoxContent!B5</f>
        <v>58</v>
      </c>
      <c r="E5">
        <f t="shared" si="0"/>
        <v>58</v>
      </c>
    </row>
    <row r="6" spans="1:5" hidden="1" x14ac:dyDescent="0.3">
      <c r="A6" t="s">
        <v>28</v>
      </c>
      <c r="B6">
        <f>IFERROR(CEILING(VLOOKUP(A6,'ALKS v3.1'!$A:$C,2,FALSE)/VLOOKUP(A6,'ALKS v3.1'!$A:$C,3,FALSE),1),0)</f>
        <v>0</v>
      </c>
      <c r="C6">
        <f>IFERROR(VLOOKUP(A6,Míčkoflus!$A:$B,2,FALSE),0)</f>
        <v>0</v>
      </c>
      <c r="D6">
        <f>BoxContent!B6</f>
        <v>47</v>
      </c>
      <c r="E6">
        <f t="shared" si="0"/>
        <v>47</v>
      </c>
    </row>
    <row r="7" spans="1:5" hidden="1" x14ac:dyDescent="0.3">
      <c r="A7" t="s">
        <v>29</v>
      </c>
      <c r="B7">
        <f>IFERROR(CEILING(VLOOKUP(A7,'ALKS v3.1'!$A:$C,2,FALSE)/VLOOKUP(A7,'ALKS v3.1'!$A:$C,3,FALSE),1),0)</f>
        <v>1</v>
      </c>
      <c r="C7">
        <f>IFERROR(VLOOKUP(A7,Míčkoflus!$A:$B,2,FALSE),0)</f>
        <v>0</v>
      </c>
      <c r="D7">
        <f>BoxContent!B7</f>
        <v>19</v>
      </c>
      <c r="E7">
        <f t="shared" si="0"/>
        <v>4</v>
      </c>
    </row>
    <row r="8" spans="1:5" hidden="1" x14ac:dyDescent="0.3">
      <c r="A8" t="s">
        <v>30</v>
      </c>
      <c r="B8">
        <f>IFERROR(CEILING(VLOOKUP(A8,'ALKS v3.1'!$A:$C,2,FALSE)/VLOOKUP(A8,'ALKS v3.1'!$A:$C,3,FALSE),1),0)</f>
        <v>0</v>
      </c>
      <c r="C8">
        <f>IFERROR(VLOOKUP(A8,Míčkoflus!$A:$B,2,FALSE),0)</f>
        <v>0</v>
      </c>
      <c r="D8">
        <f>BoxContent!B8</f>
        <v>7</v>
      </c>
      <c r="E8">
        <f t="shared" si="0"/>
        <v>7</v>
      </c>
    </row>
    <row r="9" spans="1:5" hidden="1" x14ac:dyDescent="0.3">
      <c r="A9" t="s">
        <v>31</v>
      </c>
      <c r="B9">
        <f>IFERROR(CEILING(VLOOKUP(A9,'ALKS v3.1'!$A:$C,2,FALSE)/VLOOKUP(A9,'ALKS v3.1'!$A:$C,3,FALSE),1),0)</f>
        <v>0</v>
      </c>
      <c r="C9">
        <f>IFERROR(VLOOKUP(A9,Míčkoflus!$A:$B,2,FALSE),0)</f>
        <v>0</v>
      </c>
      <c r="D9">
        <f>BoxContent!B9</f>
        <v>400</v>
      </c>
      <c r="E9">
        <f t="shared" si="0"/>
        <v>400</v>
      </c>
    </row>
    <row r="10" spans="1:5" hidden="1" x14ac:dyDescent="0.3">
      <c r="A10" t="s">
        <v>32</v>
      </c>
      <c r="B10">
        <f>IFERROR(CEILING(VLOOKUP(A10,'ALKS v3.1'!$A:$C,2,FALSE)/VLOOKUP(A10,'ALKS v3.1'!$A:$C,3,FALSE),1),0)</f>
        <v>0</v>
      </c>
      <c r="C10">
        <f>IFERROR(VLOOKUP(A10,Míčkoflus!$A:$B,2,FALSE),0)</f>
        <v>0</v>
      </c>
      <c r="D10">
        <f>BoxContent!B10</f>
        <v>36</v>
      </c>
      <c r="E10">
        <f t="shared" si="0"/>
        <v>36</v>
      </c>
    </row>
    <row r="11" spans="1:5" hidden="1" x14ac:dyDescent="0.3">
      <c r="A11" t="s">
        <v>33</v>
      </c>
      <c r="B11">
        <f>IFERROR(CEILING(VLOOKUP(A11,'ALKS v3.1'!$A:$C,2,FALSE)/VLOOKUP(A11,'ALKS v3.1'!$A:$C,3,FALSE),1),0)</f>
        <v>0</v>
      </c>
      <c r="C11">
        <f>IFERROR(VLOOKUP(A11,Míčkoflus!$A:$B,2,FALSE),0)</f>
        <v>1</v>
      </c>
      <c r="D11">
        <f>BoxContent!B11</f>
        <v>98</v>
      </c>
      <c r="E11">
        <f t="shared" si="0"/>
        <v>83</v>
      </c>
    </row>
    <row r="12" spans="1:5" hidden="1" x14ac:dyDescent="0.3">
      <c r="A12" t="s">
        <v>34</v>
      </c>
      <c r="B12">
        <f>IFERROR(CEILING(VLOOKUP(A12,'ALKS v3.1'!$A:$C,2,FALSE)/VLOOKUP(A12,'ALKS v3.1'!$A:$C,3,FALSE),1),0)</f>
        <v>0</v>
      </c>
      <c r="C12">
        <f>IFERROR(VLOOKUP(A12,Míčkoflus!$A:$B,2,FALSE),0)</f>
        <v>0</v>
      </c>
      <c r="D12">
        <f>BoxContent!B12</f>
        <v>10</v>
      </c>
      <c r="E12">
        <f t="shared" si="0"/>
        <v>10</v>
      </c>
    </row>
    <row r="13" spans="1:5" hidden="1" x14ac:dyDescent="0.3">
      <c r="A13" t="s">
        <v>35</v>
      </c>
      <c r="B13">
        <f>IFERROR(CEILING(VLOOKUP(A13,'ALKS v3.1'!$A:$C,2,FALSE)/VLOOKUP(A13,'ALKS v3.1'!$A:$C,3,FALSE),1),0)</f>
        <v>0</v>
      </c>
      <c r="C13">
        <f>IFERROR(VLOOKUP(A13,Míčkoflus!$A:$B,2,FALSE),0)</f>
        <v>0</v>
      </c>
      <c r="D13">
        <f>BoxContent!B13</f>
        <v>17</v>
      </c>
      <c r="E13">
        <f t="shared" si="0"/>
        <v>17</v>
      </c>
    </row>
    <row r="14" spans="1:5" hidden="1" x14ac:dyDescent="0.3">
      <c r="A14" t="s">
        <v>36</v>
      </c>
      <c r="B14">
        <f>IFERROR(CEILING(VLOOKUP(A14,'ALKS v3.1'!$A:$C,2,FALSE)/VLOOKUP(A14,'ALKS v3.1'!$A:$C,3,FALSE),1),0)</f>
        <v>0</v>
      </c>
      <c r="C14">
        <f>IFERROR(VLOOKUP(A14,Míčkoflus!$A:$B,2,FALSE),0)</f>
        <v>0</v>
      </c>
      <c r="D14">
        <f>BoxContent!B14</f>
        <v>50</v>
      </c>
      <c r="E14">
        <f t="shared" si="0"/>
        <v>50</v>
      </c>
    </row>
    <row r="15" spans="1:5" hidden="1" x14ac:dyDescent="0.3">
      <c r="A15" t="s">
        <v>37</v>
      </c>
      <c r="B15">
        <f>IFERROR(CEILING(VLOOKUP(A15,'ALKS v3.1'!$A:$C,2,FALSE)/VLOOKUP(A15,'ALKS v3.1'!$A:$C,3,FALSE),1),0)</f>
        <v>0</v>
      </c>
      <c r="C15">
        <f>IFERROR(VLOOKUP(A15,Míčkoflus!$A:$B,2,FALSE),0)</f>
        <v>0</v>
      </c>
      <c r="D15">
        <f>BoxContent!B15</f>
        <v>24</v>
      </c>
      <c r="E15">
        <f t="shared" si="0"/>
        <v>24</v>
      </c>
    </row>
    <row r="16" spans="1:5" hidden="1" x14ac:dyDescent="0.3">
      <c r="A16" t="s">
        <v>38</v>
      </c>
      <c r="B16">
        <f>IFERROR(CEILING(VLOOKUP(A16,'ALKS v3.1'!$A:$C,2,FALSE)/VLOOKUP(A16,'ALKS v3.1'!$A:$C,3,FALSE),1),0)</f>
        <v>0</v>
      </c>
      <c r="C16">
        <f>IFERROR(VLOOKUP(A16,Míčkoflus!$A:$B,2,FALSE),0)</f>
        <v>0</v>
      </c>
      <c r="D16">
        <f>BoxContent!B16</f>
        <v>20</v>
      </c>
      <c r="E16">
        <f t="shared" si="0"/>
        <v>20</v>
      </c>
    </row>
    <row r="17" spans="1:5" hidden="1" x14ac:dyDescent="0.3">
      <c r="A17" t="s">
        <v>39</v>
      </c>
      <c r="B17">
        <f>IFERROR(CEILING(VLOOKUP(A17,'ALKS v3.1'!$A:$C,2,FALSE)/VLOOKUP(A17,'ALKS v3.1'!$A:$C,3,FALSE),1),0)</f>
        <v>0</v>
      </c>
      <c r="C17">
        <f>IFERROR(VLOOKUP(A17,Míčkoflus!$A:$B,2,FALSE),0)</f>
        <v>0</v>
      </c>
      <c r="D17">
        <f>BoxContent!B17</f>
        <v>91</v>
      </c>
      <c r="E17">
        <f t="shared" si="0"/>
        <v>91</v>
      </c>
    </row>
    <row r="18" spans="1:5" hidden="1" x14ac:dyDescent="0.3">
      <c r="A18" t="s">
        <v>40</v>
      </c>
      <c r="B18">
        <f>IFERROR(CEILING(VLOOKUP(A18,'ALKS v3.1'!$A:$C,2,FALSE)/VLOOKUP(A18,'ALKS v3.1'!$A:$C,3,FALSE),1),0)</f>
        <v>0</v>
      </c>
      <c r="C18">
        <f>IFERROR(VLOOKUP(A18,Míčkoflus!$A:$B,2,FALSE),0)</f>
        <v>0</v>
      </c>
      <c r="D18">
        <f>BoxContent!B18</f>
        <v>30</v>
      </c>
      <c r="E18">
        <f t="shared" si="0"/>
        <v>30</v>
      </c>
    </row>
    <row r="19" spans="1:5" hidden="1" x14ac:dyDescent="0.3">
      <c r="A19" t="s">
        <v>41</v>
      </c>
      <c r="B19">
        <f>IFERROR(CEILING(VLOOKUP(A19,'ALKS v3.1'!$A:$C,2,FALSE)/VLOOKUP(A19,'ALKS v3.1'!$A:$C,3,FALSE),1),0)</f>
        <v>0</v>
      </c>
      <c r="C19">
        <f>IFERROR(VLOOKUP(A19,Míčkoflus!$A:$B,2,FALSE),0)</f>
        <v>0</v>
      </c>
      <c r="D19">
        <f>BoxContent!B19</f>
        <v>6</v>
      </c>
      <c r="E19">
        <f t="shared" si="0"/>
        <v>6</v>
      </c>
    </row>
    <row r="20" spans="1:5" hidden="1" x14ac:dyDescent="0.3">
      <c r="A20" t="s">
        <v>42</v>
      </c>
      <c r="B20">
        <f>IFERROR(CEILING(VLOOKUP(A20,'ALKS v3.1'!$A:$C,2,FALSE)/VLOOKUP(A20,'ALKS v3.1'!$A:$C,3,FALSE),1),0)</f>
        <v>0</v>
      </c>
      <c r="C20">
        <f>IFERROR(VLOOKUP(A20,Míčkoflus!$A:$B,2,FALSE),0)</f>
        <v>0</v>
      </c>
      <c r="D20">
        <f>BoxContent!B20</f>
        <v>12</v>
      </c>
      <c r="E20">
        <f t="shared" si="0"/>
        <v>12</v>
      </c>
    </row>
    <row r="21" spans="1:5" hidden="1" x14ac:dyDescent="0.3">
      <c r="A21" t="s">
        <v>43</v>
      </c>
      <c r="B21">
        <f>IFERROR(CEILING(VLOOKUP(A21,'ALKS v3.1'!$A:$C,2,FALSE)/VLOOKUP(A21,'ALKS v3.1'!$A:$C,3,FALSE),1),0)</f>
        <v>0</v>
      </c>
      <c r="C21">
        <f>IFERROR(VLOOKUP(A21,Míčkoflus!$A:$B,2,FALSE),0)</f>
        <v>0</v>
      </c>
      <c r="D21">
        <f>BoxContent!B21</f>
        <v>7</v>
      </c>
      <c r="E21">
        <f t="shared" si="0"/>
        <v>7</v>
      </c>
    </row>
    <row r="22" spans="1:5" x14ac:dyDescent="0.3">
      <c r="A22" t="s">
        <v>44</v>
      </c>
      <c r="B22">
        <f>IFERROR(CEILING(VLOOKUP(A22,'ALKS v3.1'!$A:$C,2,FALSE)/VLOOKUP(A22,'ALKS v3.1'!$A:$C,3,FALSE),1),0)</f>
        <v>0</v>
      </c>
      <c r="C22">
        <f>IFERROR(VLOOKUP(A22,Míčkoflus!$A:$B,2,FALSE),0)</f>
        <v>1</v>
      </c>
      <c r="D22">
        <f>BoxContent!B22</f>
        <v>1</v>
      </c>
      <c r="E22">
        <f t="shared" si="0"/>
        <v>-14</v>
      </c>
    </row>
    <row r="23" spans="1:5" x14ac:dyDescent="0.3">
      <c r="A23" t="s">
        <v>0</v>
      </c>
      <c r="B23">
        <f>IFERROR(CEILING(VLOOKUP(A23,'ALKS v3.1'!$A:$C,2,FALSE)/VLOOKUP(A23,'ALKS v3.1'!$A:$C,3,FALSE),1),0)</f>
        <v>1</v>
      </c>
      <c r="C23">
        <f>IFERROR(VLOOKUP(A23,Míčkoflus!$A:$B,2,FALSE),0)</f>
        <v>0</v>
      </c>
      <c r="D23">
        <f>BoxContent!B23</f>
        <v>7</v>
      </c>
      <c r="E23">
        <f t="shared" si="0"/>
        <v>-8</v>
      </c>
    </row>
    <row r="24" spans="1:5" hidden="1" x14ac:dyDescent="0.3">
      <c r="A24" t="s">
        <v>45</v>
      </c>
      <c r="B24">
        <f>IFERROR(CEILING(VLOOKUP(A24,'ALKS v3.1'!$A:$C,2,FALSE)/VLOOKUP(A24,'ALKS v3.1'!$A:$C,3,FALSE),1),0)</f>
        <v>0</v>
      </c>
      <c r="C24">
        <f>IFERROR(VLOOKUP(A24,Míčkoflus!$A:$B,2,FALSE),0)</f>
        <v>0</v>
      </c>
      <c r="D24">
        <f>BoxContent!B24</f>
        <v>400</v>
      </c>
      <c r="E24">
        <f t="shared" si="0"/>
        <v>400</v>
      </c>
    </row>
    <row r="25" spans="1:5" hidden="1" x14ac:dyDescent="0.3">
      <c r="A25" t="s">
        <v>46</v>
      </c>
      <c r="B25">
        <f>IFERROR(CEILING(VLOOKUP(A25,'ALKS v3.1'!$A:$C,2,FALSE)/VLOOKUP(A25,'ALKS v3.1'!$A:$C,3,FALSE),1),0)</f>
        <v>0</v>
      </c>
      <c r="C25">
        <f>IFERROR(VLOOKUP(A25,Míčkoflus!$A:$B,2,FALSE),0)</f>
        <v>0</v>
      </c>
      <c r="D25">
        <f>BoxContent!B25</f>
        <v>99</v>
      </c>
      <c r="E25">
        <f t="shared" si="0"/>
        <v>99</v>
      </c>
    </row>
    <row r="26" spans="1:5" hidden="1" x14ac:dyDescent="0.3">
      <c r="A26" t="s">
        <v>47</v>
      </c>
      <c r="B26">
        <f>IFERROR(CEILING(VLOOKUP(A26,'ALKS v3.1'!$A:$C,2,FALSE)/VLOOKUP(A26,'ALKS v3.1'!$A:$C,3,FALSE),1),0)</f>
        <v>0</v>
      </c>
      <c r="C26">
        <f>IFERROR(VLOOKUP(A26,Míčkoflus!$A:$B,2,FALSE),0)</f>
        <v>0</v>
      </c>
      <c r="D26">
        <f>BoxContent!B26</f>
        <v>415</v>
      </c>
      <c r="E26">
        <f t="shared" si="0"/>
        <v>415</v>
      </c>
    </row>
    <row r="27" spans="1:5" hidden="1" x14ac:dyDescent="0.3">
      <c r="A27" t="s">
        <v>48</v>
      </c>
      <c r="B27">
        <f>IFERROR(CEILING(VLOOKUP(A27,'ALKS v3.1'!$A:$C,2,FALSE)/VLOOKUP(A27,'ALKS v3.1'!$A:$C,3,FALSE),1),0)</f>
        <v>0</v>
      </c>
      <c r="C27">
        <f>IFERROR(VLOOKUP(A27,Míčkoflus!$A:$B,2,FALSE),0)</f>
        <v>0</v>
      </c>
      <c r="D27">
        <f>BoxContent!B27</f>
        <v>65</v>
      </c>
      <c r="E27">
        <f t="shared" si="0"/>
        <v>65</v>
      </c>
    </row>
    <row r="28" spans="1:5" x14ac:dyDescent="0.3">
      <c r="A28" t="s">
        <v>49</v>
      </c>
      <c r="B28">
        <f>IFERROR(CEILING(VLOOKUP(A28,'ALKS v3.1'!$A:$C,2,FALSE)/VLOOKUP(A28,'ALKS v3.1'!$A:$C,3,FALSE),1),0)</f>
        <v>0</v>
      </c>
      <c r="C28">
        <f>IFERROR(VLOOKUP(A28,Míčkoflus!$A:$B,2,FALSE),0)</f>
        <v>9</v>
      </c>
      <c r="D28">
        <f>BoxContent!B28</f>
        <v>1</v>
      </c>
      <c r="E28">
        <f t="shared" si="0"/>
        <v>-134</v>
      </c>
    </row>
    <row r="29" spans="1:5" x14ac:dyDescent="0.3">
      <c r="A29" t="s">
        <v>8</v>
      </c>
      <c r="B29">
        <f>IFERROR(CEILING(VLOOKUP(A29,'ALKS v3.1'!$A:$C,2,FALSE)/VLOOKUP(A29,'ALKS v3.1'!$A:$C,3,FALSE),1),0)</f>
        <v>2</v>
      </c>
      <c r="C29">
        <f>IFERROR(VLOOKUP(A29,Míčkoflus!$A:$B,2,FALSE),0)</f>
        <v>0</v>
      </c>
      <c r="D29">
        <f>BoxContent!B29</f>
        <v>4</v>
      </c>
      <c r="E29">
        <f t="shared" si="0"/>
        <v>-26</v>
      </c>
    </row>
    <row r="30" spans="1:5" hidden="1" x14ac:dyDescent="0.3">
      <c r="A30" t="s">
        <v>50</v>
      </c>
      <c r="B30">
        <f>IFERROR(CEILING(VLOOKUP(A30,'ALKS v3.1'!$A:$C,2,FALSE)/VLOOKUP(A30,'ALKS v3.1'!$A:$C,3,FALSE),1),0)</f>
        <v>0</v>
      </c>
      <c r="C30">
        <f>IFERROR(VLOOKUP(A30,Míčkoflus!$A:$B,2,FALSE),0)</f>
        <v>6</v>
      </c>
      <c r="D30">
        <f>BoxContent!B30</f>
        <v>300</v>
      </c>
      <c r="E30">
        <f t="shared" si="0"/>
        <v>210</v>
      </c>
    </row>
    <row r="31" spans="1:5" hidden="1" x14ac:dyDescent="0.3">
      <c r="A31" t="s">
        <v>15</v>
      </c>
      <c r="B31">
        <f>IFERROR(CEILING(VLOOKUP(A31,'ALKS v3.1'!$A:$C,2,FALSE)/VLOOKUP(A31,'ALKS v3.1'!$A:$C,3,FALSE),1),0)</f>
        <v>2</v>
      </c>
      <c r="C31">
        <f>IFERROR(VLOOKUP(A31,Míčkoflus!$A:$B,2,FALSE),0)</f>
        <v>0</v>
      </c>
      <c r="D31">
        <f>BoxContent!B31</f>
        <v>250</v>
      </c>
      <c r="E31">
        <f t="shared" si="0"/>
        <v>220</v>
      </c>
    </row>
    <row r="32" spans="1:5" x14ac:dyDescent="0.3">
      <c r="A32" t="s">
        <v>51</v>
      </c>
      <c r="B32">
        <f>IFERROR(CEILING(VLOOKUP(A32,'ALKS v3.1'!$A:$C,2,FALSE)/VLOOKUP(A32,'ALKS v3.1'!$A:$C,3,FALSE),1),0)</f>
        <v>0</v>
      </c>
      <c r="C32">
        <f>IFERROR(VLOOKUP(A32,Míčkoflus!$A:$B,2,FALSE),0)</f>
        <v>3</v>
      </c>
      <c r="D32">
        <f>BoxContent!B32</f>
        <v>3</v>
      </c>
      <c r="E32">
        <f t="shared" si="0"/>
        <v>-42</v>
      </c>
    </row>
    <row r="33" spans="1:5" x14ac:dyDescent="0.3">
      <c r="A33" t="s">
        <v>16</v>
      </c>
      <c r="B33">
        <f>IFERROR(CEILING(VLOOKUP(A33,'ALKS v3.1'!$A:$C,2,FALSE)/VLOOKUP(A33,'ALKS v3.1'!$A:$C,3,FALSE),1),0)</f>
        <v>1</v>
      </c>
      <c r="C33">
        <f>IFERROR(VLOOKUP(A33,Míčkoflus!$A:$B,2,FALSE),0)</f>
        <v>1</v>
      </c>
      <c r="D33">
        <f>BoxContent!B33</f>
        <v>11</v>
      </c>
      <c r="E33">
        <f t="shared" si="0"/>
        <v>-19</v>
      </c>
    </row>
    <row r="34" spans="1:5" hidden="1" x14ac:dyDescent="0.3">
      <c r="A34" t="s">
        <v>52</v>
      </c>
      <c r="B34">
        <f>IFERROR(CEILING(VLOOKUP(A34,'ALKS v3.1'!$A:$C,2,FALSE)/VLOOKUP(A34,'ALKS v3.1'!$A:$C,3,FALSE),1),0)</f>
        <v>0</v>
      </c>
      <c r="C34">
        <f>IFERROR(VLOOKUP(A34,Míčkoflus!$A:$B,2,FALSE),0)</f>
        <v>1</v>
      </c>
      <c r="D34">
        <f>BoxContent!B34</f>
        <v>66</v>
      </c>
      <c r="E34">
        <f t="shared" si="0"/>
        <v>51</v>
      </c>
    </row>
    <row r="35" spans="1:5" x14ac:dyDescent="0.3">
      <c r="A35" t="s">
        <v>12</v>
      </c>
      <c r="B35">
        <f>IFERROR(CEILING(VLOOKUP(A35,'ALKS v3.1'!$A:$C,2,FALSE)/VLOOKUP(A35,'ALKS v3.1'!$A:$C,3,FALSE),1),0)</f>
        <v>1</v>
      </c>
      <c r="C35">
        <f>IFERROR(VLOOKUP(A35,Míčkoflus!$A:$B,2,FALSE),0)</f>
        <v>1</v>
      </c>
      <c r="D35">
        <f>BoxContent!B35</f>
        <v>4</v>
      </c>
      <c r="E35">
        <f t="shared" si="0"/>
        <v>-26</v>
      </c>
    </row>
    <row r="36" spans="1:5" hidden="1" x14ac:dyDescent="0.3">
      <c r="A36" t="s">
        <v>13</v>
      </c>
      <c r="B36">
        <f>IFERROR(CEILING(VLOOKUP(A36,'ALKS v3.1'!$A:$C,2,FALSE)/VLOOKUP(A36,'ALKS v3.1'!$A:$C,3,FALSE),1),0)</f>
        <v>1</v>
      </c>
      <c r="C36">
        <f>IFERROR(VLOOKUP(A36,Míčkoflus!$A:$B,2,FALSE),0)</f>
        <v>0</v>
      </c>
      <c r="D36">
        <f>BoxContent!B36</f>
        <v>26</v>
      </c>
      <c r="E36">
        <f t="shared" si="0"/>
        <v>11</v>
      </c>
    </row>
    <row r="37" spans="1:5" hidden="1" x14ac:dyDescent="0.3">
      <c r="A37" t="s">
        <v>53</v>
      </c>
      <c r="B37">
        <f>IFERROR(CEILING(VLOOKUP(A37,'ALKS v3.1'!$A:$C,2,FALSE)/VLOOKUP(A37,'ALKS v3.1'!$A:$C,3,FALSE),1),0)</f>
        <v>0</v>
      </c>
      <c r="C37">
        <f>IFERROR(VLOOKUP(A37,Míčkoflus!$A:$B,2,FALSE),0)</f>
        <v>5</v>
      </c>
      <c r="D37">
        <f>BoxContent!B37</f>
        <v>80</v>
      </c>
      <c r="E37">
        <f t="shared" si="0"/>
        <v>5</v>
      </c>
    </row>
    <row r="38" spans="1:5" hidden="1" x14ac:dyDescent="0.3">
      <c r="A38" t="s">
        <v>54</v>
      </c>
      <c r="B38">
        <f>IFERROR(CEILING(VLOOKUP(A38,'ALKS v3.1'!$A:$C,2,FALSE)/VLOOKUP(A38,'ALKS v3.1'!$A:$C,3,FALSE),1),0)</f>
        <v>0</v>
      </c>
      <c r="C38">
        <f>IFERROR(VLOOKUP(A38,Míčkoflus!$A:$B,2,FALSE),0)</f>
        <v>0</v>
      </c>
      <c r="D38">
        <f>BoxContent!B38</f>
        <v>250</v>
      </c>
      <c r="E38">
        <f t="shared" si="0"/>
        <v>250</v>
      </c>
    </row>
    <row r="39" spans="1:5" hidden="1" x14ac:dyDescent="0.3">
      <c r="A39" t="s">
        <v>55</v>
      </c>
      <c r="B39">
        <f>IFERROR(CEILING(VLOOKUP(A39,'ALKS v3.1'!$A:$C,2,FALSE)/VLOOKUP(A39,'ALKS v3.1'!$A:$C,3,FALSE),1),0)</f>
        <v>0</v>
      </c>
      <c r="C39">
        <f>IFERROR(VLOOKUP(A39,Míčkoflus!$A:$B,2,FALSE),0)</f>
        <v>2</v>
      </c>
      <c r="D39">
        <f>BoxContent!B39</f>
        <v>130</v>
      </c>
      <c r="E39">
        <f t="shared" si="0"/>
        <v>100</v>
      </c>
    </row>
    <row r="40" spans="1:5" hidden="1" x14ac:dyDescent="0.3">
      <c r="A40" t="s">
        <v>56</v>
      </c>
      <c r="B40">
        <f>IFERROR(CEILING(VLOOKUP(A40,'ALKS v3.1'!$A:$C,2,FALSE)/VLOOKUP(A40,'ALKS v3.1'!$A:$C,3,FALSE),1),0)</f>
        <v>0</v>
      </c>
      <c r="C40">
        <f>IFERROR(VLOOKUP(A40,Míčkoflus!$A:$B,2,FALSE),0)</f>
        <v>0</v>
      </c>
      <c r="D40">
        <f>BoxContent!B40</f>
        <v>100</v>
      </c>
      <c r="E40">
        <f t="shared" si="0"/>
        <v>100</v>
      </c>
    </row>
    <row r="41" spans="1:5" hidden="1" x14ac:dyDescent="0.3">
      <c r="A41" t="s">
        <v>57</v>
      </c>
      <c r="B41">
        <f>IFERROR(CEILING(VLOOKUP(A41,'ALKS v3.1'!$A:$C,2,FALSE)/VLOOKUP(A41,'ALKS v3.1'!$A:$C,3,FALSE),1),0)</f>
        <v>0</v>
      </c>
      <c r="C41">
        <f>IFERROR(VLOOKUP(A41,Míčkoflus!$A:$B,2,FALSE),0)</f>
        <v>0</v>
      </c>
      <c r="D41">
        <f>BoxContent!B41</f>
        <v>100</v>
      </c>
      <c r="E41">
        <f t="shared" si="0"/>
        <v>100</v>
      </c>
    </row>
    <row r="42" spans="1:5" hidden="1" x14ac:dyDescent="0.3">
      <c r="A42" t="s">
        <v>58</v>
      </c>
      <c r="B42">
        <f>IFERROR(CEILING(VLOOKUP(A42,'ALKS v3.1'!$A:$C,2,FALSE)/VLOOKUP(A42,'ALKS v3.1'!$A:$C,3,FALSE),1),0)</f>
        <v>0</v>
      </c>
      <c r="C42">
        <f>IFERROR(VLOOKUP(A42,Míčkoflus!$A:$B,2,FALSE),0)</f>
        <v>0</v>
      </c>
      <c r="D42">
        <f>BoxContent!B42</f>
        <v>270</v>
      </c>
      <c r="E42">
        <f t="shared" si="0"/>
        <v>270</v>
      </c>
    </row>
    <row r="43" spans="1:5" hidden="1" x14ac:dyDescent="0.3">
      <c r="A43" t="s">
        <v>21</v>
      </c>
      <c r="B43">
        <f>IFERROR(CEILING(VLOOKUP(A43,'ALKS v3.1'!$A:$C,2,FALSE)/VLOOKUP(A43,'ALKS v3.1'!$A:$C,3,FALSE),1),0)</f>
        <v>3</v>
      </c>
      <c r="C43">
        <f>IFERROR(VLOOKUP(A43,Míčkoflus!$A:$B,2,FALSE),0)</f>
        <v>2</v>
      </c>
      <c r="D43">
        <f>BoxContent!B43</f>
        <v>450</v>
      </c>
      <c r="E43">
        <f t="shared" si="0"/>
        <v>375</v>
      </c>
    </row>
    <row r="44" spans="1:5" hidden="1" x14ac:dyDescent="0.3">
      <c r="A44" t="s">
        <v>59</v>
      </c>
      <c r="B44">
        <f>IFERROR(CEILING(VLOOKUP(A44,'ALKS v3.1'!$A:$C,2,FALSE)/VLOOKUP(A44,'ALKS v3.1'!$A:$C,3,FALSE),1),0)</f>
        <v>0</v>
      </c>
      <c r="C44">
        <f>IFERROR(VLOOKUP(A44,Míčkoflus!$A:$B,2,FALSE),0)</f>
        <v>5</v>
      </c>
      <c r="D44">
        <f>BoxContent!B44</f>
        <v>147</v>
      </c>
      <c r="E44">
        <f t="shared" si="0"/>
        <v>72</v>
      </c>
    </row>
    <row r="45" spans="1:5" hidden="1" x14ac:dyDescent="0.3">
      <c r="A45" t="s">
        <v>60</v>
      </c>
      <c r="B45">
        <f>IFERROR(CEILING(VLOOKUP(A45,'ALKS v3.1'!$A:$C,2,FALSE)/VLOOKUP(A45,'ALKS v3.1'!$A:$C,3,FALSE),1),0)</f>
        <v>0</v>
      </c>
      <c r="C45">
        <f>IFERROR(VLOOKUP(A45,Míčkoflus!$A:$B,2,FALSE),0)</f>
        <v>5</v>
      </c>
      <c r="D45">
        <f>BoxContent!B45</f>
        <v>147</v>
      </c>
      <c r="E45">
        <f t="shared" si="0"/>
        <v>72</v>
      </c>
    </row>
    <row r="46" spans="1:5" hidden="1" x14ac:dyDescent="0.3">
      <c r="A46" t="s">
        <v>61</v>
      </c>
      <c r="B46">
        <f>IFERROR(CEILING(VLOOKUP(A46,'ALKS v3.1'!$A:$C,2,FALSE)/VLOOKUP(A46,'ALKS v3.1'!$A:$C,3,FALSE),1),0)</f>
        <v>0</v>
      </c>
      <c r="C46">
        <f>IFERROR(VLOOKUP(A46,Míčkoflus!$A:$B,2,FALSE),0)</f>
        <v>2</v>
      </c>
      <c r="D46">
        <f>BoxContent!B46</f>
        <v>68</v>
      </c>
      <c r="E46">
        <f t="shared" si="0"/>
        <v>38</v>
      </c>
    </row>
    <row r="47" spans="1:5" hidden="1" x14ac:dyDescent="0.3">
      <c r="A47" t="s">
        <v>62</v>
      </c>
      <c r="B47">
        <f>IFERROR(CEILING(VLOOKUP(A47,'ALKS v3.1'!$A:$C,2,FALSE)/VLOOKUP(A47,'ALKS v3.1'!$A:$C,3,FALSE),1),0)</f>
        <v>0</v>
      </c>
      <c r="C47">
        <f>IFERROR(VLOOKUP(A47,Míčkoflus!$A:$B,2,FALSE),0)</f>
        <v>1</v>
      </c>
      <c r="D47">
        <f>BoxContent!B47</f>
        <v>19</v>
      </c>
      <c r="E47">
        <f t="shared" si="0"/>
        <v>4</v>
      </c>
    </row>
    <row r="48" spans="1:5" hidden="1" x14ac:dyDescent="0.3">
      <c r="A48" t="s">
        <v>63</v>
      </c>
      <c r="B48">
        <f>IFERROR(CEILING(VLOOKUP(A48,'ALKS v3.1'!$A:$C,2,FALSE)/VLOOKUP(A48,'ALKS v3.1'!$A:$C,3,FALSE),1),0)</f>
        <v>0</v>
      </c>
      <c r="C48">
        <f>IFERROR(VLOOKUP(A48,Míčkoflus!$A:$B,2,FALSE),0)</f>
        <v>1</v>
      </c>
      <c r="D48">
        <f>BoxContent!B48</f>
        <v>75</v>
      </c>
      <c r="E48">
        <f t="shared" si="0"/>
        <v>60</v>
      </c>
    </row>
    <row r="49" spans="1:5" hidden="1" x14ac:dyDescent="0.3">
      <c r="A49" t="s">
        <v>64</v>
      </c>
      <c r="B49">
        <f>IFERROR(CEILING(VLOOKUP(A49,'ALKS v3.1'!$A:$C,2,FALSE)/VLOOKUP(A49,'ALKS v3.1'!$A:$C,3,FALSE),1),0)</f>
        <v>0</v>
      </c>
      <c r="C49">
        <f>IFERROR(VLOOKUP(A49,Míčkoflus!$A:$B,2,FALSE),0)</f>
        <v>0</v>
      </c>
      <c r="D49">
        <f>BoxContent!B49</f>
        <v>38</v>
      </c>
      <c r="E49">
        <f t="shared" si="0"/>
        <v>38</v>
      </c>
    </row>
    <row r="50" spans="1:5" hidden="1" x14ac:dyDescent="0.3">
      <c r="A50" t="s">
        <v>65</v>
      </c>
      <c r="B50">
        <f>IFERROR(CEILING(VLOOKUP(A50,'ALKS v3.1'!$A:$C,2,FALSE)/VLOOKUP(A50,'ALKS v3.1'!$A:$C,3,FALSE),1),0)</f>
        <v>0</v>
      </c>
      <c r="C50">
        <f>IFERROR(VLOOKUP(A50,Míčkoflus!$A:$B,2,FALSE),0)</f>
        <v>1</v>
      </c>
      <c r="D50">
        <f>BoxContent!B50</f>
        <v>42</v>
      </c>
      <c r="E50">
        <f t="shared" si="0"/>
        <v>27</v>
      </c>
    </row>
    <row r="51" spans="1:5" hidden="1" x14ac:dyDescent="0.3">
      <c r="A51" t="s">
        <v>66</v>
      </c>
      <c r="B51">
        <f>IFERROR(CEILING(VLOOKUP(A51,'ALKS v3.1'!$A:$C,2,FALSE)/VLOOKUP(A51,'ALKS v3.1'!$A:$C,3,FALSE),1),0)</f>
        <v>0</v>
      </c>
      <c r="C51">
        <f>IFERROR(VLOOKUP(A51,Míčkoflus!$A:$B,2,FALSE),0)</f>
        <v>0</v>
      </c>
      <c r="D51">
        <f>BoxContent!B51</f>
        <v>8</v>
      </c>
      <c r="E51">
        <f t="shared" si="0"/>
        <v>8</v>
      </c>
    </row>
    <row r="52" spans="1:5" hidden="1" x14ac:dyDescent="0.3">
      <c r="B52">
        <f>IFERROR(CEILING(VLOOKUP(A52,'ALKS v3.1'!$A:$C,2,FALSE)/VLOOKUP(A52,'ALKS v3.1'!$A:$C,3,FALSE),1),0)</f>
        <v>0</v>
      </c>
      <c r="C52">
        <f>IFERROR(VLOOKUP(A52,Míčkoflus!$A:$B,2,FALSE),0)</f>
        <v>0</v>
      </c>
      <c r="D52">
        <f>BoxContent!B52</f>
        <v>0</v>
      </c>
      <c r="E52">
        <f t="shared" si="0"/>
        <v>0</v>
      </c>
    </row>
    <row r="53" spans="1:5" hidden="1" x14ac:dyDescent="0.3">
      <c r="A53" t="s">
        <v>67</v>
      </c>
      <c r="B53">
        <f>IFERROR(CEILING(VLOOKUP(A53,'ALKS v3.1'!$A:$C,2,FALSE)/VLOOKUP(A53,'ALKS v3.1'!$A:$C,3,FALSE),1),0)</f>
        <v>0</v>
      </c>
      <c r="C53">
        <f>IFERROR(VLOOKUP(A53,Míčkoflus!$A:$B,2,FALSE),0)</f>
        <v>1</v>
      </c>
      <c r="D53">
        <f>BoxContent!B53</f>
        <v>30</v>
      </c>
      <c r="E53">
        <f t="shared" si="0"/>
        <v>15</v>
      </c>
    </row>
    <row r="54" spans="1:5" hidden="1" x14ac:dyDescent="0.3">
      <c r="B54">
        <f>IFERROR(CEILING(VLOOKUP(A54,'ALKS v3.1'!$A:$C,2,FALSE)/VLOOKUP(A54,'ALKS v3.1'!$A:$C,3,FALSE),1),0)</f>
        <v>0</v>
      </c>
      <c r="C54">
        <f>IFERROR(VLOOKUP(A54,Míčkoflus!$A:$B,2,FALSE),0)</f>
        <v>0</v>
      </c>
      <c r="D54">
        <f>BoxContent!B54</f>
        <v>0</v>
      </c>
      <c r="E54">
        <f t="shared" si="0"/>
        <v>0</v>
      </c>
    </row>
    <row r="55" spans="1:5" x14ac:dyDescent="0.3">
      <c r="A55" t="s">
        <v>70</v>
      </c>
      <c r="B55">
        <f>IFERROR(CEILING(VLOOKUP(A55,'ALKS v3.1'!$A:$C,2,FALSE)/VLOOKUP(A55,'ALKS v3.1'!$A:$C,3,FALSE),1),0)</f>
        <v>0</v>
      </c>
      <c r="C55">
        <f>IFERROR(VLOOKUP(A55,Míčkoflus!$A:$B,2,FALSE),0)</f>
        <v>2</v>
      </c>
      <c r="D55">
        <f>BoxContent!B55</f>
        <v>0</v>
      </c>
      <c r="E55">
        <f t="shared" si="0"/>
        <v>-30</v>
      </c>
    </row>
    <row r="56" spans="1:5" x14ac:dyDescent="0.3">
      <c r="A56" t="s">
        <v>71</v>
      </c>
      <c r="B56">
        <f>IFERROR(CEILING(VLOOKUP(A56,'ALKS v3.1'!$A:$C,2,FALSE)/VLOOKUP(A56,'ALKS v3.1'!$A:$C,3,FALSE),1),0)</f>
        <v>0</v>
      </c>
      <c r="C56">
        <f>IFERROR(VLOOKUP(A56,Míčkoflus!$A:$B,2,FALSE),0)</f>
        <v>2</v>
      </c>
      <c r="D56">
        <f>BoxContent!B56</f>
        <v>0</v>
      </c>
      <c r="E56">
        <f t="shared" si="0"/>
        <v>-30</v>
      </c>
    </row>
    <row r="57" spans="1:5" x14ac:dyDescent="0.3">
      <c r="A57" t="s">
        <v>75</v>
      </c>
      <c r="B57">
        <f>IFERROR(CEILING(VLOOKUP(A57,'ALKS v3.1'!$A:$C,2,FALSE)/VLOOKUP(A57,'ALKS v3.1'!$A:$C,3,FALSE),1),0)</f>
        <v>0</v>
      </c>
      <c r="C57">
        <f>IFERROR(VLOOKUP(A57,Míčkoflus!$A:$B,2,FALSE),0)</f>
        <v>2</v>
      </c>
      <c r="D57">
        <f>BoxContent!B57</f>
        <v>0</v>
      </c>
      <c r="E57">
        <f t="shared" si="0"/>
        <v>-30</v>
      </c>
    </row>
    <row r="58" spans="1:5" x14ac:dyDescent="0.3">
      <c r="A58" t="s">
        <v>72</v>
      </c>
      <c r="B58">
        <f>IFERROR(CEILING(VLOOKUP(A58,'ALKS v3.1'!$A:$C,2,FALSE)/VLOOKUP(A58,'ALKS v3.1'!$A:$C,3,FALSE),1),0)</f>
        <v>0</v>
      </c>
      <c r="C58">
        <f>IFERROR(VLOOKUP(A58,Míčkoflus!$A:$B,2,FALSE),0)</f>
        <v>2</v>
      </c>
      <c r="D58">
        <f>BoxContent!B58</f>
        <v>0</v>
      </c>
      <c r="E58">
        <f t="shared" si="0"/>
        <v>-30</v>
      </c>
    </row>
    <row r="59" spans="1:5" x14ac:dyDescent="0.3">
      <c r="A59" t="s">
        <v>73</v>
      </c>
      <c r="B59">
        <f>IFERROR(CEILING(VLOOKUP(A59,'ALKS v3.1'!$A:$C,2,FALSE)/VLOOKUP(A59,'ALKS v3.1'!$A:$C,3,FALSE),1),0)</f>
        <v>0</v>
      </c>
      <c r="C59">
        <f>IFERROR(VLOOKUP(A59,Míčkoflus!$A:$B,2,FALSE),0)</f>
        <v>1</v>
      </c>
      <c r="D59">
        <f>BoxContent!B59</f>
        <v>0</v>
      </c>
      <c r="E59">
        <f t="shared" si="0"/>
        <v>-15</v>
      </c>
    </row>
    <row r="60" spans="1:5" x14ac:dyDescent="0.3">
      <c r="A60" t="s">
        <v>74</v>
      </c>
      <c r="B60">
        <f>IFERROR(CEILING(VLOOKUP(A60,'ALKS v3.1'!$A:$C,2,FALSE)/VLOOKUP(A60,'ALKS v3.1'!$A:$C,3,FALSE),1),0)</f>
        <v>0</v>
      </c>
      <c r="C60">
        <f>IFERROR(VLOOKUP(A60,Míčkoflus!$A:$B,2,FALSE),0)</f>
        <v>1</v>
      </c>
      <c r="D60">
        <f>BoxContent!B60</f>
        <v>0</v>
      </c>
      <c r="E60">
        <f t="shared" si="0"/>
        <v>-15</v>
      </c>
    </row>
  </sheetData>
  <autoFilter ref="A1:E60" xr:uid="{0D741D87-8BCE-48E0-9EC9-698A21568E25}">
    <filterColumn colId="4">
      <colorFilter dxfId="0"/>
    </filterColumn>
  </autoFilter>
  <conditionalFormatting sqref="E3:E60">
    <cfRule type="cellIs" dxfId="1" priority="1" operator="lessThan">
      <formula>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BoxContent</vt:lpstr>
      <vt:lpstr>ALKS v3.1</vt:lpstr>
      <vt:lpstr>Míčkoflus</vt:lpstr>
      <vt:lpstr>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Said, Bedrich</dc:creator>
  <cp:lastModifiedBy>Jan Kalina</cp:lastModifiedBy>
  <dcterms:created xsi:type="dcterms:W3CDTF">2018-10-17T12:06:30Z</dcterms:created>
  <dcterms:modified xsi:type="dcterms:W3CDTF">2018-10-23T17:20:27Z</dcterms:modified>
</cp:coreProperties>
</file>