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tación Eje Y" sheetId="1" state="visible" r:id="rId2"/>
    <sheet name="Rotación Eje 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<sst xmlns="http://schemas.openxmlformats.org/spreadsheetml/2006/main" count="164" uniqueCount="25">
  <si>
    <t xml:space="preserve">Script</t>
  </si>
  <si>
    <t xml:space="preserve">getRealCoords.py</t>
  </si>
  <si>
    <t xml:space="preserve">get3Dpoint.py</t>
  </si>
  <si>
    <t xml:space="preserve">Píxeles en Coordenadas Homogéneas 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</si>
  <si>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</si>
  <si>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</si>
  <si>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</si>
  <si>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</si>
  <si>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</si>
  <si>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</si>
  <si>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</si>
  <si>
    <t xml:space="preserve">Coordenadas Reales (mm)</t>
  </si>
  <si>
    <t xml:space="preserve">Coordenada Mundo Aprox (mm)</t>
  </si>
  <si>
    <t xml:space="preserve">get3Dpoint.py con rotation_matrix introducida manualmente</t>
  </si>
  <si>
    <t xml:space="preserve">Coordenada Mundo (mm) (-41º Rotación)</t>
  </si>
  <si>
    <t xml:space="preserve">Coordenada Mundo (mm) (41º Rotación)</t>
  </si>
  <si>
    <r>
      <rPr>
        <sz val="11"/>
        <color rgb="FF000000"/>
        <rFont val="Calibri"/>
        <family val="2"/>
        <charset val="1"/>
      </rPr>
      <t xml:space="preserve">Grados (</t>
    </r>
    <r>
      <rPr>
        <sz val="11"/>
        <color rgb="FF000000"/>
        <rFont val="Symbol"/>
        <family val="1"/>
        <charset val="2"/>
      </rPr>
      <t xml:space="preserve">°</t>
    </r>
    <r>
      <rPr>
        <sz val="11"/>
        <color rgb="FF000000"/>
        <rFont val="Calibri"/>
        <family val="2"/>
        <charset val="1"/>
      </rPr>
      <t xml:space="preserve">)</t>
    </r>
  </si>
  <si>
    <t xml:space="preserve">Radianes (rad)</t>
  </si>
  <si>
    <r>
      <rPr>
        <sz val="11"/>
        <color rgb="FF000000"/>
        <rFont val="Calibri"/>
        <family val="2"/>
        <charset val="1"/>
      </rPr>
      <t xml:space="preserve">Theta (</t>
    </r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)</t>
    </r>
  </si>
  <si>
    <t xml:space="preserve">X (mm)</t>
  </si>
  <si>
    <t xml:space="preserve">Y (mm)</t>
  </si>
  <si>
    <t xml:space="preserve">Z (mm)</t>
  </si>
  <si>
    <t xml:space="preserve">Matriz R</t>
  </si>
  <si>
    <t xml:space="preserve">Coordenada Mundo Aprox (mm) (-41º Rotación)</t>
  </si>
  <si>
    <t xml:space="preserve">Coordenada Mundo Aprox (mm) (41º Rotación)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</si>
</sst>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99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BE5D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3</xdr:col>
      <xdr:colOff>584280</xdr:colOff>
      <xdr:row>9</xdr:row>
      <xdr:rowOff>38880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360" y="360"/>
          <a:ext cx="3022200" cy="1616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E19" colorId="64" zoomScale="100" zoomScaleNormal="100" zoomScalePageLayoutView="100" workbookViewId="0">
      <selection pane="topLeft" activeCell="D61" activeCellId="0" sqref="D61"/>
    </sheetView>
  </sheetViews>
  <sheetFormatPr defaultColWidth="10.60546875" defaultRowHeight="14.2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15.8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5.37"/>
    <col collapsed="false" customWidth="true" hidden="false" outlineLevel="0" max="7" min="7" style="0" width="9.66"/>
    <col collapsed="false" customWidth="true" hidden="false" outlineLevel="0" max="8" min="8" style="0" width="9.2"/>
    <col collapsed="false" customWidth="true" hidden="false" outlineLevel="0" max="9" min="9" style="0" width="15.56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5.6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4.25" hidden="false" customHeight="false" outlineLevel="0" collapsed="false">
      <c r="A2" s="2" t="s">
        <v>1</v>
      </c>
      <c r="B2" s="2"/>
      <c r="C2" s="2"/>
      <c r="D2" s="2"/>
      <c r="E2" s="2"/>
      <c r="F2" s="2"/>
      <c r="G2" s="2" t="s">
        <v>2</v>
      </c>
      <c r="H2" s="2"/>
      <c r="I2" s="2"/>
      <c r="J2" s="2"/>
      <c r="K2" s="2"/>
      <c r="L2" s="2"/>
    </row>
    <row r="3" customFormat="false" ht="14.25" hidden="false" customHeight="false" outlineLevel="0" collapsed="false">
      <c r="A3" s="3" t="s">
        <v>3</v>
      </c>
      <c r="B3" s="3"/>
      <c r="C3" s="3"/>
      <c r="D3" s="4" t="s">
        <v>4</v>
      </c>
      <c r="E3" s="4"/>
      <c r="F3" s="4"/>
      <c r="G3" s="3" t="s">
        <v>3</v>
      </c>
      <c r="H3" s="3"/>
      <c r="I3" s="3"/>
      <c r="J3" s="4" t="s">
        <v>5</v>
      </c>
      <c r="K3" s="4"/>
      <c r="L3" s="4"/>
    </row>
    <row r="4" customFormat="false" ht="14.25" hidden="false" customHeight="false" outlineLevel="0" collapsed="false">
      <c r="A4" s="5" t="s">
        <v>6</v>
      </c>
      <c r="B4" s="6" t="s">
        <v>7</v>
      </c>
      <c r="C4" s="7" t="s">
        <v>8</v>
      </c>
      <c r="D4" s="5" t="s">
        <v>6</v>
      </c>
      <c r="E4" s="6" t="s">
        <v>7</v>
      </c>
      <c r="F4" s="7" t="s">
        <v>8</v>
      </c>
      <c r="G4" s="5" t="s">
        <v>6</v>
      </c>
      <c r="H4" s="6" t="s">
        <v>7</v>
      </c>
      <c r="I4" s="7" t="s">
        <v>8</v>
      </c>
      <c r="J4" s="5" t="s">
        <v>6</v>
      </c>
      <c r="K4" s="6" t="s">
        <v>7</v>
      </c>
      <c r="L4" s="7" t="s">
        <v>8</v>
      </c>
    </row>
    <row r="5" customFormat="false" ht="14.25" hidden="false" customHeight="false" outlineLevel="0" collapsed="false">
      <c r="A5" s="8" t="n">
        <v>256</v>
      </c>
      <c r="B5" s="8" t="n">
        <v>256</v>
      </c>
      <c r="C5" s="8" t="n">
        <v>1</v>
      </c>
      <c r="D5" s="9" t="n">
        <v>28.9</v>
      </c>
      <c r="E5" s="9" t="n">
        <v>29</v>
      </c>
      <c r="F5" s="10" t="n">
        <f aca="false">500/1000</f>
        <v>0.5</v>
      </c>
      <c r="G5" s="8" t="n">
        <v>256</v>
      </c>
      <c r="H5" s="8" t="n">
        <v>256</v>
      </c>
      <c r="I5" s="8" t="n">
        <v>1</v>
      </c>
      <c r="J5" s="8" t="n">
        <v>135.33</v>
      </c>
      <c r="K5" s="8" t="n">
        <v>83.65</v>
      </c>
      <c r="L5" s="8" t="n">
        <v>0</v>
      </c>
    </row>
    <row r="6" customFormat="false" ht="14.25" hidden="false" customHeight="false" outlineLevel="0" collapsed="false">
      <c r="A6" s="8" t="n">
        <v>300</v>
      </c>
      <c r="B6" s="8" t="n">
        <v>300</v>
      </c>
      <c r="C6" s="8" t="n">
        <v>1</v>
      </c>
      <c r="D6" s="9" t="n">
        <v>33.9</v>
      </c>
      <c r="E6" s="9" t="n">
        <v>34.01</v>
      </c>
      <c r="F6" s="10" t="n">
        <f aca="false">500/1000</f>
        <v>0.5</v>
      </c>
      <c r="G6" s="8" t="n">
        <v>300</v>
      </c>
      <c r="H6" s="8" t="n">
        <v>300</v>
      </c>
      <c r="I6" s="8" t="n">
        <v>1</v>
      </c>
      <c r="J6" s="8" t="n">
        <v>168.76</v>
      </c>
      <c r="K6" s="8" t="n">
        <v>118.62</v>
      </c>
      <c r="L6" s="8" t="n">
        <v>0</v>
      </c>
    </row>
    <row r="7" customFormat="false" ht="14.25" hidden="false" customHeight="false" outlineLevel="0" collapsed="false">
      <c r="A7" s="8" t="n">
        <v>150</v>
      </c>
      <c r="B7" s="8" t="n">
        <v>200</v>
      </c>
      <c r="C7" s="8" t="n">
        <v>1</v>
      </c>
      <c r="D7" s="9" t="n">
        <v>16.85</v>
      </c>
      <c r="E7" s="9" t="n">
        <v>22.63</v>
      </c>
      <c r="F7" s="10" t="n">
        <f aca="false">500/1000</f>
        <v>0.5</v>
      </c>
      <c r="G7" s="8" t="n">
        <v>150</v>
      </c>
      <c r="H7" s="8" t="n">
        <v>200</v>
      </c>
      <c r="I7" s="8" t="n">
        <v>1</v>
      </c>
      <c r="J7" s="8" t="n">
        <v>92.67</v>
      </c>
      <c r="K7" s="8" t="n">
        <v>-1.17</v>
      </c>
      <c r="L7" s="8" t="n">
        <v>0</v>
      </c>
    </row>
    <row r="8" customFormat="false" ht="14.25" hidden="false" customHeight="false" outlineLevel="0" collapsed="false">
      <c r="A8" s="8" t="n">
        <v>50</v>
      </c>
      <c r="B8" s="8" t="n">
        <v>450</v>
      </c>
      <c r="C8" s="8" t="n">
        <v>1</v>
      </c>
      <c r="D8" s="9" t="n">
        <v>5.49</v>
      </c>
      <c r="E8" s="9" t="n">
        <v>51.09</v>
      </c>
      <c r="F8" s="10" t="n">
        <f aca="false">500/1000</f>
        <v>0.5</v>
      </c>
      <c r="G8" s="8" t="n">
        <v>50</v>
      </c>
      <c r="H8" s="8" t="n">
        <v>450</v>
      </c>
      <c r="I8" s="8" t="n">
        <v>1</v>
      </c>
      <c r="J8" s="8" t="n">
        <v>284.66</v>
      </c>
      <c r="K8" s="8" t="n">
        <v>-64.72</v>
      </c>
      <c r="L8" s="8" t="n">
        <v>0</v>
      </c>
    </row>
    <row r="9" customFormat="false" ht="14.2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customFormat="false" ht="14.25" hidden="false" customHeight="fals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14.25" hidden="false" customHeight="fals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14.25" hidden="false" customHeight="false" outlineLevel="0" collapsed="false">
      <c r="A12" s="11"/>
      <c r="B12" s="11"/>
      <c r="D12" s="12" t="s">
        <v>1</v>
      </c>
      <c r="E12" s="12"/>
      <c r="F12" s="12"/>
      <c r="G12" s="12" t="s">
        <v>2</v>
      </c>
      <c r="H12" s="12"/>
      <c r="I12" s="12"/>
      <c r="J12" s="13" t="s">
        <v>9</v>
      </c>
      <c r="K12" s="13"/>
      <c r="L12" s="13"/>
      <c r="M12" s="13"/>
      <c r="N12" s="13"/>
      <c r="O12" s="13"/>
    </row>
    <row r="13" customFormat="false" ht="14.25" hidden="false" customHeight="false" outlineLevel="0" collapsed="false">
      <c r="A13" s="3" t="s">
        <v>3</v>
      </c>
      <c r="B13" s="3"/>
      <c r="C13" s="3"/>
      <c r="D13" s="4" t="s">
        <v>5</v>
      </c>
      <c r="E13" s="4"/>
      <c r="F13" s="4"/>
      <c r="G13" s="4" t="s">
        <v>5</v>
      </c>
      <c r="H13" s="4"/>
      <c r="I13" s="4"/>
      <c r="J13" s="4" t="s">
        <v>5</v>
      </c>
      <c r="K13" s="4"/>
      <c r="L13" s="4"/>
      <c r="M13" s="4" t="s">
        <v>10</v>
      </c>
      <c r="N13" s="4"/>
      <c r="O13" s="4"/>
    </row>
    <row r="14" customFormat="false" ht="14.25" hidden="false" customHeight="false" outlineLevel="0" collapsed="false">
      <c r="A14" s="5" t="s">
        <v>6</v>
      </c>
      <c r="B14" s="6" t="s">
        <v>7</v>
      </c>
      <c r="C14" s="7" t="s">
        <v>8</v>
      </c>
      <c r="D14" s="5" t="s">
        <v>6</v>
      </c>
      <c r="E14" s="6" t="s">
        <v>7</v>
      </c>
      <c r="F14" s="7" t="s">
        <v>8</v>
      </c>
      <c r="G14" s="5" t="s">
        <v>6</v>
      </c>
      <c r="H14" s="6" t="s">
        <v>7</v>
      </c>
      <c r="I14" s="7" t="s">
        <v>8</v>
      </c>
      <c r="J14" s="5" t="s">
        <v>6</v>
      </c>
      <c r="K14" s="6" t="s">
        <v>7</v>
      </c>
      <c r="L14" s="7" t="s">
        <v>8</v>
      </c>
      <c r="M14" s="5" t="s">
        <v>6</v>
      </c>
      <c r="N14" s="6" t="s">
        <v>7</v>
      </c>
      <c r="O14" s="7" t="s">
        <v>8</v>
      </c>
    </row>
    <row r="15" customFormat="false" ht="14.25" hidden="false" customHeight="false" outlineLevel="0" collapsed="false">
      <c r="A15" s="8" t="n">
        <v>256</v>
      </c>
      <c r="B15" s="8" t="n">
        <v>256</v>
      </c>
      <c r="C15" s="8" t="n">
        <v>1</v>
      </c>
      <c r="D15" s="9" t="n">
        <f aca="false">D5*1000</f>
        <v>28900</v>
      </c>
      <c r="E15" s="9" t="n">
        <f aca="false">E5*1000</f>
        <v>29000</v>
      </c>
      <c r="F15" s="14" t="n">
        <f aca="false">F5*1000</f>
        <v>500</v>
      </c>
      <c r="G15" s="8" t="n">
        <v>135.33</v>
      </c>
      <c r="H15" s="8" t="n">
        <v>83.65</v>
      </c>
      <c r="I15" s="8" t="n">
        <v>0</v>
      </c>
      <c r="J15" s="9" t="n">
        <f aca="false">D15-G15</f>
        <v>28764.67</v>
      </c>
      <c r="K15" s="9" t="n">
        <f aca="false">E15-H15</f>
        <v>28916.35</v>
      </c>
      <c r="L15" s="9" t="n">
        <f aca="false">F15-I15</f>
        <v>500</v>
      </c>
      <c r="M15" s="15" t="n">
        <f aca="false">J15/10</f>
        <v>2876.467</v>
      </c>
      <c r="N15" s="15" t="n">
        <f aca="false">K15/10</f>
        <v>2891.635</v>
      </c>
      <c r="O15" s="15" t="n">
        <f aca="false">L15/10</f>
        <v>50</v>
      </c>
    </row>
    <row r="16" customFormat="false" ht="14.25" hidden="false" customHeight="false" outlineLevel="0" collapsed="false">
      <c r="A16" s="8" t="n">
        <v>300</v>
      </c>
      <c r="B16" s="8" t="n">
        <v>300</v>
      </c>
      <c r="C16" s="8" t="n">
        <v>1</v>
      </c>
      <c r="D16" s="9" t="n">
        <f aca="false">D6*1000</f>
        <v>33900</v>
      </c>
      <c r="E16" s="9" t="n">
        <f aca="false">E6*1000</f>
        <v>34010</v>
      </c>
      <c r="F16" s="14" t="n">
        <f aca="false">F6*1000</f>
        <v>500</v>
      </c>
      <c r="G16" s="8" t="n">
        <v>168.76</v>
      </c>
      <c r="H16" s="8" t="n">
        <v>118.62</v>
      </c>
      <c r="I16" s="8" t="n">
        <v>0</v>
      </c>
      <c r="J16" s="9" t="n">
        <f aca="false">D16-G16</f>
        <v>33731.24</v>
      </c>
      <c r="K16" s="9" t="n">
        <f aca="false">E16-H16</f>
        <v>33891.38</v>
      </c>
      <c r="L16" s="9" t="n">
        <f aca="false">F16-I16</f>
        <v>500</v>
      </c>
      <c r="M16" s="15" t="n">
        <f aca="false">J16/10</f>
        <v>3373.124</v>
      </c>
      <c r="N16" s="15" t="n">
        <f aca="false">K16/10</f>
        <v>3389.138</v>
      </c>
      <c r="O16" s="15" t="n">
        <f aca="false">L16/10</f>
        <v>50</v>
      </c>
    </row>
    <row r="17" customFormat="false" ht="14.25" hidden="false" customHeight="false" outlineLevel="0" collapsed="false">
      <c r="A17" s="8" t="n">
        <v>150</v>
      </c>
      <c r="B17" s="8" t="n">
        <v>200</v>
      </c>
      <c r="C17" s="8" t="n">
        <v>1</v>
      </c>
      <c r="D17" s="9" t="n">
        <f aca="false">D7*1000</f>
        <v>16850</v>
      </c>
      <c r="E17" s="9" t="n">
        <f aca="false">E7*1000</f>
        <v>22630</v>
      </c>
      <c r="F17" s="14" t="n">
        <f aca="false">F7*1000</f>
        <v>500</v>
      </c>
      <c r="G17" s="8" t="n">
        <v>92.67</v>
      </c>
      <c r="H17" s="8" t="n">
        <v>-1.17</v>
      </c>
      <c r="I17" s="8" t="n">
        <v>0</v>
      </c>
      <c r="J17" s="9" t="n">
        <f aca="false">D17-G17</f>
        <v>16757.33</v>
      </c>
      <c r="K17" s="9" t="n">
        <f aca="false">E17-H17</f>
        <v>22631.17</v>
      </c>
      <c r="L17" s="9" t="n">
        <f aca="false">F17-I17</f>
        <v>500</v>
      </c>
      <c r="M17" s="15" t="n">
        <f aca="false">J17/10</f>
        <v>1675.733</v>
      </c>
      <c r="N17" s="15" t="n">
        <f aca="false">K17/10</f>
        <v>2263.117</v>
      </c>
      <c r="O17" s="15" t="n">
        <f aca="false">L17/10</f>
        <v>50</v>
      </c>
    </row>
    <row r="18" customFormat="false" ht="14.25" hidden="false" customHeight="false" outlineLevel="0" collapsed="false">
      <c r="A18" s="8" t="n">
        <v>50</v>
      </c>
      <c r="B18" s="8" t="n">
        <v>450</v>
      </c>
      <c r="C18" s="8" t="n">
        <v>1</v>
      </c>
      <c r="D18" s="9" t="n">
        <f aca="false">D8*1000</f>
        <v>5490</v>
      </c>
      <c r="E18" s="9" t="n">
        <f aca="false">E8*1000</f>
        <v>51090</v>
      </c>
      <c r="F18" s="14" t="n">
        <f aca="false">F8*1000</f>
        <v>500</v>
      </c>
      <c r="G18" s="8" t="n">
        <v>284.66</v>
      </c>
      <c r="H18" s="8" t="n">
        <v>-64.72</v>
      </c>
      <c r="I18" s="8" t="n">
        <v>0</v>
      </c>
      <c r="J18" s="9" t="n">
        <f aca="false">D18-G18</f>
        <v>5205.34</v>
      </c>
      <c r="K18" s="9" t="n">
        <f aca="false">E18-H18</f>
        <v>51154.72</v>
      </c>
      <c r="L18" s="9" t="n">
        <f aca="false">F18-I18</f>
        <v>500</v>
      </c>
      <c r="M18" s="15" t="n">
        <f aca="false">J18/10</f>
        <v>520.534</v>
      </c>
      <c r="N18" s="15" t="n">
        <f aca="false">K18/10</f>
        <v>5115.472</v>
      </c>
      <c r="O18" s="15" t="n">
        <f aca="false">L18/10</f>
        <v>50</v>
      </c>
    </row>
    <row r="19" customFormat="false" ht="14.25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customFormat="false" ht="14.25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14.25" hidden="false" customHeight="false" outlineLevel="0" collapsed="false">
      <c r="A21" s="11"/>
      <c r="B21" s="11"/>
      <c r="C21" s="11"/>
      <c r="J21" s="11"/>
      <c r="K21" s="11"/>
      <c r="L21" s="11"/>
    </row>
    <row r="22" customFormat="false" ht="14.25" hidden="false" customHeight="false" outlineLevel="0" collapsed="false">
      <c r="A22" s="11"/>
      <c r="B22" s="11"/>
      <c r="C22" s="11"/>
      <c r="D22" s="13" t="s">
        <v>9</v>
      </c>
      <c r="E22" s="13"/>
      <c r="F22" s="13"/>
      <c r="G22" s="13"/>
      <c r="H22" s="13"/>
      <c r="I22" s="13"/>
      <c r="J22" s="13"/>
      <c r="K22" s="13"/>
      <c r="L22" s="13"/>
    </row>
    <row r="23" customFormat="false" ht="14.25" hidden="false" customHeight="false" outlineLevel="0" collapsed="false">
      <c r="A23" s="3" t="s">
        <v>3</v>
      </c>
      <c r="B23" s="3"/>
      <c r="C23" s="3"/>
      <c r="D23" s="4" t="s">
        <v>5</v>
      </c>
      <c r="E23" s="4"/>
      <c r="F23" s="4"/>
      <c r="G23" s="4" t="s">
        <v>10</v>
      </c>
      <c r="H23" s="4"/>
      <c r="I23" s="4"/>
      <c r="J23" s="4" t="s">
        <v>4</v>
      </c>
      <c r="K23" s="4"/>
      <c r="L23" s="4"/>
    </row>
    <row r="24" customFormat="false" ht="14.25" hidden="false" customHeight="false" outlineLevel="0" collapsed="false">
      <c r="A24" s="5" t="s">
        <v>6</v>
      </c>
      <c r="B24" s="6" t="s">
        <v>7</v>
      </c>
      <c r="C24" s="7" t="s">
        <v>8</v>
      </c>
      <c r="D24" s="5" t="s">
        <v>6</v>
      </c>
      <c r="E24" s="6" t="s">
        <v>7</v>
      </c>
      <c r="F24" s="7" t="s">
        <v>8</v>
      </c>
      <c r="G24" s="5" t="s">
        <v>6</v>
      </c>
      <c r="H24" s="6" t="s">
        <v>7</v>
      </c>
      <c r="I24" s="7" t="s">
        <v>8</v>
      </c>
      <c r="J24" s="5" t="s">
        <v>6</v>
      </c>
      <c r="K24" s="6" t="s">
        <v>7</v>
      </c>
      <c r="L24" s="7" t="s">
        <v>8</v>
      </c>
    </row>
    <row r="25" customFormat="false" ht="14.25" hidden="false" customHeight="false" outlineLevel="0" collapsed="false">
      <c r="A25" s="8" t="n">
        <v>256</v>
      </c>
      <c r="B25" s="8" t="n">
        <v>256</v>
      </c>
      <c r="C25" s="8" t="n">
        <v>1</v>
      </c>
      <c r="D25" s="9" t="n">
        <f aca="false">D15-G15</f>
        <v>28764.67</v>
      </c>
      <c r="E25" s="9" t="n">
        <f aca="false">E15-H15</f>
        <v>28916.35</v>
      </c>
      <c r="F25" s="9" t="n">
        <f aca="false">F15-I15</f>
        <v>500</v>
      </c>
      <c r="G25" s="9" t="n">
        <f aca="false">D25/10</f>
        <v>2876.467</v>
      </c>
      <c r="H25" s="9" t="n">
        <f aca="false">E25/10</f>
        <v>2891.635</v>
      </c>
      <c r="I25" s="9" t="n">
        <f aca="false">F25/10</f>
        <v>50</v>
      </c>
      <c r="J25" s="15" t="n">
        <f aca="false">D25/1000</f>
        <v>28.76467</v>
      </c>
      <c r="K25" s="15" t="n">
        <f aca="false">E25/1000</f>
        <v>28.91635</v>
      </c>
      <c r="L25" s="15" t="n">
        <f aca="false">F25/1000</f>
        <v>0.5</v>
      </c>
    </row>
    <row r="26" customFormat="false" ht="14.25" hidden="false" customHeight="false" outlineLevel="0" collapsed="false">
      <c r="A26" s="8" t="n">
        <v>300</v>
      </c>
      <c r="B26" s="8" t="n">
        <v>300</v>
      </c>
      <c r="C26" s="8" t="n">
        <v>1</v>
      </c>
      <c r="D26" s="9" t="n">
        <f aca="false">D16-G16</f>
        <v>33731.24</v>
      </c>
      <c r="E26" s="9" t="n">
        <f aca="false">E16-H16</f>
        <v>33891.38</v>
      </c>
      <c r="F26" s="9" t="n">
        <f aca="false">F16-I16</f>
        <v>500</v>
      </c>
      <c r="G26" s="9" t="n">
        <f aca="false">D26/10</f>
        <v>3373.124</v>
      </c>
      <c r="H26" s="9" t="n">
        <f aca="false">E26/10</f>
        <v>3389.138</v>
      </c>
      <c r="I26" s="9" t="n">
        <f aca="false">F26/10</f>
        <v>50</v>
      </c>
      <c r="J26" s="15" t="n">
        <f aca="false">D26/1000</f>
        <v>33.73124</v>
      </c>
      <c r="K26" s="15" t="n">
        <f aca="false">E26/1000</f>
        <v>33.89138</v>
      </c>
      <c r="L26" s="15" t="n">
        <f aca="false">F26/1000</f>
        <v>0.5</v>
      </c>
    </row>
    <row r="27" customFormat="false" ht="14.25" hidden="false" customHeight="false" outlineLevel="0" collapsed="false">
      <c r="A27" s="8" t="n">
        <v>150</v>
      </c>
      <c r="B27" s="8" t="n">
        <v>200</v>
      </c>
      <c r="C27" s="8" t="n">
        <v>1</v>
      </c>
      <c r="D27" s="9" t="n">
        <f aca="false">D17-G17</f>
        <v>16757.33</v>
      </c>
      <c r="E27" s="9" t="n">
        <f aca="false">E17-H17</f>
        <v>22631.17</v>
      </c>
      <c r="F27" s="9" t="n">
        <f aca="false">F17-I17</f>
        <v>500</v>
      </c>
      <c r="G27" s="9" t="n">
        <f aca="false">D27/10</f>
        <v>1675.733</v>
      </c>
      <c r="H27" s="9" t="n">
        <f aca="false">E27/10</f>
        <v>2263.117</v>
      </c>
      <c r="I27" s="9" t="n">
        <f aca="false">F27/10</f>
        <v>50</v>
      </c>
      <c r="J27" s="15" t="n">
        <f aca="false">D27/1000</f>
        <v>16.75733</v>
      </c>
      <c r="K27" s="15" t="n">
        <f aca="false">E27/1000</f>
        <v>22.63117</v>
      </c>
      <c r="L27" s="15" t="n">
        <f aca="false">F27/1000</f>
        <v>0.5</v>
      </c>
    </row>
    <row r="28" customFormat="false" ht="14.25" hidden="false" customHeight="false" outlineLevel="0" collapsed="false">
      <c r="A28" s="8" t="n">
        <v>50</v>
      </c>
      <c r="B28" s="8" t="n">
        <v>450</v>
      </c>
      <c r="C28" s="8" t="n">
        <v>1</v>
      </c>
      <c r="D28" s="9" t="n">
        <f aca="false">D18-G18</f>
        <v>5205.34</v>
      </c>
      <c r="E28" s="9" t="n">
        <f aca="false">E18-H18</f>
        <v>51154.72</v>
      </c>
      <c r="F28" s="9" t="n">
        <f aca="false">F18-I18</f>
        <v>500</v>
      </c>
      <c r="G28" s="9" t="n">
        <f aca="false">D28/10</f>
        <v>520.534</v>
      </c>
      <c r="H28" s="9" t="n">
        <f aca="false">E28/10</f>
        <v>5115.472</v>
      </c>
      <c r="I28" s="9" t="n">
        <f aca="false">F28/10</f>
        <v>50</v>
      </c>
      <c r="J28" s="15" t="n">
        <f aca="false">D28/1000</f>
        <v>5.20534</v>
      </c>
      <c r="K28" s="15" t="n">
        <f aca="false">E28/1000</f>
        <v>51.15472</v>
      </c>
      <c r="L28" s="15" t="n">
        <f aca="false">F28/1000</f>
        <v>0.5</v>
      </c>
    </row>
    <row r="32" customFormat="false" ht="13.8" hidden="false" customHeight="false" outlineLevel="0" collapsed="false">
      <c r="D32" s="12" t="s">
        <v>2</v>
      </c>
      <c r="E32" s="12"/>
      <c r="F32" s="12"/>
      <c r="G32" s="12"/>
      <c r="H32" s="12"/>
      <c r="I32" s="12"/>
      <c r="J32" s="12"/>
      <c r="K32" s="12"/>
      <c r="L32" s="12"/>
    </row>
    <row r="33" customFormat="false" ht="13.8" hidden="false" customHeight="false" outlineLevel="0" collapsed="false">
      <c r="A33" s="3" t="s">
        <v>3</v>
      </c>
      <c r="B33" s="3"/>
      <c r="C33" s="3"/>
      <c r="D33" s="4" t="s">
        <v>11</v>
      </c>
      <c r="E33" s="4"/>
      <c r="F33" s="4"/>
      <c r="G33" s="4" t="s">
        <v>5</v>
      </c>
      <c r="H33" s="4"/>
      <c r="I33" s="4"/>
      <c r="J33" s="4" t="s">
        <v>12</v>
      </c>
      <c r="K33" s="4"/>
      <c r="L33" s="4"/>
    </row>
    <row r="34" customFormat="false" ht="13.8" hidden="false" customHeight="false" outlineLevel="0" collapsed="false">
      <c r="A34" s="5" t="s">
        <v>6</v>
      </c>
      <c r="B34" s="6" t="s">
        <v>7</v>
      </c>
      <c r="C34" s="7" t="s">
        <v>8</v>
      </c>
      <c r="D34" s="5" t="s">
        <v>6</v>
      </c>
      <c r="E34" s="6" t="s">
        <v>7</v>
      </c>
      <c r="F34" s="7" t="s">
        <v>8</v>
      </c>
      <c r="G34" s="5" t="s">
        <v>6</v>
      </c>
      <c r="H34" s="6" t="s">
        <v>7</v>
      </c>
      <c r="I34" s="7" t="s">
        <v>8</v>
      </c>
      <c r="J34" s="5" t="s">
        <v>6</v>
      </c>
      <c r="K34" s="6" t="s">
        <v>7</v>
      </c>
      <c r="L34" s="7" t="s">
        <v>8</v>
      </c>
    </row>
    <row r="35" customFormat="false" ht="13.8" hidden="false" customHeight="false" outlineLevel="0" collapsed="false">
      <c r="A35" s="8" t="n">
        <v>256</v>
      </c>
      <c r="B35" s="8" t="n">
        <v>256</v>
      </c>
      <c r="C35" s="8" t="n">
        <v>1</v>
      </c>
      <c r="D35" s="8" t="n">
        <v>590</v>
      </c>
      <c r="E35" s="8" t="n">
        <v>90</v>
      </c>
      <c r="F35" s="8" t="n">
        <v>390</v>
      </c>
      <c r="G35" s="8" t="n">
        <v>-253.19</v>
      </c>
      <c r="H35" s="8" t="n">
        <v>0.122</v>
      </c>
      <c r="I35" s="8" t="n">
        <v>-290.82</v>
      </c>
      <c r="J35" s="16" t="n">
        <v>-32.2</v>
      </c>
      <c r="K35" s="16" t="n">
        <v>10.24</v>
      </c>
      <c r="L35" s="16" t="n">
        <v>0</v>
      </c>
    </row>
    <row r="36" customFormat="false" ht="13.8" hidden="false" customHeight="false" outlineLevel="0" collapsed="false">
      <c r="A36" s="8" t="n">
        <v>300</v>
      </c>
      <c r="B36" s="8" t="n">
        <v>300</v>
      </c>
      <c r="C36" s="8" t="n">
        <v>1</v>
      </c>
      <c r="D36" s="8" t="n">
        <v>515</v>
      </c>
      <c r="E36" s="8" t="n">
        <v>35</v>
      </c>
      <c r="F36" s="8" t="n">
        <v>390</v>
      </c>
      <c r="G36" s="8" t="n">
        <v>-253.015</v>
      </c>
      <c r="H36" s="8" t="n">
        <v>0.36</v>
      </c>
      <c r="I36" s="8" t="n">
        <v>-290.98</v>
      </c>
      <c r="J36" s="16" t="n">
        <v>-6.05</v>
      </c>
      <c r="K36" s="16" t="n">
        <v>31.59</v>
      </c>
      <c r="L36" s="16" t="n">
        <v>0</v>
      </c>
    </row>
    <row r="37" customFormat="false" ht="13.8" hidden="false" customHeight="false" outlineLevel="0" collapsed="false">
      <c r="A37" s="8" t="n">
        <v>150</v>
      </c>
      <c r="B37" s="8" t="n">
        <v>200</v>
      </c>
      <c r="C37" s="8" t="n">
        <v>1</v>
      </c>
      <c r="D37" s="8" t="n">
        <v>655</v>
      </c>
      <c r="E37" s="8" t="n">
        <v>170</v>
      </c>
      <c r="F37" s="8" t="n">
        <v>390</v>
      </c>
      <c r="G37" s="8" t="n">
        <v>-253.627</v>
      </c>
      <c r="H37" s="8" t="n">
        <v>-0.1805</v>
      </c>
      <c r="I37" s="8" t="n">
        <v>-290.045</v>
      </c>
      <c r="J37" s="16" t="n">
        <v>-86.58</v>
      </c>
      <c r="K37" s="16" t="n">
        <v>-13.67</v>
      </c>
      <c r="L37" s="16" t="n">
        <v>0</v>
      </c>
    </row>
    <row r="38" customFormat="false" ht="13.8" hidden="false" customHeight="false" outlineLevel="0" collapsed="false">
      <c r="A38" s="8" t="n">
        <v>50</v>
      </c>
      <c r="B38" s="8" t="n">
        <v>450</v>
      </c>
      <c r="C38" s="8" t="n">
        <v>1</v>
      </c>
      <c r="D38" s="8" t="n">
        <v>355</v>
      </c>
      <c r="E38" s="8" t="n">
        <v>170</v>
      </c>
      <c r="F38" s="8" t="n">
        <v>390</v>
      </c>
      <c r="G38" s="8" t="n">
        <v>-254.0355</v>
      </c>
      <c r="H38" s="8" t="n">
        <v>1.171</v>
      </c>
      <c r="I38" s="8" t="n">
        <v>-290.095</v>
      </c>
      <c r="J38" s="16" t="n">
        <v>-129.04</v>
      </c>
      <c r="K38" s="16" t="n">
        <v>81.25</v>
      </c>
      <c r="L38" s="16" t="n">
        <v>0</v>
      </c>
    </row>
    <row r="42" customFormat="false" ht="13.8" hidden="false" customHeight="false" outlineLevel="0" collapsed="false">
      <c r="D42" s="12" t="s">
        <v>13</v>
      </c>
      <c r="E42" s="12"/>
      <c r="F42" s="12"/>
      <c r="G42" s="12"/>
      <c r="H42" s="12"/>
      <c r="I42" s="12"/>
      <c r="J42" s="12"/>
      <c r="K42" s="12"/>
      <c r="L42" s="12"/>
    </row>
    <row r="43" customFormat="false" ht="13.8" hidden="false" customHeight="false" outlineLevel="0" collapsed="false">
      <c r="A43" s="3" t="s">
        <v>3</v>
      </c>
      <c r="B43" s="3"/>
      <c r="C43" s="3"/>
      <c r="D43" s="4" t="s">
        <v>11</v>
      </c>
      <c r="E43" s="4"/>
      <c r="F43" s="4"/>
      <c r="G43" s="4" t="s">
        <v>5</v>
      </c>
      <c r="H43" s="4"/>
      <c r="I43" s="4"/>
      <c r="J43" s="4" t="s">
        <v>12</v>
      </c>
      <c r="K43" s="4"/>
      <c r="L43" s="4"/>
    </row>
    <row r="44" customFormat="false" ht="13.8" hidden="false" customHeight="false" outlineLevel="0" collapsed="false">
      <c r="A44" s="5" t="s">
        <v>6</v>
      </c>
      <c r="B44" s="6" t="s">
        <v>7</v>
      </c>
      <c r="C44" s="7" t="s">
        <v>8</v>
      </c>
      <c r="D44" s="5" t="s">
        <v>6</v>
      </c>
      <c r="E44" s="6" t="s">
        <v>7</v>
      </c>
      <c r="F44" s="7" t="s">
        <v>8</v>
      </c>
      <c r="G44" s="5" t="s">
        <v>6</v>
      </c>
      <c r="H44" s="6" t="s">
        <v>7</v>
      </c>
      <c r="I44" s="7" t="s">
        <v>8</v>
      </c>
      <c r="J44" s="5" t="s">
        <v>6</v>
      </c>
      <c r="K44" s="6" t="s">
        <v>7</v>
      </c>
      <c r="L44" s="7" t="s">
        <v>8</v>
      </c>
    </row>
    <row r="45" customFormat="false" ht="13.8" hidden="false" customHeight="false" outlineLevel="0" collapsed="false">
      <c r="A45" s="8" t="n">
        <v>256</v>
      </c>
      <c r="B45" s="8" t="n">
        <v>256</v>
      </c>
      <c r="C45" s="8" t="n">
        <v>1</v>
      </c>
      <c r="D45" s="8" t="n">
        <v>590</v>
      </c>
      <c r="E45" s="8" t="n">
        <v>90</v>
      </c>
      <c r="F45" s="8" t="n">
        <v>390</v>
      </c>
      <c r="G45" s="16" t="n">
        <v>252.757</v>
      </c>
      <c r="H45" s="16" t="n">
        <v>0.122</v>
      </c>
      <c r="I45" s="16" t="n">
        <v>-291.21</v>
      </c>
      <c r="J45" s="16" t="n">
        <v>-36.11</v>
      </c>
      <c r="K45" s="16" t="n">
        <v>11.49</v>
      </c>
      <c r="L45" s="16" t="n">
        <v>0</v>
      </c>
    </row>
    <row r="46" customFormat="false" ht="13.8" hidden="false" customHeight="false" outlineLevel="0" collapsed="false">
      <c r="A46" s="8" t="n">
        <v>300</v>
      </c>
      <c r="B46" s="8" t="n">
        <v>300</v>
      </c>
      <c r="C46" s="8" t="n">
        <v>1</v>
      </c>
      <c r="D46" s="8" t="n">
        <v>515</v>
      </c>
      <c r="E46" s="8" t="n">
        <v>35</v>
      </c>
      <c r="F46" s="8" t="n">
        <v>390</v>
      </c>
      <c r="G46" s="16" t="n">
        <v>252.94</v>
      </c>
      <c r="H46" s="16" t="n">
        <v>0.36</v>
      </c>
      <c r="I46" s="16" t="n">
        <v>-291.05</v>
      </c>
      <c r="J46" s="16" t="n">
        <v>-6.18</v>
      </c>
      <c r="K46" s="16" t="n">
        <v>32.24</v>
      </c>
      <c r="L46" s="16" t="n">
        <v>0</v>
      </c>
    </row>
    <row r="47" customFormat="false" ht="13.8" hidden="false" customHeight="false" outlineLevel="0" collapsed="false">
      <c r="A47" s="8" t="n">
        <v>150</v>
      </c>
      <c r="B47" s="8" t="n">
        <v>200</v>
      </c>
      <c r="C47" s="8" t="n">
        <v>1</v>
      </c>
      <c r="D47" s="8" t="n">
        <v>655</v>
      </c>
      <c r="E47" s="8" t="n">
        <v>170</v>
      </c>
      <c r="F47" s="8" t="n">
        <v>390</v>
      </c>
      <c r="G47" s="16" t="n">
        <v>252.32</v>
      </c>
      <c r="H47" s="16" t="n">
        <v>-0.1805</v>
      </c>
      <c r="I47" s="16" t="n">
        <v>-291.58</v>
      </c>
      <c r="J47" s="16" t="n">
        <v>-122.16</v>
      </c>
      <c r="K47" s="16" t="n">
        <v>-19.29</v>
      </c>
      <c r="L47" s="16" t="n">
        <v>0</v>
      </c>
    </row>
    <row r="48" customFormat="false" ht="13.8" hidden="false" customHeight="false" outlineLevel="0" collapsed="false">
      <c r="A48" s="8" t="n">
        <v>50</v>
      </c>
      <c r="B48" s="8" t="n">
        <v>450</v>
      </c>
      <c r="C48" s="8" t="n">
        <v>1</v>
      </c>
      <c r="D48" s="8" t="n">
        <v>355</v>
      </c>
      <c r="E48" s="8" t="n">
        <v>170</v>
      </c>
      <c r="F48" s="8" t="n">
        <v>390</v>
      </c>
      <c r="G48" s="16" t="n">
        <v>251.91</v>
      </c>
      <c r="H48" s="16" t="n">
        <v>1.17</v>
      </c>
      <c r="I48" s="16" t="n">
        <v>-291.94</v>
      </c>
      <c r="J48" s="16" t="n">
        <v>-228.05</v>
      </c>
      <c r="K48" s="16" t="n">
        <v>143.59</v>
      </c>
      <c r="L48" s="16" t="n">
        <v>0</v>
      </c>
    </row>
    <row r="52" customFormat="false" ht="13.8" hidden="false" customHeight="false" outlineLevel="0" collapsed="false">
      <c r="D52" s="12" t="s">
        <v>13</v>
      </c>
      <c r="E52" s="12"/>
      <c r="F52" s="12"/>
      <c r="G52" s="12"/>
      <c r="H52" s="12"/>
      <c r="I52" s="12"/>
      <c r="J52" s="12"/>
      <c r="K52" s="12"/>
      <c r="L52" s="12"/>
    </row>
    <row r="53" customFormat="false" ht="13.8" hidden="false" customHeight="false" outlineLevel="0" collapsed="false">
      <c r="A53" s="3" t="s">
        <v>3</v>
      </c>
      <c r="B53" s="3"/>
      <c r="C53" s="3"/>
      <c r="D53" s="4" t="s">
        <v>11</v>
      </c>
      <c r="E53" s="4"/>
      <c r="F53" s="4"/>
      <c r="G53" s="4" t="s">
        <v>14</v>
      </c>
      <c r="H53" s="4"/>
      <c r="I53" s="4"/>
      <c r="J53" s="4" t="s">
        <v>15</v>
      </c>
      <c r="K53" s="4"/>
      <c r="L53" s="4"/>
    </row>
    <row r="54" customFormat="false" ht="13.8" hidden="false" customHeight="false" outlineLevel="0" collapsed="false">
      <c r="A54" s="5" t="s">
        <v>6</v>
      </c>
      <c r="B54" s="6" t="s">
        <v>7</v>
      </c>
      <c r="C54" s="7" t="s">
        <v>8</v>
      </c>
      <c r="D54" s="5" t="s">
        <v>6</v>
      </c>
      <c r="E54" s="6" t="s">
        <v>7</v>
      </c>
      <c r="F54" s="7" t="s">
        <v>8</v>
      </c>
      <c r="G54" s="5" t="s">
        <v>6</v>
      </c>
      <c r="H54" s="6" t="s">
        <v>7</v>
      </c>
      <c r="I54" s="7" t="s">
        <v>8</v>
      </c>
      <c r="J54" s="5" t="s">
        <v>6</v>
      </c>
      <c r="K54" s="6" t="s">
        <v>7</v>
      </c>
      <c r="L54" s="7" t="s">
        <v>8</v>
      </c>
    </row>
    <row r="55" customFormat="false" ht="13.8" hidden="false" customHeight="false" outlineLevel="0" collapsed="false">
      <c r="A55" s="8" t="n">
        <v>256</v>
      </c>
      <c r="B55" s="8" t="n">
        <v>256</v>
      </c>
      <c r="C55" s="8" t="n">
        <v>1</v>
      </c>
      <c r="D55" s="8" t="n">
        <v>590</v>
      </c>
      <c r="E55" s="8" t="n">
        <v>90</v>
      </c>
      <c r="F55" s="8" t="n">
        <v>390</v>
      </c>
      <c r="G55" s="16" t="n">
        <v>252.757</v>
      </c>
      <c r="H55" s="16" t="n">
        <v>0.122</v>
      </c>
      <c r="I55" s="16" t="n">
        <v>-291.21</v>
      </c>
      <c r="J55" s="8" t="n">
        <v>-253.19</v>
      </c>
      <c r="K55" s="8" t="n">
        <v>0.122</v>
      </c>
      <c r="L55" s="8" t="n">
        <v>-290.82</v>
      </c>
    </row>
    <row r="56" customFormat="false" ht="13.8" hidden="false" customHeight="false" outlineLevel="0" collapsed="false">
      <c r="A56" s="8" t="n">
        <v>300</v>
      </c>
      <c r="B56" s="8" t="n">
        <v>300</v>
      </c>
      <c r="C56" s="8" t="n">
        <v>1</v>
      </c>
      <c r="D56" s="8" t="n">
        <v>515</v>
      </c>
      <c r="E56" s="8" t="n">
        <v>35</v>
      </c>
      <c r="F56" s="8" t="n">
        <v>390</v>
      </c>
      <c r="G56" s="16" t="n">
        <v>252.94</v>
      </c>
      <c r="H56" s="16" t="n">
        <v>0.36</v>
      </c>
      <c r="I56" s="16" t="n">
        <v>-291.05</v>
      </c>
      <c r="J56" s="8" t="n">
        <v>-253.015</v>
      </c>
      <c r="K56" s="8" t="n">
        <v>0.36</v>
      </c>
      <c r="L56" s="8" t="n">
        <v>-290.98</v>
      </c>
    </row>
    <row r="57" customFormat="false" ht="13.8" hidden="false" customHeight="false" outlineLevel="0" collapsed="false">
      <c r="A57" s="8" t="n">
        <v>150</v>
      </c>
      <c r="B57" s="8" t="n">
        <v>200</v>
      </c>
      <c r="C57" s="8" t="n">
        <v>1</v>
      </c>
      <c r="D57" s="8" t="n">
        <v>655</v>
      </c>
      <c r="E57" s="8" t="n">
        <v>170</v>
      </c>
      <c r="F57" s="8" t="n">
        <v>390</v>
      </c>
      <c r="G57" s="16" t="n">
        <v>252.32</v>
      </c>
      <c r="H57" s="16" t="n">
        <v>-0.1805</v>
      </c>
      <c r="I57" s="16" t="n">
        <v>-291.58</v>
      </c>
      <c r="J57" s="8" t="n">
        <v>-253.627</v>
      </c>
      <c r="K57" s="8" t="n">
        <v>-0.1805</v>
      </c>
      <c r="L57" s="8" t="n">
        <v>-290.045</v>
      </c>
    </row>
    <row r="58" customFormat="false" ht="13.8" hidden="false" customHeight="false" outlineLevel="0" collapsed="false">
      <c r="A58" s="8" t="n">
        <v>50</v>
      </c>
      <c r="B58" s="8" t="n">
        <v>450</v>
      </c>
      <c r="C58" s="8" t="n">
        <v>1</v>
      </c>
      <c r="D58" s="8" t="n">
        <v>355</v>
      </c>
      <c r="E58" s="8" t="n">
        <v>170</v>
      </c>
      <c r="F58" s="8" t="n">
        <v>390</v>
      </c>
      <c r="G58" s="16" t="n">
        <v>251.91</v>
      </c>
      <c r="H58" s="16" t="n">
        <v>1.17</v>
      </c>
      <c r="I58" s="16" t="n">
        <v>-291.94</v>
      </c>
      <c r="J58" s="8" t="n">
        <v>-254.0355</v>
      </c>
      <c r="K58" s="8" t="n">
        <v>1.171</v>
      </c>
      <c r="L58" s="8" t="n">
        <v>-290.095</v>
      </c>
    </row>
    <row r="61" customFormat="false" ht="13.8" hidden="false" customHeight="false" outlineLevel="0" collapsed="false">
      <c r="D61" s="12" t="s">
        <v>13</v>
      </c>
      <c r="E61" s="12"/>
      <c r="F61" s="12"/>
      <c r="G61" s="12"/>
      <c r="H61" s="12"/>
      <c r="I61" s="12"/>
    </row>
    <row r="62" customFormat="false" ht="13.8" hidden="false" customHeight="false" outlineLevel="0" collapsed="false">
      <c r="A62" s="4" t="s">
        <v>11</v>
      </c>
      <c r="B62" s="4"/>
      <c r="C62" s="4"/>
      <c r="D62" s="4" t="s">
        <v>14</v>
      </c>
      <c r="E62" s="4"/>
      <c r="F62" s="4"/>
      <c r="G62" s="4" t="s">
        <v>15</v>
      </c>
      <c r="H62" s="4"/>
      <c r="I62" s="4"/>
    </row>
    <row r="63" customFormat="false" ht="13.8" hidden="false" customHeight="false" outlineLevel="0" collapsed="false">
      <c r="A63" s="5" t="s">
        <v>6</v>
      </c>
      <c r="B63" s="6" t="s">
        <v>7</v>
      </c>
      <c r="C63" s="7" t="s">
        <v>8</v>
      </c>
      <c r="D63" s="5" t="s">
        <v>6</v>
      </c>
      <c r="E63" s="6" t="s">
        <v>7</v>
      </c>
      <c r="F63" s="7" t="s">
        <v>8</v>
      </c>
      <c r="G63" s="5" t="s">
        <v>6</v>
      </c>
      <c r="H63" s="6" t="s">
        <v>7</v>
      </c>
      <c r="I63" s="7" t="s">
        <v>8</v>
      </c>
    </row>
    <row r="64" customFormat="false" ht="13.8" hidden="false" customHeight="false" outlineLevel="0" collapsed="false">
      <c r="A64" s="8" t="n">
        <v>590</v>
      </c>
      <c r="B64" s="8" t="n">
        <v>90</v>
      </c>
      <c r="C64" s="8" t="n">
        <v>390</v>
      </c>
      <c r="D64" s="16" t="n">
        <v>252.757</v>
      </c>
      <c r="E64" s="16" t="n">
        <v>0.122</v>
      </c>
      <c r="F64" s="16" t="n">
        <v>-291.21</v>
      </c>
      <c r="G64" s="8" t="n">
        <v>-253.19</v>
      </c>
      <c r="H64" s="8" t="n">
        <v>0.122</v>
      </c>
      <c r="I64" s="8" t="n">
        <v>-290.82</v>
      </c>
    </row>
    <row r="65" customFormat="false" ht="13.8" hidden="false" customHeight="false" outlineLevel="0" collapsed="false">
      <c r="A65" s="8" t="n">
        <v>515</v>
      </c>
      <c r="B65" s="8" t="n">
        <v>35</v>
      </c>
      <c r="C65" s="8" t="n">
        <v>390</v>
      </c>
      <c r="D65" s="16" t="n">
        <v>252.94</v>
      </c>
      <c r="E65" s="16" t="n">
        <v>0.36</v>
      </c>
      <c r="F65" s="16" t="n">
        <v>-291.05</v>
      </c>
      <c r="G65" s="8" t="n">
        <v>-253.015</v>
      </c>
      <c r="H65" s="8" t="n">
        <v>0.36</v>
      </c>
      <c r="I65" s="8" t="n">
        <v>-290.98</v>
      </c>
    </row>
    <row r="66" customFormat="false" ht="13.8" hidden="false" customHeight="false" outlineLevel="0" collapsed="false">
      <c r="A66" s="8" t="n">
        <v>655</v>
      </c>
      <c r="B66" s="8" t="n">
        <v>170</v>
      </c>
      <c r="C66" s="8" t="n">
        <v>390</v>
      </c>
      <c r="D66" s="16" t="n">
        <v>252.32</v>
      </c>
      <c r="E66" s="16" t="n">
        <v>-0.1805</v>
      </c>
      <c r="F66" s="16" t="n">
        <v>-291.58</v>
      </c>
      <c r="G66" s="8" t="n">
        <v>-253.627</v>
      </c>
      <c r="H66" s="8" t="n">
        <v>-0.1805</v>
      </c>
      <c r="I66" s="8" t="n">
        <v>-290.045</v>
      </c>
    </row>
    <row r="67" customFormat="false" ht="13.8" hidden="false" customHeight="false" outlineLevel="0" collapsed="false">
      <c r="A67" s="8" t="n">
        <v>355</v>
      </c>
      <c r="B67" s="8" t="n">
        <v>170</v>
      </c>
      <c r="C67" s="8" t="n">
        <v>390</v>
      </c>
      <c r="D67" s="16" t="n">
        <v>251.91</v>
      </c>
      <c r="E67" s="16" t="n">
        <v>1.17</v>
      </c>
      <c r="F67" s="16" t="n">
        <v>-291.94</v>
      </c>
      <c r="G67" s="8" t="n">
        <v>-254.0355</v>
      </c>
      <c r="H67" s="8" t="n">
        <v>1.171</v>
      </c>
      <c r="I67" s="8" t="n">
        <v>-290.095</v>
      </c>
    </row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</sheetData>
  <mergeCells count="39">
    <mergeCell ref="A1:L1"/>
    <mergeCell ref="A2:F2"/>
    <mergeCell ref="G2:L2"/>
    <mergeCell ref="A3:C3"/>
    <mergeCell ref="D3:F3"/>
    <mergeCell ref="G3:I3"/>
    <mergeCell ref="J3:L3"/>
    <mergeCell ref="D12:F12"/>
    <mergeCell ref="G12:I12"/>
    <mergeCell ref="J12:O12"/>
    <mergeCell ref="A13:C13"/>
    <mergeCell ref="D13:F13"/>
    <mergeCell ref="G13:I13"/>
    <mergeCell ref="J13:L13"/>
    <mergeCell ref="M13:O13"/>
    <mergeCell ref="D22:L22"/>
    <mergeCell ref="A23:C23"/>
    <mergeCell ref="D23:F23"/>
    <mergeCell ref="G23:I23"/>
    <mergeCell ref="J23:L23"/>
    <mergeCell ref="D32:L32"/>
    <mergeCell ref="A33:C33"/>
    <mergeCell ref="D33:F33"/>
    <mergeCell ref="G33:I33"/>
    <mergeCell ref="J33:L33"/>
    <mergeCell ref="D42:L42"/>
    <mergeCell ref="A43:C43"/>
    <mergeCell ref="D43:F43"/>
    <mergeCell ref="G43:I43"/>
    <mergeCell ref="J43:L43"/>
    <mergeCell ref="D52:L52"/>
    <mergeCell ref="A53:C53"/>
    <mergeCell ref="D53:F53"/>
    <mergeCell ref="G53:I53"/>
    <mergeCell ref="J53:L53"/>
    <mergeCell ref="D61:I61"/>
    <mergeCell ref="A62:C62"/>
    <mergeCell ref="D62:F62"/>
    <mergeCell ref="G62:I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33" activeCellId="0" sqref="K33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4.08"/>
    <col collapsed="false" customWidth="true" hidden="false" outlineLevel="0" max="10" min="10" style="0" width="12.12"/>
    <col collapsed="false" customWidth="true" hidden="false" outlineLevel="0" max="12" min="12" style="0" width="15.27"/>
  </cols>
  <sheetData>
    <row r="1" customFormat="false" ht="13.8" hidden="false" customHeight="false" outlineLevel="0" collapsed="false">
      <c r="E1" s="17"/>
      <c r="F1" s="17" t="s">
        <v>16</v>
      </c>
      <c r="G1" s="17" t="s">
        <v>17</v>
      </c>
    </row>
    <row r="2" customFormat="false" ht="13.8" hidden="false" customHeight="false" outlineLevel="0" collapsed="false">
      <c r="E2" s="18" t="s">
        <v>18</v>
      </c>
      <c r="F2" s="17" t="n">
        <v>41</v>
      </c>
      <c r="G2" s="17" t="n">
        <f aca="false">RADIANS(F2)</f>
        <v>0.715584993317675</v>
      </c>
    </row>
    <row r="3" customFormat="false" ht="13.8" hidden="false" customHeight="false" outlineLevel="0" collapsed="false"/>
    <row r="4" customFormat="false" ht="13.8" hidden="false" customHeight="false" outlineLevel="0" collapsed="false">
      <c r="E4" s="19" t="s">
        <v>19</v>
      </c>
      <c r="F4" s="20" t="s">
        <v>20</v>
      </c>
      <c r="G4" s="21" t="s">
        <v>21</v>
      </c>
    </row>
    <row r="5" customFormat="false" ht="13.8" hidden="false" customHeight="false" outlineLevel="0" collapsed="false">
      <c r="E5" s="17" t="n">
        <v>0</v>
      </c>
      <c r="F5" s="17" t="n">
        <v>0</v>
      </c>
      <c r="G5" s="17" t="n">
        <v>390</v>
      </c>
    </row>
    <row r="7" customFormat="false" ht="13.8" hidden="false" customHeight="false" outlineLevel="0" collapsed="false">
      <c r="E7" s="22" t="s">
        <v>22</v>
      </c>
      <c r="F7" s="22"/>
      <c r="G7" s="22"/>
    </row>
    <row r="8" customFormat="false" ht="13.8" hidden="false" customHeight="false" outlineLevel="0" collapsed="false">
      <c r="E8" s="17" t="n">
        <v>1</v>
      </c>
      <c r="F8" s="17" t="n">
        <v>0</v>
      </c>
      <c r="G8" s="17" t="n">
        <v>0</v>
      </c>
    </row>
    <row r="9" customFormat="false" ht="13.8" hidden="false" customHeight="false" outlineLevel="0" collapsed="false">
      <c r="E9" s="17" t="n">
        <v>0</v>
      </c>
      <c r="F9" s="17" t="n">
        <f aca="false">COS(G2)</f>
        <v>0.754709580222772</v>
      </c>
      <c r="G9" s="17" t="n">
        <f aca="false">SIN(G2)</f>
        <v>0.656059028990507</v>
      </c>
    </row>
    <row r="10" customFormat="false" ht="13.8" hidden="false" customHeight="false" outlineLevel="0" collapsed="false">
      <c r="E10" s="17" t="n">
        <v>0</v>
      </c>
      <c r="F10" s="17" t="n">
        <f aca="false">-SIN(G2)</f>
        <v>-0.656059028990507</v>
      </c>
      <c r="G10" s="17" t="n">
        <f aca="false">COS(G2)</f>
        <v>0.754709580222772</v>
      </c>
    </row>
    <row r="15" customFormat="false" ht="13.8" hidden="false" customHeight="false" outlineLevel="0" collapsed="false">
      <c r="G15" s="12" t="s">
        <v>13</v>
      </c>
      <c r="H15" s="12"/>
      <c r="I15" s="12"/>
      <c r="J15" s="12"/>
      <c r="K15" s="12"/>
      <c r="L15" s="12"/>
    </row>
    <row r="16" customFormat="false" ht="13.8" hidden="false" customHeight="false" outlineLevel="0" collapsed="false">
      <c r="A16" s="3" t="s">
        <v>3</v>
      </c>
      <c r="B16" s="3"/>
      <c r="C16" s="3"/>
      <c r="D16" s="4" t="s">
        <v>11</v>
      </c>
      <c r="E16" s="4"/>
      <c r="F16" s="4"/>
      <c r="G16" s="4" t="s">
        <v>14</v>
      </c>
      <c r="H16" s="4"/>
      <c r="I16" s="4"/>
      <c r="J16" s="4" t="s">
        <v>23</v>
      </c>
      <c r="K16" s="4"/>
      <c r="L16" s="4"/>
    </row>
    <row r="17" customFormat="false" ht="13.8" hidden="false" customHeight="false" outlineLevel="0" collapsed="false">
      <c r="A17" s="5" t="s">
        <v>6</v>
      </c>
      <c r="B17" s="6" t="s">
        <v>7</v>
      </c>
      <c r="C17" s="7" t="s">
        <v>8</v>
      </c>
      <c r="D17" s="5" t="s">
        <v>6</v>
      </c>
      <c r="E17" s="6" t="s">
        <v>7</v>
      </c>
      <c r="F17" s="7" t="s">
        <v>8</v>
      </c>
      <c r="G17" s="5" t="s">
        <v>6</v>
      </c>
      <c r="H17" s="6" t="s">
        <v>7</v>
      </c>
      <c r="I17" s="7" t="s">
        <v>8</v>
      </c>
      <c r="J17" s="5" t="s">
        <v>6</v>
      </c>
      <c r="K17" s="6" t="s">
        <v>7</v>
      </c>
      <c r="L17" s="7" t="s">
        <v>8</v>
      </c>
    </row>
    <row r="18" customFormat="false" ht="13.8" hidden="false" customHeight="false" outlineLevel="0" collapsed="false">
      <c r="A18" s="8" t="n">
        <v>256</v>
      </c>
      <c r="B18" s="8" t="n">
        <v>256</v>
      </c>
      <c r="C18" s="8" t="n">
        <v>1</v>
      </c>
      <c r="D18" s="8" t="n">
        <v>590</v>
      </c>
      <c r="E18" s="8" t="n">
        <v>90</v>
      </c>
      <c r="F18" s="8" t="n">
        <v>390</v>
      </c>
      <c r="G18" s="16" t="n">
        <v>-0.28989372</v>
      </c>
      <c r="H18" s="16" t="n">
        <v>-252.884154</v>
      </c>
      <c r="I18" s="16" t="n">
        <v>-291.096169</v>
      </c>
      <c r="J18" s="8" t="n">
        <v>-26.33</v>
      </c>
      <c r="K18" s="8" t="n">
        <v>14.7</v>
      </c>
      <c r="L18" s="8" t="n">
        <v>0</v>
      </c>
    </row>
    <row r="19" customFormat="false" ht="13.8" hidden="false" customHeight="false" outlineLevel="0" collapsed="false">
      <c r="A19" s="8" t="n">
        <v>300</v>
      </c>
      <c r="B19" s="8" t="n">
        <v>300</v>
      </c>
      <c r="C19" s="8" t="n">
        <v>1</v>
      </c>
      <c r="D19" s="8" t="n">
        <v>515</v>
      </c>
      <c r="E19" s="8" t="n">
        <v>35</v>
      </c>
      <c r="F19" s="8" t="n">
        <v>390</v>
      </c>
      <c r="G19" s="16" t="n">
        <v>-0.0520558769</v>
      </c>
      <c r="H19" s="16" t="n">
        <v>-252.704655</v>
      </c>
      <c r="I19" s="16" t="n">
        <v>-291.252205</v>
      </c>
      <c r="J19" s="8" t="n">
        <v>-4.97</v>
      </c>
      <c r="K19" s="8" t="n">
        <v>45.52</v>
      </c>
      <c r="L19" s="8" t="n">
        <v>0</v>
      </c>
    </row>
    <row r="20" customFormat="false" ht="13.8" hidden="false" customHeight="false" outlineLevel="0" collapsed="false">
      <c r="A20" s="8" t="n">
        <v>150</v>
      </c>
      <c r="B20" s="8" t="n">
        <v>200</v>
      </c>
      <c r="C20" s="8" t="n">
        <v>1</v>
      </c>
      <c r="D20" s="8" t="n">
        <v>655</v>
      </c>
      <c r="E20" s="8" t="n">
        <v>170</v>
      </c>
      <c r="F20" s="8" t="n">
        <v>390</v>
      </c>
      <c r="G20" s="16" t="n">
        <v>-0.86286669</v>
      </c>
      <c r="H20" s="16" t="n">
        <v>-253.11260619</v>
      </c>
      <c r="I20" s="16" t="n">
        <v>-290.8975785</v>
      </c>
      <c r="J20" s="8" t="n">
        <v>-73.85</v>
      </c>
      <c r="K20" s="8" t="n">
        <v>-20.47</v>
      </c>
      <c r="L20" s="8" t="n">
        <v>0</v>
      </c>
    </row>
    <row r="21" customFormat="false" ht="13.8" hidden="false" customHeight="false" outlineLevel="0" collapsed="false">
      <c r="A21" s="8" t="n">
        <v>50</v>
      </c>
      <c r="B21" s="8" t="n">
        <v>450</v>
      </c>
      <c r="C21" s="8" t="n">
        <v>1</v>
      </c>
      <c r="D21" s="8" t="n">
        <v>355</v>
      </c>
      <c r="E21" s="8" t="n">
        <v>170</v>
      </c>
      <c r="F21" s="8" t="n">
        <v>390</v>
      </c>
      <c r="G21" s="16" t="n">
        <v>-1.40340723</v>
      </c>
      <c r="H21" s="16" t="n">
        <v>-252.09272838</v>
      </c>
      <c r="I21" s="16" t="n">
        <v>-291.78414476</v>
      </c>
      <c r="J21" s="8" t="n">
        <v>-161.83</v>
      </c>
      <c r="K21" s="8" t="n">
        <v>178.89</v>
      </c>
      <c r="L21" s="8" t="n">
        <v>0</v>
      </c>
    </row>
    <row r="22" customFormat="false" ht="13.8" hidden="false" customHeight="false" outlineLevel="0" collapsed="false"/>
    <row r="26" customFormat="false" ht="13.8" hidden="false" customHeight="false" outlineLevel="0" collapsed="false">
      <c r="G26" s="12" t="s">
        <v>13</v>
      </c>
      <c r="H26" s="12"/>
      <c r="I26" s="12"/>
      <c r="J26" s="12"/>
      <c r="K26" s="12"/>
      <c r="L26" s="12"/>
    </row>
    <row r="27" customFormat="false" ht="13.8" hidden="false" customHeight="false" outlineLevel="0" collapsed="false">
      <c r="A27" s="3" t="s">
        <v>3</v>
      </c>
      <c r="B27" s="3"/>
      <c r="C27" s="3"/>
      <c r="D27" s="4" t="s">
        <v>11</v>
      </c>
      <c r="E27" s="4"/>
      <c r="F27" s="4"/>
      <c r="G27" s="4" t="s">
        <v>15</v>
      </c>
      <c r="H27" s="4"/>
      <c r="I27" s="4"/>
      <c r="J27" s="4" t="s">
        <v>24</v>
      </c>
      <c r="K27" s="4"/>
      <c r="L27" s="4"/>
    </row>
    <row r="28" customFormat="false" ht="13.8" hidden="false" customHeight="false" outlineLevel="0" collapsed="false">
      <c r="A28" s="5" t="s">
        <v>6</v>
      </c>
      <c r="B28" s="6" t="s">
        <v>7</v>
      </c>
      <c r="C28" s="7" t="s">
        <v>8</v>
      </c>
      <c r="D28" s="5" t="s">
        <v>6</v>
      </c>
      <c r="E28" s="6" t="s">
        <v>7</v>
      </c>
      <c r="F28" s="7" t="s">
        <v>8</v>
      </c>
      <c r="G28" s="5" t="s">
        <v>6</v>
      </c>
      <c r="H28" s="6" t="s">
        <v>7</v>
      </c>
      <c r="I28" s="7" t="s">
        <v>8</v>
      </c>
      <c r="J28" s="5" t="s">
        <v>6</v>
      </c>
      <c r="K28" s="6" t="s">
        <v>7</v>
      </c>
      <c r="L28" s="7" t="s">
        <v>8</v>
      </c>
    </row>
    <row r="29" customFormat="false" ht="13.8" hidden="false" customHeight="false" outlineLevel="0" collapsed="false">
      <c r="A29" s="8" t="n">
        <v>256</v>
      </c>
      <c r="B29" s="8" t="n">
        <v>256</v>
      </c>
      <c r="C29" s="8" t="n">
        <v>1</v>
      </c>
      <c r="D29" s="8" t="n">
        <v>590</v>
      </c>
      <c r="E29" s="8" t="n">
        <v>90</v>
      </c>
      <c r="F29" s="8" t="n">
        <v>390</v>
      </c>
      <c r="G29" s="16" t="n">
        <v>-0.28989372</v>
      </c>
      <c r="H29" s="16" t="n">
        <v>253.06857</v>
      </c>
      <c r="I29" s="16" t="n">
        <v>-290.935859</v>
      </c>
      <c r="J29" s="8" t="n">
        <v>-25.09</v>
      </c>
      <c r="K29" s="8" t="n">
        <v>14.01</v>
      </c>
      <c r="L29" s="8" t="n">
        <v>0</v>
      </c>
    </row>
    <row r="30" customFormat="false" ht="13.8" hidden="false" customHeight="false" outlineLevel="0" collapsed="false">
      <c r="A30" s="8" t="n">
        <v>300</v>
      </c>
      <c r="B30" s="8" t="n">
        <v>300</v>
      </c>
      <c r="C30" s="8" t="n">
        <v>1</v>
      </c>
      <c r="D30" s="8" t="n">
        <v>515</v>
      </c>
      <c r="E30" s="8" t="n">
        <v>35</v>
      </c>
      <c r="F30" s="8" t="n">
        <v>390</v>
      </c>
      <c r="G30" s="16" t="n">
        <v>-0.0520558769</v>
      </c>
      <c r="H30" s="16" t="n">
        <v>253.248068</v>
      </c>
      <c r="I30" s="16" t="n">
        <v>-290.779823</v>
      </c>
      <c r="J30" s="8" t="n">
        <v>-4.31</v>
      </c>
      <c r="K30" s="8" t="n">
        <v>39.47</v>
      </c>
      <c r="L30" s="8" t="n">
        <v>0</v>
      </c>
    </row>
    <row r="31" customFormat="false" ht="13.8" hidden="false" customHeight="false" outlineLevel="0" collapsed="false">
      <c r="A31" s="8" t="n">
        <v>150</v>
      </c>
      <c r="B31" s="8" t="n">
        <v>200</v>
      </c>
      <c r="C31" s="8" t="n">
        <v>1</v>
      </c>
      <c r="D31" s="8" t="n">
        <v>655</v>
      </c>
      <c r="E31" s="8" t="n">
        <v>170</v>
      </c>
      <c r="F31" s="8" t="n">
        <v>390</v>
      </c>
      <c r="G31" s="16" t="n">
        <v>-0.86286669</v>
      </c>
      <c r="H31" s="16" t="n">
        <v>252.84011706</v>
      </c>
      <c r="I31" s="16" t="n">
        <v>-291.13444969</v>
      </c>
      <c r="J31" s="8" t="n">
        <v>-79.31</v>
      </c>
      <c r="K31" s="8" t="n">
        <v>-21.99</v>
      </c>
      <c r="L31" s="8" t="n">
        <v>0</v>
      </c>
    </row>
    <row r="32" customFormat="false" ht="13.8" hidden="false" customHeight="false" outlineLevel="0" collapsed="false">
      <c r="A32" s="8" t="n">
        <v>50</v>
      </c>
      <c r="B32" s="8" t="n">
        <v>450</v>
      </c>
      <c r="C32" s="8" t="n">
        <v>1</v>
      </c>
      <c r="D32" s="8" t="n">
        <v>355</v>
      </c>
      <c r="E32" s="8" t="n">
        <v>170</v>
      </c>
      <c r="F32" s="8" t="n">
        <v>390</v>
      </c>
      <c r="G32" s="16" t="n">
        <v>-1.40340723</v>
      </c>
      <c r="H32" s="16" t="n">
        <v>253.85999487</v>
      </c>
      <c r="I32" s="16" t="n">
        <v>-290.24788344</v>
      </c>
      <c r="J32" s="8" t="n">
        <v>-101.02</v>
      </c>
      <c r="K32" s="8" t="n">
        <v>111.67</v>
      </c>
      <c r="L32" s="8" t="n">
        <v>0</v>
      </c>
    </row>
  </sheetData>
  <mergeCells count="11">
    <mergeCell ref="E7:G7"/>
    <mergeCell ref="G15:L15"/>
    <mergeCell ref="A16:C16"/>
    <mergeCell ref="D16:F16"/>
    <mergeCell ref="G16:I16"/>
    <mergeCell ref="J16:L16"/>
    <mergeCell ref="G26:L26"/>
    <mergeCell ref="A27:C27"/>
    <mergeCell ref="D27:F27"/>
    <mergeCell ref="G27:I27"/>
    <mergeCell ref="J27:L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2024-04-22T00:17:47Z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