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tplus-my.sharepoint.com/personal/dcampoamor_robotplus_es/Documents/Escritorio/"/>
    </mc:Choice>
  </mc:AlternateContent>
  <xr:revisionPtr revIDLastSave="5" documentId="8_{19464110-B23F-42AF-98BB-5EFC048DFF80}" xr6:coauthVersionLast="47" xr6:coauthVersionMax="47" xr10:uidLastSave="{5D517720-9F19-4A1D-99F2-D11FE7566D5D}"/>
  <bookViews>
    <workbookView xWindow="7632" yWindow="1632" windowWidth="17316" windowHeight="8892" tabRatio="500" activeTab="2" xr2:uid="{00000000-000D-0000-FFFF-FFFF00000000}"/>
  </bookViews>
  <sheets>
    <sheet name="Rotación Eje Y Coord Cámara" sheetId="1" r:id="rId1"/>
    <sheet name="Rotación Eje X Coord Cámara" sheetId="2" r:id="rId2"/>
    <sheet name="Rotacion Eje X Coord Mundo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9" i="3" l="1"/>
  <c r="J32" i="3"/>
  <c r="J40" i="3" s="1"/>
  <c r="O2" i="3"/>
  <c r="O10" i="3" s="1"/>
  <c r="E32" i="1"/>
  <c r="K32" i="1" s="1"/>
  <c r="N32" i="1" s="1"/>
  <c r="D32" i="1"/>
  <c r="J32" i="1" s="1"/>
  <c r="M32" i="1" s="1"/>
  <c r="E31" i="1"/>
  <c r="E41" i="1" s="1"/>
  <c r="D31" i="1"/>
  <c r="J31" i="1" s="1"/>
  <c r="M31" i="1" s="1"/>
  <c r="E30" i="1"/>
  <c r="E40" i="1" s="1"/>
  <c r="D30" i="1"/>
  <c r="D40" i="1" s="1"/>
  <c r="E29" i="1"/>
  <c r="K29" i="1" s="1"/>
  <c r="N29" i="1" s="1"/>
  <c r="D29" i="1"/>
  <c r="J29" i="1" s="1"/>
  <c r="M29" i="1" s="1"/>
  <c r="G10" i="2"/>
  <c r="F10" i="2"/>
  <c r="G9" i="2"/>
  <c r="G2" i="2"/>
  <c r="F9" i="2" s="1"/>
  <c r="F22" i="1"/>
  <c r="F32" i="1" s="1"/>
  <c r="L32" i="1" s="1"/>
  <c r="O32" i="1" s="1"/>
  <c r="F21" i="1"/>
  <c r="F31" i="1" s="1"/>
  <c r="L31" i="1" s="1"/>
  <c r="O31" i="1" s="1"/>
  <c r="F20" i="1"/>
  <c r="F30" i="1" s="1"/>
  <c r="F19" i="1"/>
  <c r="F29" i="1" s="1"/>
  <c r="F39" i="1" s="1"/>
  <c r="J39" i="3" l="1"/>
  <c r="I40" i="3"/>
  <c r="I39" i="3"/>
  <c r="O9" i="3"/>
  <c r="N10" i="3"/>
  <c r="F40" i="1"/>
  <c r="L30" i="1"/>
  <c r="O30" i="1" s="1"/>
  <c r="K31" i="1"/>
  <c r="N31" i="1" s="1"/>
  <c r="J30" i="1"/>
  <c r="M30" i="1" s="1"/>
  <c r="I40" i="1"/>
  <c r="L40" i="1"/>
  <c r="G40" i="1"/>
  <c r="J40" i="1"/>
  <c r="H41" i="1"/>
  <c r="K41" i="1"/>
  <c r="H40" i="1"/>
  <c r="K40" i="1"/>
  <c r="L39" i="1"/>
  <c r="I39" i="1"/>
  <c r="D39" i="1"/>
  <c r="D42" i="1"/>
  <c r="E42" i="1"/>
  <c r="K30" i="1"/>
  <c r="N30" i="1" s="1"/>
  <c r="L29" i="1"/>
  <c r="O29" i="1" s="1"/>
  <c r="F42" i="1"/>
  <c r="E39" i="1"/>
  <c r="D41" i="1"/>
  <c r="F41" i="1"/>
  <c r="J42" i="1" l="1"/>
  <c r="G42" i="1"/>
  <c r="I41" i="1"/>
  <c r="L41" i="1"/>
  <c r="K39" i="1"/>
  <c r="H39" i="1"/>
  <c r="J39" i="1"/>
  <c r="G39" i="1"/>
  <c r="L42" i="1"/>
  <c r="I42" i="1"/>
  <c r="G41" i="1"/>
  <c r="J41" i="1"/>
  <c r="K42" i="1"/>
  <c r="H42" i="1"/>
</calcChain>
</file>

<file path=xl/sharedStrings.xml><?xml version="1.0" encoding="utf-8"?>
<sst xmlns="http://schemas.openxmlformats.org/spreadsheetml/2006/main" count="204" uniqueCount="25">
  <si>
    <t>Script</t>
  </si>
  <si>
    <t>getRealCoords.py</t>
  </si>
  <si>
    <t>get3Dpoint.py</t>
  </si>
  <si>
    <t xml:space="preserve">Píxeles en Coordenadas Homogéneas </t>
  </si>
  <si>
    <t>Coordenada Mundo (m)</t>
  </si>
  <si>
    <t>Coordenada Mundo (mm)</t>
  </si>
  <si>
    <t>X</t>
  </si>
  <si>
    <t>Y</t>
  </si>
  <si>
    <t>Z</t>
  </si>
  <si>
    <t>Diferencia</t>
  </si>
  <si>
    <t>Coordenada Mundo (cm)</t>
  </si>
  <si>
    <t>Coordenadas Reales (mm)</t>
  </si>
  <si>
    <t>Coordenada Mundo Aprox (mm)</t>
  </si>
  <si>
    <t>get3Dpoint.py con rotation_matrix introducida manualmente</t>
  </si>
  <si>
    <t>Coordenada Mundo (mm) (-41º Rotación)</t>
  </si>
  <si>
    <t>Coordenada Mundo (mm) (41º Rotación)</t>
  </si>
  <si>
    <r>
      <rPr>
        <sz val="11"/>
        <color rgb="FF000000"/>
        <rFont val="Calibri"/>
        <family val="2"/>
        <charset val="1"/>
      </rPr>
      <t>Grados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  <charset val="1"/>
      </rPr>
      <t>)</t>
    </r>
  </si>
  <si>
    <t>Radianes (rad)</t>
  </si>
  <si>
    <r>
      <rPr>
        <sz val="11"/>
        <color rgb="FF000000"/>
        <rFont val="Calibri"/>
        <family val="2"/>
        <charset val="1"/>
      </rPr>
      <t>Theta (</t>
    </r>
    <r>
      <rPr>
        <sz val="11"/>
        <color rgb="FF000000"/>
        <rFont val="Symbol"/>
        <family val="1"/>
        <charset val="2"/>
      </rPr>
      <t>q</t>
    </r>
    <r>
      <rPr>
        <sz val="11"/>
        <color rgb="FF000000"/>
        <rFont val="Calibri"/>
        <family val="2"/>
        <charset val="1"/>
      </rPr>
      <t>)</t>
    </r>
  </si>
  <si>
    <t>X (mm)</t>
  </si>
  <si>
    <t>Y (mm)</t>
  </si>
  <si>
    <t>Z (mm)</t>
  </si>
  <si>
    <t>Matriz R</t>
  </si>
  <si>
    <t>Coordenada Mundo Aprox (mm) (-41º Rotación)</t>
  </si>
  <si>
    <t>Coordenada Mundo Aprox (mm) (41º Rotación)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</si>
</sst>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624840</xdr:colOff>
      <xdr:row>12</xdr:row>
      <xdr:rowOff>175077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C2FE66-E0B3-882D-2F4E-4770157F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913120" cy="2369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3</xdr:col>
      <xdr:colOff>584280</xdr:colOff>
      <xdr:row>9</xdr:row>
      <xdr:rowOff>38880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0" y="360"/>
          <a:ext cx="3022200" cy="161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99061</xdr:colOff>
      <xdr:row>13</xdr:row>
      <xdr:rowOff>77949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DA3C48-7AA8-FEB3-D637-7CDB788FF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316980" cy="2455389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777240</xdr:colOff>
      <xdr:row>0</xdr:row>
      <xdr:rowOff>22860</xdr:rowOff>
    </xdr:from>
    <xdr:to>
      <xdr:col>11</xdr:col>
      <xdr:colOff>218160</xdr:colOff>
      <xdr:row>9</xdr:row>
      <xdr:rowOff>61380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5F5F0F-1610-4DF4-A627-BF15D6C70DC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95160" y="22860"/>
          <a:ext cx="2961360" cy="168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15240</xdr:rowOff>
    </xdr:from>
    <xdr:to>
      <xdr:col>6</xdr:col>
      <xdr:colOff>38100</xdr:colOff>
      <xdr:row>39</xdr:row>
      <xdr:rowOff>144707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733E94-57C7-A0F8-D69A-26CF0A2C2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01640"/>
          <a:ext cx="5463540" cy="1775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O81"/>
  <sheetViews>
    <sheetView zoomScaleNormal="100" workbookViewId="0">
      <selection activeCell="J9" sqref="J9"/>
    </sheetView>
  </sheetViews>
  <sheetFormatPr baseColWidth="10" defaultColWidth="10.5546875" defaultRowHeight="14.4" x14ac:dyDescent="0.3"/>
  <cols>
    <col min="1" max="1" width="8.5546875" customWidth="1"/>
    <col min="2" max="2" width="9.5546875" customWidth="1"/>
    <col min="3" max="3" width="15.77734375" customWidth="1"/>
    <col min="4" max="4" width="9.33203125" customWidth="1"/>
    <col min="5" max="5" width="8.88671875" customWidth="1"/>
    <col min="6" max="6" width="15.33203125" customWidth="1"/>
    <col min="7" max="7" width="9.6640625" customWidth="1"/>
    <col min="8" max="8" width="9.21875" customWidth="1"/>
    <col min="9" max="9" width="15.5546875" customWidth="1"/>
    <col min="10" max="10" width="9.5546875" customWidth="1"/>
    <col min="11" max="11" width="10.33203125" customWidth="1"/>
    <col min="12" max="12" width="15.5546875" customWidth="1"/>
  </cols>
  <sheetData>
    <row r="15" spans="1:12" x14ac:dyDescent="0.3">
      <c r="A15" s="6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">
      <c r="A16" s="5" t="s">
        <v>1</v>
      </c>
      <c r="B16" s="5"/>
      <c r="C16" s="5"/>
      <c r="D16" s="5"/>
      <c r="E16" s="5"/>
      <c r="F16" s="5"/>
      <c r="G16" s="5" t="s">
        <v>2</v>
      </c>
      <c r="H16" s="5"/>
      <c r="I16" s="5"/>
      <c r="J16" s="5"/>
      <c r="K16" s="5"/>
      <c r="L16" s="5"/>
    </row>
    <row r="17" spans="1:15" x14ac:dyDescent="0.3">
      <c r="A17" s="4" t="s">
        <v>3</v>
      </c>
      <c r="B17" s="4"/>
      <c r="C17" s="4"/>
      <c r="D17" s="3" t="s">
        <v>4</v>
      </c>
      <c r="E17" s="3"/>
      <c r="F17" s="3"/>
      <c r="G17" s="4" t="s">
        <v>3</v>
      </c>
      <c r="H17" s="4"/>
      <c r="I17" s="4"/>
      <c r="J17" s="3" t="s">
        <v>5</v>
      </c>
      <c r="K17" s="3"/>
      <c r="L17" s="3"/>
    </row>
    <row r="18" spans="1:15" x14ac:dyDescent="0.3">
      <c r="A18" s="7" t="s">
        <v>6</v>
      </c>
      <c r="B18" s="8" t="s">
        <v>7</v>
      </c>
      <c r="C18" s="9" t="s">
        <v>8</v>
      </c>
      <c r="D18" s="7" t="s">
        <v>6</v>
      </c>
      <c r="E18" s="8" t="s">
        <v>7</v>
      </c>
      <c r="F18" s="9" t="s">
        <v>8</v>
      </c>
      <c r="G18" s="7" t="s">
        <v>6</v>
      </c>
      <c r="H18" s="8" t="s">
        <v>7</v>
      </c>
      <c r="I18" s="9" t="s">
        <v>8</v>
      </c>
      <c r="J18" s="7" t="s">
        <v>6</v>
      </c>
      <c r="K18" s="8" t="s">
        <v>7</v>
      </c>
      <c r="L18" s="9" t="s">
        <v>8</v>
      </c>
    </row>
    <row r="19" spans="1:15" x14ac:dyDescent="0.3">
      <c r="A19" s="10">
        <v>256</v>
      </c>
      <c r="B19" s="10">
        <v>256</v>
      </c>
      <c r="C19" s="10">
        <v>1</v>
      </c>
      <c r="D19" s="11">
        <v>28.9</v>
      </c>
      <c r="E19" s="11">
        <v>29</v>
      </c>
      <c r="F19" s="12">
        <f>500/1000</f>
        <v>0.5</v>
      </c>
      <c r="G19" s="10">
        <v>256</v>
      </c>
      <c r="H19" s="10">
        <v>256</v>
      </c>
      <c r="I19" s="10">
        <v>1</v>
      </c>
      <c r="J19" s="10">
        <v>135.33000000000001</v>
      </c>
      <c r="K19" s="10">
        <v>83.65</v>
      </c>
      <c r="L19" s="10">
        <v>0</v>
      </c>
    </row>
    <row r="20" spans="1:15" x14ac:dyDescent="0.3">
      <c r="A20" s="10">
        <v>300</v>
      </c>
      <c r="B20" s="10">
        <v>300</v>
      </c>
      <c r="C20" s="10">
        <v>1</v>
      </c>
      <c r="D20" s="11">
        <v>33.9</v>
      </c>
      <c r="E20" s="11">
        <v>34.01</v>
      </c>
      <c r="F20" s="12">
        <f>500/1000</f>
        <v>0.5</v>
      </c>
      <c r="G20" s="10">
        <v>300</v>
      </c>
      <c r="H20" s="10">
        <v>300</v>
      </c>
      <c r="I20" s="10">
        <v>1</v>
      </c>
      <c r="J20" s="10">
        <v>168.76</v>
      </c>
      <c r="K20" s="10">
        <v>118.62</v>
      </c>
      <c r="L20" s="10">
        <v>0</v>
      </c>
    </row>
    <row r="21" spans="1:15" x14ac:dyDescent="0.3">
      <c r="A21" s="10">
        <v>150</v>
      </c>
      <c r="B21" s="10">
        <v>200</v>
      </c>
      <c r="C21" s="10">
        <v>1</v>
      </c>
      <c r="D21" s="11">
        <v>16.850000000000001</v>
      </c>
      <c r="E21" s="11">
        <v>22.63</v>
      </c>
      <c r="F21" s="12">
        <f>500/1000</f>
        <v>0.5</v>
      </c>
      <c r="G21" s="10">
        <v>150</v>
      </c>
      <c r="H21" s="10">
        <v>200</v>
      </c>
      <c r="I21" s="10">
        <v>1</v>
      </c>
      <c r="J21" s="10">
        <v>92.67</v>
      </c>
      <c r="K21" s="10">
        <v>-1.17</v>
      </c>
      <c r="L21" s="10">
        <v>0</v>
      </c>
    </row>
    <row r="22" spans="1:15" x14ac:dyDescent="0.3">
      <c r="A22" s="10">
        <v>50</v>
      </c>
      <c r="B22" s="10">
        <v>450</v>
      </c>
      <c r="C22" s="10">
        <v>1</v>
      </c>
      <c r="D22" s="11">
        <v>5.49</v>
      </c>
      <c r="E22" s="11">
        <v>51.09</v>
      </c>
      <c r="F22" s="12">
        <f>500/1000</f>
        <v>0.5</v>
      </c>
      <c r="G22" s="10">
        <v>50</v>
      </c>
      <c r="H22" s="10">
        <v>450</v>
      </c>
      <c r="I22" s="10">
        <v>1</v>
      </c>
      <c r="J22" s="10">
        <v>284.66000000000003</v>
      </c>
      <c r="K22" s="10">
        <v>-64.72</v>
      </c>
      <c r="L22" s="10">
        <v>0</v>
      </c>
    </row>
    <row r="23" spans="1:1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5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5" x14ac:dyDescent="0.3">
      <c r="A26" s="13"/>
      <c r="B26" s="13"/>
      <c r="D26" s="29" t="s">
        <v>1</v>
      </c>
      <c r="E26" s="30"/>
      <c r="F26" s="31"/>
      <c r="G26" s="29" t="s">
        <v>2</v>
      </c>
      <c r="H26" s="30"/>
      <c r="I26" s="31"/>
      <c r="J26" s="26" t="s">
        <v>9</v>
      </c>
      <c r="K26" s="27"/>
      <c r="L26" s="27"/>
      <c r="M26" s="27"/>
      <c r="N26" s="27"/>
      <c r="O26" s="28"/>
    </row>
    <row r="27" spans="1:15" x14ac:dyDescent="0.3">
      <c r="A27" s="23" t="s">
        <v>3</v>
      </c>
      <c r="B27" s="24"/>
      <c r="C27" s="25"/>
      <c r="D27" s="20" t="s">
        <v>5</v>
      </c>
      <c r="E27" s="21"/>
      <c r="F27" s="22"/>
      <c r="G27" s="20" t="s">
        <v>5</v>
      </c>
      <c r="H27" s="21"/>
      <c r="I27" s="22"/>
      <c r="J27" s="20" t="s">
        <v>5</v>
      </c>
      <c r="K27" s="21"/>
      <c r="L27" s="22"/>
      <c r="M27" s="20" t="s">
        <v>10</v>
      </c>
      <c r="N27" s="21"/>
      <c r="O27" s="22"/>
    </row>
    <row r="28" spans="1:15" x14ac:dyDescent="0.3">
      <c r="A28" s="7" t="s">
        <v>6</v>
      </c>
      <c r="B28" s="8" t="s">
        <v>7</v>
      </c>
      <c r="C28" s="9" t="s">
        <v>8</v>
      </c>
      <c r="D28" s="7" t="s">
        <v>6</v>
      </c>
      <c r="E28" s="8" t="s">
        <v>7</v>
      </c>
      <c r="F28" s="9" t="s">
        <v>8</v>
      </c>
      <c r="G28" s="7" t="s">
        <v>6</v>
      </c>
      <c r="H28" s="8" t="s">
        <v>7</v>
      </c>
      <c r="I28" s="9" t="s">
        <v>8</v>
      </c>
      <c r="J28" s="7" t="s">
        <v>6</v>
      </c>
      <c r="K28" s="8" t="s">
        <v>7</v>
      </c>
      <c r="L28" s="9" t="s">
        <v>8</v>
      </c>
      <c r="M28" s="7" t="s">
        <v>6</v>
      </c>
      <c r="N28" s="8" t="s">
        <v>7</v>
      </c>
      <c r="O28" s="9" t="s">
        <v>8</v>
      </c>
    </row>
    <row r="29" spans="1:15" x14ac:dyDescent="0.3">
      <c r="A29" s="10">
        <v>256</v>
      </c>
      <c r="B29" s="10">
        <v>256</v>
      </c>
      <c r="C29" s="10">
        <v>1</v>
      </c>
      <c r="D29" s="11">
        <f t="shared" ref="D29:F32" si="0">D19*1000</f>
        <v>28900</v>
      </c>
      <c r="E29" s="11">
        <f t="shared" si="0"/>
        <v>29000</v>
      </c>
      <c r="F29" s="14">
        <f t="shared" si="0"/>
        <v>500</v>
      </c>
      <c r="G29" s="10">
        <v>135.33000000000001</v>
      </c>
      <c r="H29" s="10">
        <v>83.65</v>
      </c>
      <c r="I29" s="10">
        <v>0</v>
      </c>
      <c r="J29" s="11">
        <f t="shared" ref="J29:L32" si="1">D29-G29</f>
        <v>28764.67</v>
      </c>
      <c r="K29" s="11">
        <f t="shared" si="1"/>
        <v>28916.35</v>
      </c>
      <c r="L29" s="11">
        <f t="shared" si="1"/>
        <v>500</v>
      </c>
      <c r="M29" s="15">
        <f t="shared" ref="M29:O32" si="2">J29/10</f>
        <v>2876.4669999999996</v>
      </c>
      <c r="N29" s="15">
        <f t="shared" si="2"/>
        <v>2891.6349999999998</v>
      </c>
      <c r="O29" s="15">
        <f t="shared" si="2"/>
        <v>50</v>
      </c>
    </row>
    <row r="30" spans="1:15" x14ac:dyDescent="0.3">
      <c r="A30" s="10">
        <v>300</v>
      </c>
      <c r="B30" s="10">
        <v>300</v>
      </c>
      <c r="C30" s="10">
        <v>1</v>
      </c>
      <c r="D30" s="11">
        <f t="shared" si="0"/>
        <v>33900</v>
      </c>
      <c r="E30" s="11">
        <f t="shared" si="0"/>
        <v>34010</v>
      </c>
      <c r="F30" s="14">
        <f t="shared" si="0"/>
        <v>500</v>
      </c>
      <c r="G30" s="10">
        <v>168.76</v>
      </c>
      <c r="H30" s="10">
        <v>118.62</v>
      </c>
      <c r="I30" s="10">
        <v>0</v>
      </c>
      <c r="J30" s="11">
        <f t="shared" si="1"/>
        <v>33731.24</v>
      </c>
      <c r="K30" s="11">
        <f t="shared" si="1"/>
        <v>33891.379999999997</v>
      </c>
      <c r="L30" s="11">
        <f t="shared" si="1"/>
        <v>500</v>
      </c>
      <c r="M30" s="15">
        <f t="shared" si="2"/>
        <v>3373.1239999999998</v>
      </c>
      <c r="N30" s="15">
        <f t="shared" si="2"/>
        <v>3389.1379999999999</v>
      </c>
      <c r="O30" s="15">
        <f t="shared" si="2"/>
        <v>50</v>
      </c>
    </row>
    <row r="31" spans="1:15" x14ac:dyDescent="0.3">
      <c r="A31" s="10">
        <v>150</v>
      </c>
      <c r="B31" s="10">
        <v>200</v>
      </c>
      <c r="C31" s="10">
        <v>1</v>
      </c>
      <c r="D31" s="11">
        <f t="shared" si="0"/>
        <v>16850</v>
      </c>
      <c r="E31" s="11">
        <f t="shared" si="0"/>
        <v>22630</v>
      </c>
      <c r="F31" s="14">
        <f t="shared" si="0"/>
        <v>500</v>
      </c>
      <c r="G31" s="10">
        <v>92.67</v>
      </c>
      <c r="H31" s="10">
        <v>-1.17</v>
      </c>
      <c r="I31" s="10">
        <v>0</v>
      </c>
      <c r="J31" s="11">
        <f t="shared" si="1"/>
        <v>16757.330000000002</v>
      </c>
      <c r="K31" s="11">
        <f t="shared" si="1"/>
        <v>22631.17</v>
      </c>
      <c r="L31" s="11">
        <f t="shared" si="1"/>
        <v>500</v>
      </c>
      <c r="M31" s="15">
        <f t="shared" si="2"/>
        <v>1675.7330000000002</v>
      </c>
      <c r="N31" s="15">
        <f t="shared" si="2"/>
        <v>2263.1169999999997</v>
      </c>
      <c r="O31" s="15">
        <f t="shared" si="2"/>
        <v>50</v>
      </c>
    </row>
    <row r="32" spans="1:15" x14ac:dyDescent="0.3">
      <c r="A32" s="10">
        <v>50</v>
      </c>
      <c r="B32" s="10">
        <v>450</v>
      </c>
      <c r="C32" s="10">
        <v>1</v>
      </c>
      <c r="D32" s="11">
        <f t="shared" si="0"/>
        <v>5490</v>
      </c>
      <c r="E32" s="11">
        <f t="shared" si="0"/>
        <v>51090</v>
      </c>
      <c r="F32" s="14">
        <f t="shared" si="0"/>
        <v>500</v>
      </c>
      <c r="G32" s="10">
        <v>284.66000000000003</v>
      </c>
      <c r="H32" s="10">
        <v>-64.72</v>
      </c>
      <c r="I32" s="10">
        <v>0</v>
      </c>
      <c r="J32" s="11">
        <f t="shared" si="1"/>
        <v>5205.34</v>
      </c>
      <c r="K32" s="11">
        <f t="shared" si="1"/>
        <v>51154.720000000001</v>
      </c>
      <c r="L32" s="11">
        <f t="shared" si="1"/>
        <v>500</v>
      </c>
      <c r="M32" s="15">
        <f t="shared" si="2"/>
        <v>520.53399999999999</v>
      </c>
      <c r="N32" s="15">
        <f t="shared" si="2"/>
        <v>5115.4719999999998</v>
      </c>
      <c r="O32" s="15">
        <f t="shared" si="2"/>
        <v>50</v>
      </c>
    </row>
    <row r="33" spans="1:12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3">
      <c r="A35" s="13"/>
      <c r="B35" s="13"/>
      <c r="C35" s="13"/>
      <c r="J35" s="13"/>
      <c r="K35" s="13"/>
      <c r="L35" s="13"/>
    </row>
    <row r="36" spans="1:12" x14ac:dyDescent="0.3">
      <c r="A36" s="13"/>
      <c r="B36" s="13"/>
      <c r="C36" s="13"/>
      <c r="D36" s="32" t="s">
        <v>9</v>
      </c>
      <c r="E36" s="33"/>
      <c r="F36" s="33"/>
      <c r="G36" s="33"/>
      <c r="H36" s="33"/>
      <c r="I36" s="33"/>
      <c r="J36" s="33"/>
      <c r="K36" s="33"/>
      <c r="L36" s="34"/>
    </row>
    <row r="37" spans="1:12" x14ac:dyDescent="0.3">
      <c r="A37" s="35" t="s">
        <v>3</v>
      </c>
      <c r="B37" s="36"/>
      <c r="C37" s="37"/>
      <c r="D37" s="38" t="s">
        <v>5</v>
      </c>
      <c r="E37" s="39"/>
      <c r="F37" s="40"/>
      <c r="G37" s="38" t="s">
        <v>10</v>
      </c>
      <c r="H37" s="39"/>
      <c r="I37" s="40"/>
      <c r="J37" s="38" t="s">
        <v>4</v>
      </c>
      <c r="K37" s="39"/>
      <c r="L37" s="40"/>
    </row>
    <row r="38" spans="1:12" x14ac:dyDescent="0.3">
      <c r="A38" s="7" t="s">
        <v>6</v>
      </c>
      <c r="B38" s="8" t="s">
        <v>7</v>
      </c>
      <c r="C38" s="9" t="s">
        <v>8</v>
      </c>
      <c r="D38" s="7" t="s">
        <v>6</v>
      </c>
      <c r="E38" s="8" t="s">
        <v>7</v>
      </c>
      <c r="F38" s="9" t="s">
        <v>8</v>
      </c>
      <c r="G38" s="7" t="s">
        <v>6</v>
      </c>
      <c r="H38" s="8" t="s">
        <v>7</v>
      </c>
      <c r="I38" s="9" t="s">
        <v>8</v>
      </c>
      <c r="J38" s="7" t="s">
        <v>6</v>
      </c>
      <c r="K38" s="8" t="s">
        <v>7</v>
      </c>
      <c r="L38" s="9" t="s">
        <v>8</v>
      </c>
    </row>
    <row r="39" spans="1:12" x14ac:dyDescent="0.3">
      <c r="A39" s="10">
        <v>256</v>
      </c>
      <c r="B39" s="10">
        <v>256</v>
      </c>
      <c r="C39" s="10">
        <v>1</v>
      </c>
      <c r="D39" s="11">
        <f t="shared" ref="D39:F42" si="3">D29-G29</f>
        <v>28764.67</v>
      </c>
      <c r="E39" s="11">
        <f t="shared" si="3"/>
        <v>28916.35</v>
      </c>
      <c r="F39" s="11">
        <f t="shared" si="3"/>
        <v>500</v>
      </c>
      <c r="G39" s="11">
        <f t="shared" ref="G39:I42" si="4">D39/10</f>
        <v>2876.4669999999996</v>
      </c>
      <c r="H39" s="11">
        <f t="shared" si="4"/>
        <v>2891.6349999999998</v>
      </c>
      <c r="I39" s="11">
        <f t="shared" si="4"/>
        <v>50</v>
      </c>
      <c r="J39" s="15">
        <f t="shared" ref="J39:L42" si="5">D39/1000</f>
        <v>28.764669999999999</v>
      </c>
      <c r="K39" s="15">
        <f t="shared" si="5"/>
        <v>28.916349999999998</v>
      </c>
      <c r="L39" s="15">
        <f t="shared" si="5"/>
        <v>0.5</v>
      </c>
    </row>
    <row r="40" spans="1:12" x14ac:dyDescent="0.3">
      <c r="A40" s="10">
        <v>300</v>
      </c>
      <c r="B40" s="10">
        <v>300</v>
      </c>
      <c r="C40" s="10">
        <v>1</v>
      </c>
      <c r="D40" s="11">
        <f t="shared" si="3"/>
        <v>33731.24</v>
      </c>
      <c r="E40" s="11">
        <f t="shared" si="3"/>
        <v>33891.379999999997</v>
      </c>
      <c r="F40" s="11">
        <f t="shared" si="3"/>
        <v>500</v>
      </c>
      <c r="G40" s="11">
        <f t="shared" si="4"/>
        <v>3373.1239999999998</v>
      </c>
      <c r="H40" s="11">
        <f t="shared" si="4"/>
        <v>3389.1379999999999</v>
      </c>
      <c r="I40" s="11">
        <f t="shared" si="4"/>
        <v>50</v>
      </c>
      <c r="J40" s="15">
        <f t="shared" si="5"/>
        <v>33.73124</v>
      </c>
      <c r="K40" s="15">
        <f t="shared" si="5"/>
        <v>33.891379999999998</v>
      </c>
      <c r="L40" s="15">
        <f t="shared" si="5"/>
        <v>0.5</v>
      </c>
    </row>
    <row r="41" spans="1:12" x14ac:dyDescent="0.3">
      <c r="A41" s="10">
        <v>150</v>
      </c>
      <c r="B41" s="10">
        <v>200</v>
      </c>
      <c r="C41" s="10">
        <v>1</v>
      </c>
      <c r="D41" s="11">
        <f t="shared" si="3"/>
        <v>16757.330000000002</v>
      </c>
      <c r="E41" s="11">
        <f t="shared" si="3"/>
        <v>22631.17</v>
      </c>
      <c r="F41" s="11">
        <f t="shared" si="3"/>
        <v>500</v>
      </c>
      <c r="G41" s="11">
        <f t="shared" si="4"/>
        <v>1675.7330000000002</v>
      </c>
      <c r="H41" s="11">
        <f t="shared" si="4"/>
        <v>2263.1169999999997</v>
      </c>
      <c r="I41" s="11">
        <f t="shared" si="4"/>
        <v>50</v>
      </c>
      <c r="J41" s="15">
        <f t="shared" si="5"/>
        <v>16.757330000000003</v>
      </c>
      <c r="K41" s="15">
        <f t="shared" si="5"/>
        <v>22.631169999999997</v>
      </c>
      <c r="L41" s="15">
        <f t="shared" si="5"/>
        <v>0.5</v>
      </c>
    </row>
    <row r="42" spans="1:12" x14ac:dyDescent="0.3">
      <c r="A42" s="10">
        <v>50</v>
      </c>
      <c r="B42" s="10">
        <v>450</v>
      </c>
      <c r="C42" s="10">
        <v>1</v>
      </c>
      <c r="D42" s="11">
        <f t="shared" si="3"/>
        <v>5205.34</v>
      </c>
      <c r="E42" s="11">
        <f t="shared" si="3"/>
        <v>51154.720000000001</v>
      </c>
      <c r="F42" s="11">
        <f t="shared" si="3"/>
        <v>500</v>
      </c>
      <c r="G42" s="11">
        <f t="shared" si="4"/>
        <v>520.53399999999999</v>
      </c>
      <c r="H42" s="11">
        <f t="shared" si="4"/>
        <v>5115.4719999999998</v>
      </c>
      <c r="I42" s="11">
        <f t="shared" si="4"/>
        <v>50</v>
      </c>
      <c r="J42" s="15">
        <f t="shared" si="5"/>
        <v>5.2053400000000005</v>
      </c>
      <c r="K42" s="15">
        <f t="shared" si="5"/>
        <v>51.154720000000005</v>
      </c>
      <c r="L42" s="15">
        <f t="shared" si="5"/>
        <v>0.5</v>
      </c>
    </row>
    <row r="46" spans="1:12" x14ac:dyDescent="0.3">
      <c r="D46" s="41" t="s">
        <v>2</v>
      </c>
      <c r="E46" s="42"/>
      <c r="F46" s="42"/>
      <c r="G46" s="42"/>
      <c r="H46" s="42"/>
      <c r="I46" s="42"/>
      <c r="J46" s="42"/>
      <c r="K46" s="42"/>
      <c r="L46" s="43"/>
    </row>
    <row r="47" spans="1:12" x14ac:dyDescent="0.3">
      <c r="A47" s="35" t="s">
        <v>3</v>
      </c>
      <c r="B47" s="36"/>
      <c r="C47" s="37"/>
      <c r="D47" s="38" t="s">
        <v>11</v>
      </c>
      <c r="E47" s="39"/>
      <c r="F47" s="40"/>
      <c r="G47" s="38" t="s">
        <v>5</v>
      </c>
      <c r="H47" s="39"/>
      <c r="I47" s="40"/>
      <c r="J47" s="38" t="s">
        <v>12</v>
      </c>
      <c r="K47" s="39"/>
      <c r="L47" s="40"/>
    </row>
    <row r="48" spans="1:12" x14ac:dyDescent="0.3">
      <c r="A48" s="7" t="s">
        <v>6</v>
      </c>
      <c r="B48" s="8" t="s">
        <v>7</v>
      </c>
      <c r="C48" s="9" t="s">
        <v>8</v>
      </c>
      <c r="D48" s="7" t="s">
        <v>6</v>
      </c>
      <c r="E48" s="8" t="s">
        <v>7</v>
      </c>
      <c r="F48" s="9" t="s">
        <v>8</v>
      </c>
      <c r="G48" s="7" t="s">
        <v>6</v>
      </c>
      <c r="H48" s="8" t="s">
        <v>7</v>
      </c>
      <c r="I48" s="9" t="s">
        <v>8</v>
      </c>
      <c r="J48" s="7" t="s">
        <v>6</v>
      </c>
      <c r="K48" s="8" t="s">
        <v>7</v>
      </c>
      <c r="L48" s="9" t="s">
        <v>8</v>
      </c>
    </row>
    <row r="49" spans="1:12" x14ac:dyDescent="0.3">
      <c r="A49" s="10">
        <v>256</v>
      </c>
      <c r="B49" s="10">
        <v>256</v>
      </c>
      <c r="C49" s="10">
        <v>1</v>
      </c>
      <c r="D49" s="10">
        <v>590</v>
      </c>
      <c r="E49" s="10">
        <v>90</v>
      </c>
      <c r="F49" s="10">
        <v>390</v>
      </c>
      <c r="G49" s="10">
        <v>-253.19</v>
      </c>
      <c r="H49" s="10">
        <v>0.122</v>
      </c>
      <c r="I49" s="10">
        <v>-290.82</v>
      </c>
      <c r="J49" s="15">
        <v>-32.200000000000003</v>
      </c>
      <c r="K49" s="15">
        <v>10.24</v>
      </c>
      <c r="L49" s="15">
        <v>0</v>
      </c>
    </row>
    <row r="50" spans="1:12" x14ac:dyDescent="0.3">
      <c r="A50" s="10">
        <v>300</v>
      </c>
      <c r="B50" s="10">
        <v>300</v>
      </c>
      <c r="C50" s="10">
        <v>1</v>
      </c>
      <c r="D50" s="10">
        <v>515</v>
      </c>
      <c r="E50" s="10">
        <v>35</v>
      </c>
      <c r="F50" s="10">
        <v>390</v>
      </c>
      <c r="G50" s="10">
        <v>-253.01499999999999</v>
      </c>
      <c r="H50" s="10">
        <v>0.36</v>
      </c>
      <c r="I50" s="10">
        <v>-290.98</v>
      </c>
      <c r="J50" s="15">
        <v>-6.05</v>
      </c>
      <c r="K50" s="15">
        <v>31.59</v>
      </c>
      <c r="L50" s="15">
        <v>0</v>
      </c>
    </row>
    <row r="51" spans="1:12" x14ac:dyDescent="0.3">
      <c r="A51" s="10">
        <v>150</v>
      </c>
      <c r="B51" s="10">
        <v>200</v>
      </c>
      <c r="C51" s="10">
        <v>1</v>
      </c>
      <c r="D51" s="10">
        <v>655</v>
      </c>
      <c r="E51" s="10">
        <v>170</v>
      </c>
      <c r="F51" s="10">
        <v>390</v>
      </c>
      <c r="G51" s="10">
        <v>-253.62700000000001</v>
      </c>
      <c r="H51" s="10">
        <v>-0.18049999999999999</v>
      </c>
      <c r="I51" s="10">
        <v>-290.04500000000002</v>
      </c>
      <c r="J51" s="15">
        <v>-86.58</v>
      </c>
      <c r="K51" s="15">
        <v>-13.67</v>
      </c>
      <c r="L51" s="15">
        <v>0</v>
      </c>
    </row>
    <row r="52" spans="1:12" x14ac:dyDescent="0.3">
      <c r="A52" s="10">
        <v>50</v>
      </c>
      <c r="B52" s="10">
        <v>450</v>
      </c>
      <c r="C52" s="10">
        <v>1</v>
      </c>
      <c r="D52" s="10">
        <v>355</v>
      </c>
      <c r="E52" s="10">
        <v>170</v>
      </c>
      <c r="F52" s="10">
        <v>390</v>
      </c>
      <c r="G52" s="10">
        <v>-254.03550000000001</v>
      </c>
      <c r="H52" s="10">
        <v>1.171</v>
      </c>
      <c r="I52" s="10">
        <v>-290.09500000000003</v>
      </c>
      <c r="J52" s="15">
        <v>-129.04</v>
      </c>
      <c r="K52" s="15">
        <v>81.25</v>
      </c>
      <c r="L52" s="15">
        <v>0</v>
      </c>
    </row>
    <row r="56" spans="1:12" x14ac:dyDescent="0.3">
      <c r="D56" s="41" t="s">
        <v>13</v>
      </c>
      <c r="E56" s="42"/>
      <c r="F56" s="42"/>
      <c r="G56" s="42"/>
      <c r="H56" s="42"/>
      <c r="I56" s="42"/>
      <c r="J56" s="42"/>
      <c r="K56" s="42"/>
      <c r="L56" s="43"/>
    </row>
    <row r="57" spans="1:12" x14ac:dyDescent="0.3">
      <c r="A57" s="35" t="s">
        <v>3</v>
      </c>
      <c r="B57" s="36"/>
      <c r="C57" s="37"/>
      <c r="D57" s="38" t="s">
        <v>11</v>
      </c>
      <c r="E57" s="39"/>
      <c r="F57" s="40"/>
      <c r="G57" s="38" t="s">
        <v>5</v>
      </c>
      <c r="H57" s="39"/>
      <c r="I57" s="40"/>
      <c r="J57" s="38" t="s">
        <v>12</v>
      </c>
      <c r="K57" s="39"/>
      <c r="L57" s="40"/>
    </row>
    <row r="58" spans="1:12" x14ac:dyDescent="0.3">
      <c r="A58" s="7" t="s">
        <v>6</v>
      </c>
      <c r="B58" s="8" t="s">
        <v>7</v>
      </c>
      <c r="C58" s="9" t="s">
        <v>8</v>
      </c>
      <c r="D58" s="7" t="s">
        <v>6</v>
      </c>
      <c r="E58" s="8" t="s">
        <v>7</v>
      </c>
      <c r="F58" s="9" t="s">
        <v>8</v>
      </c>
      <c r="G58" s="7" t="s">
        <v>6</v>
      </c>
      <c r="H58" s="8" t="s">
        <v>7</v>
      </c>
      <c r="I58" s="9" t="s">
        <v>8</v>
      </c>
      <c r="J58" s="7" t="s">
        <v>6</v>
      </c>
      <c r="K58" s="8" t="s">
        <v>7</v>
      </c>
      <c r="L58" s="9" t="s">
        <v>8</v>
      </c>
    </row>
    <row r="59" spans="1:12" x14ac:dyDescent="0.3">
      <c r="A59" s="10">
        <v>256</v>
      </c>
      <c r="B59" s="10">
        <v>256</v>
      </c>
      <c r="C59" s="10">
        <v>1</v>
      </c>
      <c r="D59" s="10">
        <v>590</v>
      </c>
      <c r="E59" s="10">
        <v>90</v>
      </c>
      <c r="F59" s="10">
        <v>390</v>
      </c>
      <c r="G59" s="15">
        <v>252.75700000000001</v>
      </c>
      <c r="H59" s="15">
        <v>0.122</v>
      </c>
      <c r="I59" s="15">
        <v>-291.20999999999998</v>
      </c>
      <c r="J59" s="15">
        <v>-36.11</v>
      </c>
      <c r="K59" s="15">
        <v>11.49</v>
      </c>
      <c r="L59" s="15">
        <v>0</v>
      </c>
    </row>
    <row r="60" spans="1:12" x14ac:dyDescent="0.3">
      <c r="A60" s="10">
        <v>300</v>
      </c>
      <c r="B60" s="10">
        <v>300</v>
      </c>
      <c r="C60" s="10">
        <v>1</v>
      </c>
      <c r="D60" s="10">
        <v>515</v>
      </c>
      <c r="E60" s="10">
        <v>35</v>
      </c>
      <c r="F60" s="10">
        <v>390</v>
      </c>
      <c r="G60" s="15">
        <v>252.94</v>
      </c>
      <c r="H60" s="15">
        <v>0.36</v>
      </c>
      <c r="I60" s="15">
        <v>-291.05</v>
      </c>
      <c r="J60" s="15">
        <v>-6.18</v>
      </c>
      <c r="K60" s="15">
        <v>32.24</v>
      </c>
      <c r="L60" s="15">
        <v>0</v>
      </c>
    </row>
    <row r="61" spans="1:12" x14ac:dyDescent="0.3">
      <c r="A61" s="10">
        <v>150</v>
      </c>
      <c r="B61" s="10">
        <v>200</v>
      </c>
      <c r="C61" s="10">
        <v>1</v>
      </c>
      <c r="D61" s="10">
        <v>655</v>
      </c>
      <c r="E61" s="10">
        <v>170</v>
      </c>
      <c r="F61" s="10">
        <v>390</v>
      </c>
      <c r="G61" s="15">
        <v>252.32</v>
      </c>
      <c r="H61" s="15">
        <v>-0.18049999999999999</v>
      </c>
      <c r="I61" s="15">
        <v>-291.58</v>
      </c>
      <c r="J61" s="15">
        <v>-122.16</v>
      </c>
      <c r="K61" s="15">
        <v>-19.29</v>
      </c>
      <c r="L61" s="15">
        <v>0</v>
      </c>
    </row>
    <row r="62" spans="1:12" x14ac:dyDescent="0.3">
      <c r="A62" s="10">
        <v>50</v>
      </c>
      <c r="B62" s="10">
        <v>450</v>
      </c>
      <c r="C62" s="10">
        <v>1</v>
      </c>
      <c r="D62" s="10">
        <v>355</v>
      </c>
      <c r="E62" s="10">
        <v>170</v>
      </c>
      <c r="F62" s="10">
        <v>390</v>
      </c>
      <c r="G62" s="15">
        <v>251.91</v>
      </c>
      <c r="H62" s="15">
        <v>1.17</v>
      </c>
      <c r="I62" s="15">
        <v>-291.94</v>
      </c>
      <c r="J62" s="15">
        <v>-228.05</v>
      </c>
      <c r="K62" s="15">
        <v>143.59</v>
      </c>
      <c r="L62" s="15">
        <v>0</v>
      </c>
    </row>
    <row r="66" spans="1:12" x14ac:dyDescent="0.3">
      <c r="D66" s="41" t="s">
        <v>13</v>
      </c>
      <c r="E66" s="42"/>
      <c r="F66" s="42"/>
      <c r="G66" s="42"/>
      <c r="H66" s="42"/>
      <c r="I66" s="42"/>
      <c r="J66" s="42"/>
      <c r="K66" s="42"/>
      <c r="L66" s="43"/>
    </row>
    <row r="67" spans="1:12" x14ac:dyDescent="0.3">
      <c r="A67" s="35" t="s">
        <v>3</v>
      </c>
      <c r="B67" s="36"/>
      <c r="C67" s="37"/>
      <c r="D67" s="38" t="s">
        <v>11</v>
      </c>
      <c r="E67" s="39"/>
      <c r="F67" s="40"/>
      <c r="G67" s="38" t="s">
        <v>14</v>
      </c>
      <c r="H67" s="39"/>
      <c r="I67" s="40"/>
      <c r="J67" s="38" t="s">
        <v>15</v>
      </c>
      <c r="K67" s="39"/>
      <c r="L67" s="40"/>
    </row>
    <row r="68" spans="1:12" x14ac:dyDescent="0.3">
      <c r="A68" s="7" t="s">
        <v>6</v>
      </c>
      <c r="B68" s="8" t="s">
        <v>7</v>
      </c>
      <c r="C68" s="9" t="s">
        <v>8</v>
      </c>
      <c r="D68" s="7" t="s">
        <v>6</v>
      </c>
      <c r="E68" s="8" t="s">
        <v>7</v>
      </c>
      <c r="F68" s="9" t="s">
        <v>8</v>
      </c>
      <c r="G68" s="7" t="s">
        <v>6</v>
      </c>
      <c r="H68" s="8" t="s">
        <v>7</v>
      </c>
      <c r="I68" s="9" t="s">
        <v>8</v>
      </c>
      <c r="J68" s="7" t="s">
        <v>6</v>
      </c>
      <c r="K68" s="8" t="s">
        <v>7</v>
      </c>
      <c r="L68" s="9" t="s">
        <v>8</v>
      </c>
    </row>
    <row r="69" spans="1:12" x14ac:dyDescent="0.3">
      <c r="A69" s="10">
        <v>256</v>
      </c>
      <c r="B69" s="10">
        <v>256</v>
      </c>
      <c r="C69" s="10">
        <v>1</v>
      </c>
      <c r="D69" s="10">
        <v>590</v>
      </c>
      <c r="E69" s="10">
        <v>90</v>
      </c>
      <c r="F69" s="10">
        <v>390</v>
      </c>
      <c r="G69" s="15">
        <v>252.75700000000001</v>
      </c>
      <c r="H69" s="15">
        <v>0.122</v>
      </c>
      <c r="I69" s="15">
        <v>-291.20999999999998</v>
      </c>
      <c r="J69" s="10">
        <v>-253.19</v>
      </c>
      <c r="K69" s="10">
        <v>0.122</v>
      </c>
      <c r="L69" s="10">
        <v>-290.82</v>
      </c>
    </row>
    <row r="70" spans="1:12" x14ac:dyDescent="0.3">
      <c r="A70" s="10">
        <v>300</v>
      </c>
      <c r="B70" s="10">
        <v>300</v>
      </c>
      <c r="C70" s="10">
        <v>1</v>
      </c>
      <c r="D70" s="10">
        <v>515</v>
      </c>
      <c r="E70" s="10">
        <v>35</v>
      </c>
      <c r="F70" s="10">
        <v>390</v>
      </c>
      <c r="G70" s="15">
        <v>252.94</v>
      </c>
      <c r="H70" s="15">
        <v>0.36</v>
      </c>
      <c r="I70" s="15">
        <v>-291.05</v>
      </c>
      <c r="J70" s="10">
        <v>-253.01499999999999</v>
      </c>
      <c r="K70" s="10">
        <v>0.36</v>
      </c>
      <c r="L70" s="10">
        <v>-290.98</v>
      </c>
    </row>
    <row r="71" spans="1:12" x14ac:dyDescent="0.3">
      <c r="A71" s="10">
        <v>150</v>
      </c>
      <c r="B71" s="10">
        <v>200</v>
      </c>
      <c r="C71" s="10">
        <v>1</v>
      </c>
      <c r="D71" s="10">
        <v>655</v>
      </c>
      <c r="E71" s="10">
        <v>170</v>
      </c>
      <c r="F71" s="10">
        <v>390</v>
      </c>
      <c r="G71" s="15">
        <v>252.32</v>
      </c>
      <c r="H71" s="15">
        <v>-0.18049999999999999</v>
      </c>
      <c r="I71" s="15">
        <v>-291.58</v>
      </c>
      <c r="J71" s="10">
        <v>-253.62700000000001</v>
      </c>
      <c r="K71" s="10">
        <v>-0.18049999999999999</v>
      </c>
      <c r="L71" s="10">
        <v>-290.04500000000002</v>
      </c>
    </row>
    <row r="72" spans="1:12" x14ac:dyDescent="0.3">
      <c r="A72" s="10">
        <v>50</v>
      </c>
      <c r="B72" s="10">
        <v>450</v>
      </c>
      <c r="C72" s="10">
        <v>1</v>
      </c>
      <c r="D72" s="10">
        <v>355</v>
      </c>
      <c r="E72" s="10">
        <v>170</v>
      </c>
      <c r="F72" s="10">
        <v>390</v>
      </c>
      <c r="G72" s="15">
        <v>251.91</v>
      </c>
      <c r="H72" s="15">
        <v>1.17</v>
      </c>
      <c r="I72" s="15">
        <v>-291.94</v>
      </c>
      <c r="J72" s="10">
        <v>-254.03550000000001</v>
      </c>
      <c r="K72" s="10">
        <v>1.171</v>
      </c>
      <c r="L72" s="10">
        <v>-290.09500000000003</v>
      </c>
    </row>
    <row r="75" spans="1:12" x14ac:dyDescent="0.3">
      <c r="D75" s="41" t="s">
        <v>13</v>
      </c>
      <c r="E75" s="42"/>
      <c r="F75" s="42"/>
      <c r="G75" s="42"/>
      <c r="H75" s="42"/>
      <c r="I75" s="43"/>
    </row>
    <row r="76" spans="1:12" x14ac:dyDescent="0.3">
      <c r="A76" s="38" t="s">
        <v>11</v>
      </c>
      <c r="B76" s="39"/>
      <c r="C76" s="40"/>
      <c r="D76" s="38" t="s">
        <v>14</v>
      </c>
      <c r="E76" s="39"/>
      <c r="F76" s="40"/>
      <c r="G76" s="38" t="s">
        <v>15</v>
      </c>
      <c r="H76" s="39"/>
      <c r="I76" s="40"/>
    </row>
    <row r="77" spans="1:12" x14ac:dyDescent="0.3">
      <c r="A77" s="7" t="s">
        <v>6</v>
      </c>
      <c r="B77" s="8" t="s">
        <v>7</v>
      </c>
      <c r="C77" s="9" t="s">
        <v>8</v>
      </c>
      <c r="D77" s="7" t="s">
        <v>6</v>
      </c>
      <c r="E77" s="8" t="s">
        <v>7</v>
      </c>
      <c r="F77" s="9" t="s">
        <v>8</v>
      </c>
      <c r="G77" s="7" t="s">
        <v>6</v>
      </c>
      <c r="H77" s="8" t="s">
        <v>7</v>
      </c>
      <c r="I77" s="9" t="s">
        <v>8</v>
      </c>
    </row>
    <row r="78" spans="1:12" x14ac:dyDescent="0.3">
      <c r="A78" s="10">
        <v>590</v>
      </c>
      <c r="B78" s="10">
        <v>90</v>
      </c>
      <c r="C78" s="10">
        <v>390</v>
      </c>
      <c r="D78" s="15">
        <v>252.75700000000001</v>
      </c>
      <c r="E78" s="15">
        <v>0.122</v>
      </c>
      <c r="F78" s="15">
        <v>-291.20999999999998</v>
      </c>
      <c r="G78" s="10">
        <v>-253.19</v>
      </c>
      <c r="H78" s="10">
        <v>0.122</v>
      </c>
      <c r="I78" s="10">
        <v>-290.82</v>
      </c>
    </row>
    <row r="79" spans="1:12" x14ac:dyDescent="0.3">
      <c r="A79" s="10">
        <v>515</v>
      </c>
      <c r="B79" s="10">
        <v>35</v>
      </c>
      <c r="C79" s="10">
        <v>390</v>
      </c>
      <c r="D79" s="15">
        <v>252.94</v>
      </c>
      <c r="E79" s="15">
        <v>0.36</v>
      </c>
      <c r="F79" s="15">
        <v>-291.05</v>
      </c>
      <c r="G79" s="10">
        <v>-253.01499999999999</v>
      </c>
      <c r="H79" s="10">
        <v>0.36</v>
      </c>
      <c r="I79" s="10">
        <v>-290.98</v>
      </c>
    </row>
    <row r="80" spans="1:12" x14ac:dyDescent="0.3">
      <c r="A80" s="10">
        <v>655</v>
      </c>
      <c r="B80" s="10">
        <v>170</v>
      </c>
      <c r="C80" s="10">
        <v>390</v>
      </c>
      <c r="D80" s="15">
        <v>252.32</v>
      </c>
      <c r="E80" s="15">
        <v>-0.18049999999999999</v>
      </c>
      <c r="F80" s="15">
        <v>-291.58</v>
      </c>
      <c r="G80" s="10">
        <v>-253.62700000000001</v>
      </c>
      <c r="H80" s="10">
        <v>-0.18049999999999999</v>
      </c>
      <c r="I80" s="10">
        <v>-290.04500000000002</v>
      </c>
    </row>
    <row r="81" spans="1:9" x14ac:dyDescent="0.3">
      <c r="A81" s="10">
        <v>355</v>
      </c>
      <c r="B81" s="10">
        <v>170</v>
      </c>
      <c r="C81" s="10">
        <v>390</v>
      </c>
      <c r="D81" s="15">
        <v>251.91</v>
      </c>
      <c r="E81" s="15">
        <v>1.17</v>
      </c>
      <c r="F81" s="15">
        <v>-291.94</v>
      </c>
      <c r="G81" s="10">
        <v>-254.03550000000001</v>
      </c>
      <c r="H81" s="10">
        <v>1.171</v>
      </c>
      <c r="I81" s="10">
        <v>-290.09500000000003</v>
      </c>
    </row>
  </sheetData>
  <mergeCells count="15">
    <mergeCell ref="D26:F26"/>
    <mergeCell ref="G26:I26"/>
    <mergeCell ref="J26:O26"/>
    <mergeCell ref="A27:C27"/>
    <mergeCell ref="D27:F27"/>
    <mergeCell ref="G27:I27"/>
    <mergeCell ref="J27:L27"/>
    <mergeCell ref="M27:O27"/>
    <mergeCell ref="A15:L15"/>
    <mergeCell ref="A16:F16"/>
    <mergeCell ref="G16:L16"/>
    <mergeCell ref="A17:C17"/>
    <mergeCell ref="D17:F17"/>
    <mergeCell ref="G17:I17"/>
    <mergeCell ref="J17:L17"/>
  </mergeCells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7" zoomScaleNormal="100" workbookViewId="0">
      <selection activeCell="G26" sqref="G26:L32"/>
    </sheetView>
  </sheetViews>
  <sheetFormatPr baseColWidth="10" defaultColWidth="11.5546875" defaultRowHeight="14.4" x14ac:dyDescent="0.3"/>
  <cols>
    <col min="7" max="7" width="14.109375" customWidth="1"/>
    <col min="10" max="10" width="12.109375" customWidth="1"/>
    <col min="12" max="12" width="15.21875" customWidth="1"/>
  </cols>
  <sheetData>
    <row r="1" spans="1:12" x14ac:dyDescent="0.3">
      <c r="E1" s="10"/>
      <c r="F1" s="10" t="s">
        <v>16</v>
      </c>
      <c r="G1" s="10" t="s">
        <v>17</v>
      </c>
    </row>
    <row r="2" spans="1:12" x14ac:dyDescent="0.3">
      <c r="E2" s="16" t="s">
        <v>18</v>
      </c>
      <c r="F2" s="10">
        <v>41</v>
      </c>
      <c r="G2" s="10">
        <f>RADIANS(F2)</f>
        <v>0.71558499331767511</v>
      </c>
    </row>
    <row r="4" spans="1:12" x14ac:dyDescent="0.3">
      <c r="E4" s="17" t="s">
        <v>19</v>
      </c>
      <c r="F4" s="18" t="s">
        <v>20</v>
      </c>
      <c r="G4" s="19" t="s">
        <v>21</v>
      </c>
    </row>
    <row r="5" spans="1:12" x14ac:dyDescent="0.3">
      <c r="E5" s="10">
        <v>0</v>
      </c>
      <c r="F5" s="10">
        <v>0</v>
      </c>
      <c r="G5" s="10">
        <v>390</v>
      </c>
    </row>
    <row r="7" spans="1:12" x14ac:dyDescent="0.3">
      <c r="E7" s="1" t="s">
        <v>22</v>
      </c>
      <c r="F7" s="1"/>
      <c r="G7" s="1"/>
    </row>
    <row r="8" spans="1:12" x14ac:dyDescent="0.3">
      <c r="E8" s="10">
        <v>1</v>
      </c>
      <c r="F8" s="10">
        <v>0</v>
      </c>
      <c r="G8" s="10">
        <v>0</v>
      </c>
    </row>
    <row r="9" spans="1:12" x14ac:dyDescent="0.3">
      <c r="E9" s="10">
        <v>0</v>
      </c>
      <c r="F9" s="10">
        <f>COS(G2)</f>
        <v>0.75470958022277201</v>
      </c>
      <c r="G9" s="10">
        <f>SIN(G2)</f>
        <v>0.65605902899050728</v>
      </c>
    </row>
    <row r="10" spans="1:12" x14ac:dyDescent="0.3">
      <c r="E10" s="10">
        <v>0</v>
      </c>
      <c r="F10" s="10">
        <f>-SIN(G2)</f>
        <v>-0.65605902899050728</v>
      </c>
      <c r="G10" s="10">
        <f>COS(G2)</f>
        <v>0.75470958022277201</v>
      </c>
    </row>
    <row r="15" spans="1:12" x14ac:dyDescent="0.3">
      <c r="G15" s="2" t="s">
        <v>13</v>
      </c>
      <c r="H15" s="2"/>
      <c r="I15" s="2"/>
      <c r="J15" s="2"/>
      <c r="K15" s="2"/>
      <c r="L15" s="2"/>
    </row>
    <row r="16" spans="1:12" x14ac:dyDescent="0.3">
      <c r="A16" s="4" t="s">
        <v>3</v>
      </c>
      <c r="B16" s="4"/>
      <c r="C16" s="4"/>
      <c r="D16" s="3" t="s">
        <v>11</v>
      </c>
      <c r="E16" s="3"/>
      <c r="F16" s="3"/>
      <c r="G16" s="3" t="s">
        <v>14</v>
      </c>
      <c r="H16" s="3"/>
      <c r="I16" s="3"/>
      <c r="J16" s="3" t="s">
        <v>23</v>
      </c>
      <c r="K16" s="3"/>
      <c r="L16" s="3"/>
    </row>
    <row r="17" spans="1:12" x14ac:dyDescent="0.3">
      <c r="A17" s="7" t="s">
        <v>6</v>
      </c>
      <c r="B17" s="8" t="s">
        <v>7</v>
      </c>
      <c r="C17" s="9" t="s">
        <v>8</v>
      </c>
      <c r="D17" s="7" t="s">
        <v>6</v>
      </c>
      <c r="E17" s="8" t="s">
        <v>7</v>
      </c>
      <c r="F17" s="9" t="s">
        <v>8</v>
      </c>
      <c r="G17" s="7" t="s">
        <v>6</v>
      </c>
      <c r="H17" s="8" t="s">
        <v>7</v>
      </c>
      <c r="I17" s="9" t="s">
        <v>8</v>
      </c>
      <c r="J17" s="7" t="s">
        <v>6</v>
      </c>
      <c r="K17" s="8" t="s">
        <v>7</v>
      </c>
      <c r="L17" s="9" t="s">
        <v>8</v>
      </c>
    </row>
    <row r="18" spans="1:12" x14ac:dyDescent="0.3">
      <c r="A18" s="10">
        <v>256</v>
      </c>
      <c r="B18" s="10">
        <v>256</v>
      </c>
      <c r="C18" s="10">
        <v>1</v>
      </c>
      <c r="D18" s="10">
        <v>590</v>
      </c>
      <c r="E18" s="10">
        <v>90</v>
      </c>
      <c r="F18" s="10">
        <v>390</v>
      </c>
      <c r="G18" s="15">
        <v>-0.28989372000000002</v>
      </c>
      <c r="H18" s="15">
        <v>-252.884154</v>
      </c>
      <c r="I18" s="15">
        <v>-291.09616899999997</v>
      </c>
      <c r="J18" s="10">
        <v>-26.33</v>
      </c>
      <c r="K18" s="10">
        <v>14.7</v>
      </c>
      <c r="L18" s="10">
        <v>0</v>
      </c>
    </row>
    <row r="19" spans="1:12" x14ac:dyDescent="0.3">
      <c r="A19" s="10">
        <v>300</v>
      </c>
      <c r="B19" s="10">
        <v>300</v>
      </c>
      <c r="C19" s="10">
        <v>1</v>
      </c>
      <c r="D19" s="10">
        <v>515</v>
      </c>
      <c r="E19" s="10">
        <v>35</v>
      </c>
      <c r="F19" s="10">
        <v>390</v>
      </c>
      <c r="G19" s="15">
        <v>-5.2055876899999999E-2</v>
      </c>
      <c r="H19" s="15">
        <v>-252.704655</v>
      </c>
      <c r="I19" s="15">
        <v>-291.252205</v>
      </c>
      <c r="J19" s="10">
        <v>-4.97</v>
      </c>
      <c r="K19" s="10">
        <v>45.52</v>
      </c>
      <c r="L19" s="10">
        <v>0</v>
      </c>
    </row>
    <row r="20" spans="1:12" x14ac:dyDescent="0.3">
      <c r="A20" s="10">
        <v>150</v>
      </c>
      <c r="B20" s="10">
        <v>200</v>
      </c>
      <c r="C20" s="10">
        <v>1</v>
      </c>
      <c r="D20" s="10">
        <v>655</v>
      </c>
      <c r="E20" s="10">
        <v>170</v>
      </c>
      <c r="F20" s="10">
        <v>390</v>
      </c>
      <c r="G20" s="15">
        <v>-0.86286669000000005</v>
      </c>
      <c r="H20" s="15">
        <v>-253.11260619000001</v>
      </c>
      <c r="I20" s="15">
        <v>-290.89757850000001</v>
      </c>
      <c r="J20" s="10">
        <v>-73.849999999999994</v>
      </c>
      <c r="K20" s="10">
        <v>-20.47</v>
      </c>
      <c r="L20" s="10">
        <v>0</v>
      </c>
    </row>
    <row r="21" spans="1:12" x14ac:dyDescent="0.3">
      <c r="A21" s="10">
        <v>50</v>
      </c>
      <c r="B21" s="10">
        <v>450</v>
      </c>
      <c r="C21" s="10">
        <v>1</v>
      </c>
      <c r="D21" s="10">
        <v>355</v>
      </c>
      <c r="E21" s="10">
        <v>170</v>
      </c>
      <c r="F21" s="10">
        <v>390</v>
      </c>
      <c r="G21" s="15">
        <v>-1.40340723</v>
      </c>
      <c r="H21" s="15">
        <v>-252.09272838000001</v>
      </c>
      <c r="I21" s="15">
        <v>-291.78414476</v>
      </c>
      <c r="J21" s="10">
        <v>-161.83000000000001</v>
      </c>
      <c r="K21" s="10">
        <v>178.89</v>
      </c>
      <c r="L21" s="10">
        <v>0</v>
      </c>
    </row>
    <row r="26" spans="1:12" x14ac:dyDescent="0.3">
      <c r="G26" s="2" t="s">
        <v>13</v>
      </c>
      <c r="H26" s="2"/>
      <c r="I26" s="2"/>
      <c r="J26" s="2"/>
      <c r="K26" s="2"/>
      <c r="L26" s="2"/>
    </row>
    <row r="27" spans="1:12" x14ac:dyDescent="0.3">
      <c r="A27" s="4" t="s">
        <v>3</v>
      </c>
      <c r="B27" s="4"/>
      <c r="C27" s="4"/>
      <c r="D27" s="3" t="s">
        <v>11</v>
      </c>
      <c r="E27" s="3"/>
      <c r="F27" s="3"/>
      <c r="G27" s="3" t="s">
        <v>15</v>
      </c>
      <c r="H27" s="3"/>
      <c r="I27" s="3"/>
      <c r="J27" s="3" t="s">
        <v>24</v>
      </c>
      <c r="K27" s="3"/>
      <c r="L27" s="3"/>
    </row>
    <row r="28" spans="1:12" x14ac:dyDescent="0.3">
      <c r="A28" s="7" t="s">
        <v>6</v>
      </c>
      <c r="B28" s="8" t="s">
        <v>7</v>
      </c>
      <c r="C28" s="9" t="s">
        <v>8</v>
      </c>
      <c r="D28" s="7" t="s">
        <v>6</v>
      </c>
      <c r="E28" s="8" t="s">
        <v>7</v>
      </c>
      <c r="F28" s="9" t="s">
        <v>8</v>
      </c>
      <c r="G28" s="7" t="s">
        <v>6</v>
      </c>
      <c r="H28" s="8" t="s">
        <v>7</v>
      </c>
      <c r="I28" s="9" t="s">
        <v>8</v>
      </c>
      <c r="J28" s="7" t="s">
        <v>6</v>
      </c>
      <c r="K28" s="8" t="s">
        <v>7</v>
      </c>
      <c r="L28" s="9" t="s">
        <v>8</v>
      </c>
    </row>
    <row r="29" spans="1:12" x14ac:dyDescent="0.3">
      <c r="A29" s="10">
        <v>256</v>
      </c>
      <c r="B29" s="10">
        <v>256</v>
      </c>
      <c r="C29" s="10">
        <v>1</v>
      </c>
      <c r="D29" s="10">
        <v>590</v>
      </c>
      <c r="E29" s="10">
        <v>90</v>
      </c>
      <c r="F29" s="10">
        <v>390</v>
      </c>
      <c r="G29" s="15">
        <v>-0.28989372000000002</v>
      </c>
      <c r="H29" s="15">
        <v>253.06856999999999</v>
      </c>
      <c r="I29" s="15">
        <v>-290.93585899999999</v>
      </c>
      <c r="J29" s="10">
        <v>-25.09</v>
      </c>
      <c r="K29" s="10">
        <v>14.01</v>
      </c>
      <c r="L29" s="10">
        <v>0</v>
      </c>
    </row>
    <row r="30" spans="1:12" x14ac:dyDescent="0.3">
      <c r="A30" s="10">
        <v>300</v>
      </c>
      <c r="B30" s="10">
        <v>300</v>
      </c>
      <c r="C30" s="10">
        <v>1</v>
      </c>
      <c r="D30" s="10">
        <v>515</v>
      </c>
      <c r="E30" s="10">
        <v>35</v>
      </c>
      <c r="F30" s="10">
        <v>390</v>
      </c>
      <c r="G30" s="15">
        <v>-5.2055876899999999E-2</v>
      </c>
      <c r="H30" s="15">
        <v>253.24806799999999</v>
      </c>
      <c r="I30" s="15">
        <v>-290.77982300000002</v>
      </c>
      <c r="J30" s="10">
        <v>-4.3099999999999996</v>
      </c>
      <c r="K30" s="10">
        <v>39.47</v>
      </c>
      <c r="L30" s="10">
        <v>0</v>
      </c>
    </row>
    <row r="31" spans="1:12" x14ac:dyDescent="0.3">
      <c r="A31" s="10">
        <v>150</v>
      </c>
      <c r="B31" s="10">
        <v>200</v>
      </c>
      <c r="C31" s="10">
        <v>1</v>
      </c>
      <c r="D31" s="10">
        <v>655</v>
      </c>
      <c r="E31" s="10">
        <v>170</v>
      </c>
      <c r="F31" s="10">
        <v>390</v>
      </c>
      <c r="G31" s="15">
        <v>-0.86286669000000005</v>
      </c>
      <c r="H31" s="15">
        <v>252.84011706000001</v>
      </c>
      <c r="I31" s="15">
        <v>-291.13444969</v>
      </c>
      <c r="J31" s="10">
        <v>-79.31</v>
      </c>
      <c r="K31" s="10">
        <v>-21.99</v>
      </c>
      <c r="L31" s="10">
        <v>0</v>
      </c>
    </row>
    <row r="32" spans="1:12" x14ac:dyDescent="0.3">
      <c r="A32" s="10">
        <v>50</v>
      </c>
      <c r="B32" s="10">
        <v>450</v>
      </c>
      <c r="C32" s="10">
        <v>1</v>
      </c>
      <c r="D32" s="10">
        <v>355</v>
      </c>
      <c r="E32" s="10">
        <v>170</v>
      </c>
      <c r="F32" s="10">
        <v>390</v>
      </c>
      <c r="G32" s="15">
        <v>-1.40340723</v>
      </c>
      <c r="H32" s="15">
        <v>253.85999487000001</v>
      </c>
      <c r="I32" s="15">
        <v>-290.24788344000001</v>
      </c>
      <c r="J32" s="10">
        <v>-101.02</v>
      </c>
      <c r="K32" s="10">
        <v>111.67</v>
      </c>
      <c r="L32" s="10">
        <v>0</v>
      </c>
    </row>
  </sheetData>
  <mergeCells count="11">
    <mergeCell ref="G26:L26"/>
    <mergeCell ref="A27:C27"/>
    <mergeCell ref="D27:F27"/>
    <mergeCell ref="G27:I27"/>
    <mergeCell ref="J27:L27"/>
    <mergeCell ref="E7:G7"/>
    <mergeCell ref="G15:L15"/>
    <mergeCell ref="A16:C16"/>
    <mergeCell ref="D16:F16"/>
    <mergeCell ref="G16:I16"/>
    <mergeCell ref="J16:L1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63D4-C7B5-4F20-9058-B1E5DAAD244D}">
  <dimension ref="A1:O40"/>
  <sheetViews>
    <sheetView tabSelected="1" workbookViewId="0">
      <selection activeCell="N9" sqref="N9"/>
    </sheetView>
  </sheetViews>
  <sheetFormatPr baseColWidth="10" defaultRowHeight="14.4" x14ac:dyDescent="0.3"/>
  <cols>
    <col min="1" max="1" width="12.88671875" customWidth="1"/>
    <col min="2" max="2" width="14.21875" customWidth="1"/>
    <col min="5" max="5" width="13.5546875" customWidth="1"/>
    <col min="6" max="6" width="15.33203125" customWidth="1"/>
    <col min="9" max="9" width="13.109375" customWidth="1"/>
    <col min="10" max="10" width="13" customWidth="1"/>
    <col min="11" max="11" width="13.6640625" customWidth="1"/>
    <col min="12" max="12" width="13.109375" customWidth="1"/>
    <col min="13" max="13" width="13.21875" customWidth="1"/>
    <col min="15" max="15" width="12.77734375" customWidth="1"/>
  </cols>
  <sheetData>
    <row r="1" spans="1:15" x14ac:dyDescent="0.3">
      <c r="M1" s="10"/>
      <c r="N1" s="10" t="s">
        <v>16</v>
      </c>
      <c r="O1" s="10" t="s">
        <v>17</v>
      </c>
    </row>
    <row r="2" spans="1:15" x14ac:dyDescent="0.3">
      <c r="M2" s="16" t="s">
        <v>18</v>
      </c>
      <c r="N2" s="10">
        <v>41</v>
      </c>
      <c r="O2" s="10">
        <f>RADIANS(N2)</f>
        <v>0.71558499331767511</v>
      </c>
    </row>
    <row r="4" spans="1:15" x14ac:dyDescent="0.3">
      <c r="M4" s="17" t="s">
        <v>19</v>
      </c>
      <c r="N4" s="18" t="s">
        <v>20</v>
      </c>
      <c r="O4" s="19" t="s">
        <v>21</v>
      </c>
    </row>
    <row r="5" spans="1:15" x14ac:dyDescent="0.3">
      <c r="M5" s="10">
        <v>0</v>
      </c>
      <c r="N5" s="10">
        <v>0</v>
      </c>
      <c r="O5" s="10">
        <v>390</v>
      </c>
    </row>
    <row r="7" spans="1:15" x14ac:dyDescent="0.3">
      <c r="M7" s="1" t="s">
        <v>22</v>
      </c>
      <c r="N7" s="1"/>
      <c r="O7" s="1"/>
    </row>
    <row r="8" spans="1:15" x14ac:dyDescent="0.3">
      <c r="M8" s="10">
        <v>1</v>
      </c>
      <c r="N8" s="10">
        <v>0</v>
      </c>
      <c r="O8" s="10">
        <v>0</v>
      </c>
    </row>
    <row r="9" spans="1:15" x14ac:dyDescent="0.3">
      <c r="M9" s="10">
        <v>0</v>
      </c>
      <c r="N9" s="10">
        <f>COS(O2)</f>
        <v>0.75470958022277201</v>
      </c>
      <c r="O9" s="10">
        <f>SIN(O2)</f>
        <v>0.65605902899050728</v>
      </c>
    </row>
    <row r="10" spans="1:15" x14ac:dyDescent="0.3">
      <c r="M10" s="10">
        <v>0</v>
      </c>
      <c r="N10" s="10">
        <f>-SIN(O2)</f>
        <v>-0.65605902899050728</v>
      </c>
      <c r="O10" s="10">
        <f>COS(O2)</f>
        <v>0.75470958022277201</v>
      </c>
    </row>
    <row r="16" spans="1:15" x14ac:dyDescent="0.3">
      <c r="A16" s="4" t="s">
        <v>3</v>
      </c>
      <c r="B16" s="4"/>
      <c r="C16" s="4"/>
      <c r="D16" s="3" t="s">
        <v>11</v>
      </c>
      <c r="E16" s="3"/>
      <c r="F16" s="3"/>
    </row>
    <row r="17" spans="1:13" x14ac:dyDescent="0.3">
      <c r="A17" s="7" t="s">
        <v>6</v>
      </c>
      <c r="B17" s="8" t="s">
        <v>7</v>
      </c>
      <c r="C17" s="9" t="s">
        <v>8</v>
      </c>
      <c r="D17" s="7" t="s">
        <v>6</v>
      </c>
      <c r="E17" s="8" t="s">
        <v>7</v>
      </c>
      <c r="F17" s="9" t="s">
        <v>8</v>
      </c>
    </row>
    <row r="18" spans="1:13" x14ac:dyDescent="0.3">
      <c r="A18" s="10">
        <v>256</v>
      </c>
      <c r="B18" s="10">
        <v>256</v>
      </c>
      <c r="C18" s="10">
        <v>1</v>
      </c>
      <c r="D18" s="10">
        <v>-90</v>
      </c>
      <c r="E18" s="10">
        <v>590</v>
      </c>
      <c r="F18" s="10">
        <v>390</v>
      </c>
    </row>
    <row r="19" spans="1:13" x14ac:dyDescent="0.3">
      <c r="A19" s="10">
        <v>300</v>
      </c>
      <c r="B19" s="10">
        <v>300</v>
      </c>
      <c r="C19" s="10">
        <v>1</v>
      </c>
      <c r="D19" s="10">
        <v>-35</v>
      </c>
      <c r="E19" s="10">
        <v>515</v>
      </c>
      <c r="F19" s="10">
        <v>390</v>
      </c>
    </row>
    <row r="20" spans="1:13" x14ac:dyDescent="0.3">
      <c r="A20" s="10">
        <v>150</v>
      </c>
      <c r="B20" s="10">
        <v>200</v>
      </c>
      <c r="C20" s="10">
        <v>1</v>
      </c>
      <c r="D20" s="10">
        <v>-170</v>
      </c>
      <c r="E20" s="10">
        <v>655</v>
      </c>
      <c r="F20" s="10">
        <v>390</v>
      </c>
    </row>
    <row r="21" spans="1:13" x14ac:dyDescent="0.3">
      <c r="A21" s="10">
        <v>50</v>
      </c>
      <c r="B21" s="10">
        <v>450</v>
      </c>
      <c r="C21" s="10">
        <v>1</v>
      </c>
      <c r="D21" s="10">
        <v>-170</v>
      </c>
      <c r="E21" s="10">
        <v>355</v>
      </c>
      <c r="F21" s="10">
        <v>390</v>
      </c>
    </row>
    <row r="23" spans="1:13" x14ac:dyDescent="0.3">
      <c r="A23" s="2" t="s">
        <v>13</v>
      </c>
      <c r="B23" s="2"/>
      <c r="C23" s="2"/>
      <c r="D23" s="2"/>
      <c r="E23" s="2"/>
      <c r="F23" s="2"/>
      <c r="H23" s="2" t="s">
        <v>13</v>
      </c>
      <c r="I23" s="2"/>
      <c r="J23" s="2"/>
      <c r="K23" s="2"/>
      <c r="L23" s="2"/>
      <c r="M23" s="2"/>
    </row>
    <row r="24" spans="1:13" x14ac:dyDescent="0.3">
      <c r="A24" s="3" t="s">
        <v>14</v>
      </c>
      <c r="B24" s="3"/>
      <c r="C24" s="3"/>
      <c r="D24" s="3" t="s">
        <v>23</v>
      </c>
      <c r="E24" s="3"/>
      <c r="F24" s="3"/>
      <c r="H24" s="3" t="s">
        <v>15</v>
      </c>
      <c r="I24" s="3"/>
      <c r="J24" s="3"/>
      <c r="K24" s="3" t="s">
        <v>24</v>
      </c>
      <c r="L24" s="3"/>
      <c r="M24" s="3"/>
    </row>
    <row r="25" spans="1:13" x14ac:dyDescent="0.3">
      <c r="A25" s="7" t="s">
        <v>6</v>
      </c>
      <c r="B25" s="8" t="s">
        <v>7</v>
      </c>
      <c r="C25" s="9" t="s">
        <v>8</v>
      </c>
      <c r="D25" s="7" t="s">
        <v>6</v>
      </c>
      <c r="E25" s="8" t="s">
        <v>7</v>
      </c>
      <c r="F25" s="9" t="s">
        <v>8</v>
      </c>
      <c r="H25" s="7" t="s">
        <v>6</v>
      </c>
      <c r="I25" s="8" t="s">
        <v>7</v>
      </c>
      <c r="J25" s="9" t="s">
        <v>8</v>
      </c>
      <c r="K25" s="7" t="s">
        <v>6</v>
      </c>
      <c r="L25" s="8" t="s">
        <v>7</v>
      </c>
      <c r="M25" s="9" t="s">
        <v>8</v>
      </c>
    </row>
    <row r="26" spans="1:13" x14ac:dyDescent="0.3">
      <c r="A26" s="15">
        <v>-0.28989372000000002</v>
      </c>
      <c r="B26" s="15">
        <v>-252.884154</v>
      </c>
      <c r="C26" s="15">
        <v>-291.09616899999997</v>
      </c>
      <c r="D26" s="10">
        <v>-26.33</v>
      </c>
      <c r="E26" s="10">
        <v>14.7</v>
      </c>
      <c r="F26" s="10">
        <v>0</v>
      </c>
      <c r="H26" s="15">
        <v>-0.28989372000000002</v>
      </c>
      <c r="I26" s="15">
        <v>253.06856999999999</v>
      </c>
      <c r="J26" s="15">
        <v>-290.93585899999999</v>
      </c>
      <c r="K26" s="10">
        <v>-25.09</v>
      </c>
      <c r="L26" s="10">
        <v>14.01</v>
      </c>
      <c r="M26" s="10">
        <v>0</v>
      </c>
    </row>
    <row r="27" spans="1:13" x14ac:dyDescent="0.3">
      <c r="A27" s="15">
        <v>-5.2055876899999999E-2</v>
      </c>
      <c r="B27" s="15">
        <v>-252.704655</v>
      </c>
      <c r="C27" s="15">
        <v>-291.252205</v>
      </c>
      <c r="D27" s="10">
        <v>-4.97</v>
      </c>
      <c r="E27" s="10">
        <v>45.52</v>
      </c>
      <c r="F27" s="10">
        <v>0</v>
      </c>
      <c r="H27" s="15">
        <v>-5.2055876899999999E-2</v>
      </c>
      <c r="I27" s="15">
        <v>253.24806799999999</v>
      </c>
      <c r="J27" s="15">
        <v>-290.77982300000002</v>
      </c>
      <c r="K27" s="10">
        <v>-4.3099999999999996</v>
      </c>
      <c r="L27" s="10">
        <v>39.47</v>
      </c>
      <c r="M27" s="10">
        <v>0</v>
      </c>
    </row>
    <row r="28" spans="1:13" x14ac:dyDescent="0.3">
      <c r="A28" s="15">
        <v>-0.86286669000000005</v>
      </c>
      <c r="B28" s="15">
        <v>-253.11260619000001</v>
      </c>
      <c r="C28" s="15">
        <v>-290.89757850000001</v>
      </c>
      <c r="D28" s="10">
        <v>-73.849999999999994</v>
      </c>
      <c r="E28" s="10">
        <v>-20.47</v>
      </c>
      <c r="F28" s="10">
        <v>0</v>
      </c>
      <c r="H28" s="15">
        <v>-0.86286669000000005</v>
      </c>
      <c r="I28" s="15">
        <v>252.84011706000001</v>
      </c>
      <c r="J28" s="15">
        <v>-291.13444969</v>
      </c>
      <c r="K28" s="10">
        <v>-79.31</v>
      </c>
      <c r="L28" s="10">
        <v>-21.99</v>
      </c>
      <c r="M28" s="10">
        <v>0</v>
      </c>
    </row>
    <row r="29" spans="1:13" x14ac:dyDescent="0.3">
      <c r="A29" s="15">
        <v>-1.40340723</v>
      </c>
      <c r="B29" s="15">
        <v>-252.09272838000001</v>
      </c>
      <c r="C29" s="15">
        <v>-291.78414476</v>
      </c>
      <c r="D29" s="10">
        <v>-161.83000000000001</v>
      </c>
      <c r="E29" s="10">
        <v>178.89</v>
      </c>
      <c r="F29" s="10">
        <v>0</v>
      </c>
      <c r="H29" s="15">
        <v>-1.40340723</v>
      </c>
      <c r="I29" s="15">
        <v>253.85999487000001</v>
      </c>
      <c r="J29" s="15">
        <v>-290.24788344000001</v>
      </c>
      <c r="K29" s="10">
        <v>-101.02</v>
      </c>
      <c r="L29" s="10">
        <v>111.67</v>
      </c>
      <c r="M29" s="10">
        <v>0</v>
      </c>
    </row>
    <row r="31" spans="1:13" x14ac:dyDescent="0.3">
      <c r="H31" s="10"/>
      <c r="I31" s="10" t="s">
        <v>16</v>
      </c>
      <c r="J31" s="10" t="s">
        <v>17</v>
      </c>
    </row>
    <row r="32" spans="1:13" x14ac:dyDescent="0.3">
      <c r="H32" s="16" t="s">
        <v>18</v>
      </c>
      <c r="I32" s="10">
        <v>-41</v>
      </c>
      <c r="J32" s="10">
        <f>RADIANS(I32)</f>
        <v>-0.71558499331767511</v>
      </c>
    </row>
    <row r="34" spans="8:10" x14ac:dyDescent="0.3">
      <c r="H34" s="17" t="s">
        <v>19</v>
      </c>
      <c r="I34" s="18" t="s">
        <v>20</v>
      </c>
      <c r="J34" s="19" t="s">
        <v>21</v>
      </c>
    </row>
    <row r="35" spans="8:10" x14ac:dyDescent="0.3">
      <c r="H35" s="10">
        <v>0</v>
      </c>
      <c r="I35" s="10">
        <v>0</v>
      </c>
      <c r="J35" s="10">
        <v>390</v>
      </c>
    </row>
    <row r="37" spans="8:10" x14ac:dyDescent="0.3">
      <c r="H37" s="1" t="s">
        <v>22</v>
      </c>
      <c r="I37" s="1"/>
      <c r="J37" s="1"/>
    </row>
    <row r="38" spans="8:10" x14ac:dyDescent="0.3">
      <c r="H38" s="10">
        <v>1</v>
      </c>
      <c r="I38" s="10">
        <v>0</v>
      </c>
      <c r="J38" s="10">
        <v>0</v>
      </c>
    </row>
    <row r="39" spans="8:10" x14ac:dyDescent="0.3">
      <c r="H39" s="10">
        <v>0</v>
      </c>
      <c r="I39" s="10">
        <f>COS(J32)</f>
        <v>0.75470958022277201</v>
      </c>
      <c r="J39" s="10">
        <f>-SIN(J32)</f>
        <v>0.65605902899050728</v>
      </c>
    </row>
    <row r="40" spans="8:10" x14ac:dyDescent="0.3">
      <c r="H40" s="10">
        <v>0</v>
      </c>
      <c r="I40" s="10">
        <f>SIN(J32)</f>
        <v>-0.65605902899050728</v>
      </c>
      <c r="J40" s="10">
        <f>COS(J32)</f>
        <v>0.75470958022277201</v>
      </c>
    </row>
  </sheetData>
  <mergeCells count="10">
    <mergeCell ref="A24:C24"/>
    <mergeCell ref="D24:F24"/>
    <mergeCell ref="H23:M23"/>
    <mergeCell ref="H24:J24"/>
    <mergeCell ref="K24:M24"/>
    <mergeCell ref="H37:J37"/>
    <mergeCell ref="M7:O7"/>
    <mergeCell ref="A16:C16"/>
    <mergeCell ref="D16:F16"/>
    <mergeCell ref="A23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Rotación Eje Y Coord Cámara</vt:lpstr>
      <vt:lpstr>Rotación Eje X Coord Cámara</vt:lpstr>
      <vt:lpstr>Rotacion Eje X Coord 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 Campoamor [ROBOTPLUS]</dc:creator>
  <dc:description/>
  <cp:lastModifiedBy>David  Campoamor [ROBOTPLUS]</cp:lastModifiedBy>
  <cp:revision>7</cp:revision>
  <dcterms:created xsi:type="dcterms:W3CDTF">2024-03-31T11:50:46Z</dcterms:created>
  <dcterms:modified xsi:type="dcterms:W3CDTF">2024-04-27T18:48:49Z</dcterms:modified>
  <dc:language>es-ES</dc:language>
</cp:coreProperties>
</file>