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A5D0617E-3F4C-4A3B-A1B3-E8E2836615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uebas Distancias Fresas" sheetId="1" r:id="rId1"/>
    <sheet name="Comparaciones Resultado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27" i="1" l="1"/>
  <c r="L526" i="1"/>
  <c r="L525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498" i="1"/>
  <c r="L492" i="1"/>
  <c r="L491" i="1"/>
  <c r="L490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63" i="1"/>
  <c r="L457" i="1"/>
  <c r="L456" i="1"/>
  <c r="L455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28" i="1"/>
  <c r="D420" i="1"/>
  <c r="E420" i="1"/>
  <c r="H420" i="1"/>
  <c r="J420" i="1"/>
  <c r="D421" i="1"/>
  <c r="E421" i="1"/>
  <c r="H421" i="1"/>
  <c r="J421" i="1"/>
  <c r="D422" i="1"/>
  <c r="E422" i="1"/>
  <c r="H422" i="1"/>
  <c r="J422" i="1"/>
  <c r="D423" i="1"/>
  <c r="E423" i="1"/>
  <c r="H423" i="1"/>
  <c r="J423" i="1"/>
  <c r="D424" i="1"/>
  <c r="E424" i="1"/>
  <c r="H424" i="1"/>
  <c r="J424" i="1"/>
  <c r="C395" i="1"/>
  <c r="D401" i="1"/>
  <c r="H401" i="1" s="1"/>
  <c r="D402" i="1"/>
  <c r="H402" i="1" s="1"/>
  <c r="D403" i="1"/>
  <c r="H403" i="1" s="1"/>
  <c r="D404" i="1"/>
  <c r="H404" i="1" s="1"/>
  <c r="D405" i="1"/>
  <c r="H405" i="1" s="1"/>
  <c r="D406" i="1"/>
  <c r="H406" i="1" s="1"/>
  <c r="D407" i="1"/>
  <c r="H407" i="1" s="1"/>
  <c r="D408" i="1"/>
  <c r="H408" i="1" s="1"/>
  <c r="D409" i="1"/>
  <c r="H409" i="1" s="1"/>
  <c r="D410" i="1"/>
  <c r="H410" i="1" s="1"/>
  <c r="D411" i="1"/>
  <c r="H411" i="1" s="1"/>
  <c r="D412" i="1"/>
  <c r="H412" i="1" s="1"/>
  <c r="D413" i="1"/>
  <c r="H413" i="1" s="1"/>
  <c r="D414" i="1"/>
  <c r="H414" i="1" s="1"/>
  <c r="D415" i="1"/>
  <c r="H415" i="1" s="1"/>
  <c r="D416" i="1"/>
  <c r="H416" i="1" s="1"/>
  <c r="D417" i="1"/>
  <c r="H417" i="1" s="1"/>
  <c r="D418" i="1"/>
  <c r="H418" i="1" s="1"/>
  <c r="D419" i="1"/>
  <c r="H419" i="1" s="1"/>
  <c r="D400" i="1"/>
  <c r="H400" i="1" s="1"/>
  <c r="J419" i="1"/>
  <c r="E419" i="1"/>
  <c r="J418" i="1"/>
  <c r="E418" i="1"/>
  <c r="J417" i="1"/>
  <c r="E417" i="1"/>
  <c r="J416" i="1"/>
  <c r="E416" i="1"/>
  <c r="J415" i="1"/>
  <c r="E415" i="1"/>
  <c r="J414" i="1"/>
  <c r="E414" i="1"/>
  <c r="J413" i="1"/>
  <c r="E413" i="1"/>
  <c r="J412" i="1"/>
  <c r="E412" i="1"/>
  <c r="J411" i="1"/>
  <c r="E411" i="1"/>
  <c r="J410" i="1"/>
  <c r="E410" i="1"/>
  <c r="J409" i="1"/>
  <c r="E409" i="1"/>
  <c r="J408" i="1"/>
  <c r="E408" i="1"/>
  <c r="J407" i="1"/>
  <c r="E407" i="1"/>
  <c r="J406" i="1"/>
  <c r="E406" i="1"/>
  <c r="J405" i="1"/>
  <c r="E405" i="1"/>
  <c r="J404" i="1"/>
  <c r="E404" i="1"/>
  <c r="J403" i="1"/>
  <c r="E403" i="1"/>
  <c r="J402" i="1"/>
  <c r="E402" i="1"/>
  <c r="J401" i="1"/>
  <c r="E401" i="1"/>
  <c r="J400" i="1"/>
  <c r="E400" i="1"/>
  <c r="D118" i="2"/>
  <c r="D117" i="2"/>
  <c r="D116" i="2"/>
  <c r="D105" i="2"/>
  <c r="D106" i="2"/>
  <c r="D107" i="2"/>
  <c r="D108" i="2"/>
  <c r="D109" i="2"/>
  <c r="D110" i="2"/>
  <c r="D111" i="2"/>
  <c r="D112" i="2"/>
  <c r="D113" i="2"/>
  <c r="D104" i="2"/>
  <c r="K104" i="2"/>
  <c r="K105" i="2"/>
  <c r="K106" i="2"/>
  <c r="K107" i="2"/>
  <c r="K108" i="2"/>
  <c r="K109" i="2"/>
  <c r="K110" i="2"/>
  <c r="K111" i="2"/>
  <c r="K112" i="2"/>
  <c r="K113" i="2"/>
  <c r="D99" i="2"/>
  <c r="D98" i="2"/>
  <c r="D97" i="2"/>
  <c r="D86" i="2"/>
  <c r="D87" i="2"/>
  <c r="D88" i="2"/>
  <c r="D89" i="2"/>
  <c r="D90" i="2"/>
  <c r="D91" i="2"/>
  <c r="D92" i="2"/>
  <c r="D93" i="2"/>
  <c r="D94" i="2"/>
  <c r="D85" i="2"/>
  <c r="K94" i="2"/>
  <c r="K93" i="2"/>
  <c r="K92" i="2"/>
  <c r="K91" i="2"/>
  <c r="K90" i="2"/>
  <c r="K89" i="2"/>
  <c r="K88" i="2"/>
  <c r="K87" i="2"/>
  <c r="K86" i="2"/>
  <c r="K85" i="2"/>
  <c r="D80" i="2"/>
  <c r="D79" i="2"/>
  <c r="D78" i="2"/>
  <c r="D67" i="2"/>
  <c r="D68" i="2"/>
  <c r="D69" i="2"/>
  <c r="D70" i="2"/>
  <c r="D71" i="2"/>
  <c r="D72" i="2"/>
  <c r="D73" i="2"/>
  <c r="D74" i="2"/>
  <c r="D75" i="2"/>
  <c r="D66" i="2"/>
  <c r="K75" i="2"/>
  <c r="K74" i="2"/>
  <c r="K73" i="2"/>
  <c r="K72" i="2"/>
  <c r="K71" i="2"/>
  <c r="K70" i="2"/>
  <c r="K69" i="2"/>
  <c r="K68" i="2"/>
  <c r="K67" i="2"/>
  <c r="K66" i="2"/>
  <c r="J62" i="2"/>
  <c r="B62" i="2"/>
  <c r="C62" i="2" s="1"/>
  <c r="I372" i="1"/>
  <c r="I373" i="1"/>
  <c r="I374" i="1"/>
  <c r="I375" i="1"/>
  <c r="I376" i="1"/>
  <c r="I377" i="1"/>
  <c r="I378" i="1"/>
  <c r="I379" i="1"/>
  <c r="I380" i="1"/>
  <c r="I371" i="1"/>
  <c r="I354" i="1"/>
  <c r="I355" i="1"/>
  <c r="I356" i="1"/>
  <c r="I357" i="1"/>
  <c r="I358" i="1"/>
  <c r="I359" i="1"/>
  <c r="I360" i="1"/>
  <c r="I361" i="1"/>
  <c r="I362" i="1"/>
  <c r="I353" i="1"/>
  <c r="I336" i="1"/>
  <c r="I337" i="1"/>
  <c r="I338" i="1"/>
  <c r="I339" i="1"/>
  <c r="I340" i="1"/>
  <c r="I341" i="1"/>
  <c r="I342" i="1"/>
  <c r="I343" i="1"/>
  <c r="I344" i="1"/>
  <c r="I335" i="1"/>
  <c r="I347" i="1" s="1"/>
  <c r="C3" i="1"/>
  <c r="C32" i="1"/>
  <c r="C103" i="1"/>
  <c r="C316" i="1"/>
  <c r="J321" i="1"/>
  <c r="E321" i="1"/>
  <c r="E329" i="1"/>
  <c r="J329" i="1"/>
  <c r="E330" i="1"/>
  <c r="J330" i="1"/>
  <c r="J328" i="1"/>
  <c r="E328" i="1"/>
  <c r="J327" i="1"/>
  <c r="E327" i="1"/>
  <c r="J326" i="1"/>
  <c r="E326" i="1"/>
  <c r="J325" i="1"/>
  <c r="E325" i="1"/>
  <c r="J324" i="1"/>
  <c r="E324" i="1"/>
  <c r="J323" i="1"/>
  <c r="E323" i="1"/>
  <c r="J322" i="1"/>
  <c r="E32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282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46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10" i="1"/>
  <c r="E201" i="1"/>
  <c r="E202" i="1"/>
  <c r="E203" i="1"/>
  <c r="E204" i="1"/>
  <c r="E205" i="1"/>
  <c r="J197" i="1"/>
  <c r="J198" i="1"/>
  <c r="J199" i="1"/>
  <c r="J200" i="1"/>
  <c r="J201" i="1"/>
  <c r="J202" i="1"/>
  <c r="J203" i="1"/>
  <c r="J204" i="1"/>
  <c r="J205" i="1"/>
  <c r="B176" i="1"/>
  <c r="C176" i="1" s="1"/>
  <c r="E191" i="1"/>
  <c r="J191" i="1"/>
  <c r="E192" i="1"/>
  <c r="J192" i="1"/>
  <c r="E193" i="1"/>
  <c r="J193" i="1"/>
  <c r="E194" i="1"/>
  <c r="J194" i="1"/>
  <c r="E195" i="1"/>
  <c r="J195" i="1"/>
  <c r="E196" i="1"/>
  <c r="J196" i="1"/>
  <c r="E197" i="1"/>
  <c r="E198" i="1"/>
  <c r="E199" i="1"/>
  <c r="E200" i="1"/>
  <c r="J190" i="1"/>
  <c r="E190" i="1"/>
  <c r="J189" i="1"/>
  <c r="E189" i="1"/>
  <c r="J188" i="1"/>
  <c r="E188" i="1"/>
  <c r="J187" i="1"/>
  <c r="E187" i="1"/>
  <c r="J186" i="1"/>
  <c r="E186" i="1"/>
  <c r="J185" i="1"/>
  <c r="E185" i="1"/>
  <c r="J184" i="1"/>
  <c r="E184" i="1"/>
  <c r="J183" i="1"/>
  <c r="E183" i="1"/>
  <c r="J182" i="1"/>
  <c r="E182" i="1"/>
  <c r="J181" i="1"/>
  <c r="E181" i="1"/>
  <c r="K34" i="2"/>
  <c r="K33" i="2"/>
  <c r="K32" i="2"/>
  <c r="K31" i="2"/>
  <c r="K30" i="2"/>
  <c r="K29" i="2"/>
  <c r="K28" i="2"/>
  <c r="K27" i="2"/>
  <c r="K26" i="2"/>
  <c r="K25" i="2"/>
  <c r="K16" i="2"/>
  <c r="K15" i="2"/>
  <c r="K14" i="2"/>
  <c r="K13" i="2"/>
  <c r="K12" i="2"/>
  <c r="K11" i="2"/>
  <c r="K10" i="2"/>
  <c r="K9" i="2"/>
  <c r="K8" i="2"/>
  <c r="K7" i="2"/>
  <c r="D52" i="2"/>
  <c r="D51" i="2"/>
  <c r="D50" i="2"/>
  <c r="D49" i="2"/>
  <c r="D48" i="2"/>
  <c r="D47" i="2"/>
  <c r="D46" i="2"/>
  <c r="D45" i="2"/>
  <c r="D44" i="2"/>
  <c r="D43" i="2"/>
  <c r="D34" i="2"/>
  <c r="D33" i="2"/>
  <c r="D32" i="2"/>
  <c r="D31" i="2"/>
  <c r="D30" i="2"/>
  <c r="D29" i="2"/>
  <c r="D28" i="2"/>
  <c r="D27" i="2"/>
  <c r="D26" i="2"/>
  <c r="D25" i="2"/>
  <c r="D16" i="2"/>
  <c r="D15" i="2"/>
  <c r="D14" i="2"/>
  <c r="D13" i="2"/>
  <c r="D12" i="2"/>
  <c r="D11" i="2"/>
  <c r="D10" i="2"/>
  <c r="D9" i="2"/>
  <c r="D8" i="2"/>
  <c r="D7" i="2"/>
  <c r="AA8" i="1"/>
  <c r="AA9" i="1"/>
  <c r="AA10" i="1"/>
  <c r="AA11" i="1"/>
  <c r="AA12" i="1"/>
  <c r="AA13" i="1"/>
  <c r="AA14" i="1"/>
  <c r="AA15" i="1"/>
  <c r="AA16" i="1"/>
  <c r="AA7" i="1"/>
  <c r="U8" i="1"/>
  <c r="U9" i="1"/>
  <c r="U10" i="1"/>
  <c r="U11" i="1"/>
  <c r="U12" i="1"/>
  <c r="U13" i="1"/>
  <c r="U14" i="1"/>
  <c r="U15" i="1"/>
  <c r="U16" i="1"/>
  <c r="U7" i="1"/>
  <c r="O8" i="1"/>
  <c r="O9" i="1"/>
  <c r="O10" i="1"/>
  <c r="O11" i="1"/>
  <c r="O12" i="1"/>
  <c r="O13" i="1"/>
  <c r="O14" i="1"/>
  <c r="O15" i="1"/>
  <c r="O16" i="1"/>
  <c r="O7" i="1"/>
  <c r="I140" i="1"/>
  <c r="I141" i="1"/>
  <c r="I142" i="1"/>
  <c r="I143" i="1"/>
  <c r="I144" i="1"/>
  <c r="I145" i="1"/>
  <c r="I146" i="1"/>
  <c r="I147" i="1"/>
  <c r="I148" i="1"/>
  <c r="I139" i="1"/>
  <c r="I122" i="1"/>
  <c r="I123" i="1"/>
  <c r="I124" i="1"/>
  <c r="I125" i="1"/>
  <c r="I126" i="1"/>
  <c r="I127" i="1"/>
  <c r="I128" i="1"/>
  <c r="I129" i="1"/>
  <c r="I130" i="1"/>
  <c r="I121" i="1"/>
  <c r="I85" i="1"/>
  <c r="I86" i="1"/>
  <c r="I87" i="1"/>
  <c r="I88" i="1"/>
  <c r="I89" i="1"/>
  <c r="I90" i="1"/>
  <c r="I91" i="1"/>
  <c r="I92" i="1"/>
  <c r="I93" i="1"/>
  <c r="I84" i="1"/>
  <c r="I69" i="1"/>
  <c r="I70" i="1"/>
  <c r="I71" i="1"/>
  <c r="I72" i="1"/>
  <c r="I73" i="1"/>
  <c r="I74" i="1"/>
  <c r="I75" i="1"/>
  <c r="I76" i="1"/>
  <c r="I77" i="1"/>
  <c r="I68" i="1"/>
  <c r="I50" i="1"/>
  <c r="I51" i="1"/>
  <c r="I52" i="1"/>
  <c r="I53" i="1"/>
  <c r="I54" i="1"/>
  <c r="I55" i="1"/>
  <c r="I56" i="1"/>
  <c r="I57" i="1"/>
  <c r="I58" i="1"/>
  <c r="I49" i="1"/>
  <c r="J109" i="1"/>
  <c r="J110" i="1"/>
  <c r="J111" i="1"/>
  <c r="J112" i="1"/>
  <c r="J113" i="1"/>
  <c r="J114" i="1"/>
  <c r="J115" i="1"/>
  <c r="J116" i="1"/>
  <c r="J117" i="1"/>
  <c r="J108" i="1"/>
  <c r="E109" i="1"/>
  <c r="G158" i="1" s="1"/>
  <c r="I158" i="1" s="1"/>
  <c r="E110" i="1"/>
  <c r="G159" i="1" s="1"/>
  <c r="I159" i="1" s="1"/>
  <c r="E111" i="1"/>
  <c r="G160" i="1" s="1"/>
  <c r="I160" i="1" s="1"/>
  <c r="E112" i="1"/>
  <c r="G161" i="1" s="1"/>
  <c r="I161" i="1" s="1"/>
  <c r="E113" i="1"/>
  <c r="G162" i="1" s="1"/>
  <c r="I162" i="1" s="1"/>
  <c r="E114" i="1"/>
  <c r="G163" i="1" s="1"/>
  <c r="I163" i="1" s="1"/>
  <c r="E115" i="1"/>
  <c r="G164" i="1" s="1"/>
  <c r="I164" i="1" s="1"/>
  <c r="E116" i="1"/>
  <c r="G165" i="1" s="1"/>
  <c r="I165" i="1" s="1"/>
  <c r="E117" i="1"/>
  <c r="G166" i="1" s="1"/>
  <c r="I166" i="1" s="1"/>
  <c r="E108" i="1"/>
  <c r="G157" i="1" s="1"/>
  <c r="I157" i="1" s="1"/>
  <c r="I367" i="1" l="1"/>
  <c r="I366" i="1"/>
  <c r="I365" i="1"/>
  <c r="I385" i="1"/>
  <c r="I384" i="1"/>
  <c r="I383" i="1"/>
  <c r="K118" i="2"/>
  <c r="K117" i="2"/>
  <c r="K116" i="2"/>
  <c r="K99" i="2"/>
  <c r="K98" i="2"/>
  <c r="K97" i="2"/>
  <c r="K80" i="2"/>
  <c r="K79" i="2"/>
  <c r="K78" i="2"/>
  <c r="L239" i="1"/>
  <c r="L238" i="1"/>
  <c r="L237" i="1"/>
  <c r="L273" i="1"/>
  <c r="L275" i="1"/>
  <c r="L274" i="1"/>
  <c r="L311" i="1"/>
  <c r="L310" i="1"/>
  <c r="L309" i="1"/>
  <c r="I349" i="1"/>
  <c r="I348" i="1"/>
  <c r="I62" i="1"/>
  <c r="I61" i="1"/>
  <c r="I60" i="1"/>
  <c r="I81" i="1"/>
  <c r="I80" i="1"/>
  <c r="I79" i="1"/>
  <c r="I97" i="1"/>
  <c r="I96" i="1"/>
  <c r="I95" i="1"/>
  <c r="I134" i="1"/>
  <c r="I133" i="1"/>
  <c r="I132" i="1"/>
  <c r="I152" i="1"/>
  <c r="I151" i="1"/>
  <c r="I150" i="1"/>
  <c r="O37" i="1"/>
  <c r="O36" i="1"/>
  <c r="O35" i="1"/>
  <c r="U36" i="1"/>
  <c r="U35" i="1"/>
  <c r="U34" i="1"/>
  <c r="AA36" i="1"/>
  <c r="AA35" i="1"/>
  <c r="AA34" i="1"/>
  <c r="K38" i="2"/>
  <c r="K37" i="2"/>
  <c r="K36" i="2"/>
  <c r="K20" i="2"/>
  <c r="K19" i="2"/>
  <c r="K18" i="2"/>
  <c r="D56" i="2"/>
  <c r="D55" i="2"/>
  <c r="D54" i="2"/>
  <c r="D38" i="2"/>
  <c r="D37" i="2"/>
  <c r="D36" i="2"/>
  <c r="D20" i="2"/>
  <c r="D19" i="2"/>
  <c r="D18" i="2"/>
  <c r="I170" i="1"/>
  <c r="I169" i="1"/>
  <c r="I168" i="1"/>
</calcChain>
</file>

<file path=xl/sharedStrings.xml><?xml version="1.0" encoding="utf-8"?>
<sst xmlns="http://schemas.openxmlformats.org/spreadsheetml/2006/main" count="819" uniqueCount="46">
  <si>
    <t>Parámetros de la cámara</t>
  </si>
  <si>
    <t>Altura cámara (mm)</t>
  </si>
  <si>
    <t>Rotación cámara (º)</t>
  </si>
  <si>
    <t>Rotación cámara (rad)</t>
  </si>
  <si>
    <t>Coordenadas reales (mm)</t>
  </si>
  <si>
    <t>Coordenadas obtenidas (mm)</t>
  </si>
  <si>
    <t>POSICIÓN</t>
  </si>
  <si>
    <t>X</t>
  </si>
  <si>
    <t>Y</t>
  </si>
  <si>
    <t>Z</t>
  </si>
  <si>
    <t>Distancia real (mm)</t>
  </si>
  <si>
    <t>Distancia obtenida (mm)</t>
  </si>
  <si>
    <t>Distancia teórica (mm)</t>
  </si>
  <si>
    <t>Coordenadas reales</t>
  </si>
  <si>
    <t>Coordenadas obtenidas</t>
  </si>
  <si>
    <t>Diferencia (mm)</t>
  </si>
  <si>
    <t xml:space="preserve">Distancia real </t>
  </si>
  <si>
    <t xml:space="preserve">Distancia obtenida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</si>
  <si>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</si>
  <si>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</si>
  <si>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</si>
  <si>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</si>
  <si>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</si>
  <si>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</si>
  <si>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</si>
  <si>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</si>
  <si>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</si>
  <si>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</si>
  <si>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máximo (mm)</t>
  </si>
  <si>
    <t>mínimo (mm)</t>
  </si>
  <si>
    <t>media (mm)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</si>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</sst>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i/>
      <sz val="10"/>
      <color theme="1"/>
      <name val="Liberation Sans"/>
      <charset val="1"/>
    </font>
    <font>
      <sz val="10"/>
      <color theme="1"/>
      <name val="Liberation Sans"/>
      <charset val="1"/>
    </font>
    <font>
      <b/>
      <i/>
      <sz val="11"/>
      <color theme="1"/>
      <name val="Aptos Narrow"/>
      <family val="2"/>
      <scheme val="minor"/>
    </font>
    <font>
      <b/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29FCF"/>
        <bgColor indexed="64"/>
      </patternFill>
    </fill>
    <fill>
      <patternFill patternType="solid">
        <fgColor rgb="FFFFB66C"/>
        <bgColor indexed="64"/>
      </patternFill>
    </fill>
    <fill>
      <patternFill patternType="solid">
        <fgColor rgb="FFEC9BA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A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596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FAC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2" fontId="2" fillId="0" borderId="2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2" fontId="2" fillId="0" borderId="8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2" fontId="2" fillId="10" borderId="2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2" fontId="2" fillId="13" borderId="1" xfId="0" applyNumberFormat="1" applyFont="1" applyFill="1" applyBorder="1" applyAlignment="1">
      <alignment horizontal="center"/>
    </xf>
    <xf numFmtId="2" fontId="2" fillId="13" borderId="2" xfId="0" applyNumberFormat="1" applyFont="1" applyFill="1" applyBorder="1" applyAlignment="1">
      <alignment horizontal="center"/>
    </xf>
    <xf numFmtId="2" fontId="0" fillId="1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C9"/>
      <color rgb="FFFFF596"/>
      <color rgb="FFFFD1D1"/>
      <color rgb="FFFF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X</a:t>
            </a:r>
          </a:p>
        </c:rich>
      </c:tx>
      <c:layout>
        <c:manualLayout>
          <c:xMode val="edge"/>
          <c:yMode val="edge"/>
          <c:x val="0.3695278032090929"/>
          <c:y val="3.3333396911621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Fresas'!$G$48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xVal>
            <c:strRef>
              <c:f>'Pruebas Distancias Fresas'!$F$49:$F$58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Fresas'!$G$49:$G$58</c:f>
              <c:numCache>
                <c:formatCode>General</c:formatCode>
                <c:ptCount val="10"/>
                <c:pt idx="0">
                  <c:v>280</c:v>
                </c:pt>
                <c:pt idx="1">
                  <c:v>200</c:v>
                </c:pt>
                <c:pt idx="2">
                  <c:v>185</c:v>
                </c:pt>
                <c:pt idx="3">
                  <c:v>360</c:v>
                </c:pt>
                <c:pt idx="4">
                  <c:v>235</c:v>
                </c:pt>
                <c:pt idx="5">
                  <c:v>255</c:v>
                </c:pt>
                <c:pt idx="6">
                  <c:v>255</c:v>
                </c:pt>
                <c:pt idx="7">
                  <c:v>340</c:v>
                </c:pt>
                <c:pt idx="8">
                  <c:v>160</c:v>
                </c:pt>
                <c:pt idx="9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07-4839-BA61-A89C1D90966A}"/>
            </c:ext>
          </c:extLst>
        </c:ser>
        <c:ser>
          <c:idx val="1"/>
          <c:order val="1"/>
          <c:tx>
            <c:strRef>
              <c:f>'Pruebas Distancias Fresas'!$H$48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Fresas'!$F$49:$F$58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Fresas'!$H$49:$H$58</c:f>
              <c:numCache>
                <c:formatCode>General</c:formatCode>
                <c:ptCount val="10"/>
                <c:pt idx="0">
                  <c:v>273.24</c:v>
                </c:pt>
                <c:pt idx="1">
                  <c:v>342.97</c:v>
                </c:pt>
                <c:pt idx="2">
                  <c:v>166.39</c:v>
                </c:pt>
                <c:pt idx="3">
                  <c:v>634.66</c:v>
                </c:pt>
                <c:pt idx="4">
                  <c:v>480.32</c:v>
                </c:pt>
                <c:pt idx="5">
                  <c:v>191.22</c:v>
                </c:pt>
                <c:pt idx="6">
                  <c:v>250.75</c:v>
                </c:pt>
                <c:pt idx="7">
                  <c:v>451.91</c:v>
                </c:pt>
                <c:pt idx="8">
                  <c:v>345.53</c:v>
                </c:pt>
                <c:pt idx="9">
                  <c:v>137.04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07-4839-BA61-A89C1D909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842376"/>
        <c:axId val="2070848520"/>
      </c:scatterChart>
      <c:valAx>
        <c:axId val="20708423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48520"/>
        <c:crosses val="autoZero"/>
        <c:crossBetween val="midCat"/>
        <c:majorUnit val="1"/>
      </c:valAx>
      <c:valAx>
        <c:axId val="207084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42376"/>
        <c:crosses val="autoZero"/>
        <c:crossBetween val="midCat"/>
        <c:min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625964287051168"/>
          <c:y val="0.89618013590548196"/>
          <c:w val="0.52935066202226577"/>
          <c:h val="6.4286164229471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Fresas'!$G$67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xVal>
            <c:strRef>
              <c:f>'Pruebas Distancias Fresas'!$F$68:$F$77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Fresas'!$G$68:$G$77</c:f>
              <c:numCache>
                <c:formatCode>General</c:formatCode>
                <c:ptCount val="10"/>
                <c:pt idx="0">
                  <c:v>-25</c:v>
                </c:pt>
                <c:pt idx="1">
                  <c:v>0</c:v>
                </c:pt>
                <c:pt idx="2">
                  <c:v>-75</c:v>
                </c:pt>
                <c:pt idx="3">
                  <c:v>85</c:v>
                </c:pt>
                <c:pt idx="4">
                  <c:v>45</c:v>
                </c:pt>
                <c:pt idx="5">
                  <c:v>75</c:v>
                </c:pt>
                <c:pt idx="6">
                  <c:v>0</c:v>
                </c:pt>
                <c:pt idx="7">
                  <c:v>-50</c:v>
                </c:pt>
                <c:pt idx="8">
                  <c:v>0</c:v>
                </c:pt>
                <c:pt idx="9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2F-47A6-9EE5-96969B6D7938}"/>
            </c:ext>
          </c:extLst>
        </c:ser>
        <c:ser>
          <c:idx val="1"/>
          <c:order val="1"/>
          <c:tx>
            <c:strRef>
              <c:f>'Pruebas Distancias Fresas'!$H$67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Fresas'!$F$68:$F$77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Fresas'!$H$68:$H$77</c:f>
              <c:numCache>
                <c:formatCode>General</c:formatCode>
                <c:ptCount val="10"/>
                <c:pt idx="0">
                  <c:v>-24.65</c:v>
                </c:pt>
                <c:pt idx="1">
                  <c:v>20.239999999999998</c:v>
                </c:pt>
                <c:pt idx="2">
                  <c:v>20.100000000000001</c:v>
                </c:pt>
                <c:pt idx="3">
                  <c:v>-87.32</c:v>
                </c:pt>
                <c:pt idx="4">
                  <c:v>8.74</c:v>
                </c:pt>
                <c:pt idx="5">
                  <c:v>-11.9</c:v>
                </c:pt>
                <c:pt idx="6">
                  <c:v>-12.19</c:v>
                </c:pt>
                <c:pt idx="7">
                  <c:v>-63.67</c:v>
                </c:pt>
                <c:pt idx="8">
                  <c:v>53.99</c:v>
                </c:pt>
                <c:pt idx="9">
                  <c:v>-2.71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2F-47A6-9EE5-96969B6D7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348488"/>
        <c:axId val="1467350536"/>
      </c:scatterChart>
      <c:valAx>
        <c:axId val="146734848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350536"/>
        <c:crosses val="autoZero"/>
        <c:crossBetween val="midCat"/>
        <c:majorUnit val="1"/>
      </c:valAx>
      <c:valAx>
        <c:axId val="146735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34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Fresas'!$G$83</c:f>
              <c:strCache>
                <c:ptCount val="1"/>
                <c:pt idx="0">
                  <c:v>Distancia real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strRef>
              <c:f>'Pruebas Distancias Fresas'!$F$84:$F$93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Fresas'!$G$84:$G$93</c:f>
              <c:numCache>
                <c:formatCode>General</c:formatCode>
                <c:ptCount val="10"/>
                <c:pt idx="0">
                  <c:v>316.31</c:v>
                </c:pt>
                <c:pt idx="1">
                  <c:v>247.03</c:v>
                </c:pt>
                <c:pt idx="2">
                  <c:v>246.73</c:v>
                </c:pt>
                <c:pt idx="3">
                  <c:v>397.3</c:v>
                </c:pt>
                <c:pt idx="4">
                  <c:v>279.77999999999997</c:v>
                </c:pt>
                <c:pt idx="5">
                  <c:v>302.77999999999997</c:v>
                </c:pt>
                <c:pt idx="6">
                  <c:v>293.33999999999997</c:v>
                </c:pt>
                <c:pt idx="7">
                  <c:v>372.99</c:v>
                </c:pt>
                <c:pt idx="8">
                  <c:v>215.93</c:v>
                </c:pt>
                <c:pt idx="9">
                  <c:v>283.64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DD-4699-BA13-B3F9CBE0F827}"/>
            </c:ext>
          </c:extLst>
        </c:ser>
        <c:ser>
          <c:idx val="1"/>
          <c:order val="1"/>
          <c:tx>
            <c:strRef>
              <c:f>'Pruebas Distancias Fresas'!$H$83</c:f>
              <c:strCache>
                <c:ptCount val="1"/>
                <c:pt idx="0">
                  <c:v>Distancia obtenida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Fresas'!$F$84:$F$93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Fresas'!$H$84:$H$93</c:f>
              <c:numCache>
                <c:formatCode>General</c:formatCode>
                <c:ptCount val="10"/>
                <c:pt idx="0">
                  <c:v>310.31</c:v>
                </c:pt>
                <c:pt idx="1">
                  <c:v>372.91</c:v>
                </c:pt>
                <c:pt idx="2">
                  <c:v>221.62</c:v>
                </c:pt>
                <c:pt idx="3">
                  <c:v>656.84</c:v>
                </c:pt>
                <c:pt idx="4">
                  <c:v>501.81</c:v>
                </c:pt>
                <c:pt idx="5">
                  <c:v>240.27</c:v>
                </c:pt>
                <c:pt idx="6">
                  <c:v>289.91000000000003</c:v>
                </c:pt>
                <c:pt idx="7">
                  <c:v>478.85</c:v>
                </c:pt>
                <c:pt idx="8">
                  <c:v>378.59</c:v>
                </c:pt>
                <c:pt idx="9">
                  <c:v>199.53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DD-4699-BA13-B3F9CBE0F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39720"/>
        <c:axId val="170757128"/>
      </c:scatterChart>
      <c:valAx>
        <c:axId val="17073972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57128"/>
        <c:crosses val="autoZero"/>
        <c:crossBetween val="midCat"/>
        <c:majorUnit val="1"/>
      </c:valAx>
      <c:valAx>
        <c:axId val="17075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Distancia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3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X</a:t>
            </a:r>
          </a:p>
        </c:rich>
      </c:tx>
      <c:layout>
        <c:manualLayout>
          <c:xMode val="edge"/>
          <c:yMode val="edge"/>
          <c:x val="0.38100053835536712"/>
          <c:y val="2.5477707006369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Fresas'!$G$120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xVal>
            <c:strRef>
              <c:f>'Pruebas Distancias Fresas'!$F$121:$F$130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Fresas'!$G$121:$G$130</c:f>
              <c:numCache>
                <c:formatCode>General</c:formatCode>
                <c:ptCount val="10"/>
                <c:pt idx="0">
                  <c:v>280</c:v>
                </c:pt>
                <c:pt idx="1">
                  <c:v>200</c:v>
                </c:pt>
                <c:pt idx="2">
                  <c:v>185</c:v>
                </c:pt>
                <c:pt idx="3">
                  <c:v>360</c:v>
                </c:pt>
                <c:pt idx="4">
                  <c:v>235</c:v>
                </c:pt>
                <c:pt idx="5">
                  <c:v>255</c:v>
                </c:pt>
                <c:pt idx="6">
                  <c:v>255</c:v>
                </c:pt>
                <c:pt idx="7">
                  <c:v>340</c:v>
                </c:pt>
                <c:pt idx="8">
                  <c:v>160</c:v>
                </c:pt>
                <c:pt idx="9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4A-47BA-94E6-FE63A97CCFF1}"/>
            </c:ext>
          </c:extLst>
        </c:ser>
        <c:ser>
          <c:idx val="1"/>
          <c:order val="1"/>
          <c:tx>
            <c:strRef>
              <c:f>'Pruebas Distancias Fresas'!$H$120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Fresas'!$F$121:$F$130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Fresas'!$H$121:$H$130</c:f>
              <c:numCache>
                <c:formatCode>General</c:formatCode>
                <c:ptCount val="10"/>
                <c:pt idx="0">
                  <c:v>409.94</c:v>
                </c:pt>
                <c:pt idx="1">
                  <c:v>257.33999999999997</c:v>
                </c:pt>
                <c:pt idx="2">
                  <c:v>134.88</c:v>
                </c:pt>
                <c:pt idx="3">
                  <c:v>580.85</c:v>
                </c:pt>
                <c:pt idx="4">
                  <c:v>514.59</c:v>
                </c:pt>
                <c:pt idx="5">
                  <c:v>505.49</c:v>
                </c:pt>
                <c:pt idx="6">
                  <c:v>261.32</c:v>
                </c:pt>
                <c:pt idx="7">
                  <c:v>206.22</c:v>
                </c:pt>
                <c:pt idx="8">
                  <c:v>246.03</c:v>
                </c:pt>
                <c:pt idx="9">
                  <c:v>510.73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4A-47BA-94E6-FE63A97CC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495751"/>
        <c:axId val="438497799"/>
      </c:scatterChart>
      <c:valAx>
        <c:axId val="43849575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97799"/>
        <c:crosses val="autoZero"/>
        <c:crossBetween val="midCat"/>
      </c:valAx>
      <c:valAx>
        <c:axId val="438497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95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Fresas'!$G$138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Fresas'!$F$139:$F$148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Fresas'!$G$139:$G$148</c:f>
              <c:numCache>
                <c:formatCode>General</c:formatCode>
                <c:ptCount val="10"/>
                <c:pt idx="0">
                  <c:v>-25</c:v>
                </c:pt>
                <c:pt idx="1">
                  <c:v>0</c:v>
                </c:pt>
                <c:pt idx="2">
                  <c:v>-75</c:v>
                </c:pt>
                <c:pt idx="3">
                  <c:v>85</c:v>
                </c:pt>
                <c:pt idx="4">
                  <c:v>45</c:v>
                </c:pt>
                <c:pt idx="5">
                  <c:v>75</c:v>
                </c:pt>
                <c:pt idx="6">
                  <c:v>0</c:v>
                </c:pt>
                <c:pt idx="7">
                  <c:v>-50</c:v>
                </c:pt>
                <c:pt idx="8">
                  <c:v>0</c:v>
                </c:pt>
                <c:pt idx="9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BA-4AB9-8EBE-AFC7BE85D0F5}"/>
            </c:ext>
          </c:extLst>
        </c:ser>
        <c:ser>
          <c:idx val="1"/>
          <c:order val="1"/>
          <c:tx>
            <c:strRef>
              <c:f>'Pruebas Distancias Fresas'!$H$138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xVal>
            <c:strRef>
              <c:f>'Pruebas Distancias Fresas'!$F$139:$F$148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Fresas'!$H$139:$H$148</c:f>
              <c:numCache>
                <c:formatCode>General</c:formatCode>
                <c:ptCount val="10"/>
                <c:pt idx="0">
                  <c:v>-12.35</c:v>
                </c:pt>
                <c:pt idx="1">
                  <c:v>36.56</c:v>
                </c:pt>
                <c:pt idx="2">
                  <c:v>23.6</c:v>
                </c:pt>
                <c:pt idx="3">
                  <c:v>-68.12</c:v>
                </c:pt>
                <c:pt idx="4">
                  <c:v>35.56</c:v>
                </c:pt>
                <c:pt idx="5" formatCode="0.00">
                  <c:v>15.6</c:v>
                </c:pt>
                <c:pt idx="6">
                  <c:v>-1.88</c:v>
                </c:pt>
                <c:pt idx="7">
                  <c:v>-30.37</c:v>
                </c:pt>
                <c:pt idx="8">
                  <c:v>56.44</c:v>
                </c:pt>
                <c:pt idx="9">
                  <c:v>92.88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BA-4AB9-8EBE-AFC7BE85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27655"/>
        <c:axId val="244829703"/>
      </c:scatterChart>
      <c:valAx>
        <c:axId val="24482765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layout>
            <c:manualLayout>
              <c:xMode val="edge"/>
              <c:yMode val="edge"/>
              <c:x val="0.47710664392439722"/>
              <c:y val="0.78605192079845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29703"/>
        <c:crosses val="autoZero"/>
        <c:crossBetween val="midCat"/>
      </c:valAx>
      <c:valAx>
        <c:axId val="244829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27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Fresas'!$G$156</c:f>
              <c:strCache>
                <c:ptCount val="1"/>
                <c:pt idx="0">
                  <c:v>Distancia real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strRef>
              <c:f>'Pruebas Distancias Fresas'!$F$157:$F$166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Fresas'!$G$157:$G$166</c:f>
              <c:numCache>
                <c:formatCode>0.00</c:formatCode>
                <c:ptCount val="10"/>
                <c:pt idx="0">
                  <c:v>307.6524012583032</c:v>
                </c:pt>
                <c:pt idx="1">
                  <c:v>235.84952830141509</c:v>
                </c:pt>
                <c:pt idx="2">
                  <c:v>235.53131426627755</c:v>
                </c:pt>
                <c:pt idx="3">
                  <c:v>390.44846010709273</c:v>
                </c:pt>
                <c:pt idx="4">
                  <c:v>269.95369973386175</c:v>
                </c:pt>
                <c:pt idx="5">
                  <c:v>293.72606285449035</c:v>
                </c:pt>
                <c:pt idx="6">
                  <c:v>283.98943642325855</c:v>
                </c:pt>
                <c:pt idx="7">
                  <c:v>365.68429006453096</c:v>
                </c:pt>
                <c:pt idx="8">
                  <c:v>203.03940504246953</c:v>
                </c:pt>
                <c:pt idx="9">
                  <c:v>273.95255063605447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D0-4C0D-8E4A-B7503E33B807}"/>
            </c:ext>
          </c:extLst>
        </c:ser>
        <c:ser>
          <c:idx val="1"/>
          <c:order val="1"/>
          <c:tx>
            <c:strRef>
              <c:f>'Pruebas Distancias Fresas'!$H$156</c:f>
              <c:strCache>
                <c:ptCount val="1"/>
                <c:pt idx="0">
                  <c:v>Distancia obtenida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Fresas'!$F$157:$F$166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Fresas'!$H$157:$H$166</c:f>
              <c:numCache>
                <c:formatCode>0.00</c:formatCode>
                <c:ptCount val="10"/>
                <c:pt idx="0">
                  <c:v>428.75205667145201</c:v>
                </c:pt>
                <c:pt idx="1">
                  <c:v>288.41898203828401</c:v>
                </c:pt>
                <c:pt idx="2">
                  <c:v>185.40381441599305</c:v>
                </c:pt>
                <c:pt idx="3">
                  <c:v>598.04018000465487</c:v>
                </c:pt>
                <c:pt idx="4">
                  <c:v>530.74700347717464</c:v>
                </c:pt>
                <c:pt idx="5">
                  <c:v>520.94961378236951</c:v>
                </c:pt>
                <c:pt idx="6">
                  <c:v>289.68375308256418</c:v>
                </c:pt>
                <c:pt idx="7">
                  <c:v>243.05148693229589</c:v>
                </c:pt>
                <c:pt idx="8">
                  <c:v>281.67576129301574</c:v>
                </c:pt>
                <c:pt idx="9">
                  <c:v>533.94459197560934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D0-4C0D-8E4A-B7503E33B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128967"/>
        <c:axId val="625131015"/>
      </c:scatterChart>
      <c:valAx>
        <c:axId val="625128967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layout>
            <c:manualLayout>
              <c:xMode val="edge"/>
              <c:yMode val="edge"/>
              <c:x val="0.48653921100771502"/>
              <c:y val="0.78253267411092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131015"/>
        <c:crosses val="autoZero"/>
        <c:crossBetween val="midCat"/>
      </c:valAx>
      <c:valAx>
        <c:axId val="625131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Distancia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128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X</a:t>
            </a:r>
          </a:p>
        </c:rich>
      </c:tx>
      <c:layout>
        <c:manualLayout>
          <c:xMode val="edge"/>
          <c:yMode val="edge"/>
          <c:x val="0.38100474833808151"/>
          <c:y val="2.69716038586266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Fresas'!$M$6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xVal>
            <c:strRef>
              <c:f>'Pruebas Distancias Fresas'!$L$7:$L$16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Fresas'!$M$7:$M$16</c:f>
              <c:numCache>
                <c:formatCode>General</c:formatCode>
                <c:ptCount val="10"/>
                <c:pt idx="0">
                  <c:v>205</c:v>
                </c:pt>
                <c:pt idx="1">
                  <c:v>310</c:v>
                </c:pt>
                <c:pt idx="2">
                  <c:v>240</c:v>
                </c:pt>
                <c:pt idx="3">
                  <c:v>320</c:v>
                </c:pt>
                <c:pt idx="4">
                  <c:v>190</c:v>
                </c:pt>
                <c:pt idx="5">
                  <c:v>270</c:v>
                </c:pt>
                <c:pt idx="6">
                  <c:v>300</c:v>
                </c:pt>
                <c:pt idx="7">
                  <c:v>155</c:v>
                </c:pt>
                <c:pt idx="8">
                  <c:v>220</c:v>
                </c:pt>
                <c:pt idx="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13-407D-94C4-74787E342E3D}"/>
            </c:ext>
          </c:extLst>
        </c:ser>
        <c:ser>
          <c:idx val="1"/>
          <c:order val="1"/>
          <c:tx>
            <c:strRef>
              <c:f>'Pruebas Distancias Fresas'!$N$6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Fresas'!$L$7:$L$16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Fresas'!$N$7:$N$16</c:f>
              <c:numCache>
                <c:formatCode>General</c:formatCode>
                <c:ptCount val="10"/>
                <c:pt idx="0">
                  <c:v>230.65</c:v>
                </c:pt>
                <c:pt idx="1">
                  <c:v>246.55</c:v>
                </c:pt>
                <c:pt idx="2">
                  <c:v>159.08000000000001</c:v>
                </c:pt>
                <c:pt idx="3">
                  <c:v>656.78</c:v>
                </c:pt>
                <c:pt idx="4">
                  <c:v>191.92</c:v>
                </c:pt>
                <c:pt idx="5">
                  <c:v>294.88</c:v>
                </c:pt>
                <c:pt idx="6">
                  <c:v>562.15</c:v>
                </c:pt>
                <c:pt idx="7">
                  <c:v>176.35</c:v>
                </c:pt>
                <c:pt idx="8">
                  <c:v>510.22</c:v>
                </c:pt>
                <c:pt idx="9">
                  <c:v>248.04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13-407D-94C4-74787E342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65384"/>
        <c:axId val="83367432"/>
      </c:scatterChart>
      <c:valAx>
        <c:axId val="833653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layout>
            <c:manualLayout>
              <c:xMode val="edge"/>
              <c:yMode val="edge"/>
              <c:x val="0.47269019150383979"/>
              <c:y val="0.79589781230176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7432"/>
        <c:crosses val="autoZero"/>
        <c:crossBetween val="midCat"/>
      </c:valAx>
      <c:valAx>
        <c:axId val="8336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5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Fresas'!$S$6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xVal>
            <c:strRef>
              <c:f>'Pruebas Distancias Fresas'!$R$7:$R$16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Fresas'!$S$7:$S$16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60</c:v>
                </c:pt>
                <c:pt idx="3">
                  <c:v>-100</c:v>
                </c:pt>
                <c:pt idx="4">
                  <c:v>55</c:v>
                </c:pt>
                <c:pt idx="5">
                  <c:v>0</c:v>
                </c:pt>
                <c:pt idx="6">
                  <c:v>-65</c:v>
                </c:pt>
                <c:pt idx="7">
                  <c:v>55</c:v>
                </c:pt>
                <c:pt idx="8">
                  <c:v>-40</c:v>
                </c:pt>
                <c:pt idx="9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BB-4589-8EF6-3E3E66B6ED44}"/>
            </c:ext>
          </c:extLst>
        </c:ser>
        <c:ser>
          <c:idx val="1"/>
          <c:order val="1"/>
          <c:tx>
            <c:strRef>
              <c:f>'Pruebas Distancias Fresas'!$T$6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Fresas'!$R$7:$R$16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Fresas'!$T$7:$T$16</c:f>
              <c:numCache>
                <c:formatCode>General</c:formatCode>
                <c:ptCount val="10"/>
                <c:pt idx="0">
                  <c:v>24.02</c:v>
                </c:pt>
                <c:pt idx="1">
                  <c:v>-31.89</c:v>
                </c:pt>
                <c:pt idx="2">
                  <c:v>-1.53</c:v>
                </c:pt>
                <c:pt idx="3">
                  <c:v>-68.97</c:v>
                </c:pt>
                <c:pt idx="4">
                  <c:v>22.07</c:v>
                </c:pt>
                <c:pt idx="5">
                  <c:v>-27.12</c:v>
                </c:pt>
                <c:pt idx="6">
                  <c:v>-49.46</c:v>
                </c:pt>
                <c:pt idx="7">
                  <c:v>39.39</c:v>
                </c:pt>
                <c:pt idx="8">
                  <c:v>16.91</c:v>
                </c:pt>
                <c:pt idx="9">
                  <c:v>-57.99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BB-4589-8EF6-3E3E66B6E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805256"/>
        <c:axId val="1242807816"/>
      </c:scatterChart>
      <c:valAx>
        <c:axId val="124280525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7816"/>
        <c:crosses val="autoZero"/>
        <c:crossBetween val="midCat"/>
      </c:valAx>
      <c:valAx>
        <c:axId val="124280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layout>
            <c:manualLayout>
              <c:xMode val="edge"/>
              <c:yMode val="edge"/>
              <c:x val="2.7060270602706028E-2"/>
              <c:y val="0.3544513226965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5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Fresas'!$Y$6</c:f>
              <c:strCache>
                <c:ptCount val="1"/>
                <c:pt idx="0">
                  <c:v>Distancia real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strRef>
              <c:f>'Pruebas Distancias Fresas'!$X$7:$X$16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Fresas'!$Y$7:$Y$16</c:f>
              <c:numCache>
                <c:formatCode>General</c:formatCode>
                <c:ptCount val="10"/>
                <c:pt idx="0">
                  <c:v>254.61</c:v>
                </c:pt>
                <c:pt idx="1">
                  <c:v>344.82</c:v>
                </c:pt>
                <c:pt idx="2">
                  <c:v>289.83</c:v>
                </c:pt>
                <c:pt idx="3">
                  <c:v>367.7</c:v>
                </c:pt>
                <c:pt idx="4">
                  <c:v>248.85</c:v>
                </c:pt>
                <c:pt idx="5">
                  <c:v>309.36</c:v>
                </c:pt>
                <c:pt idx="6">
                  <c:v>342.09</c:v>
                </c:pt>
                <c:pt idx="7">
                  <c:v>223.27</c:v>
                </c:pt>
                <c:pt idx="8">
                  <c:v>269.82</c:v>
                </c:pt>
                <c:pt idx="9">
                  <c:v>429.61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2-48FD-83BE-129B24A382A7}"/>
            </c:ext>
          </c:extLst>
        </c:ser>
        <c:ser>
          <c:idx val="1"/>
          <c:order val="1"/>
          <c:tx>
            <c:strRef>
              <c:f>'Pruebas Distancias Fresas'!$Z$6</c:f>
              <c:strCache>
                <c:ptCount val="1"/>
                <c:pt idx="0">
                  <c:v>Distancia obtenida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Fresas'!$X$7:$X$16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Fresas'!$Z$7:$Z$16</c:f>
              <c:numCache>
                <c:formatCode>General</c:formatCode>
                <c:ptCount val="10"/>
                <c:pt idx="0">
                  <c:v>276.73</c:v>
                </c:pt>
                <c:pt idx="1">
                  <c:v>290.87</c:v>
                </c:pt>
                <c:pt idx="2">
                  <c:v>219.34</c:v>
                </c:pt>
                <c:pt idx="3">
                  <c:v>677.43</c:v>
                </c:pt>
                <c:pt idx="4">
                  <c:v>245.2</c:v>
                </c:pt>
                <c:pt idx="5">
                  <c:v>332.4</c:v>
                </c:pt>
                <c:pt idx="6">
                  <c:v>584.16999999999996</c:v>
                </c:pt>
                <c:pt idx="7">
                  <c:v>235.48</c:v>
                </c:pt>
                <c:pt idx="8">
                  <c:v>532.36</c:v>
                </c:pt>
                <c:pt idx="9">
                  <c:v>296.12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A2-48FD-83BE-129B24A38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299464"/>
        <c:axId val="321301512"/>
      </c:scatterChart>
      <c:valAx>
        <c:axId val="3212994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301512"/>
        <c:crosses val="autoZero"/>
        <c:crossBetween val="midCat"/>
      </c:valAx>
      <c:valAx>
        <c:axId val="32130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Distancia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99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Fresas'!$J$209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xVal>
            <c:strRef>
              <c:f>'Pruebas Distancias Fresas'!$I$210:$I$234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Fresas'!$J$210:$J$234</c:f>
              <c:numCache>
                <c:formatCode>General</c:formatCode>
                <c:ptCount val="25"/>
                <c:pt idx="0">
                  <c:v>340</c:v>
                </c:pt>
                <c:pt idx="1">
                  <c:v>340</c:v>
                </c:pt>
                <c:pt idx="2">
                  <c:v>340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450</c:v>
                </c:pt>
                <c:pt idx="7">
                  <c:v>450</c:v>
                </c:pt>
                <c:pt idx="8">
                  <c:v>450</c:v>
                </c:pt>
                <c:pt idx="9">
                  <c:v>480</c:v>
                </c:pt>
                <c:pt idx="10">
                  <c:v>480</c:v>
                </c:pt>
                <c:pt idx="11">
                  <c:v>480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600</c:v>
                </c:pt>
                <c:pt idx="16">
                  <c:v>600</c:v>
                </c:pt>
                <c:pt idx="17">
                  <c:v>600</c:v>
                </c:pt>
                <c:pt idx="18">
                  <c:v>650</c:v>
                </c:pt>
                <c:pt idx="19">
                  <c:v>650</c:v>
                </c:pt>
                <c:pt idx="20">
                  <c:v>650</c:v>
                </c:pt>
                <c:pt idx="21">
                  <c:v>700</c:v>
                </c:pt>
                <c:pt idx="22">
                  <c:v>700</c:v>
                </c:pt>
                <c:pt idx="23">
                  <c:v>700</c:v>
                </c:pt>
                <c:pt idx="24">
                  <c:v>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1-4214-BFE3-1602EA46CBF9}"/>
            </c:ext>
          </c:extLst>
        </c:ser>
        <c:ser>
          <c:idx val="1"/>
          <c:order val="1"/>
          <c:tx>
            <c:strRef>
              <c:f>'Pruebas Distancias Fresas'!$K$209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Fresas'!$I$210:$I$234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Fresas'!$K$210:$K$234</c:f>
              <c:numCache>
                <c:formatCode>General</c:formatCode>
                <c:ptCount val="25"/>
                <c:pt idx="0">
                  <c:v>620.38</c:v>
                </c:pt>
                <c:pt idx="1">
                  <c:v>1922.26</c:v>
                </c:pt>
                <c:pt idx="2">
                  <c:v>355.95</c:v>
                </c:pt>
                <c:pt idx="3" formatCode="0.00">
                  <c:v>617.9</c:v>
                </c:pt>
                <c:pt idx="4">
                  <c:v>1008.86</c:v>
                </c:pt>
                <c:pt idx="5">
                  <c:v>488.25</c:v>
                </c:pt>
                <c:pt idx="6">
                  <c:v>617.66999999999996</c:v>
                </c:pt>
                <c:pt idx="7">
                  <c:v>1059.98</c:v>
                </c:pt>
                <c:pt idx="8">
                  <c:v>480.32</c:v>
                </c:pt>
                <c:pt idx="9">
                  <c:v>652.82000000000005</c:v>
                </c:pt>
                <c:pt idx="10">
                  <c:v>822.14</c:v>
                </c:pt>
                <c:pt idx="11">
                  <c:v>580.29999999999995</c:v>
                </c:pt>
                <c:pt idx="12">
                  <c:v>656.21</c:v>
                </c:pt>
                <c:pt idx="13">
                  <c:v>2793.83</c:v>
                </c:pt>
                <c:pt idx="14" formatCode="0.00">
                  <c:v>370.8</c:v>
                </c:pt>
                <c:pt idx="15">
                  <c:v>672.22</c:v>
                </c:pt>
                <c:pt idx="16">
                  <c:v>840.11</c:v>
                </c:pt>
                <c:pt idx="17">
                  <c:v>612.19000000000005</c:v>
                </c:pt>
                <c:pt idx="18">
                  <c:v>680.75</c:v>
                </c:pt>
                <c:pt idx="19">
                  <c:v>939.26</c:v>
                </c:pt>
                <c:pt idx="20">
                  <c:v>606.57000000000005</c:v>
                </c:pt>
                <c:pt idx="21">
                  <c:v>686.24</c:v>
                </c:pt>
                <c:pt idx="22">
                  <c:v>1154.25</c:v>
                </c:pt>
                <c:pt idx="23">
                  <c:v>488.39</c:v>
                </c:pt>
                <c:pt idx="24">
                  <c:v>656.67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41-4214-BFE3-1602EA46C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781575"/>
        <c:axId val="1964783623"/>
      </c:scatterChart>
      <c:valAx>
        <c:axId val="1964781575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83623"/>
        <c:crosses val="autoZero"/>
        <c:crossBetween val="midCat"/>
        <c:majorUnit val="1"/>
      </c:valAx>
      <c:valAx>
        <c:axId val="1964783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81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Fresas'!$J$281</c:f>
              <c:strCache>
                <c:ptCount val="1"/>
                <c:pt idx="0">
                  <c:v>Distancia real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strRef>
              <c:f>'Pruebas Distancias Fresas'!$I$282:$I$306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Fresas'!$J$282:$J$306</c:f>
              <c:numCache>
                <c:formatCode>0.00</c:formatCode>
                <c:ptCount val="25"/>
                <c:pt idx="0">
                  <c:v>423.20680523829009</c:v>
                </c:pt>
                <c:pt idx="1">
                  <c:v>434.8608972993548</c:v>
                </c:pt>
                <c:pt idx="2">
                  <c:v>434.8608972993548</c:v>
                </c:pt>
                <c:pt idx="3">
                  <c:v>472.76209661943079</c:v>
                </c:pt>
                <c:pt idx="4">
                  <c:v>475.39877997319263</c:v>
                </c:pt>
                <c:pt idx="5">
                  <c:v>475.39877997319263</c:v>
                </c:pt>
                <c:pt idx="6">
                  <c:v>515.75575614819854</c:v>
                </c:pt>
                <c:pt idx="7">
                  <c:v>520.48438977552439</c:v>
                </c:pt>
                <c:pt idx="8">
                  <c:v>520.48438977552439</c:v>
                </c:pt>
                <c:pt idx="9">
                  <c:v>542.12913590767278</c:v>
                </c:pt>
                <c:pt idx="10">
                  <c:v>542.70526070787264</c:v>
                </c:pt>
                <c:pt idx="11">
                  <c:v>542.70526070787264</c:v>
                </c:pt>
                <c:pt idx="12">
                  <c:v>559.91427915351471</c:v>
                </c:pt>
                <c:pt idx="13">
                  <c:v>579.65852016510553</c:v>
                </c:pt>
                <c:pt idx="14">
                  <c:v>579.65852016510553</c:v>
                </c:pt>
                <c:pt idx="15">
                  <c:v>650.7718494218999</c:v>
                </c:pt>
                <c:pt idx="16">
                  <c:v>651.46296901665869</c:v>
                </c:pt>
                <c:pt idx="17">
                  <c:v>651.46296901665869</c:v>
                </c:pt>
                <c:pt idx="18">
                  <c:v>697.1398711879848</c:v>
                </c:pt>
                <c:pt idx="19">
                  <c:v>698.93061172050545</c:v>
                </c:pt>
                <c:pt idx="20">
                  <c:v>698.93061172050545</c:v>
                </c:pt>
                <c:pt idx="21">
                  <c:v>743.97849431283964</c:v>
                </c:pt>
                <c:pt idx="22">
                  <c:v>750.66903492817664</c:v>
                </c:pt>
                <c:pt idx="23">
                  <c:v>750.66903492817664</c:v>
                </c:pt>
                <c:pt idx="24">
                  <c:v>791.20414559075709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2A-48B6-886F-DDE38638762F}"/>
            </c:ext>
          </c:extLst>
        </c:ser>
        <c:ser>
          <c:idx val="1"/>
          <c:order val="1"/>
          <c:tx>
            <c:strRef>
              <c:f>'Pruebas Distancias Fresas'!$K$281</c:f>
              <c:strCache>
                <c:ptCount val="1"/>
                <c:pt idx="0">
                  <c:v>Distancia obtenida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Fresas'!$I$282:$I$306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Fresas'!$K$282:$K$306</c:f>
              <c:numCache>
                <c:formatCode>0.00</c:formatCode>
                <c:ptCount val="25"/>
                <c:pt idx="0">
                  <c:v>689.28</c:v>
                </c:pt>
                <c:pt idx="1">
                  <c:v>1991.1</c:v>
                </c:pt>
                <c:pt idx="2">
                  <c:v>448.54</c:v>
                </c:pt>
                <c:pt idx="3">
                  <c:v>678.07</c:v>
                </c:pt>
                <c:pt idx="4">
                  <c:v>1056.75</c:v>
                </c:pt>
                <c:pt idx="5">
                  <c:v>558.87</c:v>
                </c:pt>
                <c:pt idx="6">
                  <c:v>673.29</c:v>
                </c:pt>
                <c:pt idx="7">
                  <c:v>1099.58</c:v>
                </c:pt>
                <c:pt idx="8">
                  <c:v>547.4</c:v>
                </c:pt>
                <c:pt idx="9">
                  <c:v>703.92</c:v>
                </c:pt>
                <c:pt idx="10">
                  <c:v>863.67</c:v>
                </c:pt>
                <c:pt idx="11">
                  <c:v>636.28</c:v>
                </c:pt>
                <c:pt idx="12">
                  <c:v>705.75</c:v>
                </c:pt>
                <c:pt idx="13">
                  <c:v>2818.82</c:v>
                </c:pt>
                <c:pt idx="14">
                  <c:v>449.84</c:v>
                </c:pt>
                <c:pt idx="15">
                  <c:v>718.07</c:v>
                </c:pt>
                <c:pt idx="16">
                  <c:v>877.23</c:v>
                </c:pt>
                <c:pt idx="17">
                  <c:v>662.25</c:v>
                </c:pt>
                <c:pt idx="18">
                  <c:v>725.9</c:v>
                </c:pt>
                <c:pt idx="19">
                  <c:v>972.48</c:v>
                </c:pt>
                <c:pt idx="20">
                  <c:v>656.83</c:v>
                </c:pt>
                <c:pt idx="21">
                  <c:v>731.27</c:v>
                </c:pt>
                <c:pt idx="22">
                  <c:v>1181.76</c:v>
                </c:pt>
                <c:pt idx="23">
                  <c:v>549.75</c:v>
                </c:pt>
                <c:pt idx="24">
                  <c:v>704.13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2A-48B6-886F-DDE386387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676808"/>
        <c:axId val="2016649224"/>
      </c:scatterChart>
      <c:valAx>
        <c:axId val="1625676808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49224"/>
        <c:crosses val="autoZero"/>
        <c:crossBetween val="midCat"/>
        <c:majorUnit val="1"/>
      </c:valAx>
      <c:valAx>
        <c:axId val="201664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Distancia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676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Fresas'!$G$334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xVal>
            <c:strRef>
              <c:f>'Pruebas Distancias Fresas'!$F$335:$F$344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Fresas'!$G$335:$G$344</c:f>
              <c:numCache>
                <c:formatCode>General</c:formatCode>
                <c:ptCount val="10"/>
                <c:pt idx="0">
                  <c:v>500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650</c:v>
                </c:pt>
                <c:pt idx="5">
                  <c:v>650</c:v>
                </c:pt>
                <c:pt idx="6">
                  <c:v>650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39-4821-9110-F3EF89AD5FFC}"/>
            </c:ext>
          </c:extLst>
        </c:ser>
        <c:ser>
          <c:idx val="1"/>
          <c:order val="1"/>
          <c:tx>
            <c:strRef>
              <c:f>'Pruebas Distancias Fresas'!$H$334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Fresas'!$F$335:$F$344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Fresas'!$H$335:$H$344</c:f>
              <c:numCache>
                <c:formatCode>General</c:formatCode>
                <c:ptCount val="10"/>
                <c:pt idx="0">
                  <c:v>600.05999999999995</c:v>
                </c:pt>
                <c:pt idx="1">
                  <c:v>590.13</c:v>
                </c:pt>
                <c:pt idx="2">
                  <c:v>697.28</c:v>
                </c:pt>
                <c:pt idx="3">
                  <c:v>532.36</c:v>
                </c:pt>
                <c:pt idx="4" formatCode="0.00">
                  <c:v>612.63</c:v>
                </c:pt>
                <c:pt idx="5">
                  <c:v>793.16</c:v>
                </c:pt>
                <c:pt idx="6">
                  <c:v>534.49</c:v>
                </c:pt>
                <c:pt idx="7">
                  <c:v>612.24</c:v>
                </c:pt>
                <c:pt idx="8">
                  <c:v>1039.56</c:v>
                </c:pt>
                <c:pt idx="9">
                  <c:v>440.04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39-4821-9110-F3EF89AD5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051848"/>
        <c:axId val="1622057992"/>
      </c:scatterChart>
      <c:valAx>
        <c:axId val="16220518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057992"/>
        <c:crosses val="autoZero"/>
        <c:crossBetween val="midCat"/>
      </c:valAx>
      <c:valAx>
        <c:axId val="162205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05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Fresas'!$G$352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xVal>
            <c:strRef>
              <c:f>'Pruebas Distancias Fresas'!$F$353:$F$362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Fresas'!$G$353:$G$362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-30</c:v>
                </c:pt>
                <c:pt idx="4">
                  <c:v>0</c:v>
                </c:pt>
                <c:pt idx="5">
                  <c:v>50</c:v>
                </c:pt>
                <c:pt idx="6">
                  <c:v>-50</c:v>
                </c:pt>
                <c:pt idx="7">
                  <c:v>0</c:v>
                </c:pt>
                <c:pt idx="8">
                  <c:v>100</c:v>
                </c:pt>
                <c:pt idx="9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3-4523-9E89-3198F879D6F0}"/>
            </c:ext>
          </c:extLst>
        </c:ser>
        <c:ser>
          <c:idx val="1"/>
          <c:order val="1"/>
          <c:tx>
            <c:strRef>
              <c:f>'Pruebas Distancias Fresas'!$H$352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Fresas'!$F$353:$F$362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Fresas'!$H$353:$H$362</c:f>
              <c:numCache>
                <c:formatCode>General</c:formatCode>
                <c:ptCount val="10"/>
                <c:pt idx="0">
                  <c:v>61.47</c:v>
                </c:pt>
                <c:pt idx="1">
                  <c:v>16.760000000000002</c:v>
                </c:pt>
                <c:pt idx="2">
                  <c:v>10.79</c:v>
                </c:pt>
                <c:pt idx="3">
                  <c:v>13.54</c:v>
                </c:pt>
                <c:pt idx="4">
                  <c:v>-2.15</c:v>
                </c:pt>
                <c:pt idx="5">
                  <c:v>-2.44</c:v>
                </c:pt>
                <c:pt idx="6" formatCode="0.00">
                  <c:v>0.08</c:v>
                </c:pt>
                <c:pt idx="7">
                  <c:v>-17.350000000000001</c:v>
                </c:pt>
                <c:pt idx="8">
                  <c:v>-25.21</c:v>
                </c:pt>
                <c:pt idx="9">
                  <c:v>-12.64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43-4523-9E89-3198F879D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43336"/>
        <c:axId val="2020645384"/>
      </c:scatterChart>
      <c:valAx>
        <c:axId val="2020643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45384"/>
        <c:crosses val="autoZero"/>
        <c:crossBetween val="midCat"/>
        <c:majorUnit val="1"/>
      </c:valAx>
      <c:valAx>
        <c:axId val="202064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4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Fresas'!$G$370</c:f>
              <c:strCache>
                <c:ptCount val="1"/>
                <c:pt idx="0">
                  <c:v>Distancia real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strRef>
              <c:f>'Pruebas Distancias Fresas'!$F$371:$F$380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Fresas'!$G$371:$G$380</c:f>
              <c:numCache>
                <c:formatCode>0.00</c:formatCode>
                <c:ptCount val="10"/>
                <c:pt idx="0">
                  <c:v>559.91427915351471</c:v>
                </c:pt>
                <c:pt idx="1">
                  <c:v>650.7718494218999</c:v>
                </c:pt>
                <c:pt idx="2">
                  <c:v>651.46296901665869</c:v>
                </c:pt>
                <c:pt idx="3">
                  <c:v>651.46296901665869</c:v>
                </c:pt>
                <c:pt idx="4">
                  <c:v>697.1398711879848</c:v>
                </c:pt>
                <c:pt idx="5">
                  <c:v>698.93061172050545</c:v>
                </c:pt>
                <c:pt idx="6">
                  <c:v>698.93061172050545</c:v>
                </c:pt>
                <c:pt idx="7">
                  <c:v>743.97849431283964</c:v>
                </c:pt>
                <c:pt idx="8">
                  <c:v>750.66903492817664</c:v>
                </c:pt>
                <c:pt idx="9">
                  <c:v>750.66903492817664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3-4A7D-9312-DB6748E6D794}"/>
            </c:ext>
          </c:extLst>
        </c:ser>
        <c:ser>
          <c:idx val="1"/>
          <c:order val="1"/>
          <c:tx>
            <c:strRef>
              <c:f>'Pruebas Distancias Fresas'!$H$370</c:f>
              <c:strCache>
                <c:ptCount val="1"/>
                <c:pt idx="0">
                  <c:v>Distancia obtenida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Fresas'!$F$371:$F$380</c:f>
              <c:strCache>
                <c:ptCount val="10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</c:strCache>
            </c:strRef>
          </c:xVal>
          <c:yVal>
            <c:numRef>
              <c:f>'Pruebas Distancias Fresas'!$H$371:$H$380</c:f>
              <c:numCache>
                <c:formatCode>0.00</c:formatCode>
                <c:ptCount val="10"/>
                <c:pt idx="0" formatCode="General">
                  <c:v>653.72</c:v>
                </c:pt>
                <c:pt idx="1">
                  <c:v>641.9</c:v>
                </c:pt>
                <c:pt idx="2">
                  <c:v>741.5</c:v>
                </c:pt>
                <c:pt idx="3">
                  <c:v>589.14</c:v>
                </c:pt>
                <c:pt idx="4">
                  <c:v>662.43</c:v>
                </c:pt>
                <c:pt idx="5">
                  <c:v>832.24</c:v>
                </c:pt>
                <c:pt idx="6">
                  <c:v>590.91999999999996</c:v>
                </c:pt>
                <c:pt idx="7">
                  <c:v>662.3</c:v>
                </c:pt>
                <c:pt idx="8">
                  <c:v>1069.96</c:v>
                </c:pt>
                <c:pt idx="9">
                  <c:v>507.25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D3-4A7D-9312-DB6748E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378696"/>
        <c:axId val="365504520"/>
      </c:scatterChart>
      <c:valAx>
        <c:axId val="3633786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04520"/>
        <c:crosses val="autoZero"/>
        <c:crossBetween val="midCat"/>
      </c:valAx>
      <c:valAx>
        <c:axId val="36550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Distancia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78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Fresas'!$J$427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xVal>
            <c:strRef>
              <c:f>'Pruebas Distancias Fresas'!$I$428:$I$452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Fresas'!$J$428:$J$452</c:f>
              <c:numCache>
                <c:formatCode>General</c:formatCode>
                <c:ptCount val="25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220</c:v>
                </c:pt>
                <c:pt idx="4">
                  <c:v>220</c:v>
                </c:pt>
                <c:pt idx="5">
                  <c:v>220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280</c:v>
                </c:pt>
                <c:pt idx="10">
                  <c:v>280</c:v>
                </c:pt>
                <c:pt idx="11">
                  <c:v>280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370</c:v>
                </c:pt>
                <c:pt idx="19">
                  <c:v>370</c:v>
                </c:pt>
                <c:pt idx="20">
                  <c:v>370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1C-494D-95C2-1FA89A6AD56B}"/>
            </c:ext>
          </c:extLst>
        </c:ser>
        <c:ser>
          <c:idx val="1"/>
          <c:order val="1"/>
          <c:tx>
            <c:strRef>
              <c:f>'Pruebas Distancias Fresas'!$K$427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Fresas'!$I$428:$I$452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Fresas'!$K$428:$K$452</c:f>
              <c:numCache>
                <c:formatCode>General</c:formatCode>
                <c:ptCount val="25"/>
                <c:pt idx="0">
                  <c:v>262.24</c:v>
                </c:pt>
                <c:pt idx="1">
                  <c:v>466.78</c:v>
                </c:pt>
                <c:pt idx="2">
                  <c:v>175.89</c:v>
                </c:pt>
                <c:pt idx="3" formatCode="0.00">
                  <c:v>248.64</c:v>
                </c:pt>
                <c:pt idx="4">
                  <c:v>544.91999999999996</c:v>
                </c:pt>
                <c:pt idx="5">
                  <c:v>177.44</c:v>
                </c:pt>
                <c:pt idx="6">
                  <c:v>250.7</c:v>
                </c:pt>
                <c:pt idx="7">
                  <c:v>602.52</c:v>
                </c:pt>
                <c:pt idx="8">
                  <c:v>162.81</c:v>
                </c:pt>
                <c:pt idx="9">
                  <c:v>253.89</c:v>
                </c:pt>
                <c:pt idx="10">
                  <c:v>589.71</c:v>
                </c:pt>
                <c:pt idx="11">
                  <c:v>157.87</c:v>
                </c:pt>
                <c:pt idx="12">
                  <c:v>261.10000000000002</c:v>
                </c:pt>
                <c:pt idx="13">
                  <c:v>322.72000000000003</c:v>
                </c:pt>
                <c:pt idx="14" formatCode="0.00">
                  <c:v>236.74</c:v>
                </c:pt>
                <c:pt idx="15">
                  <c:v>261.91000000000003</c:v>
                </c:pt>
                <c:pt idx="16">
                  <c:v>369.51</c:v>
                </c:pt>
                <c:pt idx="17">
                  <c:v>212.74</c:v>
                </c:pt>
                <c:pt idx="18">
                  <c:v>259.89</c:v>
                </c:pt>
                <c:pt idx="19">
                  <c:v>320.27</c:v>
                </c:pt>
                <c:pt idx="20" formatCode="0.00">
                  <c:v>236.49</c:v>
                </c:pt>
                <c:pt idx="21">
                  <c:v>270.08999999999997</c:v>
                </c:pt>
                <c:pt idx="22">
                  <c:v>430.15</c:v>
                </c:pt>
                <c:pt idx="23">
                  <c:v>185.39</c:v>
                </c:pt>
                <c:pt idx="24">
                  <c:v>259.87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1C-494D-95C2-1FA89A6AD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197384"/>
        <c:axId val="139544072"/>
      </c:scatterChart>
      <c:valAx>
        <c:axId val="460197384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4072"/>
        <c:crosses val="autoZero"/>
        <c:crossBetween val="midCat"/>
        <c:majorUnit val="1"/>
      </c:valAx>
      <c:valAx>
        <c:axId val="139544072"/>
        <c:scaling>
          <c:orientation val="minMax"/>
          <c:max val="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97384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Coordenadas Eje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Fresas'!$J$462</c:f>
              <c:strCache>
                <c:ptCount val="1"/>
                <c:pt idx="0">
                  <c:v>Coordenadas reales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xVal>
            <c:strRef>
              <c:f>'Pruebas Distancias Fresas'!$I$463:$I$487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Fresas'!$J$463:$J$487</c:f>
              <c:numCache>
                <c:formatCode>General</c:formatCode>
                <c:ptCount val="25"/>
                <c:pt idx="0">
                  <c:v>0</c:v>
                </c:pt>
                <c:pt idx="1">
                  <c:v>50</c:v>
                </c:pt>
                <c:pt idx="2">
                  <c:v>-50</c:v>
                </c:pt>
                <c:pt idx="3">
                  <c:v>0</c:v>
                </c:pt>
                <c:pt idx="4">
                  <c:v>70</c:v>
                </c:pt>
                <c:pt idx="5">
                  <c:v>-70</c:v>
                </c:pt>
                <c:pt idx="6">
                  <c:v>0</c:v>
                </c:pt>
                <c:pt idx="7">
                  <c:v>90</c:v>
                </c:pt>
                <c:pt idx="8">
                  <c:v>-90</c:v>
                </c:pt>
                <c:pt idx="9">
                  <c:v>0</c:v>
                </c:pt>
                <c:pt idx="10">
                  <c:v>100</c:v>
                </c:pt>
                <c:pt idx="11">
                  <c:v>-100</c:v>
                </c:pt>
                <c:pt idx="12">
                  <c:v>0</c:v>
                </c:pt>
                <c:pt idx="13">
                  <c:v>10</c:v>
                </c:pt>
                <c:pt idx="14">
                  <c:v>-10</c:v>
                </c:pt>
                <c:pt idx="15">
                  <c:v>0</c:v>
                </c:pt>
                <c:pt idx="16">
                  <c:v>40</c:v>
                </c:pt>
                <c:pt idx="17">
                  <c:v>-40</c:v>
                </c:pt>
                <c:pt idx="18">
                  <c:v>0</c:v>
                </c:pt>
                <c:pt idx="19">
                  <c:v>20</c:v>
                </c:pt>
                <c:pt idx="20">
                  <c:v>-20</c:v>
                </c:pt>
                <c:pt idx="21">
                  <c:v>0</c:v>
                </c:pt>
                <c:pt idx="22">
                  <c:v>80</c:v>
                </c:pt>
                <c:pt idx="23">
                  <c:v>-80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C-498E-83FF-36751ECAF027}"/>
            </c:ext>
          </c:extLst>
        </c:ser>
        <c:ser>
          <c:idx val="1"/>
          <c:order val="1"/>
          <c:tx>
            <c:strRef>
              <c:f>'Pruebas Distancias Fresas'!$K$462</c:f>
              <c:strCache>
                <c:ptCount val="1"/>
                <c:pt idx="0">
                  <c:v>Coordenadas obtenidas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Fresas'!$I$463:$I$487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Fresas'!$K$463:$K$487</c:f>
              <c:numCache>
                <c:formatCode>General</c:formatCode>
                <c:ptCount val="25"/>
                <c:pt idx="0">
                  <c:v>58.83</c:v>
                </c:pt>
                <c:pt idx="1">
                  <c:v>101.58</c:v>
                </c:pt>
                <c:pt idx="2">
                  <c:v>45.5</c:v>
                </c:pt>
                <c:pt idx="3">
                  <c:v>45.58</c:v>
                </c:pt>
                <c:pt idx="4">
                  <c:v>63.8</c:v>
                </c:pt>
                <c:pt idx="5" formatCode="0.00">
                  <c:v>25.41</c:v>
                </c:pt>
                <c:pt idx="6">
                  <c:v>21.85</c:v>
                </c:pt>
                <c:pt idx="7">
                  <c:v>43.22</c:v>
                </c:pt>
                <c:pt idx="8">
                  <c:v>14.27</c:v>
                </c:pt>
                <c:pt idx="9">
                  <c:v>5.38</c:v>
                </c:pt>
                <c:pt idx="10">
                  <c:v>5.32</c:v>
                </c:pt>
                <c:pt idx="11">
                  <c:v>3.38</c:v>
                </c:pt>
                <c:pt idx="12">
                  <c:v>-3.52</c:v>
                </c:pt>
                <c:pt idx="13" formatCode="0.00">
                  <c:v>-12.42</c:v>
                </c:pt>
                <c:pt idx="14">
                  <c:v>-3.42</c:v>
                </c:pt>
                <c:pt idx="15" formatCode="0.00">
                  <c:v>-27.14</c:v>
                </c:pt>
                <c:pt idx="16">
                  <c:v>-33.83</c:v>
                </c:pt>
                <c:pt idx="17">
                  <c:v>-24.87</c:v>
                </c:pt>
                <c:pt idx="18">
                  <c:v>-31.71</c:v>
                </c:pt>
                <c:pt idx="19">
                  <c:v>-41.32</c:v>
                </c:pt>
                <c:pt idx="20">
                  <c:v>-30.17</c:v>
                </c:pt>
                <c:pt idx="21" formatCode="0.00">
                  <c:v>-44.29</c:v>
                </c:pt>
                <c:pt idx="22">
                  <c:v>-65.36</c:v>
                </c:pt>
                <c:pt idx="23">
                  <c:v>-35.32</c:v>
                </c:pt>
                <c:pt idx="24">
                  <c:v>-55.65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1C-498E-83FF-36751ECA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04040"/>
        <c:axId val="1090332168"/>
      </c:scatterChart>
      <c:valAx>
        <c:axId val="458604040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332168"/>
        <c:crosses val="autoZero"/>
        <c:crossBetween val="midCat"/>
        <c:majorUnit val="1"/>
      </c:valAx>
      <c:valAx>
        <c:axId val="109033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Coordenadas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04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'Pruebas Distancias Fresas'!$J$497</c:f>
              <c:strCache>
                <c:ptCount val="1"/>
                <c:pt idx="0">
                  <c:v>Distancia real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strRef>
              <c:f>'Pruebas Distancias Fresas'!$I$498:$I$522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Fresas'!$J$498:$J$522</c:f>
              <c:numCache>
                <c:formatCode>0.00</c:formatCode>
                <c:ptCount val="25"/>
                <c:pt idx="0">
                  <c:v>261.72504656604804</c:v>
                </c:pt>
                <c:pt idx="1">
                  <c:v>266.45825188948453</c:v>
                </c:pt>
                <c:pt idx="2">
                  <c:v>266.45825188948453</c:v>
                </c:pt>
                <c:pt idx="3">
                  <c:v>284.25340807103788</c:v>
                </c:pt>
                <c:pt idx="4">
                  <c:v>292.74562336608892</c:v>
                </c:pt>
                <c:pt idx="5">
                  <c:v>292.74562336608892</c:v>
                </c:pt>
                <c:pt idx="6">
                  <c:v>308.05843601498725</c:v>
                </c:pt>
                <c:pt idx="7">
                  <c:v>320.93613071762422</c:v>
                </c:pt>
                <c:pt idx="8">
                  <c:v>320.93613071762422</c:v>
                </c:pt>
                <c:pt idx="9">
                  <c:v>332.86633954186476</c:v>
                </c:pt>
                <c:pt idx="10">
                  <c:v>347.56294393965533</c:v>
                </c:pt>
                <c:pt idx="11">
                  <c:v>347.56294393965533</c:v>
                </c:pt>
                <c:pt idx="12">
                  <c:v>349.85711369071805</c:v>
                </c:pt>
                <c:pt idx="13">
                  <c:v>350</c:v>
                </c:pt>
                <c:pt idx="14">
                  <c:v>350</c:v>
                </c:pt>
                <c:pt idx="15">
                  <c:v>393.57337308308854</c:v>
                </c:pt>
                <c:pt idx="16">
                  <c:v>395.60080889704966</c:v>
                </c:pt>
                <c:pt idx="17">
                  <c:v>395.60080889704966</c:v>
                </c:pt>
                <c:pt idx="18">
                  <c:v>411.46081222881969</c:v>
                </c:pt>
                <c:pt idx="19">
                  <c:v>411.94659848091959</c:v>
                </c:pt>
                <c:pt idx="20">
                  <c:v>411.94659848091959</c:v>
                </c:pt>
                <c:pt idx="21">
                  <c:v>438.63424398922615</c:v>
                </c:pt>
                <c:pt idx="22">
                  <c:v>445.86993619215906</c:v>
                </c:pt>
                <c:pt idx="23">
                  <c:v>445.86993619215906</c:v>
                </c:pt>
                <c:pt idx="24">
                  <c:v>484.66483264210535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2A-4DF6-9CE8-8991D62E6DD1}"/>
            </c:ext>
          </c:extLst>
        </c:ser>
        <c:ser>
          <c:idx val="1"/>
          <c:order val="1"/>
          <c:tx>
            <c:strRef>
              <c:f>'Pruebas Distancias Fresas'!$K$497</c:f>
              <c:strCache>
                <c:ptCount val="1"/>
                <c:pt idx="0">
                  <c:v>Distancia obtenida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'Pruebas Distancias Fresas'!$I$498:$I$522</c:f>
              <c:strCache>
                <c:ptCount val="2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  <c:pt idx="12">
                  <c:v>P13</c:v>
                </c:pt>
                <c:pt idx="13">
                  <c:v>P14</c:v>
                </c:pt>
                <c:pt idx="14">
                  <c:v>P15</c:v>
                </c:pt>
                <c:pt idx="15">
                  <c:v>P16</c:v>
                </c:pt>
                <c:pt idx="16">
                  <c:v>P17</c:v>
                </c:pt>
                <c:pt idx="17">
                  <c:v>P18</c:v>
                </c:pt>
                <c:pt idx="18">
                  <c:v>P19</c:v>
                </c:pt>
                <c:pt idx="19">
                  <c:v>P20</c:v>
                </c:pt>
                <c:pt idx="20">
                  <c:v>P21</c:v>
                </c:pt>
                <c:pt idx="21">
                  <c:v>P22</c:v>
                </c:pt>
                <c:pt idx="22">
                  <c:v>P23</c:v>
                </c:pt>
                <c:pt idx="23">
                  <c:v>P24</c:v>
                </c:pt>
                <c:pt idx="24">
                  <c:v>P25</c:v>
                </c:pt>
              </c:strCache>
            </c:strRef>
          </c:xVal>
          <c:yVal>
            <c:numRef>
              <c:f>'Pruebas Distancias Fresas'!$K$498:$K$522</c:f>
              <c:numCache>
                <c:formatCode>0.00</c:formatCode>
                <c:ptCount val="25"/>
                <c:pt idx="0">
                  <c:v>323.47000000000003</c:v>
                </c:pt>
                <c:pt idx="1">
                  <c:v>510.49</c:v>
                </c:pt>
                <c:pt idx="2">
                  <c:v>255.75</c:v>
                </c:pt>
                <c:pt idx="3">
                  <c:v>310.32</c:v>
                </c:pt>
                <c:pt idx="4">
                  <c:v>577.41999999999996</c:v>
                </c:pt>
                <c:pt idx="5">
                  <c:v>254.03</c:v>
                </c:pt>
                <c:pt idx="6">
                  <c:v>309.39999999999998</c:v>
                </c:pt>
                <c:pt idx="7">
                  <c:v>630.30999999999995</c:v>
                </c:pt>
                <c:pt idx="8">
                  <c:v>243.13</c:v>
                </c:pt>
                <c:pt idx="9">
                  <c:v>311.27</c:v>
                </c:pt>
                <c:pt idx="10">
                  <c:v>616.59</c:v>
                </c:pt>
                <c:pt idx="11">
                  <c:v>239.44</c:v>
                </c:pt>
                <c:pt idx="12">
                  <c:v>317.14999999999998</c:v>
                </c:pt>
                <c:pt idx="13">
                  <c:v>369.73</c:v>
                </c:pt>
                <c:pt idx="14">
                  <c:v>297.42</c:v>
                </c:pt>
                <c:pt idx="15">
                  <c:v>318.95999999999998</c:v>
                </c:pt>
                <c:pt idx="16">
                  <c:v>412.41</c:v>
                </c:pt>
                <c:pt idx="17">
                  <c:v>279.77999999999997</c:v>
                </c:pt>
                <c:pt idx="18">
                  <c:v>317.72000000000003</c:v>
                </c:pt>
                <c:pt idx="19">
                  <c:v>369.7</c:v>
                </c:pt>
                <c:pt idx="20">
                  <c:v>298.73</c:v>
                </c:pt>
                <c:pt idx="21">
                  <c:v>327.58</c:v>
                </c:pt>
                <c:pt idx="22">
                  <c:v>470.85</c:v>
                </c:pt>
                <c:pt idx="23">
                  <c:v>260.8</c:v>
                </c:pt>
                <c:pt idx="24">
                  <c:v>320.98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2A-4DF6-9CE8-8991D62E6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067080"/>
        <c:axId val="248078344"/>
      </c:scatterChart>
      <c:valAx>
        <c:axId val="248067080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078344"/>
        <c:crosses val="autoZero"/>
        <c:crossBetween val="midCat"/>
        <c:majorUnit val="1"/>
      </c:valAx>
      <c:valAx>
        <c:axId val="24807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067080"/>
        <c:crosses val="autoZero"/>
        <c:crossBetween val="midCat"/>
        <c:min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47</xdr:row>
      <xdr:rowOff>0</xdr:rowOff>
    </xdr:from>
    <xdr:to>
      <xdr:col>4</xdr:col>
      <xdr:colOff>742950</xdr:colOff>
      <xdr:row>64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ADF1FF-2924-FD4B-7BF1-8EC5059BC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65</xdr:row>
      <xdr:rowOff>47625</xdr:rowOff>
    </xdr:from>
    <xdr:to>
      <xdr:col>4</xdr:col>
      <xdr:colOff>771525</xdr:colOff>
      <xdr:row>81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6F7F1F-FB71-C403-322F-F425475D1916}"/>
            </a:ext>
            <a:ext uri="{147F2762-F138-4A5C-976F-8EAC2B608ADB}">
              <a16:predDERef xmlns:a16="http://schemas.microsoft.com/office/drawing/2014/main" pred="{E5ADF1FF-2924-FD4B-7BF1-8EC5059BC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82</xdr:row>
      <xdr:rowOff>19050</xdr:rowOff>
    </xdr:from>
    <xdr:to>
      <xdr:col>4</xdr:col>
      <xdr:colOff>723900</xdr:colOff>
      <xdr:row>98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B80D059-1DA9-3825-F8C9-70B05A0BF697}"/>
            </a:ext>
            <a:ext uri="{147F2762-F138-4A5C-976F-8EAC2B608ADB}">
              <a16:predDERef xmlns:a16="http://schemas.microsoft.com/office/drawing/2014/main" pred="{216F7F1F-FB71-C403-322F-F425475D1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119</xdr:row>
      <xdr:rowOff>0</xdr:rowOff>
    </xdr:from>
    <xdr:to>
      <xdr:col>4</xdr:col>
      <xdr:colOff>685800</xdr:colOff>
      <xdr:row>134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8887B16-9139-A555-F429-CB20BB20B2FE}"/>
            </a:ext>
            <a:ext uri="{147F2762-F138-4A5C-976F-8EAC2B608ADB}">
              <a16:predDERef xmlns:a16="http://schemas.microsoft.com/office/drawing/2014/main" pred="{EB80D059-1DA9-3825-F8C9-70B05A0BF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137</xdr:row>
      <xdr:rowOff>0</xdr:rowOff>
    </xdr:from>
    <xdr:to>
      <xdr:col>4</xdr:col>
      <xdr:colOff>647700</xdr:colOff>
      <xdr:row>152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B2F03C9-132F-5918-3FB4-31A436C4C551}"/>
            </a:ext>
            <a:ext uri="{147F2762-F138-4A5C-976F-8EAC2B608ADB}">
              <a16:predDERef xmlns:a16="http://schemas.microsoft.com/office/drawing/2014/main" pred="{F8887B16-9139-A555-F429-CB20BB20B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155</xdr:row>
      <xdr:rowOff>0</xdr:rowOff>
    </xdr:from>
    <xdr:to>
      <xdr:col>4</xdr:col>
      <xdr:colOff>638175</xdr:colOff>
      <xdr:row>170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7CBC38F-BAB5-7753-980B-ADCB6B4B1EA2}"/>
            </a:ext>
            <a:ext uri="{147F2762-F138-4A5C-976F-8EAC2B608ADB}">
              <a16:predDERef xmlns:a16="http://schemas.microsoft.com/office/drawing/2014/main" pred="{CB2F03C9-132F-5918-3FB4-31A436C4C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16</xdr:row>
      <xdr:rowOff>180975</xdr:rowOff>
    </xdr:from>
    <xdr:to>
      <xdr:col>14</xdr:col>
      <xdr:colOff>1428750</xdr:colOff>
      <xdr:row>32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B51134B-EA89-E7CE-CF0B-89FF1E851B04}"/>
            </a:ext>
            <a:ext uri="{147F2762-F138-4A5C-976F-8EAC2B608ADB}">
              <a16:predDERef xmlns:a16="http://schemas.microsoft.com/office/drawing/2014/main" pred="{57CBC38F-BAB5-7753-980B-ADCB6B4B1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16</xdr:row>
      <xdr:rowOff>180975</xdr:rowOff>
    </xdr:from>
    <xdr:to>
      <xdr:col>21</xdr:col>
      <xdr:colOff>0</xdr:colOff>
      <xdr:row>32</xdr:row>
      <xdr:rowOff>28575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ACEBB6A-6F0A-E711-E0F9-64C2CE7C6CA2}"/>
            </a:ext>
            <a:ext uri="{147F2762-F138-4A5C-976F-8EAC2B608ADB}">
              <a16:predDERef xmlns:a16="http://schemas.microsoft.com/office/drawing/2014/main" pred="{AB51134B-EA89-E7CE-CF0B-89FF1E851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16</xdr:row>
      <xdr:rowOff>161925</xdr:rowOff>
    </xdr:from>
    <xdr:to>
      <xdr:col>27</xdr:col>
      <xdr:colOff>9525</xdr:colOff>
      <xdr:row>32</xdr:row>
      <xdr:rowOff>57150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D95BACA-7770-BC77-28F1-7F3A19E1F1BA}"/>
            </a:ext>
            <a:ext uri="{147F2762-F138-4A5C-976F-8EAC2B608ADB}">
              <a16:predDERef xmlns:a16="http://schemas.microsoft.com/office/drawing/2014/main" pred="{5ACEBB6A-6F0A-E711-E0F9-64C2CE7C6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208</xdr:row>
      <xdr:rowOff>0</xdr:rowOff>
    </xdr:from>
    <xdr:to>
      <xdr:col>7</xdr:col>
      <xdr:colOff>904875</xdr:colOff>
      <xdr:row>233</xdr:row>
      <xdr:rowOff>171450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814E822-BB6F-D436-80FF-72F64A60AE7B}"/>
            </a:ext>
            <a:ext uri="{147F2762-F138-4A5C-976F-8EAC2B608ADB}">
              <a16:predDERef xmlns:a16="http://schemas.microsoft.com/office/drawing/2014/main" pred="{1D95BACA-7770-BC77-28F1-7F3A19E1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280</xdr:row>
      <xdr:rowOff>0</xdr:rowOff>
    </xdr:from>
    <xdr:to>
      <xdr:col>7</xdr:col>
      <xdr:colOff>904875</xdr:colOff>
      <xdr:row>305</xdr:row>
      <xdr:rowOff>152400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6C30C0A-C4FA-2F9F-8B0F-972D9FBA9537}"/>
            </a:ext>
            <a:ext uri="{147F2762-F138-4A5C-976F-8EAC2B608ADB}">
              <a16:predDERef xmlns:a16="http://schemas.microsoft.com/office/drawing/2014/main" pred="{C4D634C1-0EB5-A790-C8A2-054F0B875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333</xdr:row>
      <xdr:rowOff>0</xdr:rowOff>
    </xdr:from>
    <xdr:to>
      <xdr:col>4</xdr:col>
      <xdr:colOff>666750</xdr:colOff>
      <xdr:row>348</xdr:row>
      <xdr:rowOff>171450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4BBEA6D-53C7-99CF-2C5F-FDD07001987E}"/>
            </a:ext>
            <a:ext uri="{147F2762-F138-4A5C-976F-8EAC2B608ADB}">
              <a16:predDERef xmlns:a16="http://schemas.microsoft.com/office/drawing/2014/main" pred="{A6C30C0A-C4FA-2F9F-8B0F-972D9FBA9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351</xdr:row>
      <xdr:rowOff>9525</xdr:rowOff>
    </xdr:from>
    <xdr:to>
      <xdr:col>4</xdr:col>
      <xdr:colOff>657225</xdr:colOff>
      <xdr:row>366</xdr:row>
      <xdr:rowOff>161925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EBA69EF-13B1-F5D7-91AE-0D50C3B76086}"/>
            </a:ext>
            <a:ext uri="{147F2762-F138-4A5C-976F-8EAC2B608ADB}">
              <a16:predDERef xmlns:a16="http://schemas.microsoft.com/office/drawing/2014/main" pred="{14BBEA6D-53C7-99CF-2C5F-FDD070019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369</xdr:row>
      <xdr:rowOff>0</xdr:rowOff>
    </xdr:from>
    <xdr:to>
      <xdr:col>4</xdr:col>
      <xdr:colOff>666750</xdr:colOff>
      <xdr:row>384</xdr:row>
      <xdr:rowOff>152400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21CB3D7-25AB-A027-541F-A0F7DBD7B3BE}"/>
            </a:ext>
            <a:ext uri="{147F2762-F138-4A5C-976F-8EAC2B608ADB}">
              <a16:predDERef xmlns:a16="http://schemas.microsoft.com/office/drawing/2014/main" pred="{1EBA69EF-13B1-F5D7-91AE-0D50C3B76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425</xdr:row>
      <xdr:rowOff>171450</xdr:rowOff>
    </xdr:from>
    <xdr:to>
      <xdr:col>7</xdr:col>
      <xdr:colOff>942975</xdr:colOff>
      <xdr:row>451</xdr:row>
      <xdr:rowOff>161925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38C4E10-07EE-4463-480C-76C3B7644F9E}"/>
            </a:ext>
            <a:ext uri="{147F2762-F138-4A5C-976F-8EAC2B608ADB}">
              <a16:predDERef xmlns:a16="http://schemas.microsoft.com/office/drawing/2014/main" pred="{821CB3D7-25AB-A027-541F-A0F7DBD7B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461</xdr:row>
      <xdr:rowOff>9525</xdr:rowOff>
    </xdr:from>
    <xdr:to>
      <xdr:col>7</xdr:col>
      <xdr:colOff>904875</xdr:colOff>
      <xdr:row>486</xdr:row>
      <xdr:rowOff>161925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EBBCC1D-42C2-C81F-8895-6874FCF7BDDA}"/>
            </a:ext>
            <a:ext uri="{147F2762-F138-4A5C-976F-8EAC2B608ADB}">
              <a16:predDERef xmlns:a16="http://schemas.microsoft.com/office/drawing/2014/main" pred="{238C4E10-07EE-4463-480C-76C3B7644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496</xdr:row>
      <xdr:rowOff>9525</xdr:rowOff>
    </xdr:from>
    <xdr:to>
      <xdr:col>7</xdr:col>
      <xdr:colOff>962025</xdr:colOff>
      <xdr:row>521</xdr:row>
      <xdr:rowOff>171450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F82E4BA3-14D3-1991-7C71-826A83CB13A0}"/>
            </a:ext>
            <a:ext uri="{147F2762-F138-4A5C-976F-8EAC2B608ADB}">
              <a16:predDERef xmlns:a16="http://schemas.microsoft.com/office/drawing/2014/main" pred="{7EBBCC1D-42C2-C81F-8895-6874FCF7B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7"/>
  <sheetViews>
    <sheetView tabSelected="1" topLeftCell="A495" workbookViewId="0">
      <selection activeCell="L520" sqref="I520:L520"/>
    </sheetView>
  </sheetViews>
  <sheetFormatPr defaultRowHeight="15"/>
  <cols>
    <col min="1" max="1" width="17" bestFit="1" customWidth="1"/>
    <col min="2" max="2" width="19.42578125" customWidth="1"/>
    <col min="3" max="3" width="20.28515625" customWidth="1"/>
    <col min="5" max="5" width="17.7109375" customWidth="1"/>
    <col min="6" max="6" width="11.42578125" customWidth="1"/>
    <col min="7" max="7" width="20.140625" customWidth="1"/>
    <col min="8" max="8" width="23.7109375" customWidth="1"/>
    <col min="9" max="9" width="21.5703125" customWidth="1"/>
    <col min="10" max="10" width="21.7109375" customWidth="1"/>
    <col min="11" max="11" width="23.7109375" customWidth="1"/>
    <col min="12" max="12" width="21.5703125" customWidth="1"/>
    <col min="13" max="13" width="20.140625" customWidth="1"/>
    <col min="14" max="14" width="23.7109375" customWidth="1"/>
    <col min="15" max="15" width="21.5703125" customWidth="1"/>
    <col min="18" max="18" width="12" customWidth="1"/>
    <col min="19" max="19" width="20.140625" customWidth="1"/>
    <col min="20" max="20" width="23.7109375" customWidth="1"/>
    <col min="21" max="21" width="21.5703125" customWidth="1"/>
    <col min="24" max="24" width="12" customWidth="1"/>
    <col min="25" max="25" width="20.140625" customWidth="1"/>
    <col min="26" max="26" width="23.7109375" customWidth="1"/>
    <col min="27" max="27" width="21.5703125" customWidth="1"/>
  </cols>
  <sheetData>
    <row r="1" spans="1:27">
      <c r="A1" s="63" t="s">
        <v>0</v>
      </c>
      <c r="B1" s="64"/>
      <c r="C1" s="66"/>
      <c r="D1" s="1"/>
      <c r="E1" s="1"/>
      <c r="F1" s="1"/>
      <c r="G1" s="1"/>
      <c r="H1" s="1"/>
      <c r="I1" s="1"/>
      <c r="J1" s="1"/>
      <c r="K1" s="1"/>
    </row>
    <row r="2" spans="1:27">
      <c r="A2" s="7" t="s">
        <v>1</v>
      </c>
      <c r="B2" s="9" t="s">
        <v>2</v>
      </c>
      <c r="C2" s="9" t="s">
        <v>3</v>
      </c>
      <c r="D2" s="1"/>
      <c r="E2" s="1"/>
      <c r="F2" s="1"/>
      <c r="G2" s="1"/>
      <c r="H2" s="1"/>
      <c r="I2" s="1"/>
      <c r="J2" s="1"/>
      <c r="K2" s="1"/>
    </row>
    <row r="3" spans="1:27">
      <c r="A3" s="3">
        <v>151</v>
      </c>
      <c r="B3" s="3">
        <v>62</v>
      </c>
      <c r="C3" s="3">
        <f>RADIANS(B3)</f>
        <v>1.0821041362364843</v>
      </c>
      <c r="D3" s="1"/>
      <c r="E3" s="1"/>
      <c r="F3" s="1"/>
      <c r="G3" s="1"/>
      <c r="H3" s="1"/>
      <c r="I3" s="1"/>
      <c r="J3" s="1"/>
      <c r="K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27">
      <c r="A5" s="3"/>
      <c r="B5" s="63" t="s">
        <v>4</v>
      </c>
      <c r="C5" s="64"/>
      <c r="D5" s="64"/>
      <c r="E5" s="66"/>
      <c r="F5" s="63" t="s">
        <v>5</v>
      </c>
      <c r="G5" s="64"/>
      <c r="H5" s="64"/>
      <c r="I5" s="64"/>
      <c r="J5" s="66"/>
      <c r="K5" s="1"/>
    </row>
    <row r="6" spans="1:27" ht="15.75" customHeight="1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5" t="s">
        <v>7</v>
      </c>
      <c r="G6" s="6" t="s">
        <v>8</v>
      </c>
      <c r="H6" s="7" t="s">
        <v>9</v>
      </c>
      <c r="I6" s="28" t="s">
        <v>11</v>
      </c>
      <c r="J6" s="28" t="s">
        <v>12</v>
      </c>
      <c r="K6" s="1"/>
      <c r="L6" s="4" t="s">
        <v>6</v>
      </c>
      <c r="M6" s="11" t="s">
        <v>13</v>
      </c>
      <c r="N6" s="2" t="s">
        <v>14</v>
      </c>
      <c r="O6" s="19" t="s">
        <v>15</v>
      </c>
      <c r="R6" s="12" t="s">
        <v>6</v>
      </c>
      <c r="S6" s="11" t="s">
        <v>13</v>
      </c>
      <c r="T6" s="2" t="s">
        <v>14</v>
      </c>
      <c r="U6" s="19" t="s">
        <v>15</v>
      </c>
      <c r="X6" s="8" t="s">
        <v>6</v>
      </c>
      <c r="Y6" s="26" t="s">
        <v>16</v>
      </c>
      <c r="Z6" s="26" t="s">
        <v>17</v>
      </c>
      <c r="AA6" s="27" t="s">
        <v>15</v>
      </c>
    </row>
    <row r="7" spans="1:27">
      <c r="A7" s="3" t="s">
        <v>18</v>
      </c>
      <c r="B7" s="3">
        <v>205</v>
      </c>
      <c r="C7" s="3">
        <v>0</v>
      </c>
      <c r="D7" s="3">
        <v>151</v>
      </c>
      <c r="E7" s="3">
        <v>254.61</v>
      </c>
      <c r="F7" s="3">
        <v>230.65</v>
      </c>
      <c r="G7" s="3">
        <v>24.02</v>
      </c>
      <c r="H7" s="3">
        <v>151</v>
      </c>
      <c r="I7" s="3">
        <v>380.76</v>
      </c>
      <c r="J7" s="3">
        <v>276.73</v>
      </c>
      <c r="K7" s="1"/>
      <c r="L7" s="3" t="s">
        <v>18</v>
      </c>
      <c r="M7" s="3">
        <v>205</v>
      </c>
      <c r="N7" s="17">
        <v>230.65</v>
      </c>
      <c r="O7" s="18">
        <f>ABS(M7-N7)</f>
        <v>25.650000000000006</v>
      </c>
      <c r="R7" s="3" t="s">
        <v>18</v>
      </c>
      <c r="S7" s="3">
        <v>0</v>
      </c>
      <c r="T7" s="17">
        <v>24.02</v>
      </c>
      <c r="U7" s="18">
        <f>ABS(S7-T7)</f>
        <v>24.02</v>
      </c>
      <c r="X7" s="3" t="s">
        <v>18</v>
      </c>
      <c r="Y7" s="3">
        <v>254.61</v>
      </c>
      <c r="Z7" s="17">
        <v>276.73</v>
      </c>
      <c r="AA7" s="18">
        <f>ABS(Y7-Z7)</f>
        <v>22.120000000000005</v>
      </c>
    </row>
    <row r="8" spans="1:27">
      <c r="A8" s="3" t="s">
        <v>19</v>
      </c>
      <c r="B8" s="3">
        <v>310</v>
      </c>
      <c r="C8" s="3">
        <v>0</v>
      </c>
      <c r="D8" s="3">
        <v>151</v>
      </c>
      <c r="E8" s="3">
        <v>344.82</v>
      </c>
      <c r="F8" s="3">
        <v>246.55</v>
      </c>
      <c r="G8" s="3">
        <v>-31.89</v>
      </c>
      <c r="H8" s="3">
        <v>151</v>
      </c>
      <c r="I8" s="3">
        <v>391.16</v>
      </c>
      <c r="J8" s="3">
        <v>290.87</v>
      </c>
      <c r="K8" s="1"/>
      <c r="L8" s="3" t="s">
        <v>19</v>
      </c>
      <c r="M8" s="3">
        <v>310</v>
      </c>
      <c r="N8" s="17">
        <v>246.55</v>
      </c>
      <c r="O8" s="18">
        <f t="shared" ref="O8:O16" si="0">ABS(M8-N8)</f>
        <v>63.449999999999989</v>
      </c>
      <c r="R8" s="3" t="s">
        <v>19</v>
      </c>
      <c r="S8" s="3">
        <v>0</v>
      </c>
      <c r="T8" s="17">
        <v>-31.89</v>
      </c>
      <c r="U8" s="18">
        <f t="shared" ref="U8:U16" si="1">ABS(S8-T8)</f>
        <v>31.89</v>
      </c>
      <c r="X8" s="3" t="s">
        <v>19</v>
      </c>
      <c r="Y8" s="3">
        <v>344.82</v>
      </c>
      <c r="Z8" s="17">
        <v>290.87</v>
      </c>
      <c r="AA8" s="18">
        <f t="shared" ref="AA8:AA16" si="2">ABS(Y8-Z8)</f>
        <v>53.949999999999989</v>
      </c>
    </row>
    <row r="9" spans="1:27">
      <c r="A9" s="3" t="s">
        <v>20</v>
      </c>
      <c r="B9" s="3">
        <v>240</v>
      </c>
      <c r="C9" s="3">
        <v>60</v>
      </c>
      <c r="D9" s="3">
        <v>151</v>
      </c>
      <c r="E9" s="3">
        <v>289.83</v>
      </c>
      <c r="F9" s="3">
        <v>159.08000000000001</v>
      </c>
      <c r="G9" s="3">
        <v>-1.53</v>
      </c>
      <c r="H9" s="3">
        <v>151</v>
      </c>
      <c r="I9" s="3">
        <v>341.34</v>
      </c>
      <c r="J9" s="3">
        <v>219.34</v>
      </c>
      <c r="K9" s="1"/>
      <c r="L9" s="3" t="s">
        <v>20</v>
      </c>
      <c r="M9" s="3">
        <v>240</v>
      </c>
      <c r="N9" s="17">
        <v>159.08000000000001</v>
      </c>
      <c r="O9" s="18">
        <f t="shared" si="0"/>
        <v>80.919999999999987</v>
      </c>
      <c r="R9" s="3" t="s">
        <v>20</v>
      </c>
      <c r="S9" s="3">
        <v>60</v>
      </c>
      <c r="T9" s="17">
        <v>-1.53</v>
      </c>
      <c r="U9" s="18">
        <f t="shared" si="1"/>
        <v>61.53</v>
      </c>
      <c r="X9" s="3" t="s">
        <v>20</v>
      </c>
      <c r="Y9" s="3">
        <v>289.83</v>
      </c>
      <c r="Z9" s="17">
        <v>219.34</v>
      </c>
      <c r="AA9" s="18">
        <f t="shared" si="2"/>
        <v>70.489999999999981</v>
      </c>
    </row>
    <row r="10" spans="1:27">
      <c r="A10" s="3" t="s">
        <v>21</v>
      </c>
      <c r="B10" s="3">
        <v>320</v>
      </c>
      <c r="C10" s="3">
        <v>-100</v>
      </c>
      <c r="D10" s="3">
        <v>151</v>
      </c>
      <c r="E10" s="3">
        <v>367.7</v>
      </c>
      <c r="F10" s="3">
        <v>656.78</v>
      </c>
      <c r="G10" s="3">
        <v>-68.97</v>
      </c>
      <c r="H10" s="3">
        <v>151</v>
      </c>
      <c r="I10" s="3">
        <v>726.17</v>
      </c>
      <c r="J10" s="3">
        <v>677.43</v>
      </c>
      <c r="K10" s="1"/>
      <c r="L10" s="3" t="s">
        <v>21</v>
      </c>
      <c r="M10" s="3">
        <v>320</v>
      </c>
      <c r="N10" s="17">
        <v>656.78</v>
      </c>
      <c r="O10" s="18">
        <f t="shared" si="0"/>
        <v>336.78</v>
      </c>
      <c r="R10" s="3" t="s">
        <v>21</v>
      </c>
      <c r="S10" s="3">
        <v>-100</v>
      </c>
      <c r="T10" s="17">
        <v>-68.97</v>
      </c>
      <c r="U10" s="18">
        <f t="shared" si="1"/>
        <v>31.03</v>
      </c>
      <c r="X10" s="3" t="s">
        <v>21</v>
      </c>
      <c r="Y10" s="3">
        <v>367.7</v>
      </c>
      <c r="Z10" s="17">
        <v>677.43</v>
      </c>
      <c r="AA10" s="18">
        <f t="shared" si="2"/>
        <v>309.72999999999996</v>
      </c>
    </row>
    <row r="11" spans="1:27">
      <c r="A11" s="3" t="s">
        <v>22</v>
      </c>
      <c r="B11" s="3">
        <v>190</v>
      </c>
      <c r="C11" s="3">
        <v>55</v>
      </c>
      <c r="D11" s="3">
        <v>151</v>
      </c>
      <c r="E11" s="3">
        <v>248.85</v>
      </c>
      <c r="F11" s="3">
        <v>191.92</v>
      </c>
      <c r="G11" s="3">
        <v>22.07</v>
      </c>
      <c r="H11" s="3">
        <v>151</v>
      </c>
      <c r="I11" s="3">
        <v>358.5</v>
      </c>
      <c r="J11" s="3">
        <v>245.2</v>
      </c>
      <c r="K11" s="1"/>
      <c r="L11" s="3" t="s">
        <v>22</v>
      </c>
      <c r="M11" s="3">
        <v>190</v>
      </c>
      <c r="N11" s="17">
        <v>191.92</v>
      </c>
      <c r="O11" s="18">
        <f t="shared" si="0"/>
        <v>1.9199999999999875</v>
      </c>
      <c r="R11" s="3" t="s">
        <v>22</v>
      </c>
      <c r="S11" s="3">
        <v>55</v>
      </c>
      <c r="T11" s="17">
        <v>22.07</v>
      </c>
      <c r="U11" s="18">
        <f t="shared" si="1"/>
        <v>32.93</v>
      </c>
      <c r="X11" s="3" t="s">
        <v>22</v>
      </c>
      <c r="Y11" s="3">
        <v>248.85</v>
      </c>
      <c r="Z11" s="17">
        <v>245.2</v>
      </c>
      <c r="AA11" s="18">
        <f t="shared" si="2"/>
        <v>3.6500000000000057</v>
      </c>
    </row>
    <row r="12" spans="1:27">
      <c r="A12" s="3" t="s">
        <v>23</v>
      </c>
      <c r="B12" s="3">
        <v>270</v>
      </c>
      <c r="C12" s="3">
        <v>0</v>
      </c>
      <c r="D12" s="3">
        <v>151</v>
      </c>
      <c r="E12" s="3">
        <v>309.36</v>
      </c>
      <c r="F12" s="3">
        <v>294.88</v>
      </c>
      <c r="G12" s="3">
        <v>-27.12</v>
      </c>
      <c r="H12" s="3">
        <v>151</v>
      </c>
      <c r="I12" s="3">
        <v>422.96</v>
      </c>
      <c r="J12" s="3">
        <v>332.4</v>
      </c>
      <c r="K12" s="1"/>
      <c r="L12" s="3" t="s">
        <v>23</v>
      </c>
      <c r="M12" s="3">
        <v>270</v>
      </c>
      <c r="N12" s="17">
        <v>294.88</v>
      </c>
      <c r="O12" s="18">
        <f t="shared" si="0"/>
        <v>24.879999999999995</v>
      </c>
      <c r="R12" s="3" t="s">
        <v>23</v>
      </c>
      <c r="S12" s="3">
        <v>0</v>
      </c>
      <c r="T12" s="17">
        <v>-27.12</v>
      </c>
      <c r="U12" s="18">
        <f t="shared" si="1"/>
        <v>27.12</v>
      </c>
      <c r="X12" s="3" t="s">
        <v>23</v>
      </c>
      <c r="Y12" s="3">
        <v>309.36</v>
      </c>
      <c r="Z12" s="17">
        <v>332.4</v>
      </c>
      <c r="AA12" s="18">
        <f t="shared" si="2"/>
        <v>23.039999999999964</v>
      </c>
    </row>
    <row r="13" spans="1:27">
      <c r="A13" s="3" t="s">
        <v>24</v>
      </c>
      <c r="B13" s="3">
        <v>300</v>
      </c>
      <c r="C13" s="3">
        <v>-65</v>
      </c>
      <c r="D13" s="3">
        <v>151</v>
      </c>
      <c r="E13" s="3">
        <v>342.09</v>
      </c>
      <c r="F13" s="3">
        <v>562.15</v>
      </c>
      <c r="G13" s="3">
        <v>-49.46</v>
      </c>
      <c r="H13" s="3">
        <v>151</v>
      </c>
      <c r="I13" s="3">
        <v>640.04999999999995</v>
      </c>
      <c r="J13" s="3">
        <v>584.16999999999996</v>
      </c>
      <c r="K13" s="1"/>
      <c r="L13" s="3" t="s">
        <v>24</v>
      </c>
      <c r="M13" s="3">
        <v>300</v>
      </c>
      <c r="N13" s="17">
        <v>562.15</v>
      </c>
      <c r="O13" s="18">
        <f t="shared" si="0"/>
        <v>262.14999999999998</v>
      </c>
      <c r="R13" s="3" t="s">
        <v>24</v>
      </c>
      <c r="S13" s="3">
        <v>-65</v>
      </c>
      <c r="T13" s="17">
        <v>-49.46</v>
      </c>
      <c r="U13" s="18">
        <f t="shared" si="1"/>
        <v>15.54</v>
      </c>
      <c r="X13" s="3" t="s">
        <v>24</v>
      </c>
      <c r="Y13" s="3">
        <v>342.09</v>
      </c>
      <c r="Z13" s="17">
        <v>584.16999999999996</v>
      </c>
      <c r="AA13" s="18">
        <f t="shared" si="2"/>
        <v>242.07999999999998</v>
      </c>
    </row>
    <row r="14" spans="1:27">
      <c r="A14" s="3" t="s">
        <v>25</v>
      </c>
      <c r="B14" s="3">
        <v>155</v>
      </c>
      <c r="C14" s="3">
        <v>55</v>
      </c>
      <c r="D14" s="3">
        <v>151</v>
      </c>
      <c r="E14" s="3">
        <v>223.27</v>
      </c>
      <c r="F14" s="3">
        <v>176.35</v>
      </c>
      <c r="G14" s="3">
        <v>39.39</v>
      </c>
      <c r="H14" s="3">
        <v>151</v>
      </c>
      <c r="I14" s="3">
        <v>351.93</v>
      </c>
      <c r="J14" s="3">
        <v>235.48</v>
      </c>
      <c r="K14" s="1"/>
      <c r="L14" s="3" t="s">
        <v>25</v>
      </c>
      <c r="M14" s="3">
        <v>155</v>
      </c>
      <c r="N14" s="17">
        <v>176.35</v>
      </c>
      <c r="O14" s="18">
        <f t="shared" si="0"/>
        <v>21.349999999999994</v>
      </c>
      <c r="R14" s="3" t="s">
        <v>25</v>
      </c>
      <c r="S14" s="3">
        <v>55</v>
      </c>
      <c r="T14" s="17">
        <v>39.39</v>
      </c>
      <c r="U14" s="18">
        <f t="shared" si="1"/>
        <v>15.61</v>
      </c>
      <c r="X14" s="3" t="s">
        <v>25</v>
      </c>
      <c r="Y14" s="3">
        <v>223.27</v>
      </c>
      <c r="Z14" s="17">
        <v>235.48</v>
      </c>
      <c r="AA14" s="18">
        <f t="shared" si="2"/>
        <v>12.20999999999998</v>
      </c>
    </row>
    <row r="15" spans="1:27">
      <c r="A15" s="3" t="s">
        <v>26</v>
      </c>
      <c r="B15" s="3">
        <v>220</v>
      </c>
      <c r="C15" s="3">
        <v>-40</v>
      </c>
      <c r="D15" s="3">
        <v>151</v>
      </c>
      <c r="E15" s="3">
        <v>269.82</v>
      </c>
      <c r="F15" s="3">
        <v>510.22</v>
      </c>
      <c r="G15" s="3">
        <v>16.91</v>
      </c>
      <c r="H15" s="3">
        <v>151</v>
      </c>
      <c r="I15" s="3">
        <v>593.14</v>
      </c>
      <c r="J15" s="3">
        <v>532.36</v>
      </c>
      <c r="K15" s="1"/>
      <c r="L15" s="3" t="s">
        <v>26</v>
      </c>
      <c r="M15" s="3">
        <v>220</v>
      </c>
      <c r="N15" s="17">
        <v>510.22</v>
      </c>
      <c r="O15" s="18">
        <f t="shared" si="0"/>
        <v>290.22000000000003</v>
      </c>
      <c r="R15" s="3" t="s">
        <v>26</v>
      </c>
      <c r="S15" s="3">
        <v>-40</v>
      </c>
      <c r="T15" s="17">
        <v>16.91</v>
      </c>
      <c r="U15" s="18">
        <f t="shared" si="1"/>
        <v>56.91</v>
      </c>
      <c r="X15" s="3" t="s">
        <v>26</v>
      </c>
      <c r="Y15" s="3">
        <v>269.82</v>
      </c>
      <c r="Z15" s="17">
        <v>532.36</v>
      </c>
      <c r="AA15" s="18">
        <f t="shared" si="2"/>
        <v>262.54000000000002</v>
      </c>
    </row>
    <row r="16" spans="1:27">
      <c r="A16" s="3" t="s">
        <v>27</v>
      </c>
      <c r="B16" s="3">
        <v>400</v>
      </c>
      <c r="C16" s="3">
        <v>42</v>
      </c>
      <c r="D16" s="3">
        <v>151</v>
      </c>
      <c r="E16" s="3">
        <v>429.61</v>
      </c>
      <c r="F16" s="3">
        <v>248.04</v>
      </c>
      <c r="G16" s="3">
        <v>-57.99</v>
      </c>
      <c r="H16" s="3">
        <v>151</v>
      </c>
      <c r="I16" s="3">
        <v>395.09</v>
      </c>
      <c r="J16" s="3">
        <v>296.12</v>
      </c>
      <c r="K16" s="1"/>
      <c r="L16" s="3" t="s">
        <v>27</v>
      </c>
      <c r="M16" s="3">
        <v>400</v>
      </c>
      <c r="N16" s="17">
        <v>248.04</v>
      </c>
      <c r="O16" s="18">
        <f t="shared" si="0"/>
        <v>151.96</v>
      </c>
      <c r="R16" s="3" t="s">
        <v>27</v>
      </c>
      <c r="S16" s="3">
        <v>42</v>
      </c>
      <c r="T16" s="17">
        <v>-57.99</v>
      </c>
      <c r="U16" s="18">
        <f t="shared" si="1"/>
        <v>99.990000000000009</v>
      </c>
      <c r="X16" s="3" t="s">
        <v>27</v>
      </c>
      <c r="Y16" s="3">
        <v>429.61</v>
      </c>
      <c r="Z16" s="17">
        <v>296.12</v>
      </c>
      <c r="AA16" s="18">
        <f t="shared" si="2"/>
        <v>133.49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3"/>
      <c r="B21" s="63" t="s">
        <v>4</v>
      </c>
      <c r="C21" s="64"/>
      <c r="D21" s="64"/>
      <c r="E21" s="66"/>
      <c r="F21" s="63" t="s">
        <v>5</v>
      </c>
      <c r="G21" s="64"/>
      <c r="H21" s="64"/>
      <c r="I21" s="64"/>
      <c r="J21" s="66"/>
      <c r="K21" s="1"/>
    </row>
    <row r="22" spans="1:11">
      <c r="A22" s="4" t="s">
        <v>6</v>
      </c>
      <c r="B22" s="5" t="s">
        <v>7</v>
      </c>
      <c r="C22" s="6" t="s">
        <v>8</v>
      </c>
      <c r="D22" s="7" t="s">
        <v>9</v>
      </c>
      <c r="E22" s="8" t="s">
        <v>10</v>
      </c>
      <c r="F22" s="5" t="s">
        <v>7</v>
      </c>
      <c r="G22" s="6" t="s">
        <v>8</v>
      </c>
      <c r="H22" s="7" t="s">
        <v>9</v>
      </c>
      <c r="I22" s="8" t="s">
        <v>11</v>
      </c>
      <c r="J22" s="8" t="s">
        <v>12</v>
      </c>
      <c r="K22" s="1"/>
    </row>
    <row r="23" spans="1:11">
      <c r="A23" s="3" t="s">
        <v>18</v>
      </c>
      <c r="B23" s="3">
        <v>205</v>
      </c>
      <c r="C23" s="3">
        <v>0</v>
      </c>
      <c r="D23" s="3">
        <v>145</v>
      </c>
      <c r="E23" s="3">
        <v>251.1</v>
      </c>
      <c r="F23" s="3">
        <v>310.47000000000003</v>
      </c>
      <c r="G23" s="3">
        <v>22.36</v>
      </c>
      <c r="H23" s="3">
        <v>145</v>
      </c>
      <c r="I23" s="3">
        <v>343.39</v>
      </c>
      <c r="J23" s="3">
        <v>343.39</v>
      </c>
      <c r="K23" s="1"/>
    </row>
    <row r="24" spans="1:11">
      <c r="A24" s="3" t="s">
        <v>19</v>
      </c>
      <c r="B24" s="3">
        <v>160</v>
      </c>
      <c r="C24" s="3">
        <v>-45</v>
      </c>
      <c r="D24" s="3">
        <v>145</v>
      </c>
      <c r="E24" s="3">
        <v>220.57</v>
      </c>
      <c r="F24" s="3">
        <v>198.2</v>
      </c>
      <c r="G24" s="3">
        <v>40.82</v>
      </c>
      <c r="H24" s="3">
        <v>145</v>
      </c>
      <c r="I24" s="3">
        <v>248.95</v>
      </c>
      <c r="J24" s="3">
        <v>248.95</v>
      </c>
      <c r="K24" s="1"/>
    </row>
    <row r="25" spans="1:11">
      <c r="A25" s="3" t="s">
        <v>20</v>
      </c>
      <c r="B25" s="3">
        <v>230</v>
      </c>
      <c r="C25" s="3">
        <v>55</v>
      </c>
      <c r="D25" s="3">
        <v>145</v>
      </c>
      <c r="E25" s="3">
        <v>277.39999999999998</v>
      </c>
      <c r="F25" s="3">
        <v>546.64</v>
      </c>
      <c r="G25" s="3">
        <v>11.68</v>
      </c>
      <c r="H25" s="3">
        <v>145</v>
      </c>
      <c r="I25" s="3">
        <v>565.64</v>
      </c>
      <c r="J25" s="3">
        <v>565.66</v>
      </c>
      <c r="K25" s="1"/>
    </row>
    <row r="26" spans="1:11">
      <c r="A26" s="3" t="s">
        <v>21</v>
      </c>
      <c r="B26" s="3">
        <v>230</v>
      </c>
      <c r="C26" s="3">
        <v>0</v>
      </c>
      <c r="D26" s="3">
        <v>145</v>
      </c>
      <c r="E26" s="3">
        <v>271.89</v>
      </c>
      <c r="F26" s="3">
        <v>283.5</v>
      </c>
      <c r="G26" s="3">
        <v>2.5099999999999998</v>
      </c>
      <c r="H26" s="3">
        <v>145</v>
      </c>
      <c r="I26" s="3">
        <v>318.44</v>
      </c>
      <c r="J26" s="3">
        <v>318.44</v>
      </c>
      <c r="K26" s="1"/>
    </row>
    <row r="27" spans="1:11">
      <c r="A27" s="3" t="s">
        <v>22</v>
      </c>
      <c r="B27" s="3">
        <v>350</v>
      </c>
      <c r="C27" s="3">
        <v>70</v>
      </c>
      <c r="D27" s="3">
        <v>145</v>
      </c>
      <c r="E27" s="3">
        <v>385.26</v>
      </c>
      <c r="F27" s="3">
        <v>734.41</v>
      </c>
      <c r="G27" s="3">
        <v>-99.93</v>
      </c>
      <c r="H27" s="3">
        <v>145</v>
      </c>
      <c r="I27" s="3">
        <v>755.23</v>
      </c>
      <c r="J27" s="3">
        <v>755.23</v>
      </c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63" t="s">
        <v>0</v>
      </c>
      <c r="B30" s="64"/>
      <c r="C30" s="66"/>
      <c r="D30" s="1"/>
      <c r="E30" s="1"/>
      <c r="F30" s="1"/>
      <c r="G30" s="1"/>
      <c r="H30" s="1"/>
      <c r="I30" s="1"/>
      <c r="J30" s="1"/>
      <c r="K30" s="1"/>
    </row>
    <row r="31" spans="1:11">
      <c r="A31" s="7" t="s">
        <v>1</v>
      </c>
      <c r="B31" s="9" t="s">
        <v>2</v>
      </c>
      <c r="C31" s="9" t="s">
        <v>3</v>
      </c>
      <c r="D31" s="1"/>
      <c r="E31" s="1"/>
      <c r="F31" s="1"/>
      <c r="G31" s="1"/>
      <c r="H31" s="1"/>
      <c r="I31" s="1"/>
      <c r="J31" s="1"/>
      <c r="K31" s="1"/>
    </row>
    <row r="32" spans="1:11">
      <c r="A32" s="3">
        <v>145</v>
      </c>
      <c r="B32" s="3">
        <v>59</v>
      </c>
      <c r="C32" s="3">
        <f>RADIANS(B32)</f>
        <v>1.0297442586766545</v>
      </c>
      <c r="D32" s="1"/>
      <c r="E32" s="1"/>
      <c r="F32" s="1"/>
      <c r="G32" s="1"/>
      <c r="H32" s="1"/>
      <c r="I32" s="1"/>
      <c r="J32" s="1"/>
      <c r="K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T34" s="22" t="s">
        <v>28</v>
      </c>
      <c r="U34" s="18">
        <f>MAX(U7:U16)</f>
        <v>99.990000000000009</v>
      </c>
      <c r="Z34" s="22" t="s">
        <v>28</v>
      </c>
      <c r="AA34" s="18">
        <f>MAX(AA7:AA16)</f>
        <v>309.72999999999996</v>
      </c>
    </row>
    <row r="35" spans="1:27">
      <c r="A35" s="3"/>
      <c r="B35" s="63" t="s">
        <v>4</v>
      </c>
      <c r="C35" s="64"/>
      <c r="D35" s="64"/>
      <c r="E35" s="66"/>
      <c r="F35" s="63" t="s">
        <v>5</v>
      </c>
      <c r="G35" s="64"/>
      <c r="H35" s="64"/>
      <c r="I35" s="64"/>
      <c r="J35" s="66"/>
      <c r="K35" s="1"/>
      <c r="N35" s="22" t="s">
        <v>28</v>
      </c>
      <c r="O35" s="18">
        <f>MAX(O7:O16)</f>
        <v>336.78</v>
      </c>
      <c r="T35" s="22" t="s">
        <v>29</v>
      </c>
      <c r="U35" s="18">
        <f>MIN(U7:U16)</f>
        <v>15.54</v>
      </c>
      <c r="Z35" s="22" t="s">
        <v>29</v>
      </c>
      <c r="AA35" s="18">
        <f>MIN(AA7:AA16)</f>
        <v>3.6500000000000057</v>
      </c>
    </row>
    <row r="36" spans="1:27">
      <c r="A36" s="4" t="s">
        <v>6</v>
      </c>
      <c r="B36" s="5" t="s">
        <v>7</v>
      </c>
      <c r="C36" s="6" t="s">
        <v>8</v>
      </c>
      <c r="D36" s="7" t="s">
        <v>9</v>
      </c>
      <c r="E36" s="8" t="s">
        <v>10</v>
      </c>
      <c r="F36" s="5" t="s">
        <v>7</v>
      </c>
      <c r="G36" s="6" t="s">
        <v>8</v>
      </c>
      <c r="H36" s="7" t="s">
        <v>9</v>
      </c>
      <c r="I36" s="8" t="s">
        <v>11</v>
      </c>
      <c r="J36" s="8" t="s">
        <v>12</v>
      </c>
      <c r="K36" s="1"/>
      <c r="N36" s="22" t="s">
        <v>29</v>
      </c>
      <c r="O36" s="18">
        <f>MIN(O7:O16)</f>
        <v>1.9199999999999875</v>
      </c>
      <c r="T36" s="22" t="s">
        <v>30</v>
      </c>
      <c r="U36" s="18">
        <f>SUM(U7:U16)/10</f>
        <v>39.657000000000004</v>
      </c>
      <c r="Z36" s="22" t="s">
        <v>30</v>
      </c>
      <c r="AA36" s="18">
        <f>SUM(AA7:AA16)/10</f>
        <v>113.33</v>
      </c>
    </row>
    <row r="37" spans="1:27">
      <c r="A37" s="3" t="s">
        <v>18</v>
      </c>
      <c r="B37" s="3">
        <v>280</v>
      </c>
      <c r="C37" s="3">
        <v>-25</v>
      </c>
      <c r="D37" s="3">
        <v>145</v>
      </c>
      <c r="E37" s="3">
        <v>316.31</v>
      </c>
      <c r="F37" s="3">
        <v>273.24</v>
      </c>
      <c r="G37" s="3">
        <v>-24.65</v>
      </c>
      <c r="H37" s="3">
        <v>145</v>
      </c>
      <c r="I37" s="3">
        <v>310.31</v>
      </c>
      <c r="J37" s="3">
        <v>310.31</v>
      </c>
      <c r="K37" s="1"/>
      <c r="N37" s="22" t="s">
        <v>30</v>
      </c>
      <c r="O37" s="18">
        <f>SUM(O7:O16)/10</f>
        <v>125.928</v>
      </c>
    </row>
    <row r="38" spans="1:27">
      <c r="A38" s="3" t="s">
        <v>19</v>
      </c>
      <c r="B38" s="3">
        <v>200</v>
      </c>
      <c r="C38" s="3">
        <v>0</v>
      </c>
      <c r="D38" s="3">
        <v>145</v>
      </c>
      <c r="E38" s="3">
        <v>247.03</v>
      </c>
      <c r="F38" s="3">
        <v>342.97</v>
      </c>
      <c r="G38" s="3">
        <v>20.239999999999998</v>
      </c>
      <c r="H38" s="3">
        <v>145</v>
      </c>
      <c r="I38" s="3">
        <v>372.91</v>
      </c>
      <c r="J38" s="3">
        <v>372.91</v>
      </c>
      <c r="K38" s="1"/>
    </row>
    <row r="39" spans="1:27">
      <c r="A39" s="3" t="s">
        <v>20</v>
      </c>
      <c r="B39" s="3">
        <v>185</v>
      </c>
      <c r="C39" s="3">
        <v>-75</v>
      </c>
      <c r="D39" s="3">
        <v>145</v>
      </c>
      <c r="E39" s="3">
        <v>246.73</v>
      </c>
      <c r="F39" s="3">
        <v>166.39</v>
      </c>
      <c r="G39" s="3">
        <v>20.100000000000001</v>
      </c>
      <c r="H39" s="3">
        <v>145</v>
      </c>
      <c r="I39" s="3">
        <v>221.62</v>
      </c>
      <c r="J39" s="3">
        <v>221.62</v>
      </c>
      <c r="K39" s="1"/>
    </row>
    <row r="40" spans="1:27">
      <c r="A40" s="3" t="s">
        <v>21</v>
      </c>
      <c r="B40" s="3">
        <v>360</v>
      </c>
      <c r="C40" s="3">
        <v>85</v>
      </c>
      <c r="D40" s="3">
        <v>145</v>
      </c>
      <c r="E40" s="3">
        <v>397.3</v>
      </c>
      <c r="F40" s="3">
        <v>634.66</v>
      </c>
      <c r="G40" s="3">
        <v>-87.32</v>
      </c>
      <c r="H40" s="3">
        <v>145</v>
      </c>
      <c r="I40" s="3">
        <v>656.84</v>
      </c>
      <c r="J40" s="3">
        <v>656.84</v>
      </c>
      <c r="K40" s="1"/>
    </row>
    <row r="41" spans="1:27">
      <c r="A41" s="3" t="s">
        <v>22</v>
      </c>
      <c r="B41" s="3">
        <v>235</v>
      </c>
      <c r="C41" s="3">
        <v>45</v>
      </c>
      <c r="D41" s="3">
        <v>145</v>
      </c>
      <c r="E41" s="3">
        <v>279.77999999999997</v>
      </c>
      <c r="F41" s="3">
        <v>480.32</v>
      </c>
      <c r="G41" s="3">
        <v>8.74</v>
      </c>
      <c r="H41" s="3">
        <v>145</v>
      </c>
      <c r="I41" s="3">
        <v>501.81</v>
      </c>
      <c r="J41" s="3">
        <v>501.81</v>
      </c>
      <c r="K41" s="1"/>
    </row>
    <row r="42" spans="1:27">
      <c r="A42" s="3" t="s">
        <v>23</v>
      </c>
      <c r="B42" s="3">
        <v>255</v>
      </c>
      <c r="C42" s="3">
        <v>75</v>
      </c>
      <c r="D42" s="3">
        <v>145</v>
      </c>
      <c r="E42" s="3">
        <v>302.77999999999997</v>
      </c>
      <c r="F42" s="3">
        <v>191.22</v>
      </c>
      <c r="G42" s="3">
        <v>-11.9</v>
      </c>
      <c r="H42" s="3">
        <v>145</v>
      </c>
      <c r="I42" s="3">
        <v>240.27</v>
      </c>
      <c r="J42" s="3">
        <v>240.27</v>
      </c>
      <c r="K42" s="1"/>
    </row>
    <row r="43" spans="1:27">
      <c r="A43" s="3" t="s">
        <v>24</v>
      </c>
      <c r="B43" s="3">
        <v>255</v>
      </c>
      <c r="C43" s="3">
        <v>0</v>
      </c>
      <c r="D43" s="3">
        <v>145</v>
      </c>
      <c r="E43" s="3">
        <v>293.33999999999997</v>
      </c>
      <c r="F43" s="3">
        <v>250.75</v>
      </c>
      <c r="G43" s="3">
        <v>-12.19</v>
      </c>
      <c r="H43" s="3">
        <v>145</v>
      </c>
      <c r="I43" s="3">
        <v>289.91000000000003</v>
      </c>
      <c r="J43" s="3">
        <v>289.91000000000003</v>
      </c>
      <c r="K43" s="1"/>
    </row>
    <row r="44" spans="1:27">
      <c r="A44" s="3" t="s">
        <v>25</v>
      </c>
      <c r="B44" s="3">
        <v>340</v>
      </c>
      <c r="C44" s="3">
        <v>-50</v>
      </c>
      <c r="D44" s="3">
        <v>145</v>
      </c>
      <c r="E44" s="3">
        <v>372.99</v>
      </c>
      <c r="F44" s="3">
        <v>451.91</v>
      </c>
      <c r="G44" s="3">
        <v>-63.67</v>
      </c>
      <c r="H44" s="3">
        <v>145</v>
      </c>
      <c r="I44" s="3">
        <v>478.85</v>
      </c>
      <c r="J44" s="3">
        <v>478.85</v>
      </c>
      <c r="K44" s="1"/>
    </row>
    <row r="45" spans="1:27">
      <c r="A45" s="3" t="s">
        <v>26</v>
      </c>
      <c r="B45" s="3">
        <v>160</v>
      </c>
      <c r="C45" s="3">
        <v>0</v>
      </c>
      <c r="D45" s="3">
        <v>145</v>
      </c>
      <c r="E45" s="3">
        <v>215.93</v>
      </c>
      <c r="F45" s="3">
        <v>345.53</v>
      </c>
      <c r="G45" s="3">
        <v>53.99</v>
      </c>
      <c r="H45" s="3">
        <v>145</v>
      </c>
      <c r="I45" s="3">
        <v>378.59</v>
      </c>
      <c r="J45" s="3">
        <v>378.59</v>
      </c>
      <c r="K45" s="1"/>
    </row>
    <row r="46" spans="1:27">
      <c r="A46" s="3" t="s">
        <v>27</v>
      </c>
      <c r="B46" s="3">
        <v>220</v>
      </c>
      <c r="C46" s="3">
        <v>105</v>
      </c>
      <c r="D46" s="3">
        <v>145</v>
      </c>
      <c r="E46" s="3">
        <v>283.64</v>
      </c>
      <c r="F46" s="3">
        <v>137.04</v>
      </c>
      <c r="G46" s="3">
        <v>-2.71</v>
      </c>
      <c r="H46" s="3">
        <v>145</v>
      </c>
      <c r="I46" s="3">
        <v>199.53</v>
      </c>
      <c r="J46" s="3">
        <v>199.53</v>
      </c>
      <c r="K46" s="1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"/>
    </row>
    <row r="48" spans="1:27">
      <c r="A48" s="1"/>
      <c r="B48" s="1"/>
      <c r="C48" s="1"/>
      <c r="D48" s="1"/>
      <c r="E48" s="1"/>
      <c r="F48" s="4" t="s">
        <v>6</v>
      </c>
      <c r="G48" s="11" t="s">
        <v>13</v>
      </c>
      <c r="H48" s="2" t="s">
        <v>14</v>
      </c>
      <c r="I48" s="11" t="s">
        <v>15</v>
      </c>
      <c r="J48" s="1"/>
      <c r="K48" s="1"/>
    </row>
    <row r="49" spans="1:11">
      <c r="A49" s="1"/>
      <c r="B49" s="1"/>
      <c r="C49" s="1"/>
      <c r="D49" s="1"/>
      <c r="E49" s="1"/>
      <c r="F49" s="3" t="s">
        <v>18</v>
      </c>
      <c r="G49" s="3">
        <v>280</v>
      </c>
      <c r="H49" s="17">
        <v>273.24</v>
      </c>
      <c r="I49" s="3">
        <f>ABS(G49-H49)</f>
        <v>6.7599999999999909</v>
      </c>
      <c r="J49" s="1"/>
      <c r="K49" s="1"/>
    </row>
    <row r="50" spans="1:11">
      <c r="A50" s="1"/>
      <c r="B50" s="1"/>
      <c r="C50" s="1"/>
      <c r="D50" s="1"/>
      <c r="E50" s="1"/>
      <c r="F50" s="3" t="s">
        <v>19</v>
      </c>
      <c r="G50" s="3">
        <v>200</v>
      </c>
      <c r="H50" s="17">
        <v>342.97</v>
      </c>
      <c r="I50" s="3">
        <f t="shared" ref="I50:I58" si="3">ABS(G50-H50)</f>
        <v>142.97000000000003</v>
      </c>
      <c r="J50" s="1"/>
      <c r="K50" s="1"/>
    </row>
    <row r="51" spans="1:11">
      <c r="A51" s="1"/>
      <c r="B51" s="1"/>
      <c r="C51" s="1"/>
      <c r="D51" s="1"/>
      <c r="E51" s="1"/>
      <c r="F51" s="3" t="s">
        <v>20</v>
      </c>
      <c r="G51" s="3">
        <v>185</v>
      </c>
      <c r="H51" s="17">
        <v>166.39</v>
      </c>
      <c r="I51" s="3">
        <f t="shared" si="3"/>
        <v>18.610000000000014</v>
      </c>
      <c r="J51" s="1"/>
      <c r="K51" s="1"/>
    </row>
    <row r="52" spans="1:11">
      <c r="A52" s="1"/>
      <c r="B52" s="1"/>
      <c r="C52" s="1"/>
      <c r="D52" s="1"/>
      <c r="E52" s="1"/>
      <c r="F52" s="3" t="s">
        <v>21</v>
      </c>
      <c r="G52" s="3">
        <v>360</v>
      </c>
      <c r="H52" s="17">
        <v>634.66</v>
      </c>
      <c r="I52" s="3">
        <f t="shared" si="3"/>
        <v>274.65999999999997</v>
      </c>
      <c r="J52" s="1"/>
      <c r="K52" s="1"/>
    </row>
    <row r="53" spans="1:11">
      <c r="A53" s="1"/>
      <c r="B53" s="1"/>
      <c r="C53" s="1"/>
      <c r="D53" s="1"/>
      <c r="E53" s="1"/>
      <c r="F53" s="3" t="s">
        <v>22</v>
      </c>
      <c r="G53" s="3">
        <v>235</v>
      </c>
      <c r="H53" s="17">
        <v>480.32</v>
      </c>
      <c r="I53" s="3">
        <f t="shared" si="3"/>
        <v>245.32</v>
      </c>
      <c r="J53" s="1"/>
      <c r="K53" s="1"/>
    </row>
    <row r="54" spans="1:11">
      <c r="A54" s="1"/>
      <c r="B54" s="1"/>
      <c r="C54" s="1"/>
      <c r="D54" s="1"/>
      <c r="E54" s="1"/>
      <c r="F54" s="3" t="s">
        <v>23</v>
      </c>
      <c r="G54" s="3">
        <v>255</v>
      </c>
      <c r="H54" s="17">
        <v>191.22</v>
      </c>
      <c r="I54" s="3">
        <f t="shared" si="3"/>
        <v>63.78</v>
      </c>
      <c r="J54" s="1"/>
      <c r="K54" s="1"/>
    </row>
    <row r="55" spans="1:11">
      <c r="A55" s="1"/>
      <c r="B55" s="1"/>
      <c r="C55" s="1"/>
      <c r="D55" s="1"/>
      <c r="E55" s="1"/>
      <c r="F55" s="3" t="s">
        <v>24</v>
      </c>
      <c r="G55" s="3">
        <v>255</v>
      </c>
      <c r="H55" s="17">
        <v>250.75</v>
      </c>
      <c r="I55" s="3">
        <f t="shared" si="3"/>
        <v>4.25</v>
      </c>
      <c r="J55" s="1"/>
      <c r="K55" s="1"/>
    </row>
    <row r="56" spans="1:11">
      <c r="A56" s="1"/>
      <c r="B56" s="1"/>
      <c r="C56" s="1"/>
      <c r="D56" s="1"/>
      <c r="E56" s="1"/>
      <c r="F56" s="3" t="s">
        <v>25</v>
      </c>
      <c r="G56" s="3">
        <v>340</v>
      </c>
      <c r="H56" s="17">
        <v>451.91</v>
      </c>
      <c r="I56" s="3">
        <f t="shared" si="3"/>
        <v>111.91000000000003</v>
      </c>
      <c r="J56" s="1"/>
      <c r="K56" s="1"/>
    </row>
    <row r="57" spans="1:11">
      <c r="A57" s="1"/>
      <c r="B57" s="1"/>
      <c r="C57" s="1"/>
      <c r="D57" s="1"/>
      <c r="E57" s="1"/>
      <c r="F57" s="3" t="s">
        <v>26</v>
      </c>
      <c r="G57" s="3">
        <v>160</v>
      </c>
      <c r="H57" s="17">
        <v>345.53</v>
      </c>
      <c r="I57" s="3">
        <f t="shared" si="3"/>
        <v>185.52999999999997</v>
      </c>
      <c r="J57" s="1"/>
      <c r="K57" s="1"/>
    </row>
    <row r="58" spans="1:11">
      <c r="A58" s="1"/>
      <c r="B58" s="1"/>
      <c r="C58" s="1"/>
      <c r="D58" s="1"/>
      <c r="E58" s="1"/>
      <c r="F58" s="3" t="s">
        <v>27</v>
      </c>
      <c r="G58" s="3">
        <v>220</v>
      </c>
      <c r="H58" s="17">
        <v>137.04</v>
      </c>
      <c r="I58" s="3">
        <f t="shared" si="3"/>
        <v>82.960000000000008</v>
      </c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21" t="s">
        <v>28</v>
      </c>
      <c r="I60" s="3">
        <f>MAX(I49:I58)</f>
        <v>274.65999999999997</v>
      </c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21" t="s">
        <v>29</v>
      </c>
      <c r="I61" s="3">
        <f>MIN(I49:I58)</f>
        <v>4.25</v>
      </c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21" t="s">
        <v>30</v>
      </c>
      <c r="I62" s="3">
        <f>(SUM(I49:I58))/10</f>
        <v>113.675</v>
      </c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F67" s="12" t="s">
        <v>6</v>
      </c>
      <c r="G67" s="11" t="s">
        <v>13</v>
      </c>
      <c r="H67" s="11" t="s">
        <v>14</v>
      </c>
      <c r="I67" s="19" t="s">
        <v>15</v>
      </c>
    </row>
    <row r="68" spans="1:11">
      <c r="F68" s="3" t="s">
        <v>18</v>
      </c>
      <c r="G68" s="3">
        <v>-25</v>
      </c>
      <c r="H68" s="17">
        <v>-24.65</v>
      </c>
      <c r="I68" s="18">
        <f>ABS(G68-H68)</f>
        <v>0.35000000000000142</v>
      </c>
    </row>
    <row r="69" spans="1:11">
      <c r="F69" s="3" t="s">
        <v>19</v>
      </c>
      <c r="G69" s="3">
        <v>0</v>
      </c>
      <c r="H69" s="17">
        <v>20.239999999999998</v>
      </c>
      <c r="I69" s="18">
        <f t="shared" ref="I69:I77" si="4">ABS(G69-H69)</f>
        <v>20.239999999999998</v>
      </c>
    </row>
    <row r="70" spans="1:11">
      <c r="F70" s="3" t="s">
        <v>20</v>
      </c>
      <c r="G70" s="3">
        <v>-75</v>
      </c>
      <c r="H70" s="17">
        <v>20.100000000000001</v>
      </c>
      <c r="I70" s="18">
        <f t="shared" si="4"/>
        <v>95.1</v>
      </c>
    </row>
    <row r="71" spans="1:11">
      <c r="F71" s="3" t="s">
        <v>21</v>
      </c>
      <c r="G71" s="3">
        <v>85</v>
      </c>
      <c r="H71" s="17">
        <v>-87.32</v>
      </c>
      <c r="I71" s="18">
        <f t="shared" si="4"/>
        <v>172.32</v>
      </c>
    </row>
    <row r="72" spans="1:11">
      <c r="F72" s="3" t="s">
        <v>22</v>
      </c>
      <c r="G72" s="3">
        <v>45</v>
      </c>
      <c r="H72" s="17">
        <v>8.74</v>
      </c>
      <c r="I72" s="18">
        <f t="shared" si="4"/>
        <v>36.26</v>
      </c>
    </row>
    <row r="73" spans="1:11">
      <c r="F73" s="3" t="s">
        <v>23</v>
      </c>
      <c r="G73" s="3">
        <v>75</v>
      </c>
      <c r="H73" s="17">
        <v>-11.9</v>
      </c>
      <c r="I73" s="18">
        <f t="shared" si="4"/>
        <v>86.9</v>
      </c>
    </row>
    <row r="74" spans="1:11">
      <c r="F74" s="3" t="s">
        <v>24</v>
      </c>
      <c r="G74" s="3">
        <v>0</v>
      </c>
      <c r="H74" s="17">
        <v>-12.19</v>
      </c>
      <c r="I74" s="18">
        <f t="shared" si="4"/>
        <v>12.19</v>
      </c>
    </row>
    <row r="75" spans="1:11">
      <c r="F75" s="3" t="s">
        <v>25</v>
      </c>
      <c r="G75" s="3">
        <v>-50</v>
      </c>
      <c r="H75" s="17">
        <v>-63.67</v>
      </c>
      <c r="I75" s="18">
        <f t="shared" si="4"/>
        <v>13.670000000000002</v>
      </c>
    </row>
    <row r="76" spans="1:11">
      <c r="F76" s="3" t="s">
        <v>26</v>
      </c>
      <c r="G76" s="3">
        <v>0</v>
      </c>
      <c r="H76" s="17">
        <v>53.99</v>
      </c>
      <c r="I76" s="18">
        <f t="shared" si="4"/>
        <v>53.99</v>
      </c>
    </row>
    <row r="77" spans="1:11">
      <c r="F77" s="3" t="s">
        <v>27</v>
      </c>
      <c r="G77" s="3">
        <v>105</v>
      </c>
      <c r="H77" s="17">
        <v>-2.71</v>
      </c>
      <c r="I77" s="18">
        <f t="shared" si="4"/>
        <v>107.71</v>
      </c>
    </row>
    <row r="79" spans="1:11">
      <c r="H79" s="21" t="s">
        <v>28</v>
      </c>
      <c r="I79" s="3">
        <f>MAX(I68:I77)</f>
        <v>172.32</v>
      </c>
    </row>
    <row r="80" spans="1:11">
      <c r="H80" s="21" t="s">
        <v>29</v>
      </c>
      <c r="I80" s="3">
        <f>MIN(I68:I77)</f>
        <v>0.35000000000000142</v>
      </c>
    </row>
    <row r="81" spans="6:9">
      <c r="H81" s="21" t="s">
        <v>30</v>
      </c>
      <c r="I81" s="3">
        <f>(SUM(I68:I77))/10</f>
        <v>59.873000000000005</v>
      </c>
    </row>
    <row r="83" spans="6:9">
      <c r="F83" s="13" t="s">
        <v>6</v>
      </c>
      <c r="G83" s="15" t="s">
        <v>16</v>
      </c>
      <c r="H83" s="15" t="s">
        <v>17</v>
      </c>
      <c r="I83" s="19" t="s">
        <v>15</v>
      </c>
    </row>
    <row r="84" spans="6:9">
      <c r="F84" s="3" t="s">
        <v>18</v>
      </c>
      <c r="G84" s="14">
        <v>316.31</v>
      </c>
      <c r="H84" s="20">
        <v>310.31</v>
      </c>
      <c r="I84" s="18">
        <f>ABS(G84-H84)</f>
        <v>6</v>
      </c>
    </row>
    <row r="85" spans="6:9">
      <c r="F85" s="3" t="s">
        <v>19</v>
      </c>
      <c r="G85" s="3">
        <v>247.03</v>
      </c>
      <c r="H85" s="17">
        <v>372.91</v>
      </c>
      <c r="I85" s="18">
        <f t="shared" ref="I85:I93" si="5">ABS(G85-H85)</f>
        <v>125.88000000000002</v>
      </c>
    </row>
    <row r="86" spans="6:9">
      <c r="F86" s="3" t="s">
        <v>20</v>
      </c>
      <c r="G86" s="3">
        <v>246.73</v>
      </c>
      <c r="H86" s="17">
        <v>221.62</v>
      </c>
      <c r="I86" s="18">
        <f t="shared" si="5"/>
        <v>25.109999999999985</v>
      </c>
    </row>
    <row r="87" spans="6:9">
      <c r="F87" s="3" t="s">
        <v>21</v>
      </c>
      <c r="G87" s="3">
        <v>397.3</v>
      </c>
      <c r="H87" s="17">
        <v>656.84</v>
      </c>
      <c r="I87" s="18">
        <f t="shared" si="5"/>
        <v>259.54000000000002</v>
      </c>
    </row>
    <row r="88" spans="6:9">
      <c r="F88" s="3" t="s">
        <v>22</v>
      </c>
      <c r="G88" s="3">
        <v>279.77999999999997</v>
      </c>
      <c r="H88" s="17">
        <v>501.81</v>
      </c>
      <c r="I88" s="18">
        <f t="shared" si="5"/>
        <v>222.03000000000003</v>
      </c>
    </row>
    <row r="89" spans="6:9">
      <c r="F89" s="3" t="s">
        <v>23</v>
      </c>
      <c r="G89" s="3">
        <v>302.77999999999997</v>
      </c>
      <c r="H89" s="17">
        <v>240.27</v>
      </c>
      <c r="I89" s="18">
        <f t="shared" si="5"/>
        <v>62.509999999999962</v>
      </c>
    </row>
    <row r="90" spans="6:9">
      <c r="F90" s="3" t="s">
        <v>24</v>
      </c>
      <c r="G90" s="3">
        <v>293.33999999999997</v>
      </c>
      <c r="H90" s="17">
        <v>289.91000000000003</v>
      </c>
      <c r="I90" s="18">
        <f t="shared" si="5"/>
        <v>3.42999999999995</v>
      </c>
    </row>
    <row r="91" spans="6:9">
      <c r="F91" s="3" t="s">
        <v>25</v>
      </c>
      <c r="G91" s="3">
        <v>372.99</v>
      </c>
      <c r="H91" s="17">
        <v>478.85</v>
      </c>
      <c r="I91" s="18">
        <f t="shared" si="5"/>
        <v>105.86000000000001</v>
      </c>
    </row>
    <row r="92" spans="6:9">
      <c r="F92" s="3" t="s">
        <v>26</v>
      </c>
      <c r="G92" s="3">
        <v>215.93</v>
      </c>
      <c r="H92" s="17">
        <v>378.59</v>
      </c>
      <c r="I92" s="18">
        <f t="shared" si="5"/>
        <v>162.65999999999997</v>
      </c>
    </row>
    <row r="93" spans="6:9">
      <c r="F93" s="3" t="s">
        <v>27</v>
      </c>
      <c r="G93" s="3">
        <v>283.64</v>
      </c>
      <c r="H93" s="17">
        <v>199.53</v>
      </c>
      <c r="I93" s="18">
        <f t="shared" si="5"/>
        <v>84.109999999999985</v>
      </c>
    </row>
    <row r="95" spans="6:9">
      <c r="H95" s="21" t="s">
        <v>28</v>
      </c>
      <c r="I95" s="3">
        <f>MAX(I84:I93)</f>
        <v>259.54000000000002</v>
      </c>
    </row>
    <row r="96" spans="6:9">
      <c r="H96" s="21" t="s">
        <v>29</v>
      </c>
      <c r="I96" s="3">
        <f>MIN(I84:I93)</f>
        <v>3.42999999999995</v>
      </c>
    </row>
    <row r="97" spans="1:10">
      <c r="H97" s="21" t="s">
        <v>30</v>
      </c>
      <c r="I97" s="3">
        <f>SUM(I84:I93)/10</f>
        <v>105.71299999999999</v>
      </c>
    </row>
    <row r="101" spans="1:10">
      <c r="A101" s="63" t="s">
        <v>0</v>
      </c>
      <c r="B101" s="64"/>
      <c r="C101" s="66"/>
    </row>
    <row r="102" spans="1:10">
      <c r="A102" s="7" t="s">
        <v>1</v>
      </c>
      <c r="B102" s="9" t="s">
        <v>2</v>
      </c>
      <c r="C102" s="9" t="s">
        <v>3</v>
      </c>
    </row>
    <row r="103" spans="1:10">
      <c r="A103" s="3">
        <v>125</v>
      </c>
      <c r="B103" s="3">
        <v>59</v>
      </c>
      <c r="C103" s="3">
        <f>RADIANS(B103)</f>
        <v>1.0297442586766545</v>
      </c>
    </row>
    <row r="106" spans="1:10">
      <c r="A106" s="3"/>
      <c r="B106" s="63" t="s">
        <v>4</v>
      </c>
      <c r="C106" s="64"/>
      <c r="D106" s="64"/>
      <c r="E106" s="66"/>
      <c r="F106" s="63" t="s">
        <v>5</v>
      </c>
      <c r="G106" s="64"/>
      <c r="H106" s="64"/>
      <c r="I106" s="64"/>
      <c r="J106" s="66"/>
    </row>
    <row r="107" spans="1:10">
      <c r="A107" s="4" t="s">
        <v>6</v>
      </c>
      <c r="B107" s="5" t="s">
        <v>7</v>
      </c>
      <c r="C107" s="6" t="s">
        <v>8</v>
      </c>
      <c r="D107" s="7" t="s">
        <v>9</v>
      </c>
      <c r="E107" s="8" t="s">
        <v>10</v>
      </c>
      <c r="F107" s="5" t="s">
        <v>7</v>
      </c>
      <c r="G107" s="6" t="s">
        <v>8</v>
      </c>
      <c r="H107" s="7" t="s">
        <v>9</v>
      </c>
      <c r="I107" s="8" t="s">
        <v>11</v>
      </c>
      <c r="J107" s="8" t="s">
        <v>12</v>
      </c>
    </row>
    <row r="108" spans="1:10">
      <c r="A108" s="3" t="s">
        <v>18</v>
      </c>
      <c r="B108" s="3">
        <v>280</v>
      </c>
      <c r="C108" s="3">
        <v>-25</v>
      </c>
      <c r="D108" s="3">
        <v>125</v>
      </c>
      <c r="E108" s="16">
        <f>SQRT((B108*B108)+(C108*C108)+(D108*D108))</f>
        <v>307.6524012583032</v>
      </c>
      <c r="F108" s="3">
        <v>409.94</v>
      </c>
      <c r="G108" s="3">
        <v>-12.35</v>
      </c>
      <c r="H108" s="3">
        <v>125</v>
      </c>
      <c r="I108" s="16">
        <v>428.75205667145201</v>
      </c>
      <c r="J108" s="16">
        <f>SQRT((F108*F108)+(G108*G108)+(H108*H108))</f>
        <v>428.75205667145201</v>
      </c>
    </row>
    <row r="109" spans="1:10">
      <c r="A109" s="3" t="s">
        <v>19</v>
      </c>
      <c r="B109" s="3">
        <v>200</v>
      </c>
      <c r="C109" s="3">
        <v>0</v>
      </c>
      <c r="D109" s="3">
        <v>125</v>
      </c>
      <c r="E109" s="16">
        <f t="shared" ref="E109:E117" si="6">SQRT((B109*B109)+(C109*C109)+(D109*D109))</f>
        <v>235.84952830141509</v>
      </c>
      <c r="F109" s="3">
        <v>257.33999999999997</v>
      </c>
      <c r="G109" s="3">
        <v>36.56</v>
      </c>
      <c r="H109" s="3">
        <v>125</v>
      </c>
      <c r="I109" s="16">
        <v>288.41898203828401</v>
      </c>
      <c r="J109" s="16">
        <f t="shared" ref="I109:J117" si="7">SQRT((F109*F109)+(G109*G109)+(H109*H109))</f>
        <v>288.41898203828401</v>
      </c>
    </row>
    <row r="110" spans="1:10">
      <c r="A110" s="3" t="s">
        <v>20</v>
      </c>
      <c r="B110" s="3">
        <v>185</v>
      </c>
      <c r="C110" s="3">
        <v>-75</v>
      </c>
      <c r="D110" s="3">
        <v>125</v>
      </c>
      <c r="E110" s="16">
        <f t="shared" si="6"/>
        <v>235.53131426627755</v>
      </c>
      <c r="F110" s="3">
        <v>134.88</v>
      </c>
      <c r="G110" s="3">
        <v>23.6</v>
      </c>
      <c r="H110" s="3">
        <v>125</v>
      </c>
      <c r="I110" s="16">
        <v>185.40381441599305</v>
      </c>
      <c r="J110" s="16">
        <f t="shared" si="7"/>
        <v>185.40381441599305</v>
      </c>
    </row>
    <row r="111" spans="1:10">
      <c r="A111" s="3" t="s">
        <v>21</v>
      </c>
      <c r="B111" s="3">
        <v>360</v>
      </c>
      <c r="C111" s="3">
        <v>85</v>
      </c>
      <c r="D111" s="3">
        <v>125</v>
      </c>
      <c r="E111" s="16">
        <f t="shared" si="6"/>
        <v>390.44846010709273</v>
      </c>
      <c r="F111" s="3">
        <v>580.85</v>
      </c>
      <c r="G111" s="3">
        <v>-68.12</v>
      </c>
      <c r="H111" s="3">
        <v>125</v>
      </c>
      <c r="I111" s="16">
        <v>598.04018000465487</v>
      </c>
      <c r="J111" s="16">
        <f t="shared" si="7"/>
        <v>598.04018000465487</v>
      </c>
    </row>
    <row r="112" spans="1:10">
      <c r="A112" s="3" t="s">
        <v>22</v>
      </c>
      <c r="B112" s="3">
        <v>235</v>
      </c>
      <c r="C112" s="3">
        <v>45</v>
      </c>
      <c r="D112" s="3">
        <v>125</v>
      </c>
      <c r="E112" s="16">
        <f t="shared" si="6"/>
        <v>269.95369973386175</v>
      </c>
      <c r="F112" s="3">
        <v>514.59</v>
      </c>
      <c r="G112" s="3">
        <v>35.56</v>
      </c>
      <c r="H112" s="3">
        <v>125</v>
      </c>
      <c r="I112" s="16">
        <v>530.74700347717464</v>
      </c>
      <c r="J112" s="16">
        <f t="shared" si="7"/>
        <v>530.74700347717464</v>
      </c>
    </row>
    <row r="113" spans="1:10">
      <c r="A113" s="3" t="s">
        <v>23</v>
      </c>
      <c r="B113" s="3">
        <v>255</v>
      </c>
      <c r="C113" s="3">
        <v>75</v>
      </c>
      <c r="D113" s="3">
        <v>125</v>
      </c>
      <c r="E113" s="16">
        <f t="shared" si="6"/>
        <v>293.72606285449035</v>
      </c>
      <c r="F113" s="3">
        <v>505.49</v>
      </c>
      <c r="G113" s="16">
        <v>15.6</v>
      </c>
      <c r="H113" s="3">
        <v>125</v>
      </c>
      <c r="I113" s="16">
        <v>520.94961378236951</v>
      </c>
      <c r="J113" s="16">
        <f t="shared" si="7"/>
        <v>520.94961378236951</v>
      </c>
    </row>
    <row r="114" spans="1:10">
      <c r="A114" s="3" t="s">
        <v>24</v>
      </c>
      <c r="B114" s="3">
        <v>255</v>
      </c>
      <c r="C114" s="3">
        <v>0</v>
      </c>
      <c r="D114" s="3">
        <v>125</v>
      </c>
      <c r="E114" s="16">
        <f t="shared" si="6"/>
        <v>283.98943642325855</v>
      </c>
      <c r="F114" s="3">
        <v>261.32</v>
      </c>
      <c r="G114" s="3">
        <v>-1.88</v>
      </c>
      <c r="H114" s="3">
        <v>125</v>
      </c>
      <c r="I114" s="16">
        <v>289.68375308256418</v>
      </c>
      <c r="J114" s="16">
        <f t="shared" si="7"/>
        <v>289.68375308256418</v>
      </c>
    </row>
    <row r="115" spans="1:10">
      <c r="A115" s="3" t="s">
        <v>25</v>
      </c>
      <c r="B115" s="3">
        <v>340</v>
      </c>
      <c r="C115" s="3">
        <v>-50</v>
      </c>
      <c r="D115" s="3">
        <v>125</v>
      </c>
      <c r="E115" s="16">
        <f t="shared" si="6"/>
        <v>365.68429006453096</v>
      </c>
      <c r="F115" s="3">
        <v>206.22</v>
      </c>
      <c r="G115" s="3">
        <v>-30.37</v>
      </c>
      <c r="H115" s="3">
        <v>125</v>
      </c>
      <c r="I115" s="16">
        <v>243.05148693229589</v>
      </c>
      <c r="J115" s="16">
        <f t="shared" si="7"/>
        <v>243.05148693229589</v>
      </c>
    </row>
    <row r="116" spans="1:10">
      <c r="A116" s="3" t="s">
        <v>26</v>
      </c>
      <c r="B116" s="3">
        <v>160</v>
      </c>
      <c r="C116" s="3">
        <v>0</v>
      </c>
      <c r="D116" s="3">
        <v>125</v>
      </c>
      <c r="E116" s="16">
        <f t="shared" si="6"/>
        <v>203.03940504246953</v>
      </c>
      <c r="F116" s="3">
        <v>246.03</v>
      </c>
      <c r="G116" s="3">
        <v>56.44</v>
      </c>
      <c r="H116" s="3">
        <v>125</v>
      </c>
      <c r="I116" s="16">
        <v>281.67576129301574</v>
      </c>
      <c r="J116" s="16">
        <f t="shared" si="7"/>
        <v>281.67576129301574</v>
      </c>
    </row>
    <row r="117" spans="1:10">
      <c r="A117" s="3" t="s">
        <v>27</v>
      </c>
      <c r="B117" s="3">
        <v>220</v>
      </c>
      <c r="C117" s="3">
        <v>105</v>
      </c>
      <c r="D117" s="3">
        <v>125</v>
      </c>
      <c r="E117" s="16">
        <f t="shared" si="6"/>
        <v>273.95255063605447</v>
      </c>
      <c r="F117" s="3">
        <v>510.73</v>
      </c>
      <c r="G117" s="3">
        <v>92.88</v>
      </c>
      <c r="H117" s="3">
        <v>125</v>
      </c>
      <c r="I117" s="16">
        <v>533.94459197560934</v>
      </c>
      <c r="J117" s="16">
        <f t="shared" si="7"/>
        <v>533.94459197560934</v>
      </c>
    </row>
    <row r="120" spans="1:10">
      <c r="F120" s="4" t="s">
        <v>6</v>
      </c>
      <c r="G120" s="11" t="s">
        <v>13</v>
      </c>
      <c r="H120" s="11" t="s">
        <v>14</v>
      </c>
      <c r="I120" s="19" t="s">
        <v>15</v>
      </c>
    </row>
    <row r="121" spans="1:10">
      <c r="F121" s="3" t="s">
        <v>18</v>
      </c>
      <c r="G121" s="3">
        <v>280</v>
      </c>
      <c r="H121" s="17">
        <v>409.94</v>
      </c>
      <c r="I121" s="18">
        <f>ABS(G121-H121)</f>
        <v>129.94</v>
      </c>
    </row>
    <row r="122" spans="1:10">
      <c r="F122" s="3" t="s">
        <v>19</v>
      </c>
      <c r="G122" s="3">
        <v>200</v>
      </c>
      <c r="H122" s="17">
        <v>257.33999999999997</v>
      </c>
      <c r="I122" s="18">
        <f t="shared" ref="I122:I130" si="8">ABS(G122-H122)</f>
        <v>57.339999999999975</v>
      </c>
    </row>
    <row r="123" spans="1:10">
      <c r="F123" s="3" t="s">
        <v>20</v>
      </c>
      <c r="G123" s="3">
        <v>185</v>
      </c>
      <c r="H123" s="17">
        <v>134.88</v>
      </c>
      <c r="I123" s="18">
        <f t="shared" si="8"/>
        <v>50.120000000000005</v>
      </c>
    </row>
    <row r="124" spans="1:10">
      <c r="F124" s="3" t="s">
        <v>21</v>
      </c>
      <c r="G124" s="3">
        <v>360</v>
      </c>
      <c r="H124" s="17">
        <v>580.85</v>
      </c>
      <c r="I124" s="18">
        <f t="shared" si="8"/>
        <v>220.85000000000002</v>
      </c>
    </row>
    <row r="125" spans="1:10">
      <c r="F125" s="3" t="s">
        <v>22</v>
      </c>
      <c r="G125" s="3">
        <v>235</v>
      </c>
      <c r="H125" s="17">
        <v>514.59</v>
      </c>
      <c r="I125" s="18">
        <f t="shared" si="8"/>
        <v>279.59000000000003</v>
      </c>
    </row>
    <row r="126" spans="1:10">
      <c r="F126" s="3" t="s">
        <v>23</v>
      </c>
      <c r="G126" s="3">
        <v>255</v>
      </c>
      <c r="H126" s="17">
        <v>505.49</v>
      </c>
      <c r="I126" s="18">
        <f t="shared" si="8"/>
        <v>250.49</v>
      </c>
    </row>
    <row r="127" spans="1:10">
      <c r="F127" s="3" t="s">
        <v>24</v>
      </c>
      <c r="G127" s="3">
        <v>255</v>
      </c>
      <c r="H127" s="17">
        <v>261.32</v>
      </c>
      <c r="I127" s="18">
        <f t="shared" si="8"/>
        <v>6.3199999999999932</v>
      </c>
    </row>
    <row r="128" spans="1:10">
      <c r="F128" s="3" t="s">
        <v>25</v>
      </c>
      <c r="G128" s="3">
        <v>340</v>
      </c>
      <c r="H128" s="17">
        <v>206.22</v>
      </c>
      <c r="I128" s="18">
        <f t="shared" si="8"/>
        <v>133.78</v>
      </c>
    </row>
    <row r="129" spans="6:9">
      <c r="F129" s="3" t="s">
        <v>26</v>
      </c>
      <c r="G129" s="3">
        <v>160</v>
      </c>
      <c r="H129" s="17">
        <v>246.03</v>
      </c>
      <c r="I129" s="18">
        <f t="shared" si="8"/>
        <v>86.03</v>
      </c>
    </row>
    <row r="130" spans="6:9">
      <c r="F130" s="3" t="s">
        <v>27</v>
      </c>
      <c r="G130" s="3">
        <v>220</v>
      </c>
      <c r="H130" s="17">
        <v>510.73</v>
      </c>
      <c r="I130" s="18">
        <f t="shared" si="8"/>
        <v>290.73</v>
      </c>
    </row>
    <row r="132" spans="6:9">
      <c r="H132" s="22" t="s">
        <v>28</v>
      </c>
      <c r="I132" s="18">
        <f>MAX(I121:I130)</f>
        <v>290.73</v>
      </c>
    </row>
    <row r="133" spans="6:9">
      <c r="H133" s="22" t="s">
        <v>29</v>
      </c>
      <c r="I133" s="18">
        <f>MIN(I121:I130)</f>
        <v>6.3199999999999932</v>
      </c>
    </row>
    <row r="134" spans="6:9">
      <c r="H134" s="22" t="s">
        <v>30</v>
      </c>
      <c r="I134" s="18">
        <f>SUM(I121:I130)/10</f>
        <v>150.51900000000001</v>
      </c>
    </row>
    <row r="138" spans="6:9">
      <c r="F138" s="12" t="s">
        <v>6</v>
      </c>
      <c r="G138" s="11" t="s">
        <v>13</v>
      </c>
      <c r="H138" s="11" t="s">
        <v>14</v>
      </c>
      <c r="I138" s="19" t="s">
        <v>15</v>
      </c>
    </row>
    <row r="139" spans="6:9">
      <c r="F139" s="3" t="s">
        <v>18</v>
      </c>
      <c r="G139" s="3">
        <v>-25</v>
      </c>
      <c r="H139" s="17">
        <v>-12.35</v>
      </c>
      <c r="I139" s="18">
        <f>ABS(G139-H139)</f>
        <v>12.65</v>
      </c>
    </row>
    <row r="140" spans="6:9">
      <c r="F140" s="3" t="s">
        <v>19</v>
      </c>
      <c r="G140" s="3">
        <v>0</v>
      </c>
      <c r="H140" s="17">
        <v>36.56</v>
      </c>
      <c r="I140" s="18">
        <f t="shared" ref="I140:I148" si="9">ABS(G140-H140)</f>
        <v>36.56</v>
      </c>
    </row>
    <row r="141" spans="6:9">
      <c r="F141" s="3" t="s">
        <v>20</v>
      </c>
      <c r="G141" s="3">
        <v>-75</v>
      </c>
      <c r="H141" s="17">
        <v>23.6</v>
      </c>
      <c r="I141" s="18">
        <f t="shared" si="9"/>
        <v>98.6</v>
      </c>
    </row>
    <row r="142" spans="6:9">
      <c r="F142" s="3" t="s">
        <v>21</v>
      </c>
      <c r="G142" s="3">
        <v>85</v>
      </c>
      <c r="H142" s="17">
        <v>-68.12</v>
      </c>
      <c r="I142" s="18">
        <f t="shared" si="9"/>
        <v>153.12</v>
      </c>
    </row>
    <row r="143" spans="6:9">
      <c r="F143" s="3" t="s">
        <v>22</v>
      </c>
      <c r="G143" s="3">
        <v>45</v>
      </c>
      <c r="H143" s="17">
        <v>35.56</v>
      </c>
      <c r="I143" s="18">
        <f t="shared" si="9"/>
        <v>9.4399999999999977</v>
      </c>
    </row>
    <row r="144" spans="6:9">
      <c r="F144" s="3" t="s">
        <v>23</v>
      </c>
      <c r="G144" s="3">
        <v>75</v>
      </c>
      <c r="H144" s="23">
        <v>15.6</v>
      </c>
      <c r="I144" s="18">
        <f t="shared" si="9"/>
        <v>59.4</v>
      </c>
    </row>
    <row r="145" spans="6:9">
      <c r="F145" s="3" t="s">
        <v>24</v>
      </c>
      <c r="G145" s="3">
        <v>0</v>
      </c>
      <c r="H145" s="17">
        <v>-1.88</v>
      </c>
      <c r="I145" s="18">
        <f t="shared" si="9"/>
        <v>1.88</v>
      </c>
    </row>
    <row r="146" spans="6:9">
      <c r="F146" s="3" t="s">
        <v>25</v>
      </c>
      <c r="G146" s="3">
        <v>-50</v>
      </c>
      <c r="H146" s="17">
        <v>-30.37</v>
      </c>
      <c r="I146" s="18">
        <f t="shared" si="9"/>
        <v>19.63</v>
      </c>
    </row>
    <row r="147" spans="6:9">
      <c r="F147" s="3" t="s">
        <v>26</v>
      </c>
      <c r="G147" s="3">
        <v>0</v>
      </c>
      <c r="H147" s="17">
        <v>56.44</v>
      </c>
      <c r="I147" s="18">
        <f t="shared" si="9"/>
        <v>56.44</v>
      </c>
    </row>
    <row r="148" spans="6:9">
      <c r="F148" s="3" t="s">
        <v>27</v>
      </c>
      <c r="G148" s="3">
        <v>105</v>
      </c>
      <c r="H148" s="17">
        <v>92.88</v>
      </c>
      <c r="I148" s="18">
        <f t="shared" si="9"/>
        <v>12.120000000000005</v>
      </c>
    </row>
    <row r="150" spans="6:9">
      <c r="H150" s="22" t="s">
        <v>28</v>
      </c>
      <c r="I150" s="18">
        <f>MAX(I139:I148)</f>
        <v>153.12</v>
      </c>
    </row>
    <row r="151" spans="6:9">
      <c r="H151" s="22" t="s">
        <v>29</v>
      </c>
      <c r="I151" s="18">
        <f>MIN(I139:I148)</f>
        <v>1.88</v>
      </c>
    </row>
    <row r="152" spans="6:9">
      <c r="H152" s="22" t="s">
        <v>30</v>
      </c>
      <c r="I152" s="18">
        <f>SUM(I139:I148)/10</f>
        <v>45.983999999999995</v>
      </c>
    </row>
    <row r="156" spans="6:9">
      <c r="F156" s="13" t="s">
        <v>6</v>
      </c>
      <c r="G156" s="25" t="s">
        <v>16</v>
      </c>
      <c r="H156" s="25" t="s">
        <v>17</v>
      </c>
      <c r="I156" s="19" t="s">
        <v>15</v>
      </c>
    </row>
    <row r="157" spans="6:9">
      <c r="F157" s="17" t="s">
        <v>18</v>
      </c>
      <c r="G157" s="24">
        <f t="shared" ref="G157:G166" si="10">E108</f>
        <v>307.6524012583032</v>
      </c>
      <c r="H157" s="16">
        <v>428.75205667145201</v>
      </c>
      <c r="I157" s="24">
        <f>ABS(G157-H157)</f>
        <v>121.09965541314881</v>
      </c>
    </row>
    <row r="158" spans="6:9">
      <c r="F158" s="17" t="s">
        <v>19</v>
      </c>
      <c r="G158" s="24">
        <f t="shared" si="10"/>
        <v>235.84952830141509</v>
      </c>
      <c r="H158" s="16">
        <v>288.41898203828401</v>
      </c>
      <c r="I158" s="24">
        <f t="shared" ref="I158:I166" si="11">ABS(G158-H158)</f>
        <v>52.569453736868923</v>
      </c>
    </row>
    <row r="159" spans="6:9">
      <c r="F159" s="17" t="s">
        <v>20</v>
      </c>
      <c r="G159" s="24">
        <f t="shared" si="10"/>
        <v>235.53131426627755</v>
      </c>
      <c r="H159" s="16">
        <v>185.40381441599305</v>
      </c>
      <c r="I159" s="24">
        <f t="shared" si="11"/>
        <v>50.127499850284494</v>
      </c>
    </row>
    <row r="160" spans="6:9">
      <c r="F160" s="17" t="s">
        <v>21</v>
      </c>
      <c r="G160" s="24">
        <f t="shared" si="10"/>
        <v>390.44846010709273</v>
      </c>
      <c r="H160" s="16">
        <v>598.04018000465487</v>
      </c>
      <c r="I160" s="24">
        <f t="shared" si="11"/>
        <v>207.59171989756214</v>
      </c>
    </row>
    <row r="161" spans="1:9">
      <c r="F161" s="17" t="s">
        <v>22</v>
      </c>
      <c r="G161" s="24">
        <f t="shared" si="10"/>
        <v>269.95369973386175</v>
      </c>
      <c r="H161" s="16">
        <v>530.74700347717464</v>
      </c>
      <c r="I161" s="24">
        <f t="shared" si="11"/>
        <v>260.79330374331289</v>
      </c>
    </row>
    <row r="162" spans="1:9">
      <c r="F162" s="17" t="s">
        <v>23</v>
      </c>
      <c r="G162" s="24">
        <f t="shared" si="10"/>
        <v>293.72606285449035</v>
      </c>
      <c r="H162" s="16">
        <v>520.94961378236951</v>
      </c>
      <c r="I162" s="24">
        <f t="shared" si="11"/>
        <v>227.22355092787916</v>
      </c>
    </row>
    <row r="163" spans="1:9">
      <c r="F163" s="17" t="s">
        <v>24</v>
      </c>
      <c r="G163" s="24">
        <f t="shared" si="10"/>
        <v>283.98943642325855</v>
      </c>
      <c r="H163" s="16">
        <v>289.68375308256418</v>
      </c>
      <c r="I163" s="24">
        <f t="shared" si="11"/>
        <v>5.6943166593056276</v>
      </c>
    </row>
    <row r="164" spans="1:9">
      <c r="F164" s="17" t="s">
        <v>25</v>
      </c>
      <c r="G164" s="24">
        <f t="shared" si="10"/>
        <v>365.68429006453096</v>
      </c>
      <c r="H164" s="16">
        <v>243.05148693229589</v>
      </c>
      <c r="I164" s="24">
        <f t="shared" si="11"/>
        <v>122.63280313223507</v>
      </c>
    </row>
    <row r="165" spans="1:9">
      <c r="F165" s="17" t="s">
        <v>26</v>
      </c>
      <c r="G165" s="24">
        <f t="shared" si="10"/>
        <v>203.03940504246953</v>
      </c>
      <c r="H165" s="16">
        <v>281.67576129301574</v>
      </c>
      <c r="I165" s="24">
        <f t="shared" si="11"/>
        <v>78.636356250546214</v>
      </c>
    </row>
    <row r="166" spans="1:9">
      <c r="F166" s="17" t="s">
        <v>27</v>
      </c>
      <c r="G166" s="24">
        <f t="shared" si="10"/>
        <v>273.95255063605447</v>
      </c>
      <c r="H166" s="16">
        <v>533.94459197560934</v>
      </c>
      <c r="I166" s="24">
        <f t="shared" si="11"/>
        <v>259.99204133955487</v>
      </c>
    </row>
    <row r="168" spans="1:9">
      <c r="H168" s="22" t="s">
        <v>28</v>
      </c>
      <c r="I168" s="24">
        <f>MAX(I157:I166)</f>
        <v>260.79330374331289</v>
      </c>
    </row>
    <row r="169" spans="1:9">
      <c r="H169" s="22" t="s">
        <v>29</v>
      </c>
      <c r="I169" s="24">
        <f>MIN(I157:I166)</f>
        <v>5.6943166593056276</v>
      </c>
    </row>
    <row r="170" spans="1:9">
      <c r="H170" s="22" t="s">
        <v>30</v>
      </c>
      <c r="I170" s="24">
        <f>SUM(I157:I166)/10</f>
        <v>138.63607009506981</v>
      </c>
    </row>
    <row r="174" spans="1:9">
      <c r="A174" s="63" t="s">
        <v>0</v>
      </c>
      <c r="B174" s="64"/>
      <c r="C174" s="66"/>
    </row>
    <row r="175" spans="1:9">
      <c r="A175" s="7" t="s">
        <v>1</v>
      </c>
      <c r="B175" s="9" t="s">
        <v>2</v>
      </c>
      <c r="C175" s="9" t="s">
        <v>3</v>
      </c>
    </row>
    <row r="176" spans="1:9">
      <c r="A176" s="3">
        <v>252</v>
      </c>
      <c r="B176" s="3">
        <f>90-21</f>
        <v>69</v>
      </c>
      <c r="C176" s="3">
        <f>RADIANS(B176)</f>
        <v>1.2042771838760873</v>
      </c>
    </row>
    <row r="179" spans="1:10">
      <c r="A179" s="3"/>
      <c r="B179" s="63" t="s">
        <v>4</v>
      </c>
      <c r="C179" s="64"/>
      <c r="D179" s="64"/>
      <c r="E179" s="66"/>
      <c r="F179" s="63" t="s">
        <v>5</v>
      </c>
      <c r="G179" s="64"/>
      <c r="H179" s="64"/>
      <c r="I179" s="64"/>
      <c r="J179" s="66"/>
    </row>
    <row r="180" spans="1:10">
      <c r="A180" s="4" t="s">
        <v>6</v>
      </c>
      <c r="B180" s="5" t="s">
        <v>7</v>
      </c>
      <c r="C180" s="6" t="s">
        <v>8</v>
      </c>
      <c r="D180" s="7" t="s">
        <v>9</v>
      </c>
      <c r="E180" s="8" t="s">
        <v>10</v>
      </c>
      <c r="F180" s="5" t="s">
        <v>7</v>
      </c>
      <c r="G180" s="6" t="s">
        <v>8</v>
      </c>
      <c r="H180" s="7" t="s">
        <v>9</v>
      </c>
      <c r="I180" s="8" t="s">
        <v>11</v>
      </c>
      <c r="J180" s="8" t="s">
        <v>12</v>
      </c>
    </row>
    <row r="181" spans="1:10">
      <c r="A181" s="3" t="s">
        <v>18</v>
      </c>
      <c r="B181" s="3">
        <v>340</v>
      </c>
      <c r="C181" s="3">
        <v>0</v>
      </c>
      <c r="D181" s="3">
        <v>252</v>
      </c>
      <c r="E181" s="16">
        <f>SQRT((B181*B181)+(C181*C181)+(D181*D181))</f>
        <v>423.20680523829009</v>
      </c>
      <c r="F181" s="3">
        <v>620.38</v>
      </c>
      <c r="G181" s="3">
        <v>163.5</v>
      </c>
      <c r="H181" s="3">
        <v>252</v>
      </c>
      <c r="I181" s="16">
        <v>689.28</v>
      </c>
      <c r="J181" s="16">
        <f>SQRT((F181*F181)+(G181*G181)+(H181*H181))</f>
        <v>689.28049036658513</v>
      </c>
    </row>
    <row r="182" spans="1:10">
      <c r="A182" s="3" t="s">
        <v>19</v>
      </c>
      <c r="B182" s="3">
        <v>340</v>
      </c>
      <c r="C182" s="3">
        <v>100</v>
      </c>
      <c r="D182" s="3">
        <v>252</v>
      </c>
      <c r="E182" s="16">
        <f t="shared" ref="E182:E190" si="12">SQRT((B182*B182)+(C182*C182)+(D182*D182))</f>
        <v>434.8608972993548</v>
      </c>
      <c r="F182" s="3">
        <v>1922.26</v>
      </c>
      <c r="G182" s="3">
        <v>453.77</v>
      </c>
      <c r="H182" s="3">
        <v>252</v>
      </c>
      <c r="I182" s="16">
        <v>1991.1</v>
      </c>
      <c r="J182" s="16">
        <f t="shared" ref="J182:J190" si="13">SQRT((F182*F182)+(G182*G182)+(H182*H182))</f>
        <v>1991.1038949537517</v>
      </c>
    </row>
    <row r="183" spans="1:10">
      <c r="A183" s="3" t="s">
        <v>20</v>
      </c>
      <c r="B183" s="3">
        <v>340</v>
      </c>
      <c r="C183" s="3">
        <v>-100</v>
      </c>
      <c r="D183" s="3">
        <v>252</v>
      </c>
      <c r="E183" s="16">
        <f t="shared" si="12"/>
        <v>434.8608972993548</v>
      </c>
      <c r="F183" s="3">
        <v>355.95</v>
      </c>
      <c r="G183" s="3">
        <v>104.8</v>
      </c>
      <c r="H183" s="3">
        <v>252</v>
      </c>
      <c r="I183" s="16">
        <v>448.54</v>
      </c>
      <c r="J183" s="16">
        <f t="shared" si="13"/>
        <v>448.53923184042662</v>
      </c>
    </row>
    <row r="184" spans="1:10">
      <c r="A184" s="3" t="s">
        <v>21</v>
      </c>
      <c r="B184" s="3">
        <v>400</v>
      </c>
      <c r="C184" s="3">
        <v>0</v>
      </c>
      <c r="D184" s="3">
        <v>252</v>
      </c>
      <c r="E184" s="16">
        <f t="shared" si="12"/>
        <v>472.76209661943079</v>
      </c>
      <c r="F184" s="16">
        <v>617.9</v>
      </c>
      <c r="G184" s="3">
        <v>120.32</v>
      </c>
      <c r="H184" s="3">
        <v>252</v>
      </c>
      <c r="I184" s="16">
        <v>678.07</v>
      </c>
      <c r="J184" s="16">
        <f t="shared" si="13"/>
        <v>678.07176050916621</v>
      </c>
    </row>
    <row r="185" spans="1:10">
      <c r="A185" s="3" t="s">
        <v>22</v>
      </c>
      <c r="B185" s="3">
        <v>400</v>
      </c>
      <c r="C185" s="3">
        <v>50</v>
      </c>
      <c r="D185" s="3">
        <v>252</v>
      </c>
      <c r="E185" s="16">
        <f t="shared" si="12"/>
        <v>475.39877997319263</v>
      </c>
      <c r="F185" s="3">
        <v>1008.86</v>
      </c>
      <c r="G185" s="3">
        <v>188.19</v>
      </c>
      <c r="H185" s="3">
        <v>252</v>
      </c>
      <c r="I185" s="16">
        <v>1056.75</v>
      </c>
      <c r="J185" s="16">
        <f t="shared" si="13"/>
        <v>1056.7487760579618</v>
      </c>
    </row>
    <row r="186" spans="1:10">
      <c r="A186" s="3" t="s">
        <v>23</v>
      </c>
      <c r="B186" s="3">
        <v>400</v>
      </c>
      <c r="C186" s="3">
        <v>-50</v>
      </c>
      <c r="D186" s="3">
        <v>252</v>
      </c>
      <c r="E186" s="16">
        <f t="shared" si="12"/>
        <v>475.39877997319263</v>
      </c>
      <c r="F186" s="3">
        <v>488.25</v>
      </c>
      <c r="G186" s="16">
        <v>102.23</v>
      </c>
      <c r="H186" s="3">
        <v>252</v>
      </c>
      <c r="I186" s="16">
        <v>558.87</v>
      </c>
      <c r="J186" s="16">
        <f t="shared" si="13"/>
        <v>558.87658333481818</v>
      </c>
    </row>
    <row r="187" spans="1:10">
      <c r="A187" s="3" t="s">
        <v>24</v>
      </c>
      <c r="B187" s="3">
        <v>450</v>
      </c>
      <c r="C187" s="3">
        <v>0</v>
      </c>
      <c r="D187" s="3">
        <v>252</v>
      </c>
      <c r="E187" s="16">
        <f t="shared" si="12"/>
        <v>515.75575614819854</v>
      </c>
      <c r="F187" s="3">
        <v>617.66999999999996</v>
      </c>
      <c r="G187" s="3">
        <v>91.09</v>
      </c>
      <c r="H187" s="3">
        <v>252</v>
      </c>
      <c r="I187" s="16">
        <v>673.29</v>
      </c>
      <c r="J187" s="16">
        <f t="shared" si="13"/>
        <v>673.28865800635606</v>
      </c>
    </row>
    <row r="188" spans="1:10">
      <c r="A188" s="3" t="s">
        <v>25</v>
      </c>
      <c r="B188" s="3">
        <v>450</v>
      </c>
      <c r="C188" s="3">
        <v>70</v>
      </c>
      <c r="D188" s="3">
        <v>252</v>
      </c>
      <c r="E188" s="16">
        <f t="shared" si="12"/>
        <v>520.48438977552439</v>
      </c>
      <c r="F188" s="3">
        <v>1059.98</v>
      </c>
      <c r="G188" s="3">
        <v>148.35</v>
      </c>
      <c r="H188" s="3">
        <v>252</v>
      </c>
      <c r="I188" s="16">
        <v>1099.58</v>
      </c>
      <c r="J188" s="16">
        <f t="shared" si="13"/>
        <v>1099.5768835784063</v>
      </c>
    </row>
    <row r="189" spans="1:10">
      <c r="A189" s="3" t="s">
        <v>26</v>
      </c>
      <c r="B189" s="3">
        <v>450</v>
      </c>
      <c r="C189" s="3">
        <v>-70</v>
      </c>
      <c r="D189" s="3">
        <v>252</v>
      </c>
      <c r="E189" s="16">
        <f t="shared" si="12"/>
        <v>520.48438977552439</v>
      </c>
      <c r="F189" s="3">
        <v>480.32</v>
      </c>
      <c r="G189" s="3">
        <v>73.73</v>
      </c>
      <c r="H189" s="3">
        <v>252</v>
      </c>
      <c r="I189" s="16">
        <v>547.4</v>
      </c>
      <c r="J189" s="16">
        <f t="shared" si="13"/>
        <v>547.40059855648678</v>
      </c>
    </row>
    <row r="190" spans="1:10">
      <c r="A190" s="3" t="s">
        <v>27</v>
      </c>
      <c r="B190" s="3">
        <v>480</v>
      </c>
      <c r="C190" s="3">
        <v>0</v>
      </c>
      <c r="D190" s="3">
        <v>252</v>
      </c>
      <c r="E190" s="16">
        <f t="shared" si="12"/>
        <v>542.12913590767278</v>
      </c>
      <c r="F190" s="3">
        <v>652.82000000000005</v>
      </c>
      <c r="G190" s="3">
        <v>76.36</v>
      </c>
      <c r="H190" s="3">
        <v>252</v>
      </c>
      <c r="I190" s="16">
        <v>703.92</v>
      </c>
      <c r="J190" s="16">
        <f t="shared" si="13"/>
        <v>703.92386093951961</v>
      </c>
    </row>
    <row r="191" spans="1:10">
      <c r="A191" s="3" t="s">
        <v>31</v>
      </c>
      <c r="B191" s="3">
        <v>480</v>
      </c>
      <c r="C191" s="3">
        <v>25</v>
      </c>
      <c r="D191" s="3">
        <v>252</v>
      </c>
      <c r="E191" s="16">
        <f t="shared" ref="E191:E200" si="14">SQRT((B191*B191)+(C191*C191)+(D191*D191))</f>
        <v>542.70526070787264</v>
      </c>
      <c r="F191" s="3">
        <v>822.14</v>
      </c>
      <c r="G191" s="3">
        <v>80.67</v>
      </c>
      <c r="H191" s="3">
        <v>252</v>
      </c>
      <c r="I191" s="16">
        <v>863.67</v>
      </c>
      <c r="J191" s="16">
        <f t="shared" ref="J191:J200" si="15">SQRT((F191*F191)+(G191*G191)+(H191*H191))</f>
        <v>863.66997661143694</v>
      </c>
    </row>
    <row r="192" spans="1:10">
      <c r="A192" s="3" t="s">
        <v>32</v>
      </c>
      <c r="B192" s="3">
        <v>480</v>
      </c>
      <c r="C192" s="3">
        <v>-25</v>
      </c>
      <c r="D192" s="3">
        <v>252</v>
      </c>
      <c r="E192" s="16">
        <f t="shared" si="14"/>
        <v>542.70526070787264</v>
      </c>
      <c r="F192" s="3">
        <v>580.29999999999995</v>
      </c>
      <c r="G192" s="3">
        <v>67.86</v>
      </c>
      <c r="H192" s="3">
        <v>252</v>
      </c>
      <c r="I192" s="16">
        <v>636.28</v>
      </c>
      <c r="J192" s="16">
        <f t="shared" si="15"/>
        <v>636.2837964304922</v>
      </c>
    </row>
    <row r="193" spans="1:10">
      <c r="A193" s="3" t="s">
        <v>33</v>
      </c>
      <c r="B193" s="3">
        <v>500</v>
      </c>
      <c r="C193" s="3">
        <v>0</v>
      </c>
      <c r="D193" s="3">
        <v>252</v>
      </c>
      <c r="E193" s="16">
        <f t="shared" si="14"/>
        <v>559.91427915351471</v>
      </c>
      <c r="F193" s="3">
        <v>656.21</v>
      </c>
      <c r="G193" s="3">
        <v>62.96</v>
      </c>
      <c r="H193" s="3">
        <v>252</v>
      </c>
      <c r="I193" s="16">
        <v>705.75</v>
      </c>
      <c r="J193" s="16">
        <f t="shared" si="15"/>
        <v>705.74749429239921</v>
      </c>
    </row>
    <row r="194" spans="1:10">
      <c r="A194" s="3" t="s">
        <v>34</v>
      </c>
      <c r="B194" s="3">
        <v>500</v>
      </c>
      <c r="C194" s="3">
        <v>150</v>
      </c>
      <c r="D194" s="3">
        <v>252</v>
      </c>
      <c r="E194" s="16">
        <f t="shared" si="14"/>
        <v>579.65852016510553</v>
      </c>
      <c r="F194" s="3">
        <v>2793.83</v>
      </c>
      <c r="G194" s="16">
        <v>277</v>
      </c>
      <c r="H194" s="3">
        <v>252</v>
      </c>
      <c r="I194" s="16">
        <v>2818.82</v>
      </c>
      <c r="J194" s="16">
        <f t="shared" si="15"/>
        <v>2818.8151888515144</v>
      </c>
    </row>
    <row r="195" spans="1:10">
      <c r="A195" s="3" t="s">
        <v>35</v>
      </c>
      <c r="B195" s="3">
        <v>500</v>
      </c>
      <c r="C195" s="3">
        <v>-150</v>
      </c>
      <c r="D195" s="3">
        <v>252</v>
      </c>
      <c r="E195" s="16">
        <f t="shared" si="14"/>
        <v>579.65852016510553</v>
      </c>
      <c r="F195" s="16">
        <v>370.8</v>
      </c>
      <c r="G195" s="3">
        <v>36.909999999999997</v>
      </c>
      <c r="H195" s="3">
        <v>252</v>
      </c>
      <c r="I195" s="16">
        <v>449.84</v>
      </c>
      <c r="J195" s="16">
        <f t="shared" si="15"/>
        <v>449.84329282540159</v>
      </c>
    </row>
    <row r="196" spans="1:10">
      <c r="A196" s="3" t="s">
        <v>36</v>
      </c>
      <c r="B196" s="3">
        <v>600</v>
      </c>
      <c r="C196" s="3">
        <v>0</v>
      </c>
      <c r="D196" s="3">
        <v>252</v>
      </c>
      <c r="E196" s="16">
        <f t="shared" si="14"/>
        <v>650.7718494218999</v>
      </c>
      <c r="F196" s="3">
        <v>672.22</v>
      </c>
      <c r="G196" s="16">
        <v>15.6</v>
      </c>
      <c r="H196" s="3">
        <v>252</v>
      </c>
      <c r="I196" s="16">
        <v>718.07</v>
      </c>
      <c r="J196" s="16">
        <f t="shared" si="15"/>
        <v>718.07178499088798</v>
      </c>
    </row>
    <row r="197" spans="1:10">
      <c r="A197" s="3" t="s">
        <v>37</v>
      </c>
      <c r="B197" s="3">
        <v>600</v>
      </c>
      <c r="C197" s="3">
        <v>30</v>
      </c>
      <c r="D197" s="3">
        <v>252</v>
      </c>
      <c r="E197" s="16">
        <f t="shared" si="14"/>
        <v>651.46296901665869</v>
      </c>
      <c r="F197" s="3">
        <v>840.11</v>
      </c>
      <c r="G197" s="3">
        <v>15.28</v>
      </c>
      <c r="H197" s="3">
        <v>252</v>
      </c>
      <c r="I197" s="16">
        <v>877.23</v>
      </c>
      <c r="J197" s="16">
        <f>SQRT((F197*F197)+(G197*G197)+(H197*H197))</f>
        <v>877.2241962577184</v>
      </c>
    </row>
    <row r="198" spans="1:10">
      <c r="A198" s="3" t="s">
        <v>38</v>
      </c>
      <c r="B198" s="3">
        <v>600</v>
      </c>
      <c r="C198" s="3">
        <v>-30</v>
      </c>
      <c r="D198" s="3">
        <v>252</v>
      </c>
      <c r="E198" s="16">
        <f t="shared" si="14"/>
        <v>651.46296901665869</v>
      </c>
      <c r="F198" s="3">
        <v>612.19000000000005</v>
      </c>
      <c r="G198" s="3">
        <v>17.21</v>
      </c>
      <c r="H198" s="3">
        <v>252</v>
      </c>
      <c r="I198" s="16">
        <v>662.25</v>
      </c>
      <c r="J198" s="16">
        <f t="shared" ref="J198:J205" si="16">SQRT((F198*F198)+(G198*G198)+(H198*H198))</f>
        <v>662.25129686547245</v>
      </c>
    </row>
    <row r="199" spans="1:10">
      <c r="A199" s="3" t="s">
        <v>39</v>
      </c>
      <c r="B199" s="3">
        <v>650</v>
      </c>
      <c r="C199" s="3">
        <v>0</v>
      </c>
      <c r="D199" s="3">
        <v>252</v>
      </c>
      <c r="E199" s="16">
        <f t="shared" si="14"/>
        <v>697.1398711879848</v>
      </c>
      <c r="F199" s="3">
        <v>680.75</v>
      </c>
      <c r="G199" s="3">
        <v>-2.82</v>
      </c>
      <c r="H199" s="3">
        <v>252</v>
      </c>
      <c r="I199" s="16">
        <v>725.9</v>
      </c>
      <c r="J199" s="16">
        <f t="shared" si="16"/>
        <v>725.90117433435807</v>
      </c>
    </row>
    <row r="200" spans="1:10">
      <c r="A200" s="3" t="s">
        <v>40</v>
      </c>
      <c r="B200" s="37">
        <v>650</v>
      </c>
      <c r="C200" s="37">
        <v>50</v>
      </c>
      <c r="D200" s="37">
        <v>252</v>
      </c>
      <c r="E200" s="38">
        <f t="shared" si="14"/>
        <v>698.93061172050545</v>
      </c>
      <c r="F200" s="37">
        <v>939.26</v>
      </c>
      <c r="G200" s="37">
        <v>-1.4</v>
      </c>
      <c r="H200" s="37">
        <v>252</v>
      </c>
      <c r="I200" s="16">
        <v>972.48</v>
      </c>
      <c r="J200" s="16">
        <f t="shared" si="16"/>
        <v>972.47894969505637</v>
      </c>
    </row>
    <row r="201" spans="1:10">
      <c r="A201" s="17" t="s">
        <v>41</v>
      </c>
      <c r="B201" s="40">
        <v>650</v>
      </c>
      <c r="C201" s="18">
        <v>-50</v>
      </c>
      <c r="D201" s="3">
        <v>252</v>
      </c>
      <c r="E201" s="16">
        <f>SQRT((B201*B201)+(C201*C201)+(D201*D201))</f>
        <v>698.93061172050545</v>
      </c>
      <c r="F201" s="18">
        <v>606.57000000000005</v>
      </c>
      <c r="G201" s="18">
        <v>-1.55</v>
      </c>
      <c r="H201" s="3">
        <v>252</v>
      </c>
      <c r="I201" s="16">
        <v>656.83</v>
      </c>
      <c r="J201" s="16">
        <f t="shared" si="16"/>
        <v>656.83602778775776</v>
      </c>
    </row>
    <row r="202" spans="1:10">
      <c r="A202" s="17" t="s">
        <v>42</v>
      </c>
      <c r="B202" s="18">
        <v>700</v>
      </c>
      <c r="C202" s="18">
        <v>0</v>
      </c>
      <c r="D202" s="3">
        <v>252</v>
      </c>
      <c r="E202" s="16">
        <f t="shared" ref="E202:E205" si="17">SQRT((B202*B202)+(C202*C202)+(D202*D202))</f>
        <v>743.97849431283964</v>
      </c>
      <c r="F202" s="18">
        <v>686.24</v>
      </c>
      <c r="G202" s="18">
        <v>-17.91</v>
      </c>
      <c r="H202" s="3">
        <v>252</v>
      </c>
      <c r="I202" s="16">
        <v>731.27</v>
      </c>
      <c r="J202" s="16">
        <f t="shared" si="16"/>
        <v>731.26609773734208</v>
      </c>
    </row>
    <row r="203" spans="1:10">
      <c r="A203" s="17" t="s">
        <v>43</v>
      </c>
      <c r="B203" s="18">
        <v>700</v>
      </c>
      <c r="C203" s="18">
        <v>100</v>
      </c>
      <c r="D203" s="3">
        <v>252</v>
      </c>
      <c r="E203" s="16">
        <f t="shared" si="17"/>
        <v>750.66903492817664</v>
      </c>
      <c r="F203" s="18">
        <v>1154.25</v>
      </c>
      <c r="G203" s="18">
        <v>-27.69</v>
      </c>
      <c r="H203" s="3">
        <v>252</v>
      </c>
      <c r="I203" s="16">
        <v>1181.76</v>
      </c>
      <c r="J203" s="16">
        <f t="shared" si="16"/>
        <v>1181.7630044133216</v>
      </c>
    </row>
    <row r="204" spans="1:10">
      <c r="A204" s="17" t="s">
        <v>44</v>
      </c>
      <c r="B204" s="18">
        <v>700</v>
      </c>
      <c r="C204" s="18">
        <v>-100</v>
      </c>
      <c r="D204" s="37">
        <v>252</v>
      </c>
      <c r="E204" s="16">
        <f t="shared" si="17"/>
        <v>750.66903492817664</v>
      </c>
      <c r="F204" s="18">
        <v>488.39</v>
      </c>
      <c r="G204" s="18">
        <v>-13.81</v>
      </c>
      <c r="H204" s="3">
        <v>252</v>
      </c>
      <c r="I204" s="16">
        <v>549.75</v>
      </c>
      <c r="J204" s="16">
        <f t="shared" si="16"/>
        <v>549.74494831694449</v>
      </c>
    </row>
    <row r="205" spans="1:10">
      <c r="A205" s="17" t="s">
        <v>45</v>
      </c>
      <c r="B205" s="18">
        <v>750</v>
      </c>
      <c r="C205" s="41">
        <v>0</v>
      </c>
      <c r="D205" s="3">
        <v>252</v>
      </c>
      <c r="E205" s="39">
        <f t="shared" si="17"/>
        <v>791.20414559075709</v>
      </c>
      <c r="F205" s="18">
        <v>656.67</v>
      </c>
      <c r="G205" s="18">
        <v>-32.79</v>
      </c>
      <c r="H205" s="3">
        <v>252</v>
      </c>
      <c r="I205" s="16">
        <v>704.13</v>
      </c>
      <c r="J205" s="16">
        <f t="shared" si="16"/>
        <v>704.1268870026197</v>
      </c>
    </row>
    <row r="209" spans="9:12">
      <c r="I209" s="4" t="s">
        <v>6</v>
      </c>
      <c r="J209" s="11" t="s">
        <v>13</v>
      </c>
      <c r="K209" s="11" t="s">
        <v>14</v>
      </c>
      <c r="L209" s="19" t="s">
        <v>15</v>
      </c>
    </row>
    <row r="210" spans="9:12">
      <c r="I210" s="3" t="s">
        <v>18</v>
      </c>
      <c r="J210" s="3">
        <v>340</v>
      </c>
      <c r="K210" s="17">
        <v>620.38</v>
      </c>
      <c r="L210" s="18">
        <f>ABS(J210-K210)</f>
        <v>280.38</v>
      </c>
    </row>
    <row r="211" spans="9:12">
      <c r="I211" s="3" t="s">
        <v>19</v>
      </c>
      <c r="J211" s="3">
        <v>340</v>
      </c>
      <c r="K211" s="17">
        <v>1922.26</v>
      </c>
      <c r="L211" s="18">
        <f t="shared" ref="L211:L234" si="18">ABS(J211-K211)</f>
        <v>1582.26</v>
      </c>
    </row>
    <row r="212" spans="9:12">
      <c r="I212" s="3" t="s">
        <v>20</v>
      </c>
      <c r="J212" s="3">
        <v>340</v>
      </c>
      <c r="K212" s="17">
        <v>355.95</v>
      </c>
      <c r="L212" s="18">
        <f t="shared" si="18"/>
        <v>15.949999999999989</v>
      </c>
    </row>
    <row r="213" spans="9:12">
      <c r="I213" s="3" t="s">
        <v>21</v>
      </c>
      <c r="J213" s="3">
        <v>400</v>
      </c>
      <c r="K213" s="23">
        <v>617.9</v>
      </c>
      <c r="L213" s="18">
        <f t="shared" si="18"/>
        <v>217.89999999999998</v>
      </c>
    </row>
    <row r="214" spans="9:12">
      <c r="I214" s="3" t="s">
        <v>22</v>
      </c>
      <c r="J214" s="3">
        <v>400</v>
      </c>
      <c r="K214" s="17">
        <v>1008.86</v>
      </c>
      <c r="L214" s="18">
        <f t="shared" si="18"/>
        <v>608.86</v>
      </c>
    </row>
    <row r="215" spans="9:12">
      <c r="I215" s="3" t="s">
        <v>23</v>
      </c>
      <c r="J215" s="3">
        <v>400</v>
      </c>
      <c r="K215" s="17">
        <v>488.25</v>
      </c>
      <c r="L215" s="18">
        <f t="shared" si="18"/>
        <v>88.25</v>
      </c>
    </row>
    <row r="216" spans="9:12">
      <c r="I216" s="3" t="s">
        <v>24</v>
      </c>
      <c r="J216" s="3">
        <v>450</v>
      </c>
      <c r="K216" s="17">
        <v>617.66999999999996</v>
      </c>
      <c r="L216" s="18">
        <f t="shared" si="18"/>
        <v>167.66999999999996</v>
      </c>
    </row>
    <row r="217" spans="9:12">
      <c r="I217" s="3" t="s">
        <v>25</v>
      </c>
      <c r="J217" s="3">
        <v>450</v>
      </c>
      <c r="K217" s="17">
        <v>1059.98</v>
      </c>
      <c r="L217" s="18">
        <f t="shared" si="18"/>
        <v>609.98</v>
      </c>
    </row>
    <row r="218" spans="9:12">
      <c r="I218" s="3" t="s">
        <v>26</v>
      </c>
      <c r="J218" s="3">
        <v>450</v>
      </c>
      <c r="K218" s="17">
        <v>480.32</v>
      </c>
      <c r="L218" s="18">
        <f t="shared" si="18"/>
        <v>30.319999999999993</v>
      </c>
    </row>
    <row r="219" spans="9:12">
      <c r="I219" s="3" t="s">
        <v>27</v>
      </c>
      <c r="J219" s="3">
        <v>480</v>
      </c>
      <c r="K219" s="17">
        <v>652.82000000000005</v>
      </c>
      <c r="L219" s="18">
        <f t="shared" si="18"/>
        <v>172.82000000000005</v>
      </c>
    </row>
    <row r="220" spans="9:12">
      <c r="I220" s="3" t="s">
        <v>31</v>
      </c>
      <c r="J220" s="3">
        <v>480</v>
      </c>
      <c r="K220" s="17">
        <v>822.14</v>
      </c>
      <c r="L220" s="18">
        <f t="shared" si="18"/>
        <v>342.14</v>
      </c>
    </row>
    <row r="221" spans="9:12">
      <c r="I221" s="3" t="s">
        <v>32</v>
      </c>
      <c r="J221" s="3">
        <v>480</v>
      </c>
      <c r="K221" s="17">
        <v>580.29999999999995</v>
      </c>
      <c r="L221" s="18">
        <f t="shared" si="18"/>
        <v>100.29999999999995</v>
      </c>
    </row>
    <row r="222" spans="9:12">
      <c r="I222" s="3" t="s">
        <v>33</v>
      </c>
      <c r="J222" s="3">
        <v>500</v>
      </c>
      <c r="K222" s="17">
        <v>656.21</v>
      </c>
      <c r="L222" s="18">
        <f t="shared" si="18"/>
        <v>156.21000000000004</v>
      </c>
    </row>
    <row r="223" spans="9:12">
      <c r="I223" s="3" t="s">
        <v>34</v>
      </c>
      <c r="J223" s="3">
        <v>500</v>
      </c>
      <c r="K223" s="17">
        <v>2793.83</v>
      </c>
      <c r="L223" s="18">
        <f t="shared" si="18"/>
        <v>2293.83</v>
      </c>
    </row>
    <row r="224" spans="9:12">
      <c r="I224" s="3" t="s">
        <v>35</v>
      </c>
      <c r="J224" s="3">
        <v>500</v>
      </c>
      <c r="K224" s="23">
        <v>370.8</v>
      </c>
      <c r="L224" s="18">
        <f t="shared" si="18"/>
        <v>129.19999999999999</v>
      </c>
    </row>
    <row r="225" spans="9:12">
      <c r="I225" s="3" t="s">
        <v>36</v>
      </c>
      <c r="J225" s="3">
        <v>600</v>
      </c>
      <c r="K225" s="17">
        <v>672.22</v>
      </c>
      <c r="L225" s="18">
        <f t="shared" si="18"/>
        <v>72.220000000000027</v>
      </c>
    </row>
    <row r="226" spans="9:12">
      <c r="I226" s="3" t="s">
        <v>37</v>
      </c>
      <c r="J226" s="3">
        <v>600</v>
      </c>
      <c r="K226" s="17">
        <v>840.11</v>
      </c>
      <c r="L226" s="18">
        <f t="shared" si="18"/>
        <v>240.11</v>
      </c>
    </row>
    <row r="227" spans="9:12">
      <c r="I227" s="3" t="s">
        <v>38</v>
      </c>
      <c r="J227" s="3">
        <v>600</v>
      </c>
      <c r="K227" s="17">
        <v>612.19000000000005</v>
      </c>
      <c r="L227" s="18">
        <f t="shared" si="18"/>
        <v>12.190000000000055</v>
      </c>
    </row>
    <row r="228" spans="9:12">
      <c r="I228" s="3" t="s">
        <v>39</v>
      </c>
      <c r="J228" s="3">
        <v>650</v>
      </c>
      <c r="K228" s="17">
        <v>680.75</v>
      </c>
      <c r="L228" s="18">
        <f t="shared" si="18"/>
        <v>30.75</v>
      </c>
    </row>
    <row r="229" spans="9:12">
      <c r="I229" s="3" t="s">
        <v>40</v>
      </c>
      <c r="J229" s="37">
        <v>650</v>
      </c>
      <c r="K229" s="42">
        <v>939.26</v>
      </c>
      <c r="L229" s="18">
        <f t="shared" si="18"/>
        <v>289.26</v>
      </c>
    </row>
    <row r="230" spans="9:12">
      <c r="I230" s="17" t="s">
        <v>41</v>
      </c>
      <c r="J230" s="40">
        <v>650</v>
      </c>
      <c r="K230" s="41">
        <v>606.57000000000005</v>
      </c>
      <c r="L230" s="18">
        <f t="shared" si="18"/>
        <v>43.42999999999995</v>
      </c>
    </row>
    <row r="231" spans="9:12">
      <c r="I231" s="17" t="s">
        <v>42</v>
      </c>
      <c r="J231" s="18">
        <v>700</v>
      </c>
      <c r="K231" s="41">
        <v>686.24</v>
      </c>
      <c r="L231" s="18">
        <f t="shared" si="18"/>
        <v>13.759999999999991</v>
      </c>
    </row>
    <row r="232" spans="9:12">
      <c r="I232" s="17" t="s">
        <v>43</v>
      </c>
      <c r="J232" s="18">
        <v>700</v>
      </c>
      <c r="K232" s="41">
        <v>1154.25</v>
      </c>
      <c r="L232" s="18">
        <f t="shared" si="18"/>
        <v>454.25</v>
      </c>
    </row>
    <row r="233" spans="9:12">
      <c r="I233" s="17" t="s">
        <v>44</v>
      </c>
      <c r="J233" s="18">
        <v>700</v>
      </c>
      <c r="K233" s="41">
        <v>488.39</v>
      </c>
      <c r="L233" s="18">
        <f t="shared" si="18"/>
        <v>211.61</v>
      </c>
    </row>
    <row r="234" spans="9:12">
      <c r="I234" s="17" t="s">
        <v>45</v>
      </c>
      <c r="J234" s="18">
        <v>750</v>
      </c>
      <c r="K234" s="41">
        <v>656.67</v>
      </c>
      <c r="L234" s="18">
        <f t="shared" si="18"/>
        <v>93.330000000000041</v>
      </c>
    </row>
    <row r="237" spans="9:12">
      <c r="K237" s="22" t="s">
        <v>28</v>
      </c>
      <c r="L237" s="24">
        <f>MAX(L210:L234)</f>
        <v>2293.83</v>
      </c>
    </row>
    <row r="238" spans="9:12">
      <c r="K238" s="22" t="s">
        <v>29</v>
      </c>
      <c r="L238" s="24">
        <f>MIN(L210:L234)</f>
        <v>12.190000000000055</v>
      </c>
    </row>
    <row r="239" spans="9:12">
      <c r="K239" s="22" t="s">
        <v>30</v>
      </c>
      <c r="L239" s="24">
        <f>SUM(L210:L234)/25</f>
        <v>330.27920000000006</v>
      </c>
    </row>
    <row r="245" spans="9:12">
      <c r="I245" s="12" t="s">
        <v>6</v>
      </c>
      <c r="J245" s="11" t="s">
        <v>13</v>
      </c>
      <c r="K245" s="11" t="s">
        <v>14</v>
      </c>
      <c r="L245" s="19" t="s">
        <v>15</v>
      </c>
    </row>
    <row r="246" spans="9:12">
      <c r="I246" s="3" t="s">
        <v>18</v>
      </c>
      <c r="J246" s="3">
        <v>0</v>
      </c>
      <c r="K246" s="17">
        <v>163.5</v>
      </c>
      <c r="L246" s="18">
        <f>ABS(J246-K246)</f>
        <v>163.5</v>
      </c>
    </row>
    <row r="247" spans="9:12">
      <c r="I247" s="3" t="s">
        <v>19</v>
      </c>
      <c r="J247" s="3">
        <v>100</v>
      </c>
      <c r="K247" s="17">
        <v>453.77</v>
      </c>
      <c r="L247" s="18">
        <f t="shared" ref="L247:L270" si="19">ABS(J247-K247)</f>
        <v>353.77</v>
      </c>
    </row>
    <row r="248" spans="9:12">
      <c r="I248" s="3" t="s">
        <v>20</v>
      </c>
      <c r="J248" s="3">
        <v>-100</v>
      </c>
      <c r="K248" s="17">
        <v>104.8</v>
      </c>
      <c r="L248" s="18">
        <f t="shared" si="19"/>
        <v>204.8</v>
      </c>
    </row>
    <row r="249" spans="9:12">
      <c r="I249" s="3" t="s">
        <v>21</v>
      </c>
      <c r="J249" s="3">
        <v>0</v>
      </c>
      <c r="K249" s="17">
        <v>120.32</v>
      </c>
      <c r="L249" s="18">
        <f t="shared" si="19"/>
        <v>120.32</v>
      </c>
    </row>
    <row r="250" spans="9:12">
      <c r="I250" s="3" t="s">
        <v>22</v>
      </c>
      <c r="J250" s="3">
        <v>50</v>
      </c>
      <c r="K250" s="17">
        <v>188.19</v>
      </c>
      <c r="L250" s="18">
        <f t="shared" si="19"/>
        <v>138.19</v>
      </c>
    </row>
    <row r="251" spans="9:12">
      <c r="I251" s="3" t="s">
        <v>23</v>
      </c>
      <c r="J251" s="3">
        <v>-50</v>
      </c>
      <c r="K251" s="23">
        <v>102.23</v>
      </c>
      <c r="L251" s="18">
        <f t="shared" si="19"/>
        <v>152.23000000000002</v>
      </c>
    </row>
    <row r="252" spans="9:12">
      <c r="I252" s="3" t="s">
        <v>24</v>
      </c>
      <c r="J252" s="3">
        <v>0</v>
      </c>
      <c r="K252" s="17">
        <v>91.09</v>
      </c>
      <c r="L252" s="18">
        <f t="shared" si="19"/>
        <v>91.09</v>
      </c>
    </row>
    <row r="253" spans="9:12">
      <c r="I253" s="3" t="s">
        <v>25</v>
      </c>
      <c r="J253" s="3">
        <v>70</v>
      </c>
      <c r="K253" s="17">
        <v>148.35</v>
      </c>
      <c r="L253" s="18">
        <f t="shared" si="19"/>
        <v>78.349999999999994</v>
      </c>
    </row>
    <row r="254" spans="9:12">
      <c r="I254" s="3" t="s">
        <v>26</v>
      </c>
      <c r="J254" s="3">
        <v>-70</v>
      </c>
      <c r="K254" s="17">
        <v>73.73</v>
      </c>
      <c r="L254" s="18">
        <f t="shared" si="19"/>
        <v>143.73000000000002</v>
      </c>
    </row>
    <row r="255" spans="9:12">
      <c r="I255" s="3" t="s">
        <v>27</v>
      </c>
      <c r="J255" s="3">
        <v>0</v>
      </c>
      <c r="K255" s="17">
        <v>76.36</v>
      </c>
      <c r="L255" s="18">
        <f t="shared" si="19"/>
        <v>76.36</v>
      </c>
    </row>
    <row r="256" spans="9:12">
      <c r="I256" s="3" t="s">
        <v>31</v>
      </c>
      <c r="J256" s="3">
        <v>25</v>
      </c>
      <c r="K256" s="17">
        <v>80.67</v>
      </c>
      <c r="L256" s="18">
        <f t="shared" si="19"/>
        <v>55.67</v>
      </c>
    </row>
    <row r="257" spans="9:12">
      <c r="I257" s="3" t="s">
        <v>32</v>
      </c>
      <c r="J257" s="3">
        <v>-25</v>
      </c>
      <c r="K257" s="17">
        <v>67.86</v>
      </c>
      <c r="L257" s="18">
        <f t="shared" si="19"/>
        <v>92.86</v>
      </c>
    </row>
    <row r="258" spans="9:12">
      <c r="I258" s="3" t="s">
        <v>33</v>
      </c>
      <c r="J258" s="3">
        <v>0</v>
      </c>
      <c r="K258" s="17">
        <v>62.96</v>
      </c>
      <c r="L258" s="18">
        <f t="shared" si="19"/>
        <v>62.96</v>
      </c>
    </row>
    <row r="259" spans="9:12">
      <c r="I259" s="3" t="s">
        <v>34</v>
      </c>
      <c r="J259" s="3">
        <v>150</v>
      </c>
      <c r="K259" s="23">
        <v>277</v>
      </c>
      <c r="L259" s="18">
        <f t="shared" si="19"/>
        <v>127</v>
      </c>
    </row>
    <row r="260" spans="9:12">
      <c r="I260" s="3" t="s">
        <v>35</v>
      </c>
      <c r="J260" s="3">
        <v>-150</v>
      </c>
      <c r="K260" s="17">
        <v>36.909999999999997</v>
      </c>
      <c r="L260" s="18">
        <f t="shared" si="19"/>
        <v>186.91</v>
      </c>
    </row>
    <row r="261" spans="9:12">
      <c r="I261" s="3" t="s">
        <v>36</v>
      </c>
      <c r="J261" s="3">
        <v>0</v>
      </c>
      <c r="K261" s="23">
        <v>15.6</v>
      </c>
      <c r="L261" s="18">
        <f t="shared" si="19"/>
        <v>15.6</v>
      </c>
    </row>
    <row r="262" spans="9:12">
      <c r="I262" s="3" t="s">
        <v>37</v>
      </c>
      <c r="J262" s="3">
        <v>30</v>
      </c>
      <c r="K262" s="17">
        <v>15.28</v>
      </c>
      <c r="L262" s="18">
        <f t="shared" si="19"/>
        <v>14.72</v>
      </c>
    </row>
    <row r="263" spans="9:12">
      <c r="I263" s="3" t="s">
        <v>38</v>
      </c>
      <c r="J263" s="3">
        <v>-30</v>
      </c>
      <c r="K263" s="17">
        <v>17.21</v>
      </c>
      <c r="L263" s="18">
        <f t="shared" si="19"/>
        <v>47.21</v>
      </c>
    </row>
    <row r="264" spans="9:12">
      <c r="I264" s="3" t="s">
        <v>39</v>
      </c>
      <c r="J264" s="3">
        <v>0</v>
      </c>
      <c r="K264" s="17">
        <v>-2.82</v>
      </c>
      <c r="L264" s="18">
        <f t="shared" si="19"/>
        <v>2.82</v>
      </c>
    </row>
    <row r="265" spans="9:12">
      <c r="I265" s="3" t="s">
        <v>40</v>
      </c>
      <c r="J265" s="37">
        <v>50</v>
      </c>
      <c r="K265" s="42">
        <v>-1.4</v>
      </c>
      <c r="L265" s="18">
        <f t="shared" si="19"/>
        <v>51.4</v>
      </c>
    </row>
    <row r="266" spans="9:12">
      <c r="I266" s="17" t="s">
        <v>41</v>
      </c>
      <c r="J266" s="18">
        <v>-50</v>
      </c>
      <c r="K266" s="41">
        <v>-1.55</v>
      </c>
      <c r="L266" s="18">
        <f t="shared" si="19"/>
        <v>48.45</v>
      </c>
    </row>
    <row r="267" spans="9:12">
      <c r="I267" s="17" t="s">
        <v>42</v>
      </c>
      <c r="J267" s="18">
        <v>0</v>
      </c>
      <c r="K267" s="41">
        <v>-17.91</v>
      </c>
      <c r="L267" s="18">
        <f t="shared" si="19"/>
        <v>17.91</v>
      </c>
    </row>
    <row r="268" spans="9:12">
      <c r="I268" s="17" t="s">
        <v>43</v>
      </c>
      <c r="J268" s="18">
        <v>100</v>
      </c>
      <c r="K268" s="41">
        <v>-27.69</v>
      </c>
      <c r="L268" s="18">
        <f t="shared" si="19"/>
        <v>127.69</v>
      </c>
    </row>
    <row r="269" spans="9:12">
      <c r="I269" s="17" t="s">
        <v>44</v>
      </c>
      <c r="J269" s="18">
        <v>-100</v>
      </c>
      <c r="K269" s="41">
        <v>-13.81</v>
      </c>
      <c r="L269" s="18">
        <f t="shared" si="19"/>
        <v>86.19</v>
      </c>
    </row>
    <row r="270" spans="9:12">
      <c r="I270" s="17" t="s">
        <v>45</v>
      </c>
      <c r="J270" s="41">
        <v>0</v>
      </c>
      <c r="K270" s="41">
        <v>-32.79</v>
      </c>
      <c r="L270" s="18">
        <f t="shared" si="19"/>
        <v>32.79</v>
      </c>
    </row>
    <row r="273" spans="9:12">
      <c r="K273" s="22" t="s">
        <v>28</v>
      </c>
      <c r="L273" s="24">
        <f>MAX(L246:L270)</f>
        <v>353.77</v>
      </c>
    </row>
    <row r="274" spans="9:12">
      <c r="K274" s="22" t="s">
        <v>29</v>
      </c>
      <c r="L274" s="24">
        <f>MIN(L246:L270)</f>
        <v>2.82</v>
      </c>
    </row>
    <row r="275" spans="9:12">
      <c r="K275" s="22" t="s">
        <v>30</v>
      </c>
      <c r="L275" s="24">
        <f>SUM(L246:L270)/25</f>
        <v>99.700799999999987</v>
      </c>
    </row>
    <row r="281" spans="9:12">
      <c r="I281" s="13" t="s">
        <v>6</v>
      </c>
      <c r="J281" s="26" t="s">
        <v>16</v>
      </c>
      <c r="K281" s="26" t="s">
        <v>17</v>
      </c>
      <c r="L281" s="45" t="s">
        <v>15</v>
      </c>
    </row>
    <row r="282" spans="9:12">
      <c r="I282" s="17" t="s">
        <v>18</v>
      </c>
      <c r="J282" s="46">
        <v>423.20680523829009</v>
      </c>
      <c r="K282" s="44">
        <v>689.28</v>
      </c>
      <c r="L282" s="46">
        <f>ABS(J282-K282)</f>
        <v>266.07319476170989</v>
      </c>
    </row>
    <row r="283" spans="9:12">
      <c r="I283" s="17" t="s">
        <v>19</v>
      </c>
      <c r="J283" s="46">
        <v>434.8608972993548</v>
      </c>
      <c r="K283" s="44">
        <v>1991.1</v>
      </c>
      <c r="L283" s="46">
        <f t="shared" ref="L283:L306" si="20">ABS(J283-K283)</f>
        <v>1556.2391027006452</v>
      </c>
    </row>
    <row r="284" spans="9:12">
      <c r="I284" s="17" t="s">
        <v>20</v>
      </c>
      <c r="J284" s="46">
        <v>434.8608972993548</v>
      </c>
      <c r="K284" s="44">
        <v>448.54</v>
      </c>
      <c r="L284" s="46">
        <f t="shared" si="20"/>
        <v>13.679102700645217</v>
      </c>
    </row>
    <row r="285" spans="9:12">
      <c r="I285" s="17" t="s">
        <v>21</v>
      </c>
      <c r="J285" s="46">
        <v>472.76209661943079</v>
      </c>
      <c r="K285" s="44">
        <v>678.07</v>
      </c>
      <c r="L285" s="46">
        <f t="shared" si="20"/>
        <v>205.30790338056926</v>
      </c>
    </row>
    <row r="286" spans="9:12">
      <c r="I286" s="17" t="s">
        <v>22</v>
      </c>
      <c r="J286" s="46">
        <v>475.39877997319263</v>
      </c>
      <c r="K286" s="44">
        <v>1056.75</v>
      </c>
      <c r="L286" s="46">
        <f t="shared" si="20"/>
        <v>581.35122002680737</v>
      </c>
    </row>
    <row r="287" spans="9:12">
      <c r="I287" s="17" t="s">
        <v>23</v>
      </c>
      <c r="J287" s="46">
        <v>475.39877997319263</v>
      </c>
      <c r="K287" s="44">
        <v>558.87</v>
      </c>
      <c r="L287" s="46">
        <f t="shared" si="20"/>
        <v>83.471220026807373</v>
      </c>
    </row>
    <row r="288" spans="9:12">
      <c r="I288" s="17" t="s">
        <v>24</v>
      </c>
      <c r="J288" s="46">
        <v>515.75575614819854</v>
      </c>
      <c r="K288" s="44">
        <v>673.29</v>
      </c>
      <c r="L288" s="46">
        <f t="shared" si="20"/>
        <v>157.53424385180142</v>
      </c>
    </row>
    <row r="289" spans="9:12">
      <c r="I289" s="17" t="s">
        <v>25</v>
      </c>
      <c r="J289" s="46">
        <v>520.48438977552439</v>
      </c>
      <c r="K289" s="44">
        <v>1099.58</v>
      </c>
      <c r="L289" s="46">
        <f t="shared" si="20"/>
        <v>579.09561022447554</v>
      </c>
    </row>
    <row r="290" spans="9:12">
      <c r="I290" s="17" t="s">
        <v>26</v>
      </c>
      <c r="J290" s="46">
        <v>520.48438977552439</v>
      </c>
      <c r="K290" s="44">
        <v>547.4</v>
      </c>
      <c r="L290" s="46">
        <f t="shared" si="20"/>
        <v>26.915610224475586</v>
      </c>
    </row>
    <row r="291" spans="9:12">
      <c r="I291" s="17" t="s">
        <v>27</v>
      </c>
      <c r="J291" s="46">
        <v>542.12913590767278</v>
      </c>
      <c r="K291" s="44">
        <v>703.92</v>
      </c>
      <c r="L291" s="46">
        <f t="shared" si="20"/>
        <v>161.79086409232718</v>
      </c>
    </row>
    <row r="292" spans="9:12">
      <c r="I292" s="17" t="s">
        <v>31</v>
      </c>
      <c r="J292" s="46">
        <v>542.70526070787264</v>
      </c>
      <c r="K292" s="44">
        <v>863.67</v>
      </c>
      <c r="L292" s="46">
        <f t="shared" si="20"/>
        <v>320.96473929212732</v>
      </c>
    </row>
    <row r="293" spans="9:12">
      <c r="I293" s="17" t="s">
        <v>32</v>
      </c>
      <c r="J293" s="46">
        <v>542.70526070787264</v>
      </c>
      <c r="K293" s="44">
        <v>636.28</v>
      </c>
      <c r="L293" s="46">
        <f t="shared" si="20"/>
        <v>93.574739292127333</v>
      </c>
    </row>
    <row r="294" spans="9:12">
      <c r="I294" s="17" t="s">
        <v>33</v>
      </c>
      <c r="J294" s="46">
        <v>559.91427915351471</v>
      </c>
      <c r="K294" s="44">
        <v>705.75</v>
      </c>
      <c r="L294" s="46">
        <f t="shared" si="20"/>
        <v>145.83572084648529</v>
      </c>
    </row>
    <row r="295" spans="9:12">
      <c r="I295" s="17" t="s">
        <v>34</v>
      </c>
      <c r="J295" s="46">
        <v>579.65852016510553</v>
      </c>
      <c r="K295" s="44">
        <v>2818.82</v>
      </c>
      <c r="L295" s="46">
        <f t="shared" si="20"/>
        <v>2239.1614798348946</v>
      </c>
    </row>
    <row r="296" spans="9:12">
      <c r="I296" s="17" t="s">
        <v>35</v>
      </c>
      <c r="J296" s="46">
        <v>579.65852016510553</v>
      </c>
      <c r="K296" s="44">
        <v>449.84</v>
      </c>
      <c r="L296" s="46">
        <f t="shared" si="20"/>
        <v>129.81852016510555</v>
      </c>
    </row>
    <row r="297" spans="9:12">
      <c r="I297" s="17" t="s">
        <v>36</v>
      </c>
      <c r="J297" s="46">
        <v>650.7718494218999</v>
      </c>
      <c r="K297" s="44">
        <v>718.07</v>
      </c>
      <c r="L297" s="46">
        <f t="shared" si="20"/>
        <v>67.298150578100149</v>
      </c>
    </row>
    <row r="298" spans="9:12">
      <c r="I298" s="17" t="s">
        <v>37</v>
      </c>
      <c r="J298" s="46">
        <v>651.46296901665869</v>
      </c>
      <c r="K298" s="44">
        <v>877.23</v>
      </c>
      <c r="L298" s="46">
        <f t="shared" si="20"/>
        <v>225.76703098334133</v>
      </c>
    </row>
    <row r="299" spans="9:12">
      <c r="I299" s="17" t="s">
        <v>38</v>
      </c>
      <c r="J299" s="46">
        <v>651.46296901665869</v>
      </c>
      <c r="K299" s="44">
        <v>662.25</v>
      </c>
      <c r="L299" s="46">
        <f t="shared" si="20"/>
        <v>10.78703098334131</v>
      </c>
    </row>
    <row r="300" spans="9:12">
      <c r="I300" s="17" t="s">
        <v>39</v>
      </c>
      <c r="J300" s="46">
        <v>697.1398711879848</v>
      </c>
      <c r="K300" s="44">
        <v>725.9</v>
      </c>
      <c r="L300" s="46">
        <f t="shared" si="20"/>
        <v>28.760128812015182</v>
      </c>
    </row>
    <row r="301" spans="9:12">
      <c r="I301" s="17" t="s">
        <v>40</v>
      </c>
      <c r="J301" s="46">
        <v>698.93061172050545</v>
      </c>
      <c r="K301" s="44">
        <v>972.48</v>
      </c>
      <c r="L301" s="46">
        <f t="shared" si="20"/>
        <v>273.54938827949456</v>
      </c>
    </row>
    <row r="302" spans="9:12">
      <c r="I302" s="17" t="s">
        <v>41</v>
      </c>
      <c r="J302" s="46">
        <v>698.93061172050545</v>
      </c>
      <c r="K302" s="44">
        <v>656.83</v>
      </c>
      <c r="L302" s="46">
        <f t="shared" si="20"/>
        <v>42.100611720505412</v>
      </c>
    </row>
    <row r="303" spans="9:12">
      <c r="I303" s="17" t="s">
        <v>42</v>
      </c>
      <c r="J303" s="46">
        <v>743.97849431283964</v>
      </c>
      <c r="K303" s="44">
        <v>731.27</v>
      </c>
      <c r="L303" s="46">
        <f t="shared" si="20"/>
        <v>12.708494312839662</v>
      </c>
    </row>
    <row r="304" spans="9:12">
      <c r="I304" s="17" t="s">
        <v>43</v>
      </c>
      <c r="J304" s="46">
        <v>750.66903492817664</v>
      </c>
      <c r="K304" s="44">
        <v>1181.76</v>
      </c>
      <c r="L304" s="46">
        <f t="shared" si="20"/>
        <v>431.09096507182335</v>
      </c>
    </row>
    <row r="305" spans="1:12">
      <c r="I305" s="17" t="s">
        <v>44</v>
      </c>
      <c r="J305" s="46">
        <v>750.66903492817664</v>
      </c>
      <c r="K305" s="44">
        <v>549.75</v>
      </c>
      <c r="L305" s="46">
        <f t="shared" si="20"/>
        <v>200.91903492817664</v>
      </c>
    </row>
    <row r="306" spans="1:12">
      <c r="I306" s="17" t="s">
        <v>45</v>
      </c>
      <c r="J306" s="46">
        <v>791.20414559075709</v>
      </c>
      <c r="K306" s="44">
        <v>704.13</v>
      </c>
      <c r="L306" s="46">
        <f t="shared" si="20"/>
        <v>87.074145590757098</v>
      </c>
    </row>
    <row r="309" spans="1:12">
      <c r="K309" s="22" t="s">
        <v>28</v>
      </c>
      <c r="L309" s="24">
        <f>MAX(L282:L306)</f>
        <v>2239.1614798348946</v>
      </c>
    </row>
    <row r="310" spans="1:12">
      <c r="K310" s="22" t="s">
        <v>29</v>
      </c>
      <c r="L310" s="24">
        <f>MIN(L282:L306)</f>
        <v>10.78703098334131</v>
      </c>
    </row>
    <row r="311" spans="1:12">
      <c r="K311" s="22" t="s">
        <v>30</v>
      </c>
      <c r="L311" s="24">
        <f>SUM(L282:L306)/25</f>
        <v>317.6347301072559</v>
      </c>
    </row>
    <row r="314" spans="1:12">
      <c r="A314" s="63" t="s">
        <v>0</v>
      </c>
      <c r="B314" s="64"/>
      <c r="C314" s="66"/>
    </row>
    <row r="315" spans="1:12">
      <c r="A315" s="7" t="s">
        <v>1</v>
      </c>
      <c r="B315" s="9" t="s">
        <v>2</v>
      </c>
      <c r="C315" s="9" t="s">
        <v>3</v>
      </c>
    </row>
    <row r="316" spans="1:12">
      <c r="A316" s="3">
        <v>252</v>
      </c>
      <c r="B316" s="3">
        <v>66</v>
      </c>
      <c r="C316" s="3">
        <f>RADIANS(B316)</f>
        <v>1.1519173063162575</v>
      </c>
    </row>
    <row r="319" spans="1:12">
      <c r="A319" s="3"/>
      <c r="B319" s="63" t="s">
        <v>4</v>
      </c>
      <c r="C319" s="64"/>
      <c r="D319" s="64"/>
      <c r="E319" s="65"/>
      <c r="F319" s="63" t="s">
        <v>5</v>
      </c>
      <c r="G319" s="64"/>
      <c r="H319" s="64"/>
      <c r="I319" s="64"/>
      <c r="J319" s="65"/>
    </row>
    <row r="320" spans="1:12">
      <c r="A320" s="47" t="s">
        <v>6</v>
      </c>
      <c r="B320" s="48" t="s">
        <v>7</v>
      </c>
      <c r="C320" s="49" t="s">
        <v>8</v>
      </c>
      <c r="D320" s="53" t="s">
        <v>9</v>
      </c>
      <c r="E320" s="8" t="s">
        <v>10</v>
      </c>
      <c r="F320" s="54" t="s">
        <v>7</v>
      </c>
      <c r="G320" s="49" t="s">
        <v>8</v>
      </c>
      <c r="H320" s="50" t="s">
        <v>9</v>
      </c>
      <c r="I320" s="56" t="s">
        <v>11</v>
      </c>
      <c r="J320" s="8" t="s">
        <v>12</v>
      </c>
    </row>
    <row r="321" spans="1:10">
      <c r="A321" s="3" t="s">
        <v>18</v>
      </c>
      <c r="B321" s="18">
        <v>500</v>
      </c>
      <c r="C321" s="18">
        <v>0</v>
      </c>
      <c r="D321" s="41">
        <v>252</v>
      </c>
      <c r="E321" s="16">
        <f>SQRT((B321*B321)+(C321*C321)+(D321*D321))</f>
        <v>559.91427915351471</v>
      </c>
      <c r="F321" s="55">
        <v>600.05999999999995</v>
      </c>
      <c r="G321" s="18">
        <v>61.47</v>
      </c>
      <c r="H321" s="18">
        <v>252</v>
      </c>
      <c r="I321" s="41">
        <v>653.72</v>
      </c>
      <c r="J321" s="16">
        <f>SQRT((F321*F321)+(G321*G321)+(H321*H321))</f>
        <v>653.72361476391529</v>
      </c>
    </row>
    <row r="322" spans="1:10">
      <c r="A322" s="14" t="s">
        <v>19</v>
      </c>
      <c r="B322" s="14">
        <v>600</v>
      </c>
      <c r="C322" s="14">
        <v>0</v>
      </c>
      <c r="D322" s="14">
        <v>252</v>
      </c>
      <c r="E322" s="52">
        <f>SQRT((B322*B322)+(C322*C322)+(D322*D322))</f>
        <v>650.7718494218999</v>
      </c>
      <c r="F322" s="14">
        <v>590.13</v>
      </c>
      <c r="G322" s="14">
        <v>16.760000000000002</v>
      </c>
      <c r="H322" s="14">
        <v>252</v>
      </c>
      <c r="I322" s="52">
        <v>641.9</v>
      </c>
      <c r="J322" s="52">
        <f>SQRT((F322*F322)+(G322*G322)+(H322*H322))</f>
        <v>641.90210663309097</v>
      </c>
    </row>
    <row r="323" spans="1:10">
      <c r="A323" s="3" t="s">
        <v>20</v>
      </c>
      <c r="B323" s="3">
        <v>600</v>
      </c>
      <c r="C323" s="3">
        <v>30</v>
      </c>
      <c r="D323" s="3">
        <v>252</v>
      </c>
      <c r="E323" s="16">
        <f>SQRT((B323*B323)+(C323*C323)+(D323*D323))</f>
        <v>651.46296901665869</v>
      </c>
      <c r="F323" s="3">
        <v>697.28</v>
      </c>
      <c r="G323" s="3">
        <v>10.79</v>
      </c>
      <c r="H323" s="3">
        <v>252</v>
      </c>
      <c r="I323" s="16">
        <v>741.5</v>
      </c>
      <c r="J323" s="16">
        <f>SQRT((F323*F323)+(G323*G323)+(H323*H323))</f>
        <v>741.49836311350009</v>
      </c>
    </row>
    <row r="324" spans="1:10">
      <c r="A324" s="3" t="s">
        <v>21</v>
      </c>
      <c r="B324" s="3">
        <v>600</v>
      </c>
      <c r="C324" s="3">
        <v>-30</v>
      </c>
      <c r="D324" s="3">
        <v>252</v>
      </c>
      <c r="E324" s="16">
        <f>SQRT((B324*B324)+(C324*C324)+(D324*D324))</f>
        <v>651.46296901665869</v>
      </c>
      <c r="F324" s="3">
        <v>532.36</v>
      </c>
      <c r="G324" s="3">
        <v>13.54</v>
      </c>
      <c r="H324" s="3">
        <v>252</v>
      </c>
      <c r="I324" s="16">
        <v>589.14</v>
      </c>
      <c r="J324" s="16">
        <f>SQRT((F324*F324)+(G324*G324)+(H324*H324))</f>
        <v>589.14726613979974</v>
      </c>
    </row>
    <row r="325" spans="1:10">
      <c r="A325" s="3" t="s">
        <v>22</v>
      </c>
      <c r="B325" s="3">
        <v>650</v>
      </c>
      <c r="C325" s="3">
        <v>0</v>
      </c>
      <c r="D325" s="3">
        <v>252</v>
      </c>
      <c r="E325" s="16">
        <f>SQRT((B325*B325)+(C325*C325)+(D325*D325))</f>
        <v>697.1398711879848</v>
      </c>
      <c r="F325" s="16">
        <v>612.63</v>
      </c>
      <c r="G325" s="3">
        <v>-2.15</v>
      </c>
      <c r="H325" s="3">
        <v>252</v>
      </c>
      <c r="I325" s="16">
        <v>662.43</v>
      </c>
      <c r="J325" s="16">
        <f>SQRT((F325*F325)+(G325*G325)+(H325*H325))</f>
        <v>662.43802683722799</v>
      </c>
    </row>
    <row r="326" spans="1:10">
      <c r="A326" s="3" t="s">
        <v>23</v>
      </c>
      <c r="B326" s="37">
        <v>650</v>
      </c>
      <c r="C326" s="37">
        <v>50</v>
      </c>
      <c r="D326" s="3">
        <v>252</v>
      </c>
      <c r="E326" s="16">
        <f>SQRT((B326*B326)+(C326*C326)+(D326*D326))</f>
        <v>698.93061172050545</v>
      </c>
      <c r="F326" s="3">
        <v>793.16</v>
      </c>
      <c r="G326" s="3">
        <v>-2.44</v>
      </c>
      <c r="H326" s="3">
        <v>252</v>
      </c>
      <c r="I326" s="16">
        <v>832.24</v>
      </c>
      <c r="J326" s="16">
        <f>SQRT((F326*F326)+(G326*G326)+(H326*H326))</f>
        <v>832.23358451819274</v>
      </c>
    </row>
    <row r="327" spans="1:10">
      <c r="A327" s="3" t="s">
        <v>24</v>
      </c>
      <c r="B327" s="40">
        <v>650</v>
      </c>
      <c r="C327" s="18">
        <v>-50</v>
      </c>
      <c r="D327" s="3">
        <v>252</v>
      </c>
      <c r="E327" s="16">
        <f>SQRT((B327*B327)+(C327*C327)+(D327*D327))</f>
        <v>698.93061172050545</v>
      </c>
      <c r="F327" s="3">
        <v>534.49</v>
      </c>
      <c r="G327" s="16">
        <v>0.08</v>
      </c>
      <c r="H327" s="3">
        <v>252</v>
      </c>
      <c r="I327" s="16">
        <v>590.91999999999996</v>
      </c>
      <c r="J327" s="16">
        <f>SQRT((F327*F327)+(G327*G327)+(H327*H327))</f>
        <v>590.91756320150103</v>
      </c>
    </row>
    <row r="328" spans="1:10">
      <c r="A328" s="3" t="s">
        <v>25</v>
      </c>
      <c r="B328" s="18">
        <v>700</v>
      </c>
      <c r="C328" s="18">
        <v>0</v>
      </c>
      <c r="D328" s="3">
        <v>252</v>
      </c>
      <c r="E328" s="16">
        <f>SQRT((B328*B328)+(C328*C328)+(D328*D328))</f>
        <v>743.97849431283964</v>
      </c>
      <c r="F328" s="3">
        <v>612.24</v>
      </c>
      <c r="G328" s="3">
        <v>-17.350000000000001</v>
      </c>
      <c r="H328" s="3">
        <v>252</v>
      </c>
      <c r="I328" s="16">
        <v>662.3</v>
      </c>
      <c r="J328" s="16">
        <f>SQRT((F328*F328)+(G328*G328)+(H328*H328))</f>
        <v>662.30117023903858</v>
      </c>
    </row>
    <row r="329" spans="1:10">
      <c r="A329" s="3" t="s">
        <v>26</v>
      </c>
      <c r="B329" s="18">
        <v>700</v>
      </c>
      <c r="C329" s="18">
        <v>100</v>
      </c>
      <c r="D329" s="3">
        <v>252</v>
      </c>
      <c r="E329" s="16">
        <f>SQRT((B329*B329)+(C329*C329)+(D329*D329))</f>
        <v>750.66903492817664</v>
      </c>
      <c r="F329" s="3">
        <v>1039.56</v>
      </c>
      <c r="G329" s="3">
        <v>-25.21</v>
      </c>
      <c r="H329" s="3">
        <v>252</v>
      </c>
      <c r="I329" s="16">
        <v>1069.96</v>
      </c>
      <c r="J329" s="16">
        <f>SQRT((F329*F329)+(G329*G329)+(H329*H329))</f>
        <v>1069.9647366619145</v>
      </c>
    </row>
    <row r="330" spans="1:10">
      <c r="A330" s="3" t="s">
        <v>27</v>
      </c>
      <c r="B330" s="18">
        <v>700</v>
      </c>
      <c r="C330" s="18">
        <v>-100</v>
      </c>
      <c r="D330" s="3">
        <v>252</v>
      </c>
      <c r="E330" s="16">
        <f>SQRT((B330*B330)+(C330*C330)+(D330*D330))</f>
        <v>750.66903492817664</v>
      </c>
      <c r="F330" s="3">
        <v>440.04</v>
      </c>
      <c r="G330" s="3">
        <v>-12.64</v>
      </c>
      <c r="H330" s="3">
        <v>252</v>
      </c>
      <c r="I330" s="16">
        <v>507.25</v>
      </c>
      <c r="J330" s="16">
        <f>SQRT((F330*F330)+(G330*G330)+(H330*H330))</f>
        <v>507.24646001721885</v>
      </c>
    </row>
    <row r="334" spans="1:10">
      <c r="F334" s="47" t="s">
        <v>6</v>
      </c>
      <c r="G334" s="45" t="s">
        <v>13</v>
      </c>
      <c r="H334" s="45" t="s">
        <v>14</v>
      </c>
      <c r="I334" s="27" t="s">
        <v>15</v>
      </c>
    </row>
    <row r="335" spans="1:10">
      <c r="F335" s="3" t="s">
        <v>18</v>
      </c>
      <c r="G335" s="18">
        <v>500</v>
      </c>
      <c r="H335" s="57">
        <v>600.05999999999995</v>
      </c>
      <c r="I335" s="18">
        <f>ABS(H335-G335)</f>
        <v>100.05999999999995</v>
      </c>
    </row>
    <row r="336" spans="1:10">
      <c r="F336" s="14" t="s">
        <v>19</v>
      </c>
      <c r="G336" s="14">
        <v>600</v>
      </c>
      <c r="H336" s="20">
        <v>590.13</v>
      </c>
      <c r="I336" s="18">
        <f t="shared" ref="I336:I344" si="21">ABS(H336-G336)</f>
        <v>9.8700000000000045</v>
      </c>
    </row>
    <row r="337" spans="6:9">
      <c r="F337" s="3" t="s">
        <v>20</v>
      </c>
      <c r="G337" s="3">
        <v>600</v>
      </c>
      <c r="H337" s="17">
        <v>697.28</v>
      </c>
      <c r="I337" s="18">
        <f t="shared" si="21"/>
        <v>97.279999999999973</v>
      </c>
    </row>
    <row r="338" spans="6:9">
      <c r="F338" s="3" t="s">
        <v>21</v>
      </c>
      <c r="G338" s="3">
        <v>600</v>
      </c>
      <c r="H338" s="17">
        <v>532.36</v>
      </c>
      <c r="I338" s="18">
        <f t="shared" si="21"/>
        <v>67.639999999999986</v>
      </c>
    </row>
    <row r="339" spans="6:9">
      <c r="F339" s="3" t="s">
        <v>22</v>
      </c>
      <c r="G339" s="3">
        <v>650</v>
      </c>
      <c r="H339" s="23">
        <v>612.63</v>
      </c>
      <c r="I339" s="18">
        <f t="shared" si="21"/>
        <v>37.370000000000005</v>
      </c>
    </row>
    <row r="340" spans="6:9">
      <c r="F340" s="3" t="s">
        <v>23</v>
      </c>
      <c r="G340" s="37">
        <v>650</v>
      </c>
      <c r="H340" s="17">
        <v>793.16</v>
      </c>
      <c r="I340" s="18">
        <f t="shared" si="21"/>
        <v>143.15999999999997</v>
      </c>
    </row>
    <row r="341" spans="6:9">
      <c r="F341" s="3" t="s">
        <v>24</v>
      </c>
      <c r="G341" s="40">
        <v>650</v>
      </c>
      <c r="H341" s="17">
        <v>534.49</v>
      </c>
      <c r="I341" s="18">
        <f t="shared" si="21"/>
        <v>115.50999999999999</v>
      </c>
    </row>
    <row r="342" spans="6:9">
      <c r="F342" s="3" t="s">
        <v>25</v>
      </c>
      <c r="G342" s="18">
        <v>700</v>
      </c>
      <c r="H342" s="17">
        <v>612.24</v>
      </c>
      <c r="I342" s="18">
        <f t="shared" si="21"/>
        <v>87.759999999999991</v>
      </c>
    </row>
    <row r="343" spans="6:9">
      <c r="F343" s="3" t="s">
        <v>26</v>
      </c>
      <c r="G343" s="18">
        <v>700</v>
      </c>
      <c r="H343" s="17">
        <v>1039.56</v>
      </c>
      <c r="I343" s="18">
        <f t="shared" si="21"/>
        <v>339.55999999999995</v>
      </c>
    </row>
    <row r="344" spans="6:9">
      <c r="F344" s="3" t="s">
        <v>27</v>
      </c>
      <c r="G344" s="18">
        <v>700</v>
      </c>
      <c r="H344" s="17">
        <v>440.04</v>
      </c>
      <c r="I344" s="18">
        <f t="shared" si="21"/>
        <v>259.95999999999998</v>
      </c>
    </row>
    <row r="347" spans="6:9">
      <c r="H347" s="22" t="s">
        <v>28</v>
      </c>
      <c r="I347" s="24">
        <f>MAX(I335:I344)</f>
        <v>339.55999999999995</v>
      </c>
    </row>
    <row r="348" spans="6:9">
      <c r="H348" s="22" t="s">
        <v>29</v>
      </c>
      <c r="I348" s="24">
        <f>MIN(I335:I344)</f>
        <v>9.8700000000000045</v>
      </c>
    </row>
    <row r="349" spans="6:9">
      <c r="H349" s="22" t="s">
        <v>30</v>
      </c>
      <c r="I349" s="24">
        <f>SUM(I335:I344)/10</f>
        <v>125.81699999999998</v>
      </c>
    </row>
    <row r="352" spans="6:9">
      <c r="F352" s="58" t="s">
        <v>6</v>
      </c>
      <c r="G352" s="45" t="s">
        <v>13</v>
      </c>
      <c r="H352" s="45" t="s">
        <v>14</v>
      </c>
      <c r="I352" s="27" t="s">
        <v>15</v>
      </c>
    </row>
    <row r="353" spans="6:9">
      <c r="F353" s="3" t="s">
        <v>18</v>
      </c>
      <c r="G353" s="18">
        <v>0</v>
      </c>
      <c r="H353" s="41">
        <v>61.47</v>
      </c>
      <c r="I353" s="18">
        <f>ABS(H353-G353)</f>
        <v>61.47</v>
      </c>
    </row>
    <row r="354" spans="6:9">
      <c r="F354" s="14" t="s">
        <v>19</v>
      </c>
      <c r="G354" s="14">
        <v>0</v>
      </c>
      <c r="H354" s="20">
        <v>16.760000000000002</v>
      </c>
      <c r="I354" s="18">
        <f t="shared" ref="I354:I362" si="22">ABS(H354-G354)</f>
        <v>16.760000000000002</v>
      </c>
    </row>
    <row r="355" spans="6:9">
      <c r="F355" s="3" t="s">
        <v>20</v>
      </c>
      <c r="G355" s="3">
        <v>30</v>
      </c>
      <c r="H355" s="17">
        <v>10.79</v>
      </c>
      <c r="I355" s="18">
        <f t="shared" si="22"/>
        <v>19.21</v>
      </c>
    </row>
    <row r="356" spans="6:9">
      <c r="F356" s="3" t="s">
        <v>21</v>
      </c>
      <c r="G356" s="3">
        <v>-30</v>
      </c>
      <c r="H356" s="17">
        <v>13.54</v>
      </c>
      <c r="I356" s="18">
        <f t="shared" si="22"/>
        <v>43.54</v>
      </c>
    </row>
    <row r="357" spans="6:9">
      <c r="F357" s="3" t="s">
        <v>22</v>
      </c>
      <c r="G357" s="3">
        <v>0</v>
      </c>
      <c r="H357" s="17">
        <v>-2.15</v>
      </c>
      <c r="I357" s="18">
        <f t="shared" si="22"/>
        <v>2.15</v>
      </c>
    </row>
    <row r="358" spans="6:9">
      <c r="F358" s="3" t="s">
        <v>23</v>
      </c>
      <c r="G358" s="37">
        <v>50</v>
      </c>
      <c r="H358" s="17">
        <v>-2.44</v>
      </c>
      <c r="I358" s="18">
        <f t="shared" si="22"/>
        <v>52.44</v>
      </c>
    </row>
    <row r="359" spans="6:9">
      <c r="F359" s="3" t="s">
        <v>24</v>
      </c>
      <c r="G359" s="18">
        <v>-50</v>
      </c>
      <c r="H359" s="23">
        <v>0.08</v>
      </c>
      <c r="I359" s="18">
        <f t="shared" si="22"/>
        <v>50.08</v>
      </c>
    </row>
    <row r="360" spans="6:9">
      <c r="F360" s="3" t="s">
        <v>25</v>
      </c>
      <c r="G360" s="18">
        <v>0</v>
      </c>
      <c r="H360" s="17">
        <v>-17.350000000000001</v>
      </c>
      <c r="I360" s="18">
        <f t="shared" si="22"/>
        <v>17.350000000000001</v>
      </c>
    </row>
    <row r="361" spans="6:9">
      <c r="F361" s="3" t="s">
        <v>26</v>
      </c>
      <c r="G361" s="18">
        <v>100</v>
      </c>
      <c r="H361" s="17">
        <v>-25.21</v>
      </c>
      <c r="I361" s="18">
        <f t="shared" si="22"/>
        <v>125.21000000000001</v>
      </c>
    </row>
    <row r="362" spans="6:9">
      <c r="F362" s="3" t="s">
        <v>27</v>
      </c>
      <c r="G362" s="18">
        <v>-100</v>
      </c>
      <c r="H362" s="17">
        <v>-12.64</v>
      </c>
      <c r="I362" s="18">
        <f t="shared" si="22"/>
        <v>87.36</v>
      </c>
    </row>
    <row r="365" spans="6:9">
      <c r="H365" s="22" t="s">
        <v>28</v>
      </c>
      <c r="I365" s="24">
        <f>MAX(I353:I362)</f>
        <v>125.21000000000001</v>
      </c>
    </row>
    <row r="366" spans="6:9">
      <c r="H366" s="22" t="s">
        <v>29</v>
      </c>
      <c r="I366" s="24">
        <f>MIN(I353:I362)</f>
        <v>2.15</v>
      </c>
    </row>
    <row r="367" spans="6:9">
      <c r="H367" s="22" t="s">
        <v>30</v>
      </c>
      <c r="I367" s="24">
        <f>SUM(I353:I362)/10</f>
        <v>47.557000000000002</v>
      </c>
    </row>
    <row r="370" spans="6:9">
      <c r="F370" s="51" t="s">
        <v>6</v>
      </c>
      <c r="G370" s="43" t="s">
        <v>16</v>
      </c>
      <c r="H370" s="26" t="s">
        <v>17</v>
      </c>
      <c r="I370" s="27" t="s">
        <v>15</v>
      </c>
    </row>
    <row r="371" spans="6:9">
      <c r="F371" s="17" t="s">
        <v>18</v>
      </c>
      <c r="G371" s="24">
        <v>559.91427915351471</v>
      </c>
      <c r="H371" s="57">
        <v>653.72</v>
      </c>
      <c r="I371" s="24">
        <f>ABS(H371-G371)</f>
        <v>93.805720846485315</v>
      </c>
    </row>
    <row r="372" spans="6:9">
      <c r="F372" s="20" t="s">
        <v>19</v>
      </c>
      <c r="G372" s="24">
        <v>650.7718494218999</v>
      </c>
      <c r="H372" s="59">
        <v>641.9</v>
      </c>
      <c r="I372" s="24">
        <f t="shared" ref="I372:I380" si="23">ABS(H372-G372)</f>
        <v>8.871849421899924</v>
      </c>
    </row>
    <row r="373" spans="6:9">
      <c r="F373" s="17" t="s">
        <v>20</v>
      </c>
      <c r="G373" s="24">
        <v>651.46296901665869</v>
      </c>
      <c r="H373" s="60">
        <v>741.5</v>
      </c>
      <c r="I373" s="24">
        <f t="shared" si="23"/>
        <v>90.03703098334131</v>
      </c>
    </row>
    <row r="374" spans="6:9">
      <c r="F374" s="17" t="s">
        <v>21</v>
      </c>
      <c r="G374" s="24">
        <v>651.46296901665869</v>
      </c>
      <c r="H374" s="60">
        <v>589.14</v>
      </c>
      <c r="I374" s="24">
        <f t="shared" si="23"/>
        <v>62.322969016658703</v>
      </c>
    </row>
    <row r="375" spans="6:9">
      <c r="F375" s="17" t="s">
        <v>22</v>
      </c>
      <c r="G375" s="24">
        <v>697.1398711879848</v>
      </c>
      <c r="H375" s="60">
        <v>662.43</v>
      </c>
      <c r="I375" s="24">
        <f t="shared" si="23"/>
        <v>34.709871187984845</v>
      </c>
    </row>
    <row r="376" spans="6:9">
      <c r="F376" s="17" t="s">
        <v>23</v>
      </c>
      <c r="G376" s="24">
        <v>698.93061172050545</v>
      </c>
      <c r="H376" s="60">
        <v>832.24</v>
      </c>
      <c r="I376" s="24">
        <f t="shared" si="23"/>
        <v>133.30938827949456</v>
      </c>
    </row>
    <row r="377" spans="6:9">
      <c r="F377" s="17" t="s">
        <v>24</v>
      </c>
      <c r="G377" s="24">
        <v>698.93061172050545</v>
      </c>
      <c r="H377" s="60">
        <v>590.91999999999996</v>
      </c>
      <c r="I377" s="24">
        <f t="shared" si="23"/>
        <v>108.01061172050549</v>
      </c>
    </row>
    <row r="378" spans="6:9">
      <c r="F378" s="17" t="s">
        <v>25</v>
      </c>
      <c r="G378" s="24">
        <v>743.97849431283964</v>
      </c>
      <c r="H378" s="60">
        <v>662.3</v>
      </c>
      <c r="I378" s="24">
        <f t="shared" si="23"/>
        <v>81.678494312839689</v>
      </c>
    </row>
    <row r="379" spans="6:9">
      <c r="F379" s="17" t="s">
        <v>26</v>
      </c>
      <c r="G379" s="24">
        <v>750.66903492817664</v>
      </c>
      <c r="H379" s="60">
        <v>1069.96</v>
      </c>
      <c r="I379" s="24">
        <f t="shared" si="23"/>
        <v>319.29096507182339</v>
      </c>
    </row>
    <row r="380" spans="6:9">
      <c r="F380" s="17" t="s">
        <v>27</v>
      </c>
      <c r="G380" s="24">
        <v>750.66903492817664</v>
      </c>
      <c r="H380" s="60">
        <v>507.25</v>
      </c>
      <c r="I380" s="24">
        <f t="shared" si="23"/>
        <v>243.41903492817664</v>
      </c>
    </row>
    <row r="383" spans="6:9">
      <c r="H383" s="22" t="s">
        <v>28</v>
      </c>
      <c r="I383" s="24">
        <f>MAX(I371:I380)</f>
        <v>319.29096507182339</v>
      </c>
    </row>
    <row r="384" spans="6:9">
      <c r="H384" s="22" t="s">
        <v>29</v>
      </c>
      <c r="I384" s="24">
        <f>MIN(I371:I380)</f>
        <v>8.871849421899924</v>
      </c>
    </row>
    <row r="385" spans="1:10">
      <c r="H385" s="22" t="s">
        <v>30</v>
      </c>
      <c r="I385" s="24">
        <f>SUM(I371:I380)/10</f>
        <v>117.54559357692099</v>
      </c>
    </row>
    <row r="393" spans="1:10">
      <c r="A393" s="63" t="s">
        <v>0</v>
      </c>
      <c r="B393" s="64"/>
      <c r="C393" s="66"/>
    </row>
    <row r="394" spans="1:10">
      <c r="A394" s="7" t="s">
        <v>1</v>
      </c>
      <c r="B394" s="9" t="s">
        <v>2</v>
      </c>
      <c r="C394" s="9" t="s">
        <v>3</v>
      </c>
    </row>
    <row r="395" spans="1:10">
      <c r="A395" s="3">
        <v>180</v>
      </c>
      <c r="B395" s="3">
        <v>58</v>
      </c>
      <c r="C395" s="3">
        <f>RADIANS(B395)</f>
        <v>1.0122909661567112</v>
      </c>
    </row>
    <row r="398" spans="1:10">
      <c r="A398" s="67" t="s">
        <v>4</v>
      </c>
      <c r="B398" s="68"/>
      <c r="C398" s="68"/>
      <c r="D398" s="68"/>
      <c r="E398" s="65"/>
      <c r="F398" s="67" t="s">
        <v>5</v>
      </c>
      <c r="G398" s="68"/>
      <c r="H398" s="68"/>
      <c r="I398" s="68"/>
      <c r="J398" s="65"/>
    </row>
    <row r="399" spans="1:10">
      <c r="A399" s="4" t="s">
        <v>6</v>
      </c>
      <c r="B399" s="5" t="s">
        <v>7</v>
      </c>
      <c r="C399" s="6" t="s">
        <v>8</v>
      </c>
      <c r="D399" s="7" t="s">
        <v>9</v>
      </c>
      <c r="E399" s="8" t="s">
        <v>10</v>
      </c>
      <c r="F399" s="5" t="s">
        <v>7</v>
      </c>
      <c r="G399" s="6" t="s">
        <v>8</v>
      </c>
      <c r="H399" s="7" t="s">
        <v>9</v>
      </c>
      <c r="I399" s="8" t="s">
        <v>11</v>
      </c>
      <c r="J399" s="8" t="s">
        <v>12</v>
      </c>
    </row>
    <row r="400" spans="1:10">
      <c r="A400" s="3" t="s">
        <v>18</v>
      </c>
      <c r="B400" s="3">
        <v>190</v>
      </c>
      <c r="C400" s="3">
        <v>0</v>
      </c>
      <c r="D400" s="3">
        <f>$A$395</f>
        <v>180</v>
      </c>
      <c r="E400" s="16">
        <f>SQRT((B400*B400)+(C400*C400)+(D400*D400))</f>
        <v>261.72504656604804</v>
      </c>
      <c r="F400" s="3">
        <v>262.24</v>
      </c>
      <c r="G400" s="3">
        <v>58.83</v>
      </c>
      <c r="H400" s="3">
        <f>D400</f>
        <v>180</v>
      </c>
      <c r="I400" s="16">
        <v>323.47000000000003</v>
      </c>
      <c r="J400" s="16">
        <f>SQRT((F400*F400)+(G400*G400)+(H400*H400))</f>
        <v>323.46682441944495</v>
      </c>
    </row>
    <row r="401" spans="1:10">
      <c r="A401" s="3" t="s">
        <v>19</v>
      </c>
      <c r="B401" s="3">
        <v>190</v>
      </c>
      <c r="C401" s="3">
        <v>50</v>
      </c>
      <c r="D401" s="3">
        <f t="shared" ref="D401:D429" si="24">$A$395</f>
        <v>180</v>
      </c>
      <c r="E401" s="16">
        <f t="shared" ref="E401:E419" si="25">SQRT((B401*B401)+(C401*C401)+(D401*D401))</f>
        <v>266.45825188948453</v>
      </c>
      <c r="F401" s="3">
        <v>466.78</v>
      </c>
      <c r="G401" s="3">
        <v>101.58</v>
      </c>
      <c r="H401" s="3">
        <f t="shared" ref="H401:H419" si="26">D401</f>
        <v>180</v>
      </c>
      <c r="I401" s="16">
        <v>510.49</v>
      </c>
      <c r="J401" s="16">
        <f t="shared" ref="I401:J415" si="27">SQRT((F401*F401)+(G401*G401)+(H401*H401))</f>
        <v>510.49198309082186</v>
      </c>
    </row>
    <row r="402" spans="1:10">
      <c r="A402" s="3" t="s">
        <v>20</v>
      </c>
      <c r="B402" s="3">
        <v>190</v>
      </c>
      <c r="C402" s="3">
        <v>-50</v>
      </c>
      <c r="D402" s="3">
        <f t="shared" si="24"/>
        <v>180</v>
      </c>
      <c r="E402" s="16">
        <f t="shared" si="25"/>
        <v>266.45825188948453</v>
      </c>
      <c r="F402" s="3">
        <v>175.89</v>
      </c>
      <c r="G402" s="3">
        <v>45.5</v>
      </c>
      <c r="H402" s="3">
        <f t="shared" si="26"/>
        <v>180</v>
      </c>
      <c r="I402" s="16">
        <v>255.75</v>
      </c>
      <c r="J402" s="16">
        <f t="shared" si="27"/>
        <v>255.74898259817181</v>
      </c>
    </row>
    <row r="403" spans="1:10">
      <c r="A403" s="3" t="s">
        <v>21</v>
      </c>
      <c r="B403" s="3">
        <v>220</v>
      </c>
      <c r="C403" s="3">
        <v>0</v>
      </c>
      <c r="D403" s="3">
        <f t="shared" si="24"/>
        <v>180</v>
      </c>
      <c r="E403" s="16">
        <f t="shared" si="25"/>
        <v>284.25340807103788</v>
      </c>
      <c r="F403" s="16">
        <v>248.64</v>
      </c>
      <c r="G403" s="3">
        <v>45.58</v>
      </c>
      <c r="H403" s="3">
        <f t="shared" si="26"/>
        <v>180</v>
      </c>
      <c r="I403" s="16">
        <v>310.32</v>
      </c>
      <c r="J403" s="16">
        <f t="shared" si="27"/>
        <v>310.32142368840732</v>
      </c>
    </row>
    <row r="404" spans="1:10">
      <c r="A404" s="3" t="s">
        <v>22</v>
      </c>
      <c r="B404" s="3">
        <v>220</v>
      </c>
      <c r="C404" s="3">
        <v>70</v>
      </c>
      <c r="D404" s="3">
        <f t="shared" si="24"/>
        <v>180</v>
      </c>
      <c r="E404" s="16">
        <f t="shared" si="25"/>
        <v>292.74562336608892</v>
      </c>
      <c r="F404" s="3">
        <v>544.91999999999996</v>
      </c>
      <c r="G404" s="3">
        <v>63.8</v>
      </c>
      <c r="H404" s="3">
        <f t="shared" si="26"/>
        <v>180</v>
      </c>
      <c r="I404" s="16">
        <v>577.41999999999996</v>
      </c>
      <c r="J404" s="16">
        <f t="shared" si="27"/>
        <v>577.41514216376413</v>
      </c>
    </row>
    <row r="405" spans="1:10">
      <c r="A405" s="3" t="s">
        <v>23</v>
      </c>
      <c r="B405" s="3">
        <v>220</v>
      </c>
      <c r="C405" s="3">
        <v>-70</v>
      </c>
      <c r="D405" s="3">
        <f t="shared" si="24"/>
        <v>180</v>
      </c>
      <c r="E405" s="16">
        <f t="shared" si="25"/>
        <v>292.74562336608892</v>
      </c>
      <c r="F405" s="3">
        <v>177.44</v>
      </c>
      <c r="G405" s="16">
        <v>25.41</v>
      </c>
      <c r="H405" s="3">
        <f t="shared" si="26"/>
        <v>180</v>
      </c>
      <c r="I405" s="16">
        <v>254.03</v>
      </c>
      <c r="J405" s="16">
        <f t="shared" si="27"/>
        <v>254.02878124338588</v>
      </c>
    </row>
    <row r="406" spans="1:10">
      <c r="A406" s="3" t="s">
        <v>24</v>
      </c>
      <c r="B406" s="3">
        <v>250</v>
      </c>
      <c r="C406" s="3">
        <v>0</v>
      </c>
      <c r="D406" s="3">
        <f t="shared" si="24"/>
        <v>180</v>
      </c>
      <c r="E406" s="16">
        <f t="shared" si="25"/>
        <v>308.05843601498725</v>
      </c>
      <c r="F406" s="3">
        <v>250.7</v>
      </c>
      <c r="G406" s="3">
        <v>21.85</v>
      </c>
      <c r="H406" s="3">
        <f t="shared" si="26"/>
        <v>180</v>
      </c>
      <c r="I406" s="16">
        <v>309.39999999999998</v>
      </c>
      <c r="J406" s="16">
        <f t="shared" si="27"/>
        <v>309.39927682526991</v>
      </c>
    </row>
    <row r="407" spans="1:10">
      <c r="A407" s="3" t="s">
        <v>25</v>
      </c>
      <c r="B407" s="3">
        <v>250</v>
      </c>
      <c r="C407" s="3">
        <v>90</v>
      </c>
      <c r="D407" s="3">
        <f t="shared" si="24"/>
        <v>180</v>
      </c>
      <c r="E407" s="16">
        <f t="shared" si="25"/>
        <v>320.93613071762422</v>
      </c>
      <c r="F407" s="3">
        <v>602.52</v>
      </c>
      <c r="G407" s="3">
        <v>43.22</v>
      </c>
      <c r="H407" s="3">
        <f t="shared" si="26"/>
        <v>180</v>
      </c>
      <c r="I407" s="16">
        <v>630.30999999999995</v>
      </c>
      <c r="J407" s="16">
        <f t="shared" si="27"/>
        <v>630.3160467574977</v>
      </c>
    </row>
    <row r="408" spans="1:10">
      <c r="A408" s="3" t="s">
        <v>26</v>
      </c>
      <c r="B408" s="3">
        <v>250</v>
      </c>
      <c r="C408" s="3">
        <v>-90</v>
      </c>
      <c r="D408" s="3">
        <f t="shared" si="24"/>
        <v>180</v>
      </c>
      <c r="E408" s="16">
        <f t="shared" si="25"/>
        <v>320.93613071762422</v>
      </c>
      <c r="F408" s="3">
        <v>162.81</v>
      </c>
      <c r="G408" s="3">
        <v>14.27</v>
      </c>
      <c r="H408" s="3">
        <f t="shared" si="26"/>
        <v>180</v>
      </c>
      <c r="I408" s="16">
        <v>243.13</v>
      </c>
      <c r="J408" s="16">
        <f t="shared" si="27"/>
        <v>243.12698122586067</v>
      </c>
    </row>
    <row r="409" spans="1:10">
      <c r="A409" s="3" t="s">
        <v>27</v>
      </c>
      <c r="B409" s="3">
        <v>280</v>
      </c>
      <c r="C409" s="3">
        <v>0</v>
      </c>
      <c r="D409" s="3">
        <f t="shared" si="24"/>
        <v>180</v>
      </c>
      <c r="E409" s="16">
        <f t="shared" si="25"/>
        <v>332.86633954186476</v>
      </c>
      <c r="F409" s="3">
        <v>253.89</v>
      </c>
      <c r="G409" s="3">
        <v>5.38</v>
      </c>
      <c r="H409" s="3">
        <f t="shared" si="26"/>
        <v>180</v>
      </c>
      <c r="I409" s="16">
        <v>311.27</v>
      </c>
      <c r="J409" s="16">
        <f t="shared" si="27"/>
        <v>311.27010216209328</v>
      </c>
    </row>
    <row r="410" spans="1:10">
      <c r="A410" s="3" t="s">
        <v>31</v>
      </c>
      <c r="B410" s="3">
        <v>280</v>
      </c>
      <c r="C410" s="3">
        <v>100</v>
      </c>
      <c r="D410" s="3">
        <f t="shared" si="24"/>
        <v>180</v>
      </c>
      <c r="E410" s="16">
        <f t="shared" si="25"/>
        <v>347.56294393965533</v>
      </c>
      <c r="F410" s="3">
        <v>589.71</v>
      </c>
      <c r="G410" s="3">
        <v>5.32</v>
      </c>
      <c r="H410" s="3">
        <f t="shared" si="26"/>
        <v>180</v>
      </c>
      <c r="I410" s="16">
        <v>616.59</v>
      </c>
      <c r="J410" s="16">
        <f t="shared" si="27"/>
        <v>616.59239899628994</v>
      </c>
    </row>
    <row r="411" spans="1:10">
      <c r="A411" s="3" t="s">
        <v>32</v>
      </c>
      <c r="B411" s="3">
        <v>280</v>
      </c>
      <c r="C411" s="3">
        <v>-100</v>
      </c>
      <c r="D411" s="3">
        <f t="shared" si="24"/>
        <v>180</v>
      </c>
      <c r="E411" s="16">
        <f t="shared" si="25"/>
        <v>347.56294393965533</v>
      </c>
      <c r="F411" s="3">
        <v>157.87</v>
      </c>
      <c r="G411" s="3">
        <v>3.38</v>
      </c>
      <c r="H411" s="3">
        <f t="shared" si="26"/>
        <v>180</v>
      </c>
      <c r="I411" s="16">
        <v>239.44</v>
      </c>
      <c r="J411" s="16">
        <f t="shared" si="27"/>
        <v>239.44594650985428</v>
      </c>
    </row>
    <row r="412" spans="1:10">
      <c r="A412" s="3" t="s">
        <v>33</v>
      </c>
      <c r="B412" s="3">
        <v>300</v>
      </c>
      <c r="C412" s="3">
        <v>0</v>
      </c>
      <c r="D412" s="3">
        <f t="shared" si="24"/>
        <v>180</v>
      </c>
      <c r="E412" s="16">
        <f t="shared" si="25"/>
        <v>349.85711369071805</v>
      </c>
      <c r="F412" s="3">
        <v>261.10000000000002</v>
      </c>
      <c r="G412" s="3">
        <v>-3.52</v>
      </c>
      <c r="H412" s="3">
        <f t="shared" si="26"/>
        <v>180</v>
      </c>
      <c r="I412" s="16">
        <v>317.14999999999998</v>
      </c>
      <c r="J412" s="16">
        <f t="shared" si="27"/>
        <v>317.15232996148711</v>
      </c>
    </row>
    <row r="413" spans="1:10">
      <c r="A413" s="3" t="s">
        <v>34</v>
      </c>
      <c r="B413" s="3">
        <v>300</v>
      </c>
      <c r="C413" s="3">
        <v>10</v>
      </c>
      <c r="D413" s="3">
        <f t="shared" si="24"/>
        <v>180</v>
      </c>
      <c r="E413" s="16">
        <f t="shared" si="25"/>
        <v>350</v>
      </c>
      <c r="F413" s="3">
        <v>322.72000000000003</v>
      </c>
      <c r="G413" s="16">
        <v>-12.42</v>
      </c>
      <c r="H413" s="3">
        <f t="shared" si="26"/>
        <v>180</v>
      </c>
      <c r="I413" s="16">
        <v>369.73</v>
      </c>
      <c r="J413" s="16">
        <f t="shared" si="27"/>
        <v>369.7329506549288</v>
      </c>
    </row>
    <row r="414" spans="1:10">
      <c r="A414" s="3" t="s">
        <v>35</v>
      </c>
      <c r="B414" s="3">
        <v>300</v>
      </c>
      <c r="C414" s="3">
        <v>-10</v>
      </c>
      <c r="D414" s="3">
        <f t="shared" si="24"/>
        <v>180</v>
      </c>
      <c r="E414" s="16">
        <f t="shared" si="25"/>
        <v>350</v>
      </c>
      <c r="F414" s="16">
        <v>236.74</v>
      </c>
      <c r="G414" s="3">
        <v>-3.42</v>
      </c>
      <c r="H414" s="3">
        <f t="shared" si="26"/>
        <v>180</v>
      </c>
      <c r="I414" s="16">
        <v>297.42</v>
      </c>
      <c r="J414" s="16">
        <f t="shared" si="27"/>
        <v>297.41809628870936</v>
      </c>
    </row>
    <row r="415" spans="1:10">
      <c r="A415" s="3" t="s">
        <v>36</v>
      </c>
      <c r="B415" s="3">
        <v>350</v>
      </c>
      <c r="C415" s="3">
        <v>0</v>
      </c>
      <c r="D415" s="3">
        <f t="shared" si="24"/>
        <v>180</v>
      </c>
      <c r="E415" s="16">
        <f t="shared" si="25"/>
        <v>393.57337308308854</v>
      </c>
      <c r="F415" s="3">
        <v>261.91000000000003</v>
      </c>
      <c r="G415" s="16">
        <v>-27.14</v>
      </c>
      <c r="H415" s="3">
        <f t="shared" si="26"/>
        <v>180</v>
      </c>
      <c r="I415" s="16">
        <v>318.95999999999998</v>
      </c>
      <c r="J415" s="16">
        <f t="shared" si="27"/>
        <v>318.95678030103079</v>
      </c>
    </row>
    <row r="416" spans="1:10">
      <c r="A416" s="3" t="s">
        <v>37</v>
      </c>
      <c r="B416" s="3">
        <v>350</v>
      </c>
      <c r="C416" s="3">
        <v>40</v>
      </c>
      <c r="D416" s="3">
        <f t="shared" si="24"/>
        <v>180</v>
      </c>
      <c r="E416" s="16">
        <f t="shared" si="25"/>
        <v>395.60080889704966</v>
      </c>
      <c r="F416" s="3">
        <v>369.51</v>
      </c>
      <c r="G416" s="3">
        <v>-33.83</v>
      </c>
      <c r="H416" s="3">
        <f t="shared" si="26"/>
        <v>180</v>
      </c>
      <c r="I416" s="16">
        <v>412.41</v>
      </c>
      <c r="J416" s="16">
        <f>SQRT((F416*F416)+(G416*G416)+(H416*H416))</f>
        <v>412.41012232970229</v>
      </c>
    </row>
    <row r="417" spans="1:12">
      <c r="A417" s="3" t="s">
        <v>38</v>
      </c>
      <c r="B417" s="3">
        <v>350</v>
      </c>
      <c r="C417" s="3">
        <v>-40</v>
      </c>
      <c r="D417" s="3">
        <f t="shared" si="24"/>
        <v>180</v>
      </c>
      <c r="E417" s="16">
        <f t="shared" si="25"/>
        <v>395.60080889704966</v>
      </c>
      <c r="F417" s="3">
        <v>212.74</v>
      </c>
      <c r="G417" s="3">
        <v>-24.87</v>
      </c>
      <c r="H417" s="3">
        <f t="shared" si="26"/>
        <v>180</v>
      </c>
      <c r="I417" s="16">
        <v>279.77999999999997</v>
      </c>
      <c r="J417" s="16">
        <f t="shared" ref="J417:J422" si="28">SQRT((F417*F417)+(G417*G417)+(H417*H417))</f>
        <v>279.77995728786578</v>
      </c>
    </row>
    <row r="418" spans="1:12">
      <c r="A418" s="3" t="s">
        <v>39</v>
      </c>
      <c r="B418" s="3">
        <v>370</v>
      </c>
      <c r="C418" s="3">
        <v>0</v>
      </c>
      <c r="D418" s="3">
        <f t="shared" si="24"/>
        <v>180</v>
      </c>
      <c r="E418" s="16">
        <f t="shared" si="25"/>
        <v>411.46081222881969</v>
      </c>
      <c r="F418" s="3">
        <v>259.89</v>
      </c>
      <c r="G418" s="3">
        <v>-31.71</v>
      </c>
      <c r="H418" s="3">
        <f t="shared" si="26"/>
        <v>180</v>
      </c>
      <c r="I418" s="16">
        <v>317.72000000000003</v>
      </c>
      <c r="J418" s="16">
        <f t="shared" si="28"/>
        <v>317.72367900425678</v>
      </c>
    </row>
    <row r="419" spans="1:12">
      <c r="A419" s="3" t="s">
        <v>40</v>
      </c>
      <c r="B419" s="3">
        <v>370</v>
      </c>
      <c r="C419" s="3">
        <v>20</v>
      </c>
      <c r="D419" s="3">
        <f t="shared" si="24"/>
        <v>180</v>
      </c>
      <c r="E419" s="16">
        <f t="shared" si="25"/>
        <v>411.94659848091959</v>
      </c>
      <c r="F419" s="3">
        <v>320.27</v>
      </c>
      <c r="G419" s="3">
        <v>-41.32</v>
      </c>
      <c r="H419" s="3">
        <f t="shared" si="26"/>
        <v>180</v>
      </c>
      <c r="I419" s="16">
        <v>369.7</v>
      </c>
      <c r="J419" s="16">
        <f t="shared" si="28"/>
        <v>369.70287434641347</v>
      </c>
    </row>
    <row r="420" spans="1:12">
      <c r="A420" s="3" t="s">
        <v>41</v>
      </c>
      <c r="B420" s="3">
        <v>370</v>
      </c>
      <c r="C420" s="3">
        <v>-20</v>
      </c>
      <c r="D420" s="3">
        <f t="shared" si="24"/>
        <v>180</v>
      </c>
      <c r="E420" s="16">
        <f t="shared" ref="E420:E429" si="29">SQRT((B420*B420)+(C420*C420)+(D420*D420))</f>
        <v>411.94659848091959</v>
      </c>
      <c r="F420" s="16">
        <v>236.49</v>
      </c>
      <c r="G420" s="3">
        <v>-30.17</v>
      </c>
      <c r="H420" s="3">
        <f t="shared" ref="H420:H429" si="30">D420</f>
        <v>180</v>
      </c>
      <c r="I420" s="16">
        <v>298.73</v>
      </c>
      <c r="J420" s="16">
        <f t="shared" si="28"/>
        <v>298.72688027695131</v>
      </c>
    </row>
    <row r="421" spans="1:12">
      <c r="A421" s="3" t="s">
        <v>42</v>
      </c>
      <c r="B421" s="3">
        <v>400</v>
      </c>
      <c r="C421" s="3">
        <v>0</v>
      </c>
      <c r="D421" s="3">
        <f t="shared" si="24"/>
        <v>180</v>
      </c>
      <c r="E421" s="16">
        <f t="shared" si="29"/>
        <v>438.63424398922615</v>
      </c>
      <c r="F421" s="3">
        <v>270.08999999999997</v>
      </c>
      <c r="G421" s="16">
        <v>-44.29</v>
      </c>
      <c r="H421" s="3">
        <f t="shared" si="30"/>
        <v>180</v>
      </c>
      <c r="I421" s="16">
        <v>327.58</v>
      </c>
      <c r="J421" s="16">
        <f t="shared" si="28"/>
        <v>327.5823746784921</v>
      </c>
    </row>
    <row r="422" spans="1:12">
      <c r="A422" s="3" t="s">
        <v>43</v>
      </c>
      <c r="B422" s="3">
        <v>400</v>
      </c>
      <c r="C422" s="3">
        <v>80</v>
      </c>
      <c r="D422" s="3">
        <f t="shared" si="24"/>
        <v>180</v>
      </c>
      <c r="E422" s="16">
        <f t="shared" si="29"/>
        <v>445.86993619215906</v>
      </c>
      <c r="F422" s="3">
        <v>430.15</v>
      </c>
      <c r="G422" s="3">
        <v>-65.36</v>
      </c>
      <c r="H422" s="3">
        <f t="shared" si="30"/>
        <v>180</v>
      </c>
      <c r="I422" s="16">
        <v>470.85</v>
      </c>
      <c r="J422" s="16">
        <f t="shared" si="28"/>
        <v>470.85130572188075</v>
      </c>
    </row>
    <row r="423" spans="1:12">
      <c r="A423" s="37" t="s">
        <v>44</v>
      </c>
      <c r="B423" s="37">
        <v>400</v>
      </c>
      <c r="C423" s="37">
        <v>-80</v>
      </c>
      <c r="D423" s="37">
        <f t="shared" si="24"/>
        <v>180</v>
      </c>
      <c r="E423" s="38">
        <f t="shared" si="29"/>
        <v>445.86993619215906</v>
      </c>
      <c r="F423" s="37">
        <v>185.39</v>
      </c>
      <c r="G423" s="37">
        <v>-35.32</v>
      </c>
      <c r="H423" s="37">
        <f t="shared" si="30"/>
        <v>180</v>
      </c>
      <c r="I423" s="38">
        <v>260.8</v>
      </c>
      <c r="J423" s="38">
        <f t="shared" ref="J423:J429" si="31">SQRT((F423*F423)+(G423*G423)+(H423*H423))</f>
        <v>260.80060295175696</v>
      </c>
    </row>
    <row r="424" spans="1:12">
      <c r="A424" s="3" t="s">
        <v>45</v>
      </c>
      <c r="B424" s="3">
        <v>450</v>
      </c>
      <c r="C424" s="3">
        <v>0</v>
      </c>
      <c r="D424" s="3">
        <f t="shared" si="24"/>
        <v>180</v>
      </c>
      <c r="E424" s="16">
        <f t="shared" si="29"/>
        <v>484.66483264210535</v>
      </c>
      <c r="F424" s="3">
        <v>259.87</v>
      </c>
      <c r="G424" s="3">
        <v>-55.65</v>
      </c>
      <c r="H424" s="3">
        <f t="shared" si="30"/>
        <v>180</v>
      </c>
      <c r="I424" s="16">
        <v>320.98</v>
      </c>
      <c r="J424" s="16">
        <f t="shared" si="31"/>
        <v>320.9818365577716</v>
      </c>
    </row>
    <row r="425" spans="1:12">
      <c r="A425" s="69"/>
      <c r="B425" s="69"/>
      <c r="C425" s="69"/>
      <c r="D425" s="69"/>
      <c r="E425" s="70"/>
      <c r="F425" s="69"/>
      <c r="G425" s="69"/>
      <c r="H425" s="69"/>
      <c r="I425" s="70"/>
      <c r="J425" s="70"/>
    </row>
    <row r="426" spans="1:12">
      <c r="A426" s="69"/>
      <c r="B426" s="69"/>
      <c r="C426" s="69"/>
      <c r="D426" s="69"/>
      <c r="E426" s="70"/>
      <c r="F426" s="70"/>
      <c r="G426" s="69"/>
      <c r="H426" s="69"/>
      <c r="I426" s="70"/>
      <c r="J426" s="70"/>
    </row>
    <row r="427" spans="1:12">
      <c r="A427" s="69"/>
      <c r="B427" s="69"/>
      <c r="C427" s="69"/>
      <c r="D427" s="69"/>
      <c r="E427" s="70"/>
      <c r="F427" s="69"/>
      <c r="G427" s="70"/>
      <c r="H427" s="69"/>
      <c r="I427" s="4" t="s">
        <v>6</v>
      </c>
      <c r="J427" s="11" t="s">
        <v>13</v>
      </c>
      <c r="K427" s="11" t="s">
        <v>14</v>
      </c>
      <c r="L427" s="19" t="s">
        <v>15</v>
      </c>
    </row>
    <row r="428" spans="1:12">
      <c r="A428" s="69"/>
      <c r="B428" s="69"/>
      <c r="C428" s="69"/>
      <c r="D428" s="69"/>
      <c r="E428" s="70"/>
      <c r="F428" s="69"/>
      <c r="G428" s="69"/>
      <c r="H428" s="69"/>
      <c r="I428" s="3" t="s">
        <v>18</v>
      </c>
      <c r="J428" s="3">
        <v>190</v>
      </c>
      <c r="K428" s="17">
        <v>262.24</v>
      </c>
      <c r="L428" s="18">
        <f>ABS(K428-J428)</f>
        <v>72.240000000000009</v>
      </c>
    </row>
    <row r="429" spans="1:12">
      <c r="A429" s="69"/>
      <c r="B429" s="69"/>
      <c r="C429" s="69"/>
      <c r="D429" s="69"/>
      <c r="E429" s="70"/>
      <c r="F429" s="69"/>
      <c r="G429" s="69"/>
      <c r="H429" s="69"/>
      <c r="I429" s="3" t="s">
        <v>19</v>
      </c>
      <c r="J429" s="3">
        <v>190</v>
      </c>
      <c r="K429" s="17">
        <v>466.78</v>
      </c>
      <c r="L429" s="18">
        <f t="shared" ref="L429:L452" si="32">ABS(K429-J429)</f>
        <v>276.77999999999997</v>
      </c>
    </row>
    <row r="430" spans="1:12">
      <c r="A430" s="71"/>
      <c r="B430" s="71"/>
      <c r="C430" s="71"/>
      <c r="D430" s="71"/>
      <c r="E430" s="71"/>
      <c r="F430" s="71"/>
      <c r="G430" s="71"/>
      <c r="H430" s="71"/>
      <c r="I430" s="3" t="s">
        <v>20</v>
      </c>
      <c r="J430" s="3">
        <v>190</v>
      </c>
      <c r="K430" s="17">
        <v>175.89</v>
      </c>
      <c r="L430" s="18">
        <f t="shared" si="32"/>
        <v>14.110000000000014</v>
      </c>
    </row>
    <row r="431" spans="1:12">
      <c r="I431" s="3" t="s">
        <v>21</v>
      </c>
      <c r="J431" s="3">
        <v>220</v>
      </c>
      <c r="K431" s="23">
        <v>248.64</v>
      </c>
      <c r="L431" s="18">
        <f t="shared" si="32"/>
        <v>28.639999999999986</v>
      </c>
    </row>
    <row r="432" spans="1:12">
      <c r="I432" s="3" t="s">
        <v>22</v>
      </c>
      <c r="J432" s="3">
        <v>220</v>
      </c>
      <c r="K432" s="17">
        <v>544.91999999999996</v>
      </c>
      <c r="L432" s="18">
        <f t="shared" si="32"/>
        <v>324.91999999999996</v>
      </c>
    </row>
    <row r="433" spans="9:12">
      <c r="I433" s="3" t="s">
        <v>23</v>
      </c>
      <c r="J433" s="3">
        <v>220</v>
      </c>
      <c r="K433" s="17">
        <v>177.44</v>
      </c>
      <c r="L433" s="18">
        <f t="shared" si="32"/>
        <v>42.56</v>
      </c>
    </row>
    <row r="434" spans="9:12">
      <c r="I434" s="74" t="s">
        <v>24</v>
      </c>
      <c r="J434" s="74">
        <v>250</v>
      </c>
      <c r="K434" s="75">
        <v>250.7</v>
      </c>
      <c r="L434" s="76">
        <f t="shared" si="32"/>
        <v>0.69999999999998863</v>
      </c>
    </row>
    <row r="435" spans="9:12">
      <c r="I435" s="3" t="s">
        <v>25</v>
      </c>
      <c r="J435" s="3">
        <v>250</v>
      </c>
      <c r="K435" s="17">
        <v>602.52</v>
      </c>
      <c r="L435" s="18">
        <f t="shared" si="32"/>
        <v>352.52</v>
      </c>
    </row>
    <row r="436" spans="9:12">
      <c r="I436" s="3" t="s">
        <v>26</v>
      </c>
      <c r="J436" s="3">
        <v>250</v>
      </c>
      <c r="K436" s="17">
        <v>162.81</v>
      </c>
      <c r="L436" s="18">
        <f t="shared" si="32"/>
        <v>87.19</v>
      </c>
    </row>
    <row r="437" spans="9:12">
      <c r="I437" s="74" t="s">
        <v>27</v>
      </c>
      <c r="J437" s="74">
        <v>280</v>
      </c>
      <c r="K437" s="75">
        <v>253.89</v>
      </c>
      <c r="L437" s="76">
        <f t="shared" si="32"/>
        <v>26.110000000000014</v>
      </c>
    </row>
    <row r="438" spans="9:12">
      <c r="I438" s="3" t="s">
        <v>31</v>
      </c>
      <c r="J438" s="3">
        <v>280</v>
      </c>
      <c r="K438" s="17">
        <v>589.71</v>
      </c>
      <c r="L438" s="18">
        <f t="shared" si="32"/>
        <v>309.71000000000004</v>
      </c>
    </row>
    <row r="439" spans="9:12">
      <c r="I439" s="3" t="s">
        <v>32</v>
      </c>
      <c r="J439" s="3">
        <v>280</v>
      </c>
      <c r="K439" s="17">
        <v>157.87</v>
      </c>
      <c r="L439" s="18">
        <f t="shared" si="32"/>
        <v>122.13</v>
      </c>
    </row>
    <row r="440" spans="9:12">
      <c r="I440" s="3" t="s">
        <v>33</v>
      </c>
      <c r="J440" s="3">
        <v>300</v>
      </c>
      <c r="K440" s="17">
        <v>261.10000000000002</v>
      </c>
      <c r="L440" s="18">
        <f t="shared" si="32"/>
        <v>38.899999999999977</v>
      </c>
    </row>
    <row r="441" spans="9:12">
      <c r="I441" s="74" t="s">
        <v>34</v>
      </c>
      <c r="J441" s="74">
        <v>300</v>
      </c>
      <c r="K441" s="75">
        <v>322.72000000000003</v>
      </c>
      <c r="L441" s="76">
        <f t="shared" si="32"/>
        <v>22.720000000000027</v>
      </c>
    </row>
    <row r="442" spans="9:12">
      <c r="I442" s="3" t="s">
        <v>35</v>
      </c>
      <c r="J442" s="3">
        <v>300</v>
      </c>
      <c r="K442" s="23">
        <v>236.74</v>
      </c>
      <c r="L442" s="18">
        <f t="shared" si="32"/>
        <v>63.259999999999991</v>
      </c>
    </row>
    <row r="443" spans="9:12">
      <c r="I443" s="3" t="s">
        <v>36</v>
      </c>
      <c r="J443" s="3">
        <v>350</v>
      </c>
      <c r="K443" s="17">
        <v>261.91000000000003</v>
      </c>
      <c r="L443" s="18">
        <f t="shared" si="32"/>
        <v>88.089999999999975</v>
      </c>
    </row>
    <row r="444" spans="9:12">
      <c r="I444" s="74" t="s">
        <v>37</v>
      </c>
      <c r="J444" s="74">
        <v>350</v>
      </c>
      <c r="K444" s="75">
        <v>369.51</v>
      </c>
      <c r="L444" s="76">
        <f t="shared" si="32"/>
        <v>19.509999999999991</v>
      </c>
    </row>
    <row r="445" spans="9:12">
      <c r="I445" s="3" t="s">
        <v>38</v>
      </c>
      <c r="J445" s="3">
        <v>350</v>
      </c>
      <c r="K445" s="17">
        <v>212.74</v>
      </c>
      <c r="L445" s="18">
        <f t="shared" si="32"/>
        <v>137.26</v>
      </c>
    </row>
    <row r="446" spans="9:12">
      <c r="I446" s="3" t="s">
        <v>39</v>
      </c>
      <c r="J446" s="3">
        <v>370</v>
      </c>
      <c r="K446" s="17">
        <v>259.89</v>
      </c>
      <c r="L446" s="18">
        <f t="shared" si="32"/>
        <v>110.11000000000001</v>
      </c>
    </row>
    <row r="447" spans="9:12">
      <c r="I447" s="3" t="s">
        <v>40</v>
      </c>
      <c r="J447" s="3">
        <v>370</v>
      </c>
      <c r="K447" s="17">
        <v>320.27</v>
      </c>
      <c r="L447" s="18">
        <f t="shared" si="32"/>
        <v>49.730000000000018</v>
      </c>
    </row>
    <row r="448" spans="9:12">
      <c r="I448" s="3" t="s">
        <v>41</v>
      </c>
      <c r="J448" s="3">
        <v>370</v>
      </c>
      <c r="K448" s="23">
        <v>236.49</v>
      </c>
      <c r="L448" s="18">
        <f t="shared" si="32"/>
        <v>133.51</v>
      </c>
    </row>
    <row r="449" spans="9:12">
      <c r="I449" s="3" t="s">
        <v>42</v>
      </c>
      <c r="J449" s="3">
        <v>400</v>
      </c>
      <c r="K449" s="17">
        <v>270.08999999999997</v>
      </c>
      <c r="L449" s="18">
        <f t="shared" si="32"/>
        <v>129.91000000000003</v>
      </c>
    </row>
    <row r="450" spans="9:12">
      <c r="I450" s="74" t="s">
        <v>43</v>
      </c>
      <c r="J450" s="74">
        <v>400</v>
      </c>
      <c r="K450" s="75">
        <v>430.15</v>
      </c>
      <c r="L450" s="76">
        <f t="shared" si="32"/>
        <v>30.149999999999977</v>
      </c>
    </row>
    <row r="451" spans="9:12">
      <c r="I451" s="37" t="s">
        <v>44</v>
      </c>
      <c r="J451" s="37">
        <v>400</v>
      </c>
      <c r="K451" s="42">
        <v>185.39</v>
      </c>
      <c r="L451" s="18">
        <f t="shared" si="32"/>
        <v>214.61</v>
      </c>
    </row>
    <row r="452" spans="9:12">
      <c r="I452" s="3" t="s">
        <v>45</v>
      </c>
      <c r="J452" s="3">
        <v>450</v>
      </c>
      <c r="K452" s="17">
        <v>259.87</v>
      </c>
      <c r="L452" s="18">
        <f t="shared" si="32"/>
        <v>190.13</v>
      </c>
    </row>
    <row r="455" spans="9:12">
      <c r="K455" s="22" t="s">
        <v>28</v>
      </c>
      <c r="L455" s="24">
        <f>MAX(L428:L452)</f>
        <v>352.52</v>
      </c>
    </row>
    <row r="456" spans="9:12">
      <c r="K456" s="22" t="s">
        <v>29</v>
      </c>
      <c r="L456" s="24">
        <f>MIN(L428:L452)</f>
        <v>0.69999999999998863</v>
      </c>
    </row>
    <row r="457" spans="9:12">
      <c r="K457" s="22" t="s">
        <v>30</v>
      </c>
      <c r="L457" s="24">
        <f>SUM(L428:L452)/25</f>
        <v>115.42</v>
      </c>
    </row>
    <row r="462" spans="9:12">
      <c r="I462" s="12" t="s">
        <v>6</v>
      </c>
      <c r="J462" s="11" t="s">
        <v>13</v>
      </c>
      <c r="K462" s="11" t="s">
        <v>14</v>
      </c>
      <c r="L462" s="19" t="s">
        <v>15</v>
      </c>
    </row>
    <row r="463" spans="9:12">
      <c r="I463" s="3" t="s">
        <v>18</v>
      </c>
      <c r="J463" s="3">
        <v>0</v>
      </c>
      <c r="K463" s="17">
        <v>58.83</v>
      </c>
      <c r="L463" s="18">
        <f>ABS(K463-J463)</f>
        <v>58.83</v>
      </c>
    </row>
    <row r="464" spans="9:12">
      <c r="I464" s="3" t="s">
        <v>19</v>
      </c>
      <c r="J464" s="3">
        <v>50</v>
      </c>
      <c r="K464" s="17">
        <v>101.58</v>
      </c>
      <c r="L464" s="18">
        <f t="shared" ref="L464:L487" si="33">ABS(K464-J464)</f>
        <v>51.58</v>
      </c>
    </row>
    <row r="465" spans="9:12">
      <c r="I465" s="3" t="s">
        <v>20</v>
      </c>
      <c r="J465" s="3">
        <v>-50</v>
      </c>
      <c r="K465" s="17">
        <v>45.5</v>
      </c>
      <c r="L465" s="18">
        <f t="shared" si="33"/>
        <v>95.5</v>
      </c>
    </row>
    <row r="466" spans="9:12">
      <c r="I466" s="3" t="s">
        <v>21</v>
      </c>
      <c r="J466" s="3">
        <v>0</v>
      </c>
      <c r="K466" s="17">
        <v>45.58</v>
      </c>
      <c r="L466" s="18">
        <f t="shared" si="33"/>
        <v>45.58</v>
      </c>
    </row>
    <row r="467" spans="9:12">
      <c r="I467" s="77" t="s">
        <v>22</v>
      </c>
      <c r="J467" s="77">
        <v>70</v>
      </c>
      <c r="K467" s="78">
        <v>63.8</v>
      </c>
      <c r="L467" s="34">
        <f t="shared" si="33"/>
        <v>6.2000000000000028</v>
      </c>
    </row>
    <row r="468" spans="9:12">
      <c r="I468" s="3" t="s">
        <v>23</v>
      </c>
      <c r="J468" s="3">
        <v>-70</v>
      </c>
      <c r="K468" s="23">
        <v>25.41</v>
      </c>
      <c r="L468" s="18">
        <f t="shared" si="33"/>
        <v>95.41</v>
      </c>
    </row>
    <row r="469" spans="9:12">
      <c r="I469" s="77" t="s">
        <v>24</v>
      </c>
      <c r="J469" s="77">
        <v>0</v>
      </c>
      <c r="K469" s="78">
        <v>21.85</v>
      </c>
      <c r="L469" s="34">
        <f t="shared" si="33"/>
        <v>21.85</v>
      </c>
    </row>
    <row r="470" spans="9:12">
      <c r="I470" s="3" t="s">
        <v>25</v>
      </c>
      <c r="J470" s="3">
        <v>90</v>
      </c>
      <c r="K470" s="17">
        <v>43.22</v>
      </c>
      <c r="L470" s="18">
        <f t="shared" si="33"/>
        <v>46.78</v>
      </c>
    </row>
    <row r="471" spans="9:12">
      <c r="I471" s="3" t="s">
        <v>26</v>
      </c>
      <c r="J471" s="3">
        <v>-90</v>
      </c>
      <c r="K471" s="17">
        <v>14.27</v>
      </c>
      <c r="L471" s="18">
        <f t="shared" si="33"/>
        <v>104.27</v>
      </c>
    </row>
    <row r="472" spans="9:12">
      <c r="I472" s="77" t="s">
        <v>27</v>
      </c>
      <c r="J472" s="77">
        <v>0</v>
      </c>
      <c r="K472" s="78">
        <v>5.38</v>
      </c>
      <c r="L472" s="34">
        <f t="shared" si="33"/>
        <v>5.38</v>
      </c>
    </row>
    <row r="473" spans="9:12">
      <c r="I473" s="3" t="s">
        <v>31</v>
      </c>
      <c r="J473" s="3">
        <v>100</v>
      </c>
      <c r="K473" s="17">
        <v>5.32</v>
      </c>
      <c r="L473" s="18">
        <f t="shared" si="33"/>
        <v>94.68</v>
      </c>
    </row>
    <row r="474" spans="9:12">
      <c r="I474" s="3" t="s">
        <v>32</v>
      </c>
      <c r="J474" s="3">
        <v>-100</v>
      </c>
      <c r="K474" s="17">
        <v>3.38</v>
      </c>
      <c r="L474" s="18">
        <f t="shared" si="33"/>
        <v>103.38</v>
      </c>
    </row>
    <row r="475" spans="9:12">
      <c r="I475" s="77" t="s">
        <v>33</v>
      </c>
      <c r="J475" s="77">
        <v>0</v>
      </c>
      <c r="K475" s="78">
        <v>-3.52</v>
      </c>
      <c r="L475" s="34">
        <f t="shared" si="33"/>
        <v>3.52</v>
      </c>
    </row>
    <row r="476" spans="9:12">
      <c r="I476" s="3" t="s">
        <v>34</v>
      </c>
      <c r="J476" s="3">
        <v>10</v>
      </c>
      <c r="K476" s="23">
        <v>-12.42</v>
      </c>
      <c r="L476" s="18">
        <f t="shared" si="33"/>
        <v>22.42</v>
      </c>
    </row>
    <row r="477" spans="9:12">
      <c r="I477" s="77" t="s">
        <v>35</v>
      </c>
      <c r="J477" s="77">
        <v>-10</v>
      </c>
      <c r="K477" s="78">
        <v>-3.42</v>
      </c>
      <c r="L477" s="34">
        <f t="shared" si="33"/>
        <v>6.58</v>
      </c>
    </row>
    <row r="478" spans="9:12">
      <c r="I478" s="77" t="s">
        <v>36</v>
      </c>
      <c r="J478" s="77">
        <v>0</v>
      </c>
      <c r="K478" s="79">
        <v>-27.14</v>
      </c>
      <c r="L478" s="34">
        <f t="shared" si="33"/>
        <v>27.14</v>
      </c>
    </row>
    <row r="479" spans="9:12">
      <c r="I479" s="3" t="s">
        <v>37</v>
      </c>
      <c r="J479" s="3">
        <v>40</v>
      </c>
      <c r="K479" s="17">
        <v>-33.83</v>
      </c>
      <c r="L479" s="18">
        <f t="shared" si="33"/>
        <v>73.83</v>
      </c>
    </row>
    <row r="480" spans="9:12">
      <c r="I480" s="77" t="s">
        <v>38</v>
      </c>
      <c r="J480" s="77">
        <v>-40</v>
      </c>
      <c r="K480" s="78">
        <v>-24.87</v>
      </c>
      <c r="L480" s="34">
        <f t="shared" si="33"/>
        <v>15.129999999999999</v>
      </c>
    </row>
    <row r="481" spans="9:12">
      <c r="I481" s="3" t="s">
        <v>39</v>
      </c>
      <c r="J481" s="3">
        <v>0</v>
      </c>
      <c r="K481" s="17">
        <v>-31.71</v>
      </c>
      <c r="L481" s="18">
        <f t="shared" si="33"/>
        <v>31.71</v>
      </c>
    </row>
    <row r="482" spans="9:12">
      <c r="I482" s="3" t="s">
        <v>40</v>
      </c>
      <c r="J482" s="3">
        <v>20</v>
      </c>
      <c r="K482" s="17">
        <v>-41.32</v>
      </c>
      <c r="L482" s="18">
        <f t="shared" si="33"/>
        <v>61.32</v>
      </c>
    </row>
    <row r="483" spans="9:12">
      <c r="I483" s="77" t="s">
        <v>41</v>
      </c>
      <c r="J483" s="77">
        <v>-20</v>
      </c>
      <c r="K483" s="78">
        <v>-30.17</v>
      </c>
      <c r="L483" s="34">
        <f t="shared" si="33"/>
        <v>10.170000000000002</v>
      </c>
    </row>
    <row r="484" spans="9:12">
      <c r="I484" s="3" t="s">
        <v>42</v>
      </c>
      <c r="J484" s="3">
        <v>0</v>
      </c>
      <c r="K484" s="23">
        <v>-44.29</v>
      </c>
      <c r="L484" s="18">
        <f t="shared" si="33"/>
        <v>44.29</v>
      </c>
    </row>
    <row r="485" spans="9:12">
      <c r="I485" s="3" t="s">
        <v>43</v>
      </c>
      <c r="J485" s="3">
        <v>80</v>
      </c>
      <c r="K485" s="17">
        <v>-65.36</v>
      </c>
      <c r="L485" s="18">
        <f t="shared" si="33"/>
        <v>145.36000000000001</v>
      </c>
    </row>
    <row r="486" spans="9:12">
      <c r="I486" s="37" t="s">
        <v>44</v>
      </c>
      <c r="J486" s="37">
        <v>-80</v>
      </c>
      <c r="K486" s="42">
        <v>-35.32</v>
      </c>
      <c r="L486" s="18">
        <f t="shared" si="33"/>
        <v>44.68</v>
      </c>
    </row>
    <row r="487" spans="9:12">
      <c r="I487" s="3" t="s">
        <v>45</v>
      </c>
      <c r="J487" s="3">
        <v>0</v>
      </c>
      <c r="K487" s="17">
        <v>-55.65</v>
      </c>
      <c r="L487" s="18">
        <f t="shared" si="33"/>
        <v>55.65</v>
      </c>
    </row>
    <row r="490" spans="9:12">
      <c r="K490" s="22" t="s">
        <v>28</v>
      </c>
      <c r="L490" s="24">
        <f>MAX(L463:L487)</f>
        <v>145.36000000000001</v>
      </c>
    </row>
    <row r="491" spans="9:12">
      <c r="K491" s="22" t="s">
        <v>29</v>
      </c>
      <c r="L491" s="24">
        <f>MIN(L463:L487)</f>
        <v>3.52</v>
      </c>
    </row>
    <row r="492" spans="9:12">
      <c r="K492" s="22" t="s">
        <v>30</v>
      </c>
      <c r="L492" s="24">
        <f>SUM(L463:L487)/25</f>
        <v>50.849600000000002</v>
      </c>
    </row>
    <row r="497" spans="9:12">
      <c r="I497" s="13" t="s">
        <v>6</v>
      </c>
      <c r="J497" s="26" t="s">
        <v>16</v>
      </c>
      <c r="K497" s="26" t="s">
        <v>17</v>
      </c>
      <c r="L497" s="27" t="s">
        <v>15</v>
      </c>
    </row>
    <row r="498" spans="9:12">
      <c r="I498" s="3" t="s">
        <v>18</v>
      </c>
      <c r="J498" s="16">
        <v>261.72504656604804</v>
      </c>
      <c r="K498" s="23">
        <v>323.47000000000003</v>
      </c>
      <c r="L498" s="73">
        <f>ABS(K498-J498)</f>
        <v>61.744953433951991</v>
      </c>
    </row>
    <row r="499" spans="9:12">
      <c r="I499" s="3" t="s">
        <v>19</v>
      </c>
      <c r="J499" s="16">
        <v>266.45825188948453</v>
      </c>
      <c r="K499" s="23">
        <v>510.49</v>
      </c>
      <c r="L499" s="73">
        <f t="shared" ref="L499:L522" si="34">ABS(K499-J499)</f>
        <v>244.03174811051548</v>
      </c>
    </row>
    <row r="500" spans="9:12">
      <c r="I500" s="80" t="s">
        <v>20</v>
      </c>
      <c r="J500" s="81">
        <v>266.45825188948453</v>
      </c>
      <c r="K500" s="82">
        <v>255.75</v>
      </c>
      <c r="L500" s="83">
        <f t="shared" si="34"/>
        <v>10.708251889484529</v>
      </c>
    </row>
    <row r="501" spans="9:12">
      <c r="I501" s="80" t="s">
        <v>21</v>
      </c>
      <c r="J501" s="81">
        <v>284.25340807103788</v>
      </c>
      <c r="K501" s="82">
        <v>310.32</v>
      </c>
      <c r="L501" s="83">
        <f t="shared" si="34"/>
        <v>26.066591928962112</v>
      </c>
    </row>
    <row r="502" spans="9:12">
      <c r="I502" s="3" t="s">
        <v>22</v>
      </c>
      <c r="J502" s="16">
        <v>292.74562336608892</v>
      </c>
      <c r="K502" s="23">
        <v>577.41999999999996</v>
      </c>
      <c r="L502" s="73">
        <f t="shared" si="34"/>
        <v>284.67437663391104</v>
      </c>
    </row>
    <row r="503" spans="9:12">
      <c r="I503" s="3" t="s">
        <v>23</v>
      </c>
      <c r="J503" s="16">
        <v>292.74562336608892</v>
      </c>
      <c r="K503" s="23">
        <v>254.03</v>
      </c>
      <c r="L503" s="73">
        <f t="shared" si="34"/>
        <v>38.71562336608892</v>
      </c>
    </row>
    <row r="504" spans="9:12">
      <c r="I504" s="80" t="s">
        <v>24</v>
      </c>
      <c r="J504" s="81">
        <v>308.05843601498725</v>
      </c>
      <c r="K504" s="82">
        <v>309.39999999999998</v>
      </c>
      <c r="L504" s="83">
        <f t="shared" si="34"/>
        <v>1.3415639850127263</v>
      </c>
    </row>
    <row r="505" spans="9:12">
      <c r="I505" s="3" t="s">
        <v>25</v>
      </c>
      <c r="J505" s="16">
        <v>320.93613071762422</v>
      </c>
      <c r="K505" s="23">
        <v>630.30999999999995</v>
      </c>
      <c r="L505" s="73">
        <f t="shared" si="34"/>
        <v>309.37386928237572</v>
      </c>
    </row>
    <row r="506" spans="9:12">
      <c r="I506" s="3" t="s">
        <v>26</v>
      </c>
      <c r="J506" s="16">
        <v>320.93613071762422</v>
      </c>
      <c r="K506" s="23">
        <v>243.13</v>
      </c>
      <c r="L506" s="73">
        <f t="shared" si="34"/>
        <v>77.806130717624228</v>
      </c>
    </row>
    <row r="507" spans="9:12">
      <c r="I507" s="80" t="s">
        <v>27</v>
      </c>
      <c r="J507" s="81">
        <v>332.86633954186476</v>
      </c>
      <c r="K507" s="82">
        <v>311.27</v>
      </c>
      <c r="L507" s="83">
        <f t="shared" si="34"/>
        <v>21.596339541864779</v>
      </c>
    </row>
    <row r="508" spans="9:12">
      <c r="I508" s="3" t="s">
        <v>31</v>
      </c>
      <c r="J508" s="16">
        <v>347.56294393965533</v>
      </c>
      <c r="K508" s="23">
        <v>616.59</v>
      </c>
      <c r="L508" s="73">
        <f t="shared" si="34"/>
        <v>269.02705606034471</v>
      </c>
    </row>
    <row r="509" spans="9:12">
      <c r="I509" s="3" t="s">
        <v>32</v>
      </c>
      <c r="J509" s="16">
        <v>347.56294393965533</v>
      </c>
      <c r="K509" s="23">
        <v>239.44</v>
      </c>
      <c r="L509" s="73">
        <f t="shared" si="34"/>
        <v>108.12294393965533</v>
      </c>
    </row>
    <row r="510" spans="9:12">
      <c r="I510" s="3" t="s">
        <v>33</v>
      </c>
      <c r="J510" s="16">
        <v>349.85711369071805</v>
      </c>
      <c r="K510" s="23">
        <v>317.14999999999998</v>
      </c>
      <c r="L510" s="73">
        <f t="shared" si="34"/>
        <v>32.707113690718074</v>
      </c>
    </row>
    <row r="511" spans="9:12">
      <c r="I511" s="80" t="s">
        <v>34</v>
      </c>
      <c r="J511" s="81">
        <v>350</v>
      </c>
      <c r="K511" s="82">
        <v>369.73</v>
      </c>
      <c r="L511" s="83">
        <f t="shared" si="34"/>
        <v>19.730000000000018</v>
      </c>
    </row>
    <row r="512" spans="9:12">
      <c r="I512" s="3" t="s">
        <v>35</v>
      </c>
      <c r="J512" s="16">
        <v>350</v>
      </c>
      <c r="K512" s="23">
        <v>297.42</v>
      </c>
      <c r="L512" s="73">
        <f t="shared" si="34"/>
        <v>52.579999999999984</v>
      </c>
    </row>
    <row r="513" spans="9:12">
      <c r="I513" s="3" t="s">
        <v>36</v>
      </c>
      <c r="J513" s="16">
        <v>393.57337308308854</v>
      </c>
      <c r="K513" s="23">
        <v>318.95999999999998</v>
      </c>
      <c r="L513" s="73">
        <f t="shared" si="34"/>
        <v>74.613373083088561</v>
      </c>
    </row>
    <row r="514" spans="9:12">
      <c r="I514" s="80" t="s">
        <v>37</v>
      </c>
      <c r="J514" s="81">
        <v>395.60080889704966</v>
      </c>
      <c r="K514" s="82">
        <v>412.41</v>
      </c>
      <c r="L514" s="83">
        <f t="shared" si="34"/>
        <v>16.809191102950365</v>
      </c>
    </row>
    <row r="515" spans="9:12">
      <c r="I515" s="3" t="s">
        <v>38</v>
      </c>
      <c r="J515" s="16">
        <v>395.60080889704966</v>
      </c>
      <c r="K515" s="23">
        <v>279.77999999999997</v>
      </c>
      <c r="L515" s="73">
        <f t="shared" si="34"/>
        <v>115.82080889704969</v>
      </c>
    </row>
    <row r="516" spans="9:12">
      <c r="I516" s="3" t="s">
        <v>39</v>
      </c>
      <c r="J516" s="16">
        <v>411.46081222881969</v>
      </c>
      <c r="K516" s="23">
        <v>317.72000000000003</v>
      </c>
      <c r="L516" s="73">
        <f t="shared" si="34"/>
        <v>93.740812228819664</v>
      </c>
    </row>
    <row r="517" spans="9:12">
      <c r="I517" s="3" t="s">
        <v>40</v>
      </c>
      <c r="J517" s="16">
        <v>411.94659848091959</v>
      </c>
      <c r="K517" s="23">
        <v>369.7</v>
      </c>
      <c r="L517" s="73">
        <f t="shared" si="34"/>
        <v>42.246598480919602</v>
      </c>
    </row>
    <row r="518" spans="9:12">
      <c r="I518" s="3" t="s">
        <v>41</v>
      </c>
      <c r="J518" s="16">
        <v>411.94659848091959</v>
      </c>
      <c r="K518" s="23">
        <v>298.73</v>
      </c>
      <c r="L518" s="73">
        <f t="shared" si="34"/>
        <v>113.21659848091957</v>
      </c>
    </row>
    <row r="519" spans="9:12">
      <c r="I519" s="3" t="s">
        <v>42</v>
      </c>
      <c r="J519" s="16">
        <v>438.63424398922615</v>
      </c>
      <c r="K519" s="23">
        <v>327.58</v>
      </c>
      <c r="L519" s="73">
        <f t="shared" si="34"/>
        <v>111.05424398922617</v>
      </c>
    </row>
    <row r="520" spans="9:12">
      <c r="I520" s="80" t="s">
        <v>43</v>
      </c>
      <c r="J520" s="81">
        <v>445.86993619215906</v>
      </c>
      <c r="K520" s="82">
        <v>470.85</v>
      </c>
      <c r="L520" s="83">
        <f t="shared" si="34"/>
        <v>24.980063807840963</v>
      </c>
    </row>
    <row r="521" spans="9:12">
      <c r="I521" s="37" t="s">
        <v>44</v>
      </c>
      <c r="J521" s="38">
        <v>445.86993619215906</v>
      </c>
      <c r="K521" s="72">
        <v>260.8</v>
      </c>
      <c r="L521" s="73">
        <f t="shared" si="34"/>
        <v>185.06993619215905</v>
      </c>
    </row>
    <row r="522" spans="9:12">
      <c r="I522" s="3" t="s">
        <v>45</v>
      </c>
      <c r="J522" s="16">
        <v>484.66483264210535</v>
      </c>
      <c r="K522" s="23">
        <v>320.98</v>
      </c>
      <c r="L522" s="73">
        <f t="shared" si="34"/>
        <v>163.68483264210533</v>
      </c>
    </row>
    <row r="525" spans="9:12">
      <c r="K525" s="22" t="s">
        <v>28</v>
      </c>
      <c r="L525" s="24">
        <f>MAX(L498:L522)</f>
        <v>309.37386928237572</v>
      </c>
    </row>
    <row r="526" spans="9:12">
      <c r="K526" s="22" t="s">
        <v>29</v>
      </c>
      <c r="L526" s="24">
        <f>MIN(L498:L522)</f>
        <v>1.3415639850127263</v>
      </c>
    </row>
    <row r="527" spans="9:12">
      <c r="K527" s="22" t="s">
        <v>30</v>
      </c>
      <c r="L527" s="24">
        <f>SUM(L498:L522)/25</f>
        <v>99.97852085942354</v>
      </c>
    </row>
  </sheetData>
  <mergeCells count="20">
    <mergeCell ref="A393:C393"/>
    <mergeCell ref="A398:E398"/>
    <mergeCell ref="F398:J398"/>
    <mergeCell ref="B35:E35"/>
    <mergeCell ref="F35:J35"/>
    <mergeCell ref="A101:C101"/>
    <mergeCell ref="B106:E106"/>
    <mergeCell ref="F106:J106"/>
    <mergeCell ref="A30:C30"/>
    <mergeCell ref="A1:C1"/>
    <mergeCell ref="B5:E5"/>
    <mergeCell ref="F5:J5"/>
    <mergeCell ref="B21:E21"/>
    <mergeCell ref="F21:J21"/>
    <mergeCell ref="B319:E319"/>
    <mergeCell ref="F319:J319"/>
    <mergeCell ref="A314:C314"/>
    <mergeCell ref="A174:C174"/>
    <mergeCell ref="B179:E179"/>
    <mergeCell ref="F179:J179"/>
  </mergeCells>
  <pageMargins left="0.7" right="0.7" top="0.75" bottom="0.75" header="0.3" footer="0.3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53AE-05FE-4343-86A2-73C17600B97E}">
  <dimension ref="A1:K118"/>
  <sheetViews>
    <sheetView topLeftCell="A92" workbookViewId="0">
      <selection activeCell="K108" sqref="K108"/>
    </sheetView>
  </sheetViews>
  <sheetFormatPr defaultRowHeight="15"/>
  <cols>
    <col min="1" max="1" width="18.7109375" customWidth="1"/>
    <col min="2" max="2" width="19.42578125" customWidth="1"/>
    <col min="3" max="3" width="22.85546875" customWidth="1"/>
    <col min="4" max="4" width="21.5703125" customWidth="1"/>
    <col min="8" max="8" width="18.42578125" customWidth="1"/>
    <col min="9" max="9" width="20.140625" customWidth="1"/>
    <col min="10" max="10" width="23.7109375" customWidth="1"/>
    <col min="11" max="11" width="21.5703125" customWidth="1"/>
  </cols>
  <sheetData>
    <row r="1" spans="1:11">
      <c r="A1" s="63" t="s">
        <v>0</v>
      </c>
      <c r="B1" s="64"/>
      <c r="C1" s="66"/>
      <c r="H1" s="63" t="s">
        <v>0</v>
      </c>
      <c r="I1" s="64"/>
      <c r="J1" s="66"/>
    </row>
    <row r="2" spans="1:11">
      <c r="A2" s="7" t="s">
        <v>1</v>
      </c>
      <c r="B2" s="9" t="s">
        <v>2</v>
      </c>
      <c r="C2" s="9" t="s">
        <v>3</v>
      </c>
      <c r="H2" s="7" t="s">
        <v>1</v>
      </c>
      <c r="I2" s="9" t="s">
        <v>2</v>
      </c>
      <c r="J2" s="9" t="s">
        <v>3</v>
      </c>
    </row>
    <row r="3" spans="1:11">
      <c r="A3" s="3">
        <v>145</v>
      </c>
      <c r="B3" s="3">
        <v>59</v>
      </c>
      <c r="C3" s="3">
        <v>1.0297442586766501</v>
      </c>
      <c r="H3" s="3">
        <v>125</v>
      </c>
      <c r="I3" s="3">
        <v>59</v>
      </c>
      <c r="J3" s="3">
        <v>1.0297442586766501</v>
      </c>
    </row>
    <row r="6" spans="1:11">
      <c r="A6" s="4" t="s">
        <v>6</v>
      </c>
      <c r="B6" s="11" t="s">
        <v>13</v>
      </c>
      <c r="C6" s="2" t="s">
        <v>14</v>
      </c>
      <c r="D6" s="11" t="s">
        <v>15</v>
      </c>
      <c r="H6" s="4" t="s">
        <v>6</v>
      </c>
      <c r="I6" s="11" t="s">
        <v>13</v>
      </c>
      <c r="J6" s="11" t="s">
        <v>14</v>
      </c>
      <c r="K6" s="19" t="s">
        <v>15</v>
      </c>
    </row>
    <row r="7" spans="1:11">
      <c r="A7" s="3" t="s">
        <v>18</v>
      </c>
      <c r="B7" s="3">
        <v>280</v>
      </c>
      <c r="C7" s="17">
        <v>273.24</v>
      </c>
      <c r="D7" s="32">
        <f>ABS(B7-C7)</f>
        <v>6.7599999999999909</v>
      </c>
      <c r="H7" s="3" t="s">
        <v>18</v>
      </c>
      <c r="I7" s="3">
        <v>280</v>
      </c>
      <c r="J7" s="17">
        <v>409.94</v>
      </c>
      <c r="K7" s="18">
        <f>ABS(I7-J7)</f>
        <v>129.94</v>
      </c>
    </row>
    <row r="8" spans="1:11">
      <c r="A8" s="3" t="s">
        <v>19</v>
      </c>
      <c r="B8" s="3">
        <v>200</v>
      </c>
      <c r="C8" s="17">
        <v>342.97</v>
      </c>
      <c r="D8" s="3">
        <f t="shared" ref="D8:D16" si="0">ABS(B8-C8)</f>
        <v>142.97000000000003</v>
      </c>
      <c r="H8" s="3" t="s">
        <v>19</v>
      </c>
      <c r="I8" s="3">
        <v>200</v>
      </c>
      <c r="J8" s="17">
        <v>257.33999999999997</v>
      </c>
      <c r="K8" s="18">
        <f t="shared" ref="K8:K16" si="1">ABS(I8-J8)</f>
        <v>57.339999999999975</v>
      </c>
    </row>
    <row r="9" spans="1:11">
      <c r="A9" s="3" t="s">
        <v>20</v>
      </c>
      <c r="B9" s="3">
        <v>185</v>
      </c>
      <c r="C9" s="17">
        <v>166.39</v>
      </c>
      <c r="D9" s="32">
        <f t="shared" si="0"/>
        <v>18.610000000000014</v>
      </c>
      <c r="H9" s="3" t="s">
        <v>20</v>
      </c>
      <c r="I9" s="3">
        <v>185</v>
      </c>
      <c r="J9" s="17">
        <v>134.88</v>
      </c>
      <c r="K9" s="18">
        <f t="shared" si="1"/>
        <v>50.120000000000005</v>
      </c>
    </row>
    <row r="10" spans="1:11">
      <c r="A10" s="3" t="s">
        <v>21</v>
      </c>
      <c r="B10" s="3">
        <v>360</v>
      </c>
      <c r="C10" s="17">
        <v>634.66</v>
      </c>
      <c r="D10" s="3">
        <f t="shared" si="0"/>
        <v>274.65999999999997</v>
      </c>
      <c r="H10" s="3" t="s">
        <v>21</v>
      </c>
      <c r="I10" s="3">
        <v>360</v>
      </c>
      <c r="J10" s="17">
        <v>580.85</v>
      </c>
      <c r="K10" s="18">
        <f t="shared" si="1"/>
        <v>220.85000000000002</v>
      </c>
    </row>
    <row r="11" spans="1:11">
      <c r="A11" s="3" t="s">
        <v>22</v>
      </c>
      <c r="B11" s="3">
        <v>235</v>
      </c>
      <c r="C11" s="17">
        <v>480.32</v>
      </c>
      <c r="D11" s="3">
        <f t="shared" si="0"/>
        <v>245.32</v>
      </c>
      <c r="H11" s="3" t="s">
        <v>22</v>
      </c>
      <c r="I11" s="3">
        <v>235</v>
      </c>
      <c r="J11" s="17">
        <v>514.59</v>
      </c>
      <c r="K11" s="18">
        <f t="shared" si="1"/>
        <v>279.59000000000003</v>
      </c>
    </row>
    <row r="12" spans="1:11">
      <c r="A12" s="3" t="s">
        <v>23</v>
      </c>
      <c r="B12" s="3">
        <v>255</v>
      </c>
      <c r="C12" s="17">
        <v>191.22</v>
      </c>
      <c r="D12" s="3">
        <f t="shared" si="0"/>
        <v>63.78</v>
      </c>
      <c r="H12" s="3" t="s">
        <v>23</v>
      </c>
      <c r="I12" s="3">
        <v>255</v>
      </c>
      <c r="J12" s="17">
        <v>505.49</v>
      </c>
      <c r="K12" s="18">
        <f t="shared" si="1"/>
        <v>250.49</v>
      </c>
    </row>
    <row r="13" spans="1:11">
      <c r="A13" s="3" t="s">
        <v>24</v>
      </c>
      <c r="B13" s="3">
        <v>255</v>
      </c>
      <c r="C13" s="17">
        <v>250.75</v>
      </c>
      <c r="D13" s="32">
        <f t="shared" si="0"/>
        <v>4.25</v>
      </c>
      <c r="H13" s="3" t="s">
        <v>24</v>
      </c>
      <c r="I13" s="3">
        <v>255</v>
      </c>
      <c r="J13" s="17">
        <v>261.32</v>
      </c>
      <c r="K13" s="33">
        <f t="shared" si="1"/>
        <v>6.3199999999999932</v>
      </c>
    </row>
    <row r="14" spans="1:11">
      <c r="A14" s="3" t="s">
        <v>25</v>
      </c>
      <c r="B14" s="3">
        <v>340</v>
      </c>
      <c r="C14" s="17">
        <v>451.91</v>
      </c>
      <c r="D14" s="3">
        <f t="shared" si="0"/>
        <v>111.91000000000003</v>
      </c>
      <c r="H14" s="3" t="s">
        <v>25</v>
      </c>
      <c r="I14" s="3">
        <v>340</v>
      </c>
      <c r="J14" s="17">
        <v>206.22</v>
      </c>
      <c r="K14" s="18">
        <f t="shared" si="1"/>
        <v>133.78</v>
      </c>
    </row>
    <row r="15" spans="1:11">
      <c r="A15" s="3" t="s">
        <v>26</v>
      </c>
      <c r="B15" s="3">
        <v>160</v>
      </c>
      <c r="C15" s="17">
        <v>345.53</v>
      </c>
      <c r="D15" s="3">
        <f t="shared" si="0"/>
        <v>185.52999999999997</v>
      </c>
      <c r="H15" s="3" t="s">
        <v>26</v>
      </c>
      <c r="I15" s="3">
        <v>160</v>
      </c>
      <c r="J15" s="17">
        <v>246.03</v>
      </c>
      <c r="K15" s="18">
        <f t="shared" si="1"/>
        <v>86.03</v>
      </c>
    </row>
    <row r="16" spans="1:11">
      <c r="A16" s="3" t="s">
        <v>27</v>
      </c>
      <c r="B16" s="3">
        <v>220</v>
      </c>
      <c r="C16" s="17">
        <v>137.04</v>
      </c>
      <c r="D16" s="3">
        <f t="shared" si="0"/>
        <v>82.960000000000008</v>
      </c>
      <c r="H16" s="3" t="s">
        <v>27</v>
      </c>
      <c r="I16" s="3">
        <v>220</v>
      </c>
      <c r="J16" s="17">
        <v>510.73</v>
      </c>
      <c r="K16" s="18">
        <f t="shared" si="1"/>
        <v>290.73</v>
      </c>
    </row>
    <row r="17" spans="1:11">
      <c r="A17" s="1"/>
      <c r="B17" s="1"/>
      <c r="C17" s="1"/>
      <c r="D17" s="1"/>
    </row>
    <row r="18" spans="1:11">
      <c r="A18" s="1"/>
      <c r="B18" s="1"/>
      <c r="C18" s="21" t="s">
        <v>28</v>
      </c>
      <c r="D18" s="3">
        <f>MAX(D7:D16)</f>
        <v>274.65999999999997</v>
      </c>
      <c r="J18" s="22" t="s">
        <v>28</v>
      </c>
      <c r="K18" s="18">
        <f>MAX(K7:K16)</f>
        <v>290.73</v>
      </c>
    </row>
    <row r="19" spans="1:11">
      <c r="A19" s="1"/>
      <c r="B19" s="1"/>
      <c r="C19" s="21" t="s">
        <v>29</v>
      </c>
      <c r="D19" s="3">
        <f>MIN(D7:D16)</f>
        <v>4.25</v>
      </c>
      <c r="J19" s="22" t="s">
        <v>29</v>
      </c>
      <c r="K19" s="18">
        <f>MIN(K7:K16)</f>
        <v>6.3199999999999932</v>
      </c>
    </row>
    <row r="20" spans="1:11">
      <c r="A20" s="1"/>
      <c r="B20" s="1"/>
      <c r="C20" s="21" t="s">
        <v>30</v>
      </c>
      <c r="D20" s="3">
        <f>(SUM(D7:D16))/10</f>
        <v>113.675</v>
      </c>
      <c r="J20" s="22" t="s">
        <v>30</v>
      </c>
      <c r="K20" s="18">
        <f>SUM(K7:K16)/10</f>
        <v>150.51900000000001</v>
      </c>
    </row>
    <row r="24" spans="1:11">
      <c r="A24" s="12" t="s">
        <v>6</v>
      </c>
      <c r="B24" s="11" t="s">
        <v>13</v>
      </c>
      <c r="C24" s="11" t="s">
        <v>14</v>
      </c>
      <c r="D24" s="19" t="s">
        <v>15</v>
      </c>
      <c r="H24" s="12" t="s">
        <v>6</v>
      </c>
      <c r="I24" s="11" t="s">
        <v>13</v>
      </c>
      <c r="J24" s="11" t="s">
        <v>14</v>
      </c>
      <c r="K24" s="19" t="s">
        <v>15</v>
      </c>
    </row>
    <row r="25" spans="1:11">
      <c r="A25" s="3" t="s">
        <v>18</v>
      </c>
      <c r="B25" s="3">
        <v>-25</v>
      </c>
      <c r="C25" s="17">
        <v>-24.65</v>
      </c>
      <c r="D25" s="34">
        <f>ABS(B25-C25)</f>
        <v>0.35000000000000142</v>
      </c>
      <c r="H25" s="3" t="s">
        <v>18</v>
      </c>
      <c r="I25" s="3">
        <v>-25</v>
      </c>
      <c r="J25" s="17">
        <v>-12.35</v>
      </c>
      <c r="K25" s="34">
        <f>ABS(I25-J25)</f>
        <v>12.65</v>
      </c>
    </row>
    <row r="26" spans="1:11">
      <c r="A26" s="3" t="s">
        <v>19</v>
      </c>
      <c r="B26" s="3">
        <v>0</v>
      </c>
      <c r="C26" s="17">
        <v>20.239999999999998</v>
      </c>
      <c r="D26" s="34">
        <f t="shared" ref="D26:D34" si="2">ABS(B26-C26)</f>
        <v>20.239999999999998</v>
      </c>
      <c r="H26" s="3" t="s">
        <v>19</v>
      </c>
      <c r="I26" s="3">
        <v>0</v>
      </c>
      <c r="J26" s="17">
        <v>36.56</v>
      </c>
      <c r="K26" s="18">
        <f t="shared" ref="K26:K34" si="3">ABS(I26-J26)</f>
        <v>36.56</v>
      </c>
    </row>
    <row r="27" spans="1:11">
      <c r="A27" s="3" t="s">
        <v>20</v>
      </c>
      <c r="B27" s="3">
        <v>-75</v>
      </c>
      <c r="C27" s="17">
        <v>20.100000000000001</v>
      </c>
      <c r="D27" s="18">
        <f t="shared" si="2"/>
        <v>95.1</v>
      </c>
      <c r="H27" s="3" t="s">
        <v>20</v>
      </c>
      <c r="I27" s="3">
        <v>-75</v>
      </c>
      <c r="J27" s="17">
        <v>23.6</v>
      </c>
      <c r="K27" s="18">
        <f t="shared" si="3"/>
        <v>98.6</v>
      </c>
    </row>
    <row r="28" spans="1:11">
      <c r="A28" s="3" t="s">
        <v>21</v>
      </c>
      <c r="B28" s="3">
        <v>85</v>
      </c>
      <c r="C28" s="17">
        <v>-87.32</v>
      </c>
      <c r="D28" s="18">
        <f t="shared" si="2"/>
        <v>172.32</v>
      </c>
      <c r="H28" s="3" t="s">
        <v>21</v>
      </c>
      <c r="I28" s="3">
        <v>85</v>
      </c>
      <c r="J28" s="17">
        <v>-68.12</v>
      </c>
      <c r="K28" s="18">
        <f t="shared" si="3"/>
        <v>153.12</v>
      </c>
    </row>
    <row r="29" spans="1:11">
      <c r="A29" s="3" t="s">
        <v>22</v>
      </c>
      <c r="B29" s="3">
        <v>45</v>
      </c>
      <c r="C29" s="17">
        <v>8.74</v>
      </c>
      <c r="D29" s="18">
        <f t="shared" si="2"/>
        <v>36.26</v>
      </c>
      <c r="H29" s="3" t="s">
        <v>22</v>
      </c>
      <c r="I29" s="3">
        <v>45</v>
      </c>
      <c r="J29" s="17">
        <v>35.56</v>
      </c>
      <c r="K29" s="34">
        <f t="shared" si="3"/>
        <v>9.4399999999999977</v>
      </c>
    </row>
    <row r="30" spans="1:11">
      <c r="A30" s="3" t="s">
        <v>23</v>
      </c>
      <c r="B30" s="3">
        <v>75</v>
      </c>
      <c r="C30" s="17">
        <v>-11.9</v>
      </c>
      <c r="D30" s="18">
        <f t="shared" si="2"/>
        <v>86.9</v>
      </c>
      <c r="H30" s="3" t="s">
        <v>23</v>
      </c>
      <c r="I30" s="3">
        <v>75</v>
      </c>
      <c r="J30" s="23">
        <v>15.6</v>
      </c>
      <c r="K30" s="18">
        <f t="shared" si="3"/>
        <v>59.4</v>
      </c>
    </row>
    <row r="31" spans="1:11">
      <c r="A31" s="3" t="s">
        <v>24</v>
      </c>
      <c r="B31" s="3">
        <v>0</v>
      </c>
      <c r="C31" s="17">
        <v>-12.19</v>
      </c>
      <c r="D31" s="34">
        <f t="shared" si="2"/>
        <v>12.19</v>
      </c>
      <c r="H31" s="3" t="s">
        <v>24</v>
      </c>
      <c r="I31" s="3">
        <v>0</v>
      </c>
      <c r="J31" s="17">
        <v>-1.88</v>
      </c>
      <c r="K31" s="34">
        <f t="shared" si="3"/>
        <v>1.88</v>
      </c>
    </row>
    <row r="32" spans="1:11">
      <c r="A32" s="3" t="s">
        <v>25</v>
      </c>
      <c r="B32" s="3">
        <v>-50</v>
      </c>
      <c r="C32" s="17">
        <v>-63.67</v>
      </c>
      <c r="D32" s="34">
        <f t="shared" si="2"/>
        <v>13.670000000000002</v>
      </c>
      <c r="H32" s="3" t="s">
        <v>25</v>
      </c>
      <c r="I32" s="3">
        <v>-50</v>
      </c>
      <c r="J32" s="17">
        <v>-30.37</v>
      </c>
      <c r="K32" s="34">
        <f t="shared" si="3"/>
        <v>19.63</v>
      </c>
    </row>
    <row r="33" spans="1:11">
      <c r="A33" s="3" t="s">
        <v>26</v>
      </c>
      <c r="B33" s="3">
        <v>0</v>
      </c>
      <c r="C33" s="17">
        <v>53.99</v>
      </c>
      <c r="D33" s="18">
        <f t="shared" si="2"/>
        <v>53.99</v>
      </c>
      <c r="H33" s="3" t="s">
        <v>26</v>
      </c>
      <c r="I33" s="3">
        <v>0</v>
      </c>
      <c r="J33" s="17">
        <v>56.44</v>
      </c>
      <c r="K33" s="18">
        <f t="shared" si="3"/>
        <v>56.44</v>
      </c>
    </row>
    <row r="34" spans="1:11">
      <c r="A34" s="3" t="s">
        <v>27</v>
      </c>
      <c r="B34" s="3">
        <v>105</v>
      </c>
      <c r="C34" s="17">
        <v>-2.71</v>
      </c>
      <c r="D34" s="18">
        <f t="shared" si="2"/>
        <v>107.71</v>
      </c>
      <c r="H34" s="3" t="s">
        <v>27</v>
      </c>
      <c r="I34" s="3">
        <v>105</v>
      </c>
      <c r="J34" s="17">
        <v>92.88</v>
      </c>
      <c r="K34" s="34">
        <f t="shared" si="3"/>
        <v>12.120000000000005</v>
      </c>
    </row>
    <row r="36" spans="1:11">
      <c r="C36" s="21" t="s">
        <v>28</v>
      </c>
      <c r="D36" s="3">
        <f>MAX(D25:D34)</f>
        <v>172.32</v>
      </c>
      <c r="J36" s="22" t="s">
        <v>28</v>
      </c>
      <c r="K36" s="18">
        <f>MAX(K25:K34)</f>
        <v>153.12</v>
      </c>
    </row>
    <row r="37" spans="1:11">
      <c r="C37" s="21" t="s">
        <v>29</v>
      </c>
      <c r="D37" s="3">
        <f>MIN(D25:D34)</f>
        <v>0.35000000000000142</v>
      </c>
      <c r="J37" s="22" t="s">
        <v>29</v>
      </c>
      <c r="K37" s="18">
        <f>MIN(K25:K34)</f>
        <v>1.88</v>
      </c>
    </row>
    <row r="38" spans="1:11">
      <c r="C38" s="21" t="s">
        <v>30</v>
      </c>
      <c r="D38" s="3">
        <f>(SUM(D25:D34))/10</f>
        <v>59.873000000000005</v>
      </c>
      <c r="J38" s="22" t="s">
        <v>30</v>
      </c>
      <c r="K38" s="18">
        <f>SUM(K25:K34)/10</f>
        <v>45.983999999999995</v>
      </c>
    </row>
    <row r="42" spans="1:11">
      <c r="A42" s="13" t="s">
        <v>6</v>
      </c>
      <c r="B42" s="15" t="s">
        <v>16</v>
      </c>
      <c r="C42" s="15" t="s">
        <v>17</v>
      </c>
      <c r="D42" s="19" t="s">
        <v>15</v>
      </c>
      <c r="H42" s="29" t="s">
        <v>6</v>
      </c>
      <c r="I42" s="15" t="s">
        <v>16</v>
      </c>
      <c r="J42" s="15" t="s">
        <v>17</v>
      </c>
      <c r="K42" s="15" t="s">
        <v>15</v>
      </c>
    </row>
    <row r="43" spans="1:11">
      <c r="A43" s="3" t="s">
        <v>18</v>
      </c>
      <c r="B43" s="14">
        <v>316.31</v>
      </c>
      <c r="C43" s="20">
        <v>310.31</v>
      </c>
      <c r="D43" s="35">
        <f>ABS(B43-C43)</f>
        <v>6</v>
      </c>
      <c r="H43" s="18" t="s">
        <v>18</v>
      </c>
      <c r="I43" s="24">
        <v>307.6524012583032</v>
      </c>
      <c r="J43" s="24">
        <v>428.75205667145201</v>
      </c>
      <c r="K43" s="24">
        <v>121.09965541314881</v>
      </c>
    </row>
    <row r="44" spans="1:11">
      <c r="A44" s="3" t="s">
        <v>19</v>
      </c>
      <c r="B44" s="3">
        <v>247.03</v>
      </c>
      <c r="C44" s="17">
        <v>372.91</v>
      </c>
      <c r="D44" s="18">
        <f t="shared" ref="D44:D52" si="4">ABS(B44-C44)</f>
        <v>125.88000000000002</v>
      </c>
      <c r="H44" s="18" t="s">
        <v>19</v>
      </c>
      <c r="I44" s="24">
        <v>235.84952830141509</v>
      </c>
      <c r="J44" s="24">
        <v>288.41898203828401</v>
      </c>
      <c r="K44" s="24">
        <v>52.569453736868923</v>
      </c>
    </row>
    <row r="45" spans="1:11">
      <c r="A45" s="3" t="s">
        <v>20</v>
      </c>
      <c r="B45" s="3">
        <v>246.73</v>
      </c>
      <c r="C45" s="17">
        <v>221.62</v>
      </c>
      <c r="D45" s="35">
        <f t="shared" si="4"/>
        <v>25.109999999999985</v>
      </c>
      <c r="H45" s="18" t="s">
        <v>20</v>
      </c>
      <c r="I45" s="24">
        <v>235.53131426627755</v>
      </c>
      <c r="J45" s="24">
        <v>185.40381441599305</v>
      </c>
      <c r="K45" s="24">
        <v>50.127499850284494</v>
      </c>
    </row>
    <row r="46" spans="1:11">
      <c r="A46" s="3" t="s">
        <v>21</v>
      </c>
      <c r="B46" s="3">
        <v>397.3</v>
      </c>
      <c r="C46" s="17">
        <v>656.84</v>
      </c>
      <c r="D46" s="18">
        <f t="shared" si="4"/>
        <v>259.54000000000002</v>
      </c>
      <c r="H46" s="18" t="s">
        <v>21</v>
      </c>
      <c r="I46" s="24">
        <v>390.44846010709273</v>
      </c>
      <c r="J46" s="24">
        <v>598.04018000465487</v>
      </c>
      <c r="K46" s="24">
        <v>207.59171989756214</v>
      </c>
    </row>
    <row r="47" spans="1:11">
      <c r="A47" s="3" t="s">
        <v>22</v>
      </c>
      <c r="B47" s="3">
        <v>279.77999999999997</v>
      </c>
      <c r="C47" s="17">
        <v>501.81</v>
      </c>
      <c r="D47" s="18">
        <f t="shared" si="4"/>
        <v>222.03000000000003</v>
      </c>
      <c r="H47" s="18" t="s">
        <v>22</v>
      </c>
      <c r="I47" s="24">
        <v>269.95369973386175</v>
      </c>
      <c r="J47" s="24">
        <v>530.74700347717464</v>
      </c>
      <c r="K47" s="24">
        <v>260.79330374331289</v>
      </c>
    </row>
    <row r="48" spans="1:11">
      <c r="A48" s="3" t="s">
        <v>23</v>
      </c>
      <c r="B48" s="3">
        <v>302.77999999999997</v>
      </c>
      <c r="C48" s="17">
        <v>240.27</v>
      </c>
      <c r="D48" s="18">
        <f t="shared" si="4"/>
        <v>62.509999999999962</v>
      </c>
      <c r="H48" s="18" t="s">
        <v>23</v>
      </c>
      <c r="I48" s="24">
        <v>293.72606285449035</v>
      </c>
      <c r="J48" s="24">
        <v>520.94961378236951</v>
      </c>
      <c r="K48" s="24">
        <v>227.22355092787916</v>
      </c>
    </row>
    <row r="49" spans="1:11">
      <c r="A49" s="3" t="s">
        <v>24</v>
      </c>
      <c r="B49" s="3">
        <v>293.33999999999997</v>
      </c>
      <c r="C49" s="17">
        <v>289.91000000000003</v>
      </c>
      <c r="D49" s="35">
        <f t="shared" si="4"/>
        <v>3.42999999999995</v>
      </c>
      <c r="H49" s="18" t="s">
        <v>24</v>
      </c>
      <c r="I49" s="24">
        <v>283.98943642325855</v>
      </c>
      <c r="J49" s="24">
        <v>289.68375308256418</v>
      </c>
      <c r="K49" s="36">
        <v>5.6943166593056276</v>
      </c>
    </row>
    <row r="50" spans="1:11">
      <c r="A50" s="3" t="s">
        <v>25</v>
      </c>
      <c r="B50" s="3">
        <v>372.99</v>
      </c>
      <c r="C50" s="17">
        <v>478.85</v>
      </c>
      <c r="D50" s="18">
        <f t="shared" si="4"/>
        <v>105.86000000000001</v>
      </c>
      <c r="H50" s="18" t="s">
        <v>25</v>
      </c>
      <c r="I50" s="24">
        <v>365.68429006453096</v>
      </c>
      <c r="J50" s="24">
        <v>243.05148693229589</v>
      </c>
      <c r="K50" s="24">
        <v>122.63280313223507</v>
      </c>
    </row>
    <row r="51" spans="1:11">
      <c r="A51" s="3" t="s">
        <v>26</v>
      </c>
      <c r="B51" s="3">
        <v>215.93</v>
      </c>
      <c r="C51" s="17">
        <v>378.59</v>
      </c>
      <c r="D51" s="18">
        <f t="shared" si="4"/>
        <v>162.65999999999997</v>
      </c>
      <c r="H51" s="18" t="s">
        <v>26</v>
      </c>
      <c r="I51" s="24">
        <v>203.03940504246953</v>
      </c>
      <c r="J51" s="24">
        <v>281.67576129301574</v>
      </c>
      <c r="K51" s="24">
        <v>78.636356250546214</v>
      </c>
    </row>
    <row r="52" spans="1:11">
      <c r="A52" s="3" t="s">
        <v>27</v>
      </c>
      <c r="B52" s="3">
        <v>283.64</v>
      </c>
      <c r="C52" s="17">
        <v>199.53</v>
      </c>
      <c r="D52" s="18">
        <f t="shared" si="4"/>
        <v>84.109999999999985</v>
      </c>
      <c r="H52" s="18" t="s">
        <v>27</v>
      </c>
      <c r="I52" s="24">
        <v>273.95255063605447</v>
      </c>
      <c r="J52" s="24">
        <v>533.94459197560934</v>
      </c>
      <c r="K52" s="24">
        <v>259.99204133955487</v>
      </c>
    </row>
    <row r="54" spans="1:11">
      <c r="C54" s="21" t="s">
        <v>28</v>
      </c>
      <c r="D54" s="3">
        <f>MAX(D43:D52)</f>
        <v>259.54000000000002</v>
      </c>
      <c r="J54" s="31" t="s">
        <v>28</v>
      </c>
      <c r="K54" s="30">
        <v>260.79330374331289</v>
      </c>
    </row>
    <row r="55" spans="1:11">
      <c r="C55" s="21" t="s">
        <v>29</v>
      </c>
      <c r="D55" s="3">
        <f>MIN(D43:D52)</f>
        <v>3.42999999999995</v>
      </c>
      <c r="J55" s="31" t="s">
        <v>29</v>
      </c>
      <c r="K55" s="30">
        <v>5.6943166593056276</v>
      </c>
    </row>
    <row r="56" spans="1:11">
      <c r="C56" s="21" t="s">
        <v>30</v>
      </c>
      <c r="D56" s="3">
        <f>SUM(D43:D52)/10</f>
        <v>105.71299999999999</v>
      </c>
      <c r="J56" s="31" t="s">
        <v>30</v>
      </c>
      <c r="K56" s="30">
        <v>138.63607009506981</v>
      </c>
    </row>
    <row r="60" spans="1:11">
      <c r="A60" s="63" t="s">
        <v>0</v>
      </c>
      <c r="B60" s="64"/>
      <c r="C60" s="66"/>
      <c r="H60" s="63" t="s">
        <v>0</v>
      </c>
      <c r="I60" s="64"/>
      <c r="J60" s="66"/>
    </row>
    <row r="61" spans="1:11">
      <c r="A61" s="7" t="s">
        <v>1</v>
      </c>
      <c r="B61" s="9" t="s">
        <v>2</v>
      </c>
      <c r="C61" s="9" t="s">
        <v>3</v>
      </c>
      <c r="H61" s="7" t="s">
        <v>1</v>
      </c>
      <c r="I61" s="9" t="s">
        <v>2</v>
      </c>
      <c r="J61" s="9" t="s">
        <v>3</v>
      </c>
    </row>
    <row r="62" spans="1:11">
      <c r="A62" s="3">
        <v>252</v>
      </c>
      <c r="B62" s="3">
        <f>90-21</f>
        <v>69</v>
      </c>
      <c r="C62" s="3">
        <f>RADIANS(B62)</f>
        <v>1.2042771838760873</v>
      </c>
      <c r="H62" s="3">
        <v>252</v>
      </c>
      <c r="I62" s="3">
        <v>66</v>
      </c>
      <c r="J62" s="3">
        <f>RADIANS(I62)</f>
        <v>1.1519173063162575</v>
      </c>
    </row>
    <row r="65" spans="1:11">
      <c r="A65" s="47" t="s">
        <v>6</v>
      </c>
      <c r="B65" s="61" t="s">
        <v>13</v>
      </c>
      <c r="C65" s="45" t="s">
        <v>14</v>
      </c>
      <c r="D65" s="45" t="s">
        <v>15</v>
      </c>
      <c r="H65" s="47" t="s">
        <v>6</v>
      </c>
      <c r="I65" s="45" t="s">
        <v>13</v>
      </c>
      <c r="J65" s="45" t="s">
        <v>14</v>
      </c>
      <c r="K65" s="27" t="s">
        <v>15</v>
      </c>
    </row>
    <row r="66" spans="1:11">
      <c r="A66" s="3" t="s">
        <v>18</v>
      </c>
      <c r="B66" s="41">
        <v>500</v>
      </c>
      <c r="C66" s="3">
        <v>656.21</v>
      </c>
      <c r="D66" s="18">
        <f>ABS(C66-B66)</f>
        <v>156.21000000000004</v>
      </c>
      <c r="H66" s="3" t="s">
        <v>18</v>
      </c>
      <c r="I66" s="18">
        <v>500</v>
      </c>
      <c r="J66" s="57">
        <v>600.05999999999995</v>
      </c>
      <c r="K66" s="18">
        <f>ABS(J66-I66)</f>
        <v>100.05999999999995</v>
      </c>
    </row>
    <row r="67" spans="1:11">
      <c r="A67" s="14" t="s">
        <v>19</v>
      </c>
      <c r="B67" s="20">
        <v>600</v>
      </c>
      <c r="C67" s="3">
        <v>672.22</v>
      </c>
      <c r="D67" s="18">
        <f t="shared" ref="D67:D75" si="5">ABS(C67-B67)</f>
        <v>72.220000000000027</v>
      </c>
      <c r="H67" s="14" t="s">
        <v>19</v>
      </c>
      <c r="I67" s="14">
        <v>600</v>
      </c>
      <c r="J67" s="20">
        <v>590.13</v>
      </c>
      <c r="K67" s="33">
        <f t="shared" ref="K67:K75" si="6">ABS(J67-I67)</f>
        <v>9.8700000000000045</v>
      </c>
    </row>
    <row r="68" spans="1:11">
      <c r="A68" s="3" t="s">
        <v>20</v>
      </c>
      <c r="B68" s="17">
        <v>600</v>
      </c>
      <c r="C68" s="3">
        <v>840.11</v>
      </c>
      <c r="D68" s="18">
        <f t="shared" si="5"/>
        <v>240.11</v>
      </c>
      <c r="H68" s="3" t="s">
        <v>20</v>
      </c>
      <c r="I68" s="3">
        <v>600</v>
      </c>
      <c r="J68" s="17">
        <v>697.28</v>
      </c>
      <c r="K68" s="18">
        <f t="shared" si="6"/>
        <v>97.279999999999973</v>
      </c>
    </row>
    <row r="69" spans="1:11">
      <c r="A69" s="3" t="s">
        <v>21</v>
      </c>
      <c r="B69" s="17">
        <v>600</v>
      </c>
      <c r="C69" s="3">
        <v>612.19000000000005</v>
      </c>
      <c r="D69" s="33">
        <f t="shared" si="5"/>
        <v>12.190000000000055</v>
      </c>
      <c r="H69" s="3" t="s">
        <v>21</v>
      </c>
      <c r="I69" s="3">
        <v>600</v>
      </c>
      <c r="J69" s="17">
        <v>532.36</v>
      </c>
      <c r="K69" s="18">
        <f t="shared" si="6"/>
        <v>67.639999999999986</v>
      </c>
    </row>
    <row r="70" spans="1:11">
      <c r="A70" s="3" t="s">
        <v>22</v>
      </c>
      <c r="B70" s="17">
        <v>650</v>
      </c>
      <c r="C70" s="3">
        <v>680.75</v>
      </c>
      <c r="D70" s="33">
        <f t="shared" si="5"/>
        <v>30.75</v>
      </c>
      <c r="H70" s="3" t="s">
        <v>22</v>
      </c>
      <c r="I70" s="3">
        <v>650</v>
      </c>
      <c r="J70" s="23">
        <v>612.63</v>
      </c>
      <c r="K70" s="33">
        <f t="shared" si="6"/>
        <v>37.370000000000005</v>
      </c>
    </row>
    <row r="71" spans="1:11">
      <c r="A71" s="3" t="s">
        <v>23</v>
      </c>
      <c r="B71" s="42">
        <v>650</v>
      </c>
      <c r="C71" s="37">
        <v>939.26</v>
      </c>
      <c r="D71" s="18">
        <f t="shared" si="5"/>
        <v>289.26</v>
      </c>
      <c r="H71" s="3" t="s">
        <v>23</v>
      </c>
      <c r="I71" s="37">
        <v>650</v>
      </c>
      <c r="J71" s="17">
        <v>793.16</v>
      </c>
      <c r="K71" s="18">
        <f t="shared" si="6"/>
        <v>143.15999999999997</v>
      </c>
    </row>
    <row r="72" spans="1:11">
      <c r="A72" s="3" t="s">
        <v>24</v>
      </c>
      <c r="B72" s="62">
        <v>650</v>
      </c>
      <c r="C72" s="18">
        <v>606.57000000000005</v>
      </c>
      <c r="D72" s="18">
        <f t="shared" si="5"/>
        <v>43.42999999999995</v>
      </c>
      <c r="H72" s="3" t="s">
        <v>24</v>
      </c>
      <c r="I72" s="40">
        <v>650</v>
      </c>
      <c r="J72" s="17">
        <v>534.49</v>
      </c>
      <c r="K72" s="18">
        <f t="shared" si="6"/>
        <v>115.50999999999999</v>
      </c>
    </row>
    <row r="73" spans="1:11">
      <c r="A73" s="3" t="s">
        <v>25</v>
      </c>
      <c r="B73" s="41">
        <v>700</v>
      </c>
      <c r="C73" s="18">
        <v>686.24</v>
      </c>
      <c r="D73" s="33">
        <f t="shared" si="5"/>
        <v>13.759999999999991</v>
      </c>
      <c r="H73" s="3" t="s">
        <v>25</v>
      </c>
      <c r="I73" s="18">
        <v>700</v>
      </c>
      <c r="J73" s="17">
        <v>612.24</v>
      </c>
      <c r="K73" s="18">
        <f t="shared" si="6"/>
        <v>87.759999999999991</v>
      </c>
    </row>
    <row r="74" spans="1:11">
      <c r="A74" s="3" t="s">
        <v>26</v>
      </c>
      <c r="B74" s="41">
        <v>700</v>
      </c>
      <c r="C74" s="18">
        <v>1154.25</v>
      </c>
      <c r="D74" s="18">
        <f t="shared" si="5"/>
        <v>454.25</v>
      </c>
      <c r="H74" s="3" t="s">
        <v>26</v>
      </c>
      <c r="I74" s="18">
        <v>700</v>
      </c>
      <c r="J74" s="17">
        <v>1039.56</v>
      </c>
      <c r="K74" s="18">
        <f t="shared" si="6"/>
        <v>339.55999999999995</v>
      </c>
    </row>
    <row r="75" spans="1:11">
      <c r="A75" s="3" t="s">
        <v>27</v>
      </c>
      <c r="B75" s="41">
        <v>700</v>
      </c>
      <c r="C75" s="18">
        <v>488.39</v>
      </c>
      <c r="D75" s="18">
        <f t="shared" si="5"/>
        <v>211.61</v>
      </c>
      <c r="H75" s="3" t="s">
        <v>27</v>
      </c>
      <c r="I75" s="18">
        <v>700</v>
      </c>
      <c r="J75" s="17">
        <v>440.04</v>
      </c>
      <c r="K75" s="18">
        <f t="shared" si="6"/>
        <v>259.95999999999998</v>
      </c>
    </row>
    <row r="78" spans="1:11">
      <c r="C78" s="22" t="s">
        <v>28</v>
      </c>
      <c r="D78" s="24">
        <f>MAX(D66:D75)</f>
        <v>454.25</v>
      </c>
      <c r="J78" s="22" t="s">
        <v>28</v>
      </c>
      <c r="K78" s="24">
        <f>MAX(K66:K75)</f>
        <v>339.55999999999995</v>
      </c>
    </row>
    <row r="79" spans="1:11">
      <c r="C79" s="22" t="s">
        <v>29</v>
      </c>
      <c r="D79" s="24">
        <f>MIN(D66:D75)</f>
        <v>12.190000000000055</v>
      </c>
      <c r="J79" s="22" t="s">
        <v>29</v>
      </c>
      <c r="K79" s="24">
        <f>MIN(K66:K75)</f>
        <v>9.8700000000000045</v>
      </c>
    </row>
    <row r="80" spans="1:11">
      <c r="C80" s="22" t="s">
        <v>30</v>
      </c>
      <c r="D80" s="24">
        <f>SUM(D66:D75)/10</f>
        <v>152.37899999999999</v>
      </c>
      <c r="J80" s="22" t="s">
        <v>30</v>
      </c>
      <c r="K80" s="24">
        <f>SUM(K66:K75)/10</f>
        <v>125.81699999999998</v>
      </c>
    </row>
    <row r="84" spans="1:11">
      <c r="A84" s="58" t="s">
        <v>6</v>
      </c>
      <c r="B84" s="45" t="s">
        <v>13</v>
      </c>
      <c r="C84" s="45" t="s">
        <v>14</v>
      </c>
      <c r="D84" s="27" t="s">
        <v>15</v>
      </c>
      <c r="H84" s="58" t="s">
        <v>6</v>
      </c>
      <c r="I84" s="45" t="s">
        <v>13</v>
      </c>
      <c r="J84" s="45" t="s">
        <v>14</v>
      </c>
      <c r="K84" s="27" t="s">
        <v>15</v>
      </c>
    </row>
    <row r="85" spans="1:11">
      <c r="A85" s="3" t="s">
        <v>18</v>
      </c>
      <c r="B85" s="18">
        <v>0</v>
      </c>
      <c r="C85" s="17">
        <v>62.96</v>
      </c>
      <c r="D85" s="18">
        <f>ABS(C85-B85)</f>
        <v>62.96</v>
      </c>
      <c r="H85" s="3" t="s">
        <v>18</v>
      </c>
      <c r="I85" s="18">
        <v>0</v>
      </c>
      <c r="J85" s="41">
        <v>61.47</v>
      </c>
      <c r="K85" s="18">
        <f>ABS(J85-I85)</f>
        <v>61.47</v>
      </c>
    </row>
    <row r="86" spans="1:11">
      <c r="A86" s="14" t="s">
        <v>19</v>
      </c>
      <c r="B86" s="14">
        <v>0</v>
      </c>
      <c r="C86" s="23">
        <v>15.6</v>
      </c>
      <c r="D86" s="34">
        <f t="shared" ref="D86:D94" si="7">ABS(C86-B86)</f>
        <v>15.6</v>
      </c>
      <c r="H86" s="14" t="s">
        <v>19</v>
      </c>
      <c r="I86" s="14">
        <v>0</v>
      </c>
      <c r="J86" s="20">
        <v>16.760000000000002</v>
      </c>
      <c r="K86" s="34">
        <f t="shared" ref="K86:K94" si="8">ABS(J86-I86)</f>
        <v>16.760000000000002</v>
      </c>
    </row>
    <row r="87" spans="1:11">
      <c r="A87" s="3" t="s">
        <v>20</v>
      </c>
      <c r="B87" s="3">
        <v>30</v>
      </c>
      <c r="C87" s="17">
        <v>15.28</v>
      </c>
      <c r="D87" s="34">
        <f t="shared" si="7"/>
        <v>14.72</v>
      </c>
      <c r="H87" s="3" t="s">
        <v>20</v>
      </c>
      <c r="I87" s="3">
        <v>30</v>
      </c>
      <c r="J87" s="17">
        <v>10.79</v>
      </c>
      <c r="K87" s="34">
        <f t="shared" si="8"/>
        <v>19.21</v>
      </c>
    </row>
    <row r="88" spans="1:11">
      <c r="A88" s="3" t="s">
        <v>21</v>
      </c>
      <c r="B88" s="3">
        <v>-30</v>
      </c>
      <c r="C88" s="17">
        <v>17.21</v>
      </c>
      <c r="D88" s="18">
        <f t="shared" si="7"/>
        <v>47.21</v>
      </c>
      <c r="H88" s="3" t="s">
        <v>21</v>
      </c>
      <c r="I88" s="3">
        <v>-30</v>
      </c>
      <c r="J88" s="17">
        <v>13.54</v>
      </c>
      <c r="K88" s="18">
        <f t="shared" si="8"/>
        <v>43.54</v>
      </c>
    </row>
    <row r="89" spans="1:11">
      <c r="A89" s="3" t="s">
        <v>22</v>
      </c>
      <c r="B89" s="3">
        <v>0</v>
      </c>
      <c r="C89" s="17">
        <v>-2.82</v>
      </c>
      <c r="D89" s="34">
        <f t="shared" si="7"/>
        <v>2.82</v>
      </c>
      <c r="H89" s="3" t="s">
        <v>22</v>
      </c>
      <c r="I89" s="3">
        <v>0</v>
      </c>
      <c r="J89" s="17">
        <v>-2.15</v>
      </c>
      <c r="K89" s="34">
        <f t="shared" si="8"/>
        <v>2.15</v>
      </c>
    </row>
    <row r="90" spans="1:11">
      <c r="A90" s="3" t="s">
        <v>23</v>
      </c>
      <c r="B90" s="37">
        <v>50</v>
      </c>
      <c r="C90" s="42">
        <v>-1.4</v>
      </c>
      <c r="D90" s="18">
        <f t="shared" si="7"/>
        <v>51.4</v>
      </c>
      <c r="H90" s="3" t="s">
        <v>23</v>
      </c>
      <c r="I90" s="37">
        <v>50</v>
      </c>
      <c r="J90" s="17">
        <v>-2.44</v>
      </c>
      <c r="K90" s="18">
        <f t="shared" si="8"/>
        <v>52.44</v>
      </c>
    </row>
    <row r="91" spans="1:11">
      <c r="A91" s="3" t="s">
        <v>24</v>
      </c>
      <c r="B91" s="18">
        <v>-50</v>
      </c>
      <c r="C91" s="41">
        <v>-1.55</v>
      </c>
      <c r="D91" s="18">
        <f t="shared" si="7"/>
        <v>48.45</v>
      </c>
      <c r="H91" s="3" t="s">
        <v>24</v>
      </c>
      <c r="I91" s="18">
        <v>-50</v>
      </c>
      <c r="J91" s="23">
        <v>0.08</v>
      </c>
      <c r="K91" s="18">
        <f t="shared" si="8"/>
        <v>50.08</v>
      </c>
    </row>
    <row r="92" spans="1:11">
      <c r="A92" s="3" t="s">
        <v>25</v>
      </c>
      <c r="B92" s="18">
        <v>0</v>
      </c>
      <c r="C92" s="41">
        <v>-17.91</v>
      </c>
      <c r="D92" s="34">
        <f t="shared" si="7"/>
        <v>17.91</v>
      </c>
      <c r="H92" s="3" t="s">
        <v>25</v>
      </c>
      <c r="I92" s="18">
        <v>0</v>
      </c>
      <c r="J92" s="17">
        <v>-17.350000000000001</v>
      </c>
      <c r="K92" s="34">
        <f t="shared" si="8"/>
        <v>17.350000000000001</v>
      </c>
    </row>
    <row r="93" spans="1:11">
      <c r="A93" s="3" t="s">
        <v>26</v>
      </c>
      <c r="B93" s="18">
        <v>100</v>
      </c>
      <c r="C93" s="41">
        <v>-27.69</v>
      </c>
      <c r="D93" s="18">
        <f t="shared" si="7"/>
        <v>127.69</v>
      </c>
      <c r="H93" s="3" t="s">
        <v>26</v>
      </c>
      <c r="I93" s="18">
        <v>100</v>
      </c>
      <c r="J93" s="17">
        <v>-25.21</v>
      </c>
      <c r="K93" s="18">
        <f t="shared" si="8"/>
        <v>125.21000000000001</v>
      </c>
    </row>
    <row r="94" spans="1:11">
      <c r="A94" s="3" t="s">
        <v>27</v>
      </c>
      <c r="B94" s="18">
        <v>-100</v>
      </c>
      <c r="C94" s="41">
        <v>-13.81</v>
      </c>
      <c r="D94" s="18">
        <f t="shared" si="7"/>
        <v>86.19</v>
      </c>
      <c r="H94" s="3" t="s">
        <v>27</v>
      </c>
      <c r="I94" s="18">
        <v>-100</v>
      </c>
      <c r="J94" s="17">
        <v>-12.64</v>
      </c>
      <c r="K94" s="18">
        <f t="shared" si="8"/>
        <v>87.36</v>
      </c>
    </row>
    <row r="97" spans="1:11">
      <c r="C97" s="22" t="s">
        <v>28</v>
      </c>
      <c r="D97" s="24">
        <f>MAX(D85:D94)</f>
        <v>127.69</v>
      </c>
      <c r="J97" s="22" t="s">
        <v>28</v>
      </c>
      <c r="K97" s="24">
        <f>MAX(K85:K94)</f>
        <v>125.21000000000001</v>
      </c>
    </row>
    <row r="98" spans="1:11">
      <c r="C98" s="22" t="s">
        <v>29</v>
      </c>
      <c r="D98" s="24">
        <f>MIN(D85:D94)</f>
        <v>2.82</v>
      </c>
      <c r="J98" s="22" t="s">
        <v>29</v>
      </c>
      <c r="K98" s="24">
        <f>MIN(K85:K94)</f>
        <v>2.15</v>
      </c>
    </row>
    <row r="99" spans="1:11">
      <c r="C99" s="22" t="s">
        <v>30</v>
      </c>
      <c r="D99" s="24">
        <f>SUM(D85:D94)/10</f>
        <v>47.495000000000005</v>
      </c>
      <c r="J99" s="22" t="s">
        <v>30</v>
      </c>
      <c r="K99" s="24">
        <f>SUM(K85:K94)/10</f>
        <v>47.557000000000002</v>
      </c>
    </row>
    <row r="103" spans="1:11">
      <c r="A103" s="29" t="s">
        <v>6</v>
      </c>
      <c r="B103" s="25" t="s">
        <v>16</v>
      </c>
      <c r="C103" s="25" t="s">
        <v>17</v>
      </c>
      <c r="D103" s="25" t="s">
        <v>15</v>
      </c>
      <c r="H103" s="29" t="s">
        <v>6</v>
      </c>
      <c r="I103" s="15" t="s">
        <v>16</v>
      </c>
      <c r="J103" s="15" t="s">
        <v>17</v>
      </c>
      <c r="K103" s="15" t="s">
        <v>15</v>
      </c>
    </row>
    <row r="104" spans="1:11">
      <c r="A104" s="17" t="s">
        <v>18</v>
      </c>
      <c r="B104" s="24">
        <v>559.91427915351471</v>
      </c>
      <c r="C104" s="16">
        <v>705.75</v>
      </c>
      <c r="D104" s="24">
        <f>ABS(C104-B104)</f>
        <v>145.83572084648529</v>
      </c>
      <c r="H104" s="3" t="s">
        <v>18</v>
      </c>
      <c r="I104" s="24">
        <v>559.91427915351471</v>
      </c>
      <c r="J104" s="57">
        <v>653.72</v>
      </c>
      <c r="K104" s="24">
        <f>ABS(J104-I104)</f>
        <v>93.805720846485315</v>
      </c>
    </row>
    <row r="105" spans="1:11">
      <c r="A105" s="20" t="s">
        <v>19</v>
      </c>
      <c r="B105" s="24">
        <v>650.7718494218999</v>
      </c>
      <c r="C105" s="16">
        <v>718.07</v>
      </c>
      <c r="D105" s="24">
        <f t="shared" ref="D105:D113" si="9">ABS(C105-B105)</f>
        <v>67.298150578100149</v>
      </c>
      <c r="H105" s="14" t="s">
        <v>19</v>
      </c>
      <c r="I105" s="24">
        <v>650.7718494218999</v>
      </c>
      <c r="J105" s="59">
        <v>641.9</v>
      </c>
      <c r="K105" s="36">
        <f t="shared" ref="K105:K113" si="10">ABS(J105-I105)</f>
        <v>8.871849421899924</v>
      </c>
    </row>
    <row r="106" spans="1:11">
      <c r="A106" s="17" t="s">
        <v>20</v>
      </c>
      <c r="B106" s="24">
        <v>651.46296901665869</v>
      </c>
      <c r="C106" s="16">
        <v>877.23</v>
      </c>
      <c r="D106" s="24">
        <f t="shared" si="9"/>
        <v>225.76703098334133</v>
      </c>
      <c r="H106" s="3" t="s">
        <v>20</v>
      </c>
      <c r="I106" s="24">
        <v>651.46296901665869</v>
      </c>
      <c r="J106" s="60">
        <v>741.5</v>
      </c>
      <c r="K106" s="24">
        <f t="shared" si="10"/>
        <v>90.03703098334131</v>
      </c>
    </row>
    <row r="107" spans="1:11">
      <c r="A107" s="17" t="s">
        <v>21</v>
      </c>
      <c r="B107" s="24">
        <v>651.46296901665869</v>
      </c>
      <c r="C107" s="16">
        <v>662.25</v>
      </c>
      <c r="D107" s="36">
        <f t="shared" si="9"/>
        <v>10.78703098334131</v>
      </c>
      <c r="H107" s="3" t="s">
        <v>21</v>
      </c>
      <c r="I107" s="24">
        <v>651.46296901665869</v>
      </c>
      <c r="J107" s="60">
        <v>589.14</v>
      </c>
      <c r="K107" s="24">
        <f t="shared" si="10"/>
        <v>62.322969016658703</v>
      </c>
    </row>
    <row r="108" spans="1:11">
      <c r="A108" s="17" t="s">
        <v>22</v>
      </c>
      <c r="B108" s="24">
        <v>697.1398711879848</v>
      </c>
      <c r="C108" s="16">
        <v>725.9</v>
      </c>
      <c r="D108" s="36">
        <f t="shared" si="9"/>
        <v>28.760128812015182</v>
      </c>
      <c r="H108" s="3" t="s">
        <v>22</v>
      </c>
      <c r="I108" s="24">
        <v>697.1398711879848</v>
      </c>
      <c r="J108" s="60">
        <v>662.43</v>
      </c>
      <c r="K108" s="36">
        <f t="shared" si="10"/>
        <v>34.709871187984845</v>
      </c>
    </row>
    <row r="109" spans="1:11">
      <c r="A109" s="17" t="s">
        <v>23</v>
      </c>
      <c r="B109" s="24">
        <v>698.93061172050545</v>
      </c>
      <c r="C109" s="16">
        <v>972.48</v>
      </c>
      <c r="D109" s="24">
        <f t="shared" si="9"/>
        <v>273.54938827949456</v>
      </c>
      <c r="H109" s="3" t="s">
        <v>23</v>
      </c>
      <c r="I109" s="24">
        <v>698.93061172050545</v>
      </c>
      <c r="J109" s="60">
        <v>832.24</v>
      </c>
      <c r="K109" s="24">
        <f t="shared" si="10"/>
        <v>133.30938827949456</v>
      </c>
    </row>
    <row r="110" spans="1:11">
      <c r="A110" s="17" t="s">
        <v>24</v>
      </c>
      <c r="B110" s="24">
        <v>698.93061172050545</v>
      </c>
      <c r="C110" s="16">
        <v>656.83</v>
      </c>
      <c r="D110" s="24">
        <f t="shared" si="9"/>
        <v>42.100611720505412</v>
      </c>
      <c r="H110" s="3" t="s">
        <v>24</v>
      </c>
      <c r="I110" s="24">
        <v>698.93061172050545</v>
      </c>
      <c r="J110" s="60">
        <v>590.91999999999996</v>
      </c>
      <c r="K110" s="24">
        <f t="shared" si="10"/>
        <v>108.01061172050549</v>
      </c>
    </row>
    <row r="111" spans="1:11">
      <c r="A111" s="17" t="s">
        <v>25</v>
      </c>
      <c r="B111" s="24">
        <v>743.97849431283964</v>
      </c>
      <c r="C111" s="16">
        <v>731.27</v>
      </c>
      <c r="D111" s="36">
        <f t="shared" si="9"/>
        <v>12.708494312839662</v>
      </c>
      <c r="H111" s="3" t="s">
        <v>25</v>
      </c>
      <c r="I111" s="24">
        <v>743.97849431283964</v>
      </c>
      <c r="J111" s="60">
        <v>662.3</v>
      </c>
      <c r="K111" s="24">
        <f t="shared" si="10"/>
        <v>81.678494312839689</v>
      </c>
    </row>
    <row r="112" spans="1:11">
      <c r="A112" s="17" t="s">
        <v>26</v>
      </c>
      <c r="B112" s="24">
        <v>750.66903492817664</v>
      </c>
      <c r="C112" s="16">
        <v>1181.76</v>
      </c>
      <c r="D112" s="24">
        <f t="shared" si="9"/>
        <v>431.09096507182335</v>
      </c>
      <c r="H112" s="3" t="s">
        <v>26</v>
      </c>
      <c r="I112" s="24">
        <v>750.66903492817664</v>
      </c>
      <c r="J112" s="60">
        <v>1069.96</v>
      </c>
      <c r="K112" s="24">
        <f t="shared" si="10"/>
        <v>319.29096507182339</v>
      </c>
    </row>
    <row r="113" spans="1:11">
      <c r="A113" s="17" t="s">
        <v>27</v>
      </c>
      <c r="B113" s="24">
        <v>750.66903492817664</v>
      </c>
      <c r="C113" s="16">
        <v>549.75</v>
      </c>
      <c r="D113" s="24">
        <f t="shared" si="9"/>
        <v>200.91903492817664</v>
      </c>
      <c r="H113" s="3" t="s">
        <v>27</v>
      </c>
      <c r="I113" s="24">
        <v>750.66903492817664</v>
      </c>
      <c r="J113" s="60">
        <v>507.25</v>
      </c>
      <c r="K113" s="24">
        <f t="shared" si="10"/>
        <v>243.41903492817664</v>
      </c>
    </row>
    <row r="116" spans="1:11">
      <c r="C116" s="22" t="s">
        <v>28</v>
      </c>
      <c r="D116" s="24">
        <f>MAX(D104:D113)</f>
        <v>431.09096507182335</v>
      </c>
      <c r="J116" s="22" t="s">
        <v>28</v>
      </c>
      <c r="K116" s="24">
        <f>MAX(K104:K113)</f>
        <v>319.29096507182339</v>
      </c>
    </row>
    <row r="117" spans="1:11">
      <c r="C117" s="22" t="s">
        <v>29</v>
      </c>
      <c r="D117" s="24">
        <f>MIN(D104:D113)</f>
        <v>10.78703098334131</v>
      </c>
      <c r="J117" s="22" t="s">
        <v>29</v>
      </c>
      <c r="K117" s="24">
        <f>MIN(K104:K113)</f>
        <v>8.871849421899924</v>
      </c>
    </row>
    <row r="118" spans="1:11">
      <c r="C118" s="22" t="s">
        <v>30</v>
      </c>
      <c r="D118" s="24">
        <f>SUM(D104:D113)/10</f>
        <v>143.88165565161231</v>
      </c>
      <c r="J118" s="22" t="s">
        <v>30</v>
      </c>
      <c r="K118" s="24">
        <f>SUM(K104:K113)/10</f>
        <v>117.54559357692099</v>
      </c>
    </row>
  </sheetData>
  <mergeCells count="4">
    <mergeCell ref="A1:C1"/>
    <mergeCell ref="H1:J1"/>
    <mergeCell ref="A60:C60"/>
    <mergeCell ref="H60:J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2025-03-07T10:14:22Z</dcterms:created>
  <dcterms:modified xsi:type="dcterms:W3CDTF">2025-04-04T08:47:30Z</dcterms:modified>
  <cp:category/>
  <cp:contentStatus/>
</cp:coreProperties>
</file>