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/>
  <xr:revisionPtr revIDLastSave="0" documentId="8_{BC098342-A122-45F6-A520-F89DFDA0EDF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ruebas Distancias Fres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6" i="1" l="1"/>
  <c r="AA35" i="1"/>
  <c r="AA34" i="1"/>
  <c r="U36" i="1"/>
  <c r="U35" i="1"/>
  <c r="U34" i="1"/>
  <c r="AA8" i="1"/>
  <c r="AA9" i="1"/>
  <c r="AA10" i="1"/>
  <c r="AA11" i="1"/>
  <c r="AA12" i="1"/>
  <c r="AA13" i="1"/>
  <c r="AA14" i="1"/>
  <c r="AA15" i="1"/>
  <c r="AA16" i="1"/>
  <c r="AA7" i="1"/>
  <c r="I62" i="1"/>
  <c r="O37" i="1"/>
  <c r="O36" i="1"/>
  <c r="O35" i="1"/>
  <c r="U8" i="1"/>
  <c r="U9" i="1"/>
  <c r="U10" i="1"/>
  <c r="U11" i="1"/>
  <c r="U12" i="1"/>
  <c r="U13" i="1"/>
  <c r="U14" i="1"/>
  <c r="U15" i="1"/>
  <c r="U16" i="1"/>
  <c r="U7" i="1"/>
  <c r="O8" i="1"/>
  <c r="O9" i="1"/>
  <c r="O10" i="1"/>
  <c r="O11" i="1"/>
  <c r="O12" i="1"/>
  <c r="O13" i="1"/>
  <c r="O14" i="1"/>
  <c r="O15" i="1"/>
  <c r="O16" i="1"/>
  <c r="O7" i="1"/>
  <c r="I152" i="1"/>
  <c r="I151" i="1"/>
  <c r="I150" i="1"/>
  <c r="I140" i="1"/>
  <c r="I141" i="1"/>
  <c r="I142" i="1"/>
  <c r="I143" i="1"/>
  <c r="I144" i="1"/>
  <c r="I145" i="1"/>
  <c r="I146" i="1"/>
  <c r="I147" i="1"/>
  <c r="I148" i="1"/>
  <c r="I139" i="1"/>
  <c r="I134" i="1"/>
  <c r="I133" i="1"/>
  <c r="I132" i="1"/>
  <c r="I122" i="1"/>
  <c r="I123" i="1"/>
  <c r="I124" i="1"/>
  <c r="I125" i="1"/>
  <c r="I126" i="1"/>
  <c r="I127" i="1"/>
  <c r="I128" i="1"/>
  <c r="I129" i="1"/>
  <c r="I130" i="1"/>
  <c r="I121" i="1"/>
  <c r="I97" i="1"/>
  <c r="I96" i="1"/>
  <c r="I95" i="1"/>
  <c r="I81" i="1"/>
  <c r="I80" i="1"/>
  <c r="I79" i="1"/>
  <c r="I61" i="1"/>
  <c r="I60" i="1"/>
  <c r="I85" i="1"/>
  <c r="I86" i="1"/>
  <c r="I87" i="1"/>
  <c r="I88" i="1"/>
  <c r="I89" i="1"/>
  <c r="I90" i="1"/>
  <c r="I91" i="1"/>
  <c r="I92" i="1"/>
  <c r="I93" i="1"/>
  <c r="I84" i="1"/>
  <c r="I69" i="1"/>
  <c r="I70" i="1"/>
  <c r="I71" i="1"/>
  <c r="I72" i="1"/>
  <c r="I73" i="1"/>
  <c r="I74" i="1"/>
  <c r="I75" i="1"/>
  <c r="I76" i="1"/>
  <c r="I77" i="1"/>
  <c r="I68" i="1"/>
  <c r="I50" i="1"/>
  <c r="I51" i="1"/>
  <c r="I52" i="1"/>
  <c r="I53" i="1"/>
  <c r="I54" i="1"/>
  <c r="I55" i="1"/>
  <c r="I56" i="1"/>
  <c r="I57" i="1"/>
  <c r="I58" i="1"/>
  <c r="I49" i="1"/>
  <c r="J109" i="1"/>
  <c r="J110" i="1"/>
  <c r="J111" i="1"/>
  <c r="J112" i="1"/>
  <c r="J113" i="1"/>
  <c r="J114" i="1"/>
  <c r="J115" i="1"/>
  <c r="J116" i="1"/>
  <c r="J117" i="1"/>
  <c r="J108" i="1"/>
  <c r="E109" i="1"/>
  <c r="G158" i="1" s="1"/>
  <c r="I158" i="1" s="1"/>
  <c r="E110" i="1"/>
  <c r="G159" i="1" s="1"/>
  <c r="I159" i="1" s="1"/>
  <c r="E111" i="1"/>
  <c r="G160" i="1" s="1"/>
  <c r="I160" i="1" s="1"/>
  <c r="E112" i="1"/>
  <c r="G161" i="1" s="1"/>
  <c r="I161" i="1" s="1"/>
  <c r="E113" i="1"/>
  <c r="G162" i="1" s="1"/>
  <c r="I162" i="1" s="1"/>
  <c r="E114" i="1"/>
  <c r="G163" i="1" s="1"/>
  <c r="I163" i="1" s="1"/>
  <c r="E115" i="1"/>
  <c r="G164" i="1" s="1"/>
  <c r="I164" i="1" s="1"/>
  <c r="E116" i="1"/>
  <c r="G165" i="1" s="1"/>
  <c r="I165" i="1" s="1"/>
  <c r="E117" i="1"/>
  <c r="G166" i="1" s="1"/>
  <c r="I166" i="1" s="1"/>
  <c r="E108" i="1"/>
  <c r="G157" i="1" s="1"/>
  <c r="I157" i="1" s="1"/>
  <c r="I170" i="1" l="1"/>
  <c r="I169" i="1"/>
  <c r="I168" i="1"/>
</calcChain>
</file>

<file path=xl/sharedStrings.xml><?xml version="1.0" encoding="utf-8"?>
<sst xmlns="http://schemas.openxmlformats.org/spreadsheetml/2006/main" count="248" uniqueCount="31">
  <si>
    <t>Parámetros de la cámara</t>
  </si>
  <si>
    <t>Altura cámara (mm)</t>
  </si>
  <si>
    <t>Rotación cámara (º)</t>
  </si>
  <si>
    <t>Rotación cámara (rad)</t>
  </si>
  <si>
    <t>Coordenadas reales (mm)</t>
  </si>
  <si>
    <t>Coordenadas obtenidas (mm)</t>
  </si>
  <si>
    <t>POSICIÓN</t>
  </si>
  <si>
    <t>X</t>
  </si>
  <si>
    <t>Y</t>
  </si>
  <si>
    <t>Z</t>
  </si>
  <si>
    <t>Distancia real (mm)</t>
  </si>
  <si>
    <t>Distancia obtenida (mm)</t>
  </si>
  <si>
    <t>Distancia teórica (mm)</t>
  </si>
  <si>
    <t>Coordenadas reales</t>
  </si>
  <si>
    <t>Coordenadas obtenidas</t>
  </si>
  <si>
    <t>Diferencia (mm)</t>
  </si>
  <si>
    <t xml:space="preserve">Distancia real </t>
  </si>
  <si>
    <t xml:space="preserve">Distancia obtenida 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</si>
  <si>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</si>
  <si>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</si>
  <si>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</si>
  <si>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</si>
  <si>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</si>
  <si>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</si>
  <si>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</si>
  <si>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</si>
  <si>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</si>
  <si>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</si>
  <si>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máximo (mm)</t>
  </si>
  <si>
    <t>mínimo (mm)</t>
  </si>
  <si>
    <t>media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</si>
</sst>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i/>
      <sz val="10"/>
      <color theme="1"/>
      <name val="Liberation Sans"/>
      <charset val="1"/>
    </font>
    <font>
      <sz val="10"/>
      <color theme="1"/>
      <name val="Liberation Sans"/>
      <charset val="1"/>
    </font>
    <font>
      <b/>
      <i/>
      <sz val="11"/>
      <color theme="1"/>
      <name val="Aptos Narrow"/>
      <family val="2"/>
      <scheme val="minor"/>
    </font>
    <font>
      <b/>
      <sz val="10"/>
      <color theme="1"/>
      <name val="Liberation Sans"/>
      <charset val="1"/>
    </font>
  </fonts>
  <fills count="9">
    <fill>
      <patternFill patternType="none"/>
    </fill>
    <fill>
      <patternFill patternType="gray125"/>
    </fill>
    <fill>
      <patternFill patternType="solid">
        <fgColor rgb="FF729FCF"/>
        <bgColor indexed="64"/>
      </patternFill>
    </fill>
    <fill>
      <patternFill patternType="solid">
        <fgColor rgb="FFFFB66C"/>
        <bgColor indexed="64"/>
      </patternFill>
    </fill>
    <fill>
      <patternFill patternType="solid">
        <fgColor rgb="FFEC9BA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A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2" fontId="2" fillId="0" borderId="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695278032090929"/>
          <c:y val="3.3333396911621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Fresas'!$G$48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Fresas'!$F$49:$F$58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Fresas'!$G$49:$G$58</c:f>
              <c:numCache>
                <c:formatCode>General</c:formatCode>
                <c:ptCount val="10"/>
                <c:pt idx="0">
                  <c:v>280</c:v>
                </c:pt>
                <c:pt idx="1">
                  <c:v>200</c:v>
                </c:pt>
                <c:pt idx="2">
                  <c:v>185</c:v>
                </c:pt>
                <c:pt idx="3">
                  <c:v>360</c:v>
                </c:pt>
                <c:pt idx="4">
                  <c:v>235</c:v>
                </c:pt>
                <c:pt idx="5">
                  <c:v>255</c:v>
                </c:pt>
                <c:pt idx="6">
                  <c:v>255</c:v>
                </c:pt>
                <c:pt idx="7">
                  <c:v>340</c:v>
                </c:pt>
                <c:pt idx="8">
                  <c:v>160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7-4839-BA61-A89C1D90966A}"/>
            </c:ext>
          </c:extLst>
        </c:ser>
        <c:ser>
          <c:idx val="1"/>
          <c:order val="1"/>
          <c:tx>
            <c:strRef>
              <c:f>'Pruebas Distancias Fresas'!$H$48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Fresas'!$F$49:$F$58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Fresas'!$H$49:$H$58</c:f>
              <c:numCache>
                <c:formatCode>General</c:formatCode>
                <c:ptCount val="10"/>
                <c:pt idx="0">
                  <c:v>273.24</c:v>
                </c:pt>
                <c:pt idx="1">
                  <c:v>342.97</c:v>
                </c:pt>
                <c:pt idx="2">
                  <c:v>166.39</c:v>
                </c:pt>
                <c:pt idx="3">
                  <c:v>634.66</c:v>
                </c:pt>
                <c:pt idx="4">
                  <c:v>480.32</c:v>
                </c:pt>
                <c:pt idx="5">
                  <c:v>191.22</c:v>
                </c:pt>
                <c:pt idx="6">
                  <c:v>250.75</c:v>
                </c:pt>
                <c:pt idx="7">
                  <c:v>451.91</c:v>
                </c:pt>
                <c:pt idx="8">
                  <c:v>345.53</c:v>
                </c:pt>
                <c:pt idx="9">
                  <c:v>137.04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7-4839-BA61-A89C1D90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42376"/>
        <c:axId val="2070848520"/>
      </c:scatterChart>
      <c:valAx>
        <c:axId val="20708423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8520"/>
        <c:crosses val="autoZero"/>
        <c:crossBetween val="midCat"/>
        <c:majorUnit val="1"/>
      </c:valAx>
      <c:valAx>
        <c:axId val="20708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2376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25964287051168"/>
          <c:y val="0.89618013590548196"/>
          <c:w val="0.52935066202226577"/>
          <c:h val="6.428616422947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Fresas'!$G$67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Fresas'!$F$68:$F$77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Fresas'!$G$68:$G$77</c:f>
              <c:numCache>
                <c:formatCode>General</c:formatCode>
                <c:ptCount val="10"/>
                <c:pt idx="0">
                  <c:v>-25</c:v>
                </c:pt>
                <c:pt idx="1">
                  <c:v>0</c:v>
                </c:pt>
                <c:pt idx="2">
                  <c:v>-75</c:v>
                </c:pt>
                <c:pt idx="3">
                  <c:v>85</c:v>
                </c:pt>
                <c:pt idx="4">
                  <c:v>45</c:v>
                </c:pt>
                <c:pt idx="5">
                  <c:v>75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F-47A6-9EE5-96969B6D7938}"/>
            </c:ext>
          </c:extLst>
        </c:ser>
        <c:ser>
          <c:idx val="1"/>
          <c:order val="1"/>
          <c:tx>
            <c:strRef>
              <c:f>'Pruebas Distancias Fresas'!$H$67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Fresas'!$F$68:$F$77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Fresas'!$H$68:$H$77</c:f>
              <c:numCache>
                <c:formatCode>General</c:formatCode>
                <c:ptCount val="10"/>
                <c:pt idx="0">
                  <c:v>-24.65</c:v>
                </c:pt>
                <c:pt idx="1">
                  <c:v>20.239999999999998</c:v>
                </c:pt>
                <c:pt idx="2">
                  <c:v>20.100000000000001</c:v>
                </c:pt>
                <c:pt idx="3">
                  <c:v>-87.32</c:v>
                </c:pt>
                <c:pt idx="4">
                  <c:v>8.74</c:v>
                </c:pt>
                <c:pt idx="5">
                  <c:v>-11.9</c:v>
                </c:pt>
                <c:pt idx="6">
                  <c:v>-12.19</c:v>
                </c:pt>
                <c:pt idx="7">
                  <c:v>-63.67</c:v>
                </c:pt>
                <c:pt idx="8">
                  <c:v>53.99</c:v>
                </c:pt>
                <c:pt idx="9">
                  <c:v>-2.71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2F-47A6-9EE5-96969B6D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48488"/>
        <c:axId val="1467350536"/>
      </c:scatterChart>
      <c:valAx>
        <c:axId val="14673484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50536"/>
        <c:crosses val="autoZero"/>
        <c:crossBetween val="midCat"/>
        <c:majorUnit val="1"/>
      </c:valAx>
      <c:valAx>
        <c:axId val="146735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4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Fresas'!$G$83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Fresas'!$F$84:$F$93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Fresas'!$G$84:$G$93</c:f>
              <c:numCache>
                <c:formatCode>General</c:formatCode>
                <c:ptCount val="10"/>
                <c:pt idx="0">
                  <c:v>316.31</c:v>
                </c:pt>
                <c:pt idx="1">
                  <c:v>247.03</c:v>
                </c:pt>
                <c:pt idx="2">
                  <c:v>246.73</c:v>
                </c:pt>
                <c:pt idx="3">
                  <c:v>397.3</c:v>
                </c:pt>
                <c:pt idx="4">
                  <c:v>279.77999999999997</c:v>
                </c:pt>
                <c:pt idx="5">
                  <c:v>302.77999999999997</c:v>
                </c:pt>
                <c:pt idx="6">
                  <c:v>293.33999999999997</c:v>
                </c:pt>
                <c:pt idx="7">
                  <c:v>372.99</c:v>
                </c:pt>
                <c:pt idx="8">
                  <c:v>215.93</c:v>
                </c:pt>
                <c:pt idx="9">
                  <c:v>283.64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D-4699-BA13-B3F9CBE0F827}"/>
            </c:ext>
          </c:extLst>
        </c:ser>
        <c:ser>
          <c:idx val="1"/>
          <c:order val="1"/>
          <c:tx>
            <c:strRef>
              <c:f>'Pruebas Distancias Fresas'!$H$83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Fresas'!$F$84:$F$93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Fresas'!$H$84:$H$93</c:f>
              <c:numCache>
                <c:formatCode>General</c:formatCode>
                <c:ptCount val="10"/>
                <c:pt idx="0">
                  <c:v>310.31</c:v>
                </c:pt>
                <c:pt idx="1">
                  <c:v>372.91</c:v>
                </c:pt>
                <c:pt idx="2">
                  <c:v>221.62</c:v>
                </c:pt>
                <c:pt idx="3">
                  <c:v>656.84</c:v>
                </c:pt>
                <c:pt idx="4">
                  <c:v>501.81</c:v>
                </c:pt>
                <c:pt idx="5">
                  <c:v>240.27</c:v>
                </c:pt>
                <c:pt idx="6">
                  <c:v>289.91000000000003</c:v>
                </c:pt>
                <c:pt idx="7">
                  <c:v>478.85</c:v>
                </c:pt>
                <c:pt idx="8">
                  <c:v>378.59</c:v>
                </c:pt>
                <c:pt idx="9">
                  <c:v>199.53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D-4699-BA13-B3F9CBE0F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9720"/>
        <c:axId val="170757128"/>
      </c:scatterChart>
      <c:valAx>
        <c:axId val="1707397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7128"/>
        <c:crosses val="autoZero"/>
        <c:crossBetween val="midCat"/>
        <c:majorUnit val="1"/>
      </c:valAx>
      <c:valAx>
        <c:axId val="17075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8100053835536712"/>
          <c:y val="2.547770700636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Fresas'!$G$120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Fresas'!$F$121:$F$130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Fresas'!$G$121:$G$130</c:f>
              <c:numCache>
                <c:formatCode>General</c:formatCode>
                <c:ptCount val="10"/>
                <c:pt idx="0">
                  <c:v>280</c:v>
                </c:pt>
                <c:pt idx="1">
                  <c:v>200</c:v>
                </c:pt>
                <c:pt idx="2">
                  <c:v>185</c:v>
                </c:pt>
                <c:pt idx="3">
                  <c:v>360</c:v>
                </c:pt>
                <c:pt idx="4">
                  <c:v>235</c:v>
                </c:pt>
                <c:pt idx="5">
                  <c:v>255</c:v>
                </c:pt>
                <c:pt idx="6">
                  <c:v>255</c:v>
                </c:pt>
                <c:pt idx="7">
                  <c:v>340</c:v>
                </c:pt>
                <c:pt idx="8">
                  <c:v>160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A-47BA-94E6-FE63A97CCFF1}"/>
            </c:ext>
          </c:extLst>
        </c:ser>
        <c:ser>
          <c:idx val="1"/>
          <c:order val="1"/>
          <c:tx>
            <c:strRef>
              <c:f>'Pruebas Distancias Fresas'!$H$120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Fresas'!$F$121:$F$130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Fresas'!$H$121:$H$130</c:f>
              <c:numCache>
                <c:formatCode>General</c:formatCode>
                <c:ptCount val="10"/>
                <c:pt idx="0">
                  <c:v>409.94</c:v>
                </c:pt>
                <c:pt idx="1">
                  <c:v>257.33999999999997</c:v>
                </c:pt>
                <c:pt idx="2">
                  <c:v>134.88</c:v>
                </c:pt>
                <c:pt idx="3">
                  <c:v>580.85</c:v>
                </c:pt>
                <c:pt idx="4">
                  <c:v>514.59</c:v>
                </c:pt>
                <c:pt idx="5">
                  <c:v>505.49</c:v>
                </c:pt>
                <c:pt idx="6">
                  <c:v>261.32</c:v>
                </c:pt>
                <c:pt idx="7">
                  <c:v>206.22</c:v>
                </c:pt>
                <c:pt idx="8">
                  <c:v>246.03</c:v>
                </c:pt>
                <c:pt idx="9">
                  <c:v>510.73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A-47BA-94E6-FE63A97C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95751"/>
        <c:axId val="438497799"/>
      </c:scatterChart>
      <c:valAx>
        <c:axId val="43849575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7799"/>
        <c:crosses val="autoZero"/>
        <c:crossBetween val="midCat"/>
      </c:valAx>
      <c:valAx>
        <c:axId val="43849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5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Fresas'!$G$138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Fresas'!$F$139:$F$148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Fresas'!$G$139:$G$148</c:f>
              <c:numCache>
                <c:formatCode>General</c:formatCode>
                <c:ptCount val="10"/>
                <c:pt idx="0">
                  <c:v>-25</c:v>
                </c:pt>
                <c:pt idx="1">
                  <c:v>0</c:v>
                </c:pt>
                <c:pt idx="2">
                  <c:v>-75</c:v>
                </c:pt>
                <c:pt idx="3">
                  <c:v>85</c:v>
                </c:pt>
                <c:pt idx="4">
                  <c:v>45</c:v>
                </c:pt>
                <c:pt idx="5">
                  <c:v>75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A-4AB9-8EBE-AFC7BE85D0F5}"/>
            </c:ext>
          </c:extLst>
        </c:ser>
        <c:ser>
          <c:idx val="1"/>
          <c:order val="1"/>
          <c:tx>
            <c:strRef>
              <c:f>'Pruebas Distancias Fresas'!$H$138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Fresas'!$F$139:$F$148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Fresas'!$H$139:$H$148</c:f>
              <c:numCache>
                <c:formatCode>General</c:formatCode>
                <c:ptCount val="10"/>
                <c:pt idx="0">
                  <c:v>-12.35</c:v>
                </c:pt>
                <c:pt idx="1">
                  <c:v>36.56</c:v>
                </c:pt>
                <c:pt idx="2">
                  <c:v>23.6</c:v>
                </c:pt>
                <c:pt idx="3">
                  <c:v>-68.12</c:v>
                </c:pt>
                <c:pt idx="4">
                  <c:v>35.56</c:v>
                </c:pt>
                <c:pt idx="5" formatCode="0.00">
                  <c:v>15.6</c:v>
                </c:pt>
                <c:pt idx="6">
                  <c:v>-1.88</c:v>
                </c:pt>
                <c:pt idx="7">
                  <c:v>-30.37</c:v>
                </c:pt>
                <c:pt idx="8">
                  <c:v>56.44</c:v>
                </c:pt>
                <c:pt idx="9">
                  <c:v>92.88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A-4AB9-8EBE-AFC7BE85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27655"/>
        <c:axId val="244829703"/>
      </c:scatterChart>
      <c:valAx>
        <c:axId val="2448276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7710664392439722"/>
              <c:y val="0.78605192079845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9703"/>
        <c:crosses val="autoZero"/>
        <c:crossBetween val="midCat"/>
      </c:valAx>
      <c:valAx>
        <c:axId val="244829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7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Fresas'!$G$156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Fresas'!$F$157:$F$166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Fresas'!$G$157:$G$166</c:f>
              <c:numCache>
                <c:formatCode>0.00</c:formatCode>
                <c:ptCount val="10"/>
                <c:pt idx="0">
                  <c:v>307.6524012583032</c:v>
                </c:pt>
                <c:pt idx="1">
                  <c:v>235.84952830141509</c:v>
                </c:pt>
                <c:pt idx="2">
                  <c:v>235.53131426627755</c:v>
                </c:pt>
                <c:pt idx="3">
                  <c:v>390.44846010709273</c:v>
                </c:pt>
                <c:pt idx="4">
                  <c:v>269.95369973386175</c:v>
                </c:pt>
                <c:pt idx="5">
                  <c:v>293.72606285449035</c:v>
                </c:pt>
                <c:pt idx="6">
                  <c:v>283.98943642325855</c:v>
                </c:pt>
                <c:pt idx="7">
                  <c:v>365.68429006453096</c:v>
                </c:pt>
                <c:pt idx="8">
                  <c:v>203.03940504246953</c:v>
                </c:pt>
                <c:pt idx="9">
                  <c:v>273.95255063605447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0-4C0D-8E4A-B7503E33B807}"/>
            </c:ext>
          </c:extLst>
        </c:ser>
        <c:ser>
          <c:idx val="1"/>
          <c:order val="1"/>
          <c:tx>
            <c:strRef>
              <c:f>'Pruebas Distancias Fresas'!$H$156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Fresas'!$F$157:$F$166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Fresas'!$H$157:$H$166</c:f>
              <c:numCache>
                <c:formatCode>0.00</c:formatCode>
                <c:ptCount val="10"/>
                <c:pt idx="0">
                  <c:v>428.75205667145201</c:v>
                </c:pt>
                <c:pt idx="1">
                  <c:v>288.41898203828401</c:v>
                </c:pt>
                <c:pt idx="2">
                  <c:v>185.40381441599305</c:v>
                </c:pt>
                <c:pt idx="3">
                  <c:v>598.04018000465487</c:v>
                </c:pt>
                <c:pt idx="4">
                  <c:v>530.74700347717464</c:v>
                </c:pt>
                <c:pt idx="5">
                  <c:v>520.94961378236951</c:v>
                </c:pt>
                <c:pt idx="6">
                  <c:v>289.68375308256418</c:v>
                </c:pt>
                <c:pt idx="7">
                  <c:v>243.05148693229589</c:v>
                </c:pt>
                <c:pt idx="8">
                  <c:v>281.67576129301574</c:v>
                </c:pt>
                <c:pt idx="9">
                  <c:v>533.94459197560934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0-4C0D-8E4A-B7503E33B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28967"/>
        <c:axId val="625131015"/>
      </c:scatterChart>
      <c:valAx>
        <c:axId val="62512896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8653921100771502"/>
              <c:y val="0.78253267411092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31015"/>
        <c:crosses val="autoZero"/>
        <c:crossBetween val="midCat"/>
      </c:valAx>
      <c:valAx>
        <c:axId val="625131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28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8100474833808151"/>
          <c:y val="2.6971603858626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Fresas'!$M$6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Fresas'!$L$7:$L$16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Fresas'!$M$7:$M$16</c:f>
              <c:numCache>
                <c:formatCode>General</c:formatCode>
                <c:ptCount val="10"/>
                <c:pt idx="0">
                  <c:v>205</c:v>
                </c:pt>
                <c:pt idx="1">
                  <c:v>310</c:v>
                </c:pt>
                <c:pt idx="2">
                  <c:v>240</c:v>
                </c:pt>
                <c:pt idx="3">
                  <c:v>320</c:v>
                </c:pt>
                <c:pt idx="4">
                  <c:v>190</c:v>
                </c:pt>
                <c:pt idx="5">
                  <c:v>270</c:v>
                </c:pt>
                <c:pt idx="6">
                  <c:v>300</c:v>
                </c:pt>
                <c:pt idx="7">
                  <c:v>155</c:v>
                </c:pt>
                <c:pt idx="8">
                  <c:v>220</c:v>
                </c:pt>
                <c:pt idx="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3-407D-94C4-74787E342E3D}"/>
            </c:ext>
          </c:extLst>
        </c:ser>
        <c:ser>
          <c:idx val="1"/>
          <c:order val="1"/>
          <c:tx>
            <c:strRef>
              <c:f>'Pruebas Distancias Fresas'!$N$6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Fresas'!$L$7:$L$16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Fresas'!$N$7:$N$16</c:f>
              <c:numCache>
                <c:formatCode>General</c:formatCode>
                <c:ptCount val="10"/>
                <c:pt idx="0">
                  <c:v>230.65</c:v>
                </c:pt>
                <c:pt idx="1">
                  <c:v>246.55</c:v>
                </c:pt>
                <c:pt idx="2">
                  <c:v>159.08000000000001</c:v>
                </c:pt>
                <c:pt idx="3">
                  <c:v>656.78</c:v>
                </c:pt>
                <c:pt idx="4">
                  <c:v>191.92</c:v>
                </c:pt>
                <c:pt idx="5">
                  <c:v>294.88</c:v>
                </c:pt>
                <c:pt idx="6">
                  <c:v>562.15</c:v>
                </c:pt>
                <c:pt idx="7">
                  <c:v>176.35</c:v>
                </c:pt>
                <c:pt idx="8">
                  <c:v>510.22</c:v>
                </c:pt>
                <c:pt idx="9">
                  <c:v>248.04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3-407D-94C4-74787E34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65384"/>
        <c:axId val="83367432"/>
      </c:scatterChart>
      <c:valAx>
        <c:axId val="833653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7269019150383979"/>
              <c:y val="0.79589781230176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7432"/>
        <c:crosses val="autoZero"/>
        <c:crossBetween val="midCat"/>
      </c:valAx>
      <c:valAx>
        <c:axId val="8336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Fresas'!$S$6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Fresas'!$R$7:$R$16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Fresas'!$S$7:$S$16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-100</c:v>
                </c:pt>
                <c:pt idx="4">
                  <c:v>55</c:v>
                </c:pt>
                <c:pt idx="5">
                  <c:v>0</c:v>
                </c:pt>
                <c:pt idx="6">
                  <c:v>-65</c:v>
                </c:pt>
                <c:pt idx="7">
                  <c:v>55</c:v>
                </c:pt>
                <c:pt idx="8">
                  <c:v>-40</c:v>
                </c:pt>
                <c:pt idx="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BB-4589-8EF6-3E3E66B6ED44}"/>
            </c:ext>
          </c:extLst>
        </c:ser>
        <c:ser>
          <c:idx val="1"/>
          <c:order val="1"/>
          <c:tx>
            <c:strRef>
              <c:f>'Pruebas Distancias Fresas'!$T$6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Fresas'!$R$7:$R$16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Fresas'!$T$7:$T$16</c:f>
              <c:numCache>
                <c:formatCode>General</c:formatCode>
                <c:ptCount val="10"/>
                <c:pt idx="0">
                  <c:v>24.02</c:v>
                </c:pt>
                <c:pt idx="1">
                  <c:v>-31.89</c:v>
                </c:pt>
                <c:pt idx="2">
                  <c:v>-1.53</c:v>
                </c:pt>
                <c:pt idx="3">
                  <c:v>-68.97</c:v>
                </c:pt>
                <c:pt idx="4">
                  <c:v>22.07</c:v>
                </c:pt>
                <c:pt idx="5">
                  <c:v>-27.12</c:v>
                </c:pt>
                <c:pt idx="6">
                  <c:v>-49.46</c:v>
                </c:pt>
                <c:pt idx="7">
                  <c:v>39.39</c:v>
                </c:pt>
                <c:pt idx="8">
                  <c:v>16.91</c:v>
                </c:pt>
                <c:pt idx="9">
                  <c:v>-57.99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BB-4589-8EF6-3E3E66B6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05256"/>
        <c:axId val="1242807816"/>
      </c:scatterChart>
      <c:valAx>
        <c:axId val="124280525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7816"/>
        <c:crosses val="autoZero"/>
        <c:crossBetween val="midCat"/>
      </c:valAx>
      <c:valAx>
        <c:axId val="12428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layout>
            <c:manualLayout>
              <c:xMode val="edge"/>
              <c:yMode val="edge"/>
              <c:x val="2.7060270602706028E-2"/>
              <c:y val="0.3544513226965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Fresas'!$Y$6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Fresas'!$X$7:$X$16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Fresas'!$Y$7:$Y$16</c:f>
              <c:numCache>
                <c:formatCode>General</c:formatCode>
                <c:ptCount val="10"/>
                <c:pt idx="0">
                  <c:v>254.61</c:v>
                </c:pt>
                <c:pt idx="1">
                  <c:v>344.82</c:v>
                </c:pt>
                <c:pt idx="2">
                  <c:v>289.83</c:v>
                </c:pt>
                <c:pt idx="3">
                  <c:v>367.7</c:v>
                </c:pt>
                <c:pt idx="4">
                  <c:v>248.85</c:v>
                </c:pt>
                <c:pt idx="5">
                  <c:v>309.36</c:v>
                </c:pt>
                <c:pt idx="6">
                  <c:v>342.09</c:v>
                </c:pt>
                <c:pt idx="7">
                  <c:v>223.27</c:v>
                </c:pt>
                <c:pt idx="8">
                  <c:v>269.82</c:v>
                </c:pt>
                <c:pt idx="9">
                  <c:v>429.61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2-48FD-83BE-129B24A382A7}"/>
            </c:ext>
          </c:extLst>
        </c:ser>
        <c:ser>
          <c:idx val="1"/>
          <c:order val="1"/>
          <c:tx>
            <c:strRef>
              <c:f>'Pruebas Distancias Fresas'!$Z$6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Fresas'!$X$7:$X$16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Fresas'!$Z$7:$Z$16</c:f>
              <c:numCache>
                <c:formatCode>General</c:formatCode>
                <c:ptCount val="10"/>
                <c:pt idx="0">
                  <c:v>276.73</c:v>
                </c:pt>
                <c:pt idx="1">
                  <c:v>290.87</c:v>
                </c:pt>
                <c:pt idx="2">
                  <c:v>219.34</c:v>
                </c:pt>
                <c:pt idx="3">
                  <c:v>677.43</c:v>
                </c:pt>
                <c:pt idx="4">
                  <c:v>245.2</c:v>
                </c:pt>
                <c:pt idx="5">
                  <c:v>332.4</c:v>
                </c:pt>
                <c:pt idx="6">
                  <c:v>584.16999999999996</c:v>
                </c:pt>
                <c:pt idx="7">
                  <c:v>235.48</c:v>
                </c:pt>
                <c:pt idx="8">
                  <c:v>532.36</c:v>
                </c:pt>
                <c:pt idx="9">
                  <c:v>296.12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A2-48FD-83BE-129B24A3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99464"/>
        <c:axId val="321301512"/>
      </c:scatterChart>
      <c:valAx>
        <c:axId val="32129946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01512"/>
        <c:crosses val="autoZero"/>
        <c:crossBetween val="midCat"/>
      </c:valAx>
      <c:valAx>
        <c:axId val="3213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9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47</xdr:row>
      <xdr:rowOff>0</xdr:rowOff>
    </xdr:from>
    <xdr:to>
      <xdr:col>4</xdr:col>
      <xdr:colOff>742950</xdr:colOff>
      <xdr:row>64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ADF1FF-2924-FD4B-7BF1-8EC5059BC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180975</xdr:rowOff>
    </xdr:from>
    <xdr:to>
      <xdr:col>4</xdr:col>
      <xdr:colOff>742950</xdr:colOff>
      <xdr:row>81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6F7F1F-FB71-C403-322F-F425475D1916}"/>
            </a:ext>
            <a:ext uri="{147F2762-F138-4A5C-976F-8EAC2B608ADB}">
              <a16:predDERef xmlns:a16="http://schemas.microsoft.com/office/drawing/2014/main" pred="{E5ADF1FF-2924-FD4B-7BF1-8EC5059BC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82</xdr:row>
      <xdr:rowOff>19050</xdr:rowOff>
    </xdr:from>
    <xdr:to>
      <xdr:col>4</xdr:col>
      <xdr:colOff>723900</xdr:colOff>
      <xdr:row>98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80D059-1DA9-3825-F8C9-70B05A0BF697}"/>
            </a:ext>
            <a:ext uri="{147F2762-F138-4A5C-976F-8EAC2B608ADB}">
              <a16:predDERef xmlns:a16="http://schemas.microsoft.com/office/drawing/2014/main" pred="{216F7F1F-FB71-C403-322F-F425475D1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4</xdr:col>
      <xdr:colOff>685800</xdr:colOff>
      <xdr:row>134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887B16-9139-A555-F429-CB20BB20B2FE}"/>
            </a:ext>
            <a:ext uri="{147F2762-F138-4A5C-976F-8EAC2B608ADB}">
              <a16:predDERef xmlns:a16="http://schemas.microsoft.com/office/drawing/2014/main" pred="{EB80D059-1DA9-3825-F8C9-70B05A0BF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4</xdr:col>
      <xdr:colOff>647700</xdr:colOff>
      <xdr:row>152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2F03C9-132F-5918-3FB4-31A436C4C551}"/>
            </a:ext>
            <a:ext uri="{147F2762-F138-4A5C-976F-8EAC2B608ADB}">
              <a16:predDERef xmlns:a16="http://schemas.microsoft.com/office/drawing/2014/main" pred="{F8887B16-9139-A555-F429-CB20BB20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4</xdr:col>
      <xdr:colOff>638175</xdr:colOff>
      <xdr:row>170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7CBC38F-BAB5-7753-980B-ADCB6B4B1EA2}"/>
            </a:ext>
            <a:ext uri="{147F2762-F138-4A5C-976F-8EAC2B608ADB}">
              <a16:predDERef xmlns:a16="http://schemas.microsoft.com/office/drawing/2014/main" pred="{CB2F03C9-132F-5918-3FB4-31A436C4C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9525</xdr:colOff>
      <xdr:row>16</xdr:row>
      <xdr:rowOff>180975</xdr:rowOff>
    </xdr:from>
    <xdr:to>
      <xdr:col>14</xdr:col>
      <xdr:colOff>1428750</xdr:colOff>
      <xdr:row>32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B51134B-EA89-E7CE-CF0B-89FF1E851B04}"/>
            </a:ext>
            <a:ext uri="{147F2762-F138-4A5C-976F-8EAC2B608ADB}">
              <a16:predDERef xmlns:a16="http://schemas.microsoft.com/office/drawing/2014/main" pred="{57CBC38F-BAB5-7753-980B-ADCB6B4B1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16</xdr:row>
      <xdr:rowOff>180975</xdr:rowOff>
    </xdr:from>
    <xdr:to>
      <xdr:col>21</xdr:col>
      <xdr:colOff>0</xdr:colOff>
      <xdr:row>32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ACEBB6A-6F0A-E711-E0F9-64C2CE7C6CA2}"/>
            </a:ext>
            <a:ext uri="{147F2762-F138-4A5C-976F-8EAC2B608ADB}">
              <a16:predDERef xmlns:a16="http://schemas.microsoft.com/office/drawing/2014/main" pred="{AB51134B-EA89-E7CE-CF0B-89FF1E851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16</xdr:row>
      <xdr:rowOff>161925</xdr:rowOff>
    </xdr:from>
    <xdr:to>
      <xdr:col>27</xdr:col>
      <xdr:colOff>9525</xdr:colOff>
      <xdr:row>32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D95BACA-7770-BC77-28F1-7F3A19E1F1BA}"/>
            </a:ext>
            <a:ext uri="{147F2762-F138-4A5C-976F-8EAC2B608ADB}">
              <a16:predDERef xmlns:a16="http://schemas.microsoft.com/office/drawing/2014/main" pred="{5ACEBB6A-6F0A-E711-E0F9-64C2CE7C6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70"/>
  <sheetViews>
    <sheetView tabSelected="1" topLeftCell="S11" workbookViewId="0">
      <selection activeCell="AG30" sqref="AG30"/>
    </sheetView>
  </sheetViews>
  <sheetFormatPr defaultRowHeight="15"/>
  <cols>
    <col min="1" max="1" width="17" bestFit="1" customWidth="1"/>
    <col min="2" max="2" width="19.42578125" customWidth="1"/>
    <col min="3" max="3" width="20.28515625" customWidth="1"/>
    <col min="5" max="5" width="17.7109375" customWidth="1"/>
    <col min="6" max="6" width="11.42578125" customWidth="1"/>
    <col min="7" max="7" width="20.140625" customWidth="1"/>
    <col min="8" max="8" width="23.7109375" customWidth="1"/>
    <col min="9" max="9" width="21.5703125" customWidth="1"/>
    <col min="10" max="10" width="20" customWidth="1"/>
    <col min="12" max="12" width="12" customWidth="1"/>
    <col min="13" max="13" width="20.140625" customWidth="1"/>
    <col min="14" max="14" width="23.7109375" customWidth="1"/>
    <col min="15" max="15" width="21.5703125" customWidth="1"/>
    <col min="18" max="18" width="12" customWidth="1"/>
    <col min="19" max="19" width="20.140625" customWidth="1"/>
    <col min="20" max="20" width="23.7109375" customWidth="1"/>
    <col min="21" max="21" width="21.5703125" customWidth="1"/>
    <col min="24" max="24" width="12" customWidth="1"/>
    <col min="25" max="25" width="20.140625" customWidth="1"/>
    <col min="26" max="26" width="23.7109375" customWidth="1"/>
    <col min="27" max="27" width="21.5703125" customWidth="1"/>
  </cols>
  <sheetData>
    <row r="1" spans="1:27">
      <c r="A1" s="26" t="s">
        <v>0</v>
      </c>
      <c r="B1" s="27"/>
      <c r="C1" s="28"/>
      <c r="D1" s="1"/>
      <c r="E1" s="1"/>
      <c r="F1" s="1"/>
      <c r="G1" s="1"/>
      <c r="H1" s="1"/>
      <c r="I1" s="1"/>
      <c r="J1" s="1"/>
      <c r="K1" s="1"/>
    </row>
    <row r="2" spans="1:27">
      <c r="A2" s="7" t="s">
        <v>1</v>
      </c>
      <c r="B2" s="9" t="s">
        <v>2</v>
      </c>
      <c r="C2" s="9" t="s">
        <v>3</v>
      </c>
      <c r="D2" s="1"/>
      <c r="E2" s="1"/>
      <c r="F2" s="1"/>
      <c r="G2" s="1"/>
      <c r="H2" s="1"/>
      <c r="I2" s="1"/>
      <c r="J2" s="1"/>
      <c r="K2" s="1"/>
    </row>
    <row r="3" spans="1:27">
      <c r="A3" s="3">
        <v>151</v>
      </c>
      <c r="B3" s="3">
        <v>62</v>
      </c>
      <c r="C3" s="3">
        <v>1.0821041362364801</v>
      </c>
      <c r="D3" s="1"/>
      <c r="E3" s="1"/>
      <c r="F3" s="1"/>
      <c r="G3" s="1"/>
      <c r="H3" s="1"/>
      <c r="I3" s="1"/>
      <c r="J3" s="1"/>
      <c r="K3" s="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27">
      <c r="A5" s="3"/>
      <c r="B5" s="26" t="s">
        <v>4</v>
      </c>
      <c r="C5" s="27"/>
      <c r="D5" s="27"/>
      <c r="E5" s="28"/>
      <c r="F5" s="26" t="s">
        <v>5</v>
      </c>
      <c r="G5" s="27"/>
      <c r="H5" s="27"/>
      <c r="I5" s="27"/>
      <c r="J5" s="28"/>
      <c r="K5" s="1"/>
    </row>
    <row r="6" spans="1:27" ht="15.75" customHeight="1">
      <c r="A6" s="4" t="s">
        <v>6</v>
      </c>
      <c r="B6" s="5" t="s">
        <v>7</v>
      </c>
      <c r="C6" s="6" t="s">
        <v>8</v>
      </c>
      <c r="D6" s="7" t="s">
        <v>9</v>
      </c>
      <c r="E6" s="8" t="s">
        <v>10</v>
      </c>
      <c r="F6" s="5" t="s">
        <v>7</v>
      </c>
      <c r="G6" s="6" t="s">
        <v>8</v>
      </c>
      <c r="H6" s="7" t="s">
        <v>9</v>
      </c>
      <c r="I6" s="8" t="s">
        <v>11</v>
      </c>
      <c r="J6" s="8" t="s">
        <v>12</v>
      </c>
      <c r="K6" s="1"/>
      <c r="L6" s="4" t="s">
        <v>6</v>
      </c>
      <c r="M6" s="11" t="s">
        <v>13</v>
      </c>
      <c r="N6" s="2" t="s">
        <v>14</v>
      </c>
      <c r="O6" s="19" t="s">
        <v>15</v>
      </c>
      <c r="R6" s="12" t="s">
        <v>6</v>
      </c>
      <c r="S6" s="11" t="s">
        <v>13</v>
      </c>
      <c r="T6" s="2" t="s">
        <v>14</v>
      </c>
      <c r="U6" s="19" t="s">
        <v>15</v>
      </c>
      <c r="X6" s="8" t="s">
        <v>6</v>
      </c>
      <c r="Y6" s="29" t="s">
        <v>16</v>
      </c>
      <c r="Z6" s="29" t="s">
        <v>17</v>
      </c>
      <c r="AA6" s="30" t="s">
        <v>15</v>
      </c>
    </row>
    <row r="7" spans="1:27">
      <c r="A7" s="3" t="s">
        <v>18</v>
      </c>
      <c r="B7" s="3">
        <v>205</v>
      </c>
      <c r="C7" s="3">
        <v>0</v>
      </c>
      <c r="D7" s="3">
        <v>151</v>
      </c>
      <c r="E7" s="3">
        <v>254.61</v>
      </c>
      <c r="F7" s="3">
        <v>230.65</v>
      </c>
      <c r="G7" s="3">
        <v>24.02</v>
      </c>
      <c r="H7" s="3">
        <v>151</v>
      </c>
      <c r="I7" s="3">
        <v>380.76</v>
      </c>
      <c r="J7" s="3">
        <v>276.73</v>
      </c>
      <c r="K7" s="1"/>
      <c r="L7" s="3" t="s">
        <v>18</v>
      </c>
      <c r="M7" s="3">
        <v>205</v>
      </c>
      <c r="N7" s="17">
        <v>230.65</v>
      </c>
      <c r="O7" s="18">
        <f>ABS(M7-N7)</f>
        <v>25.650000000000006</v>
      </c>
      <c r="R7" s="3" t="s">
        <v>18</v>
      </c>
      <c r="S7" s="3">
        <v>0</v>
      </c>
      <c r="T7" s="17">
        <v>24.02</v>
      </c>
      <c r="U7" s="18">
        <f>ABS(S7-T7)</f>
        <v>24.02</v>
      </c>
      <c r="X7" s="3" t="s">
        <v>18</v>
      </c>
      <c r="Y7" s="3">
        <v>254.61</v>
      </c>
      <c r="Z7" s="17">
        <v>276.73</v>
      </c>
      <c r="AA7" s="18">
        <f>ABS(Y7-Z7)</f>
        <v>22.120000000000005</v>
      </c>
    </row>
    <row r="8" spans="1:27">
      <c r="A8" s="3" t="s">
        <v>19</v>
      </c>
      <c r="B8" s="3">
        <v>310</v>
      </c>
      <c r="C8" s="3">
        <v>0</v>
      </c>
      <c r="D8" s="3">
        <v>151</v>
      </c>
      <c r="E8" s="3">
        <v>344.82</v>
      </c>
      <c r="F8" s="3">
        <v>246.55</v>
      </c>
      <c r="G8" s="3">
        <v>-31.89</v>
      </c>
      <c r="H8" s="3">
        <v>151</v>
      </c>
      <c r="I8" s="3">
        <v>391.16</v>
      </c>
      <c r="J8" s="3">
        <v>290.87</v>
      </c>
      <c r="K8" s="1"/>
      <c r="L8" s="3" t="s">
        <v>19</v>
      </c>
      <c r="M8" s="3">
        <v>310</v>
      </c>
      <c r="N8" s="17">
        <v>246.55</v>
      </c>
      <c r="O8" s="18">
        <f t="shared" ref="O8:O16" si="0">ABS(M8-N8)</f>
        <v>63.449999999999989</v>
      </c>
      <c r="R8" s="3" t="s">
        <v>19</v>
      </c>
      <c r="S8" s="3">
        <v>0</v>
      </c>
      <c r="T8" s="17">
        <v>-31.89</v>
      </c>
      <c r="U8" s="18">
        <f t="shared" ref="U8:U16" si="1">ABS(S8-T8)</f>
        <v>31.89</v>
      </c>
      <c r="X8" s="3" t="s">
        <v>19</v>
      </c>
      <c r="Y8" s="3">
        <v>344.82</v>
      </c>
      <c r="Z8" s="17">
        <v>290.87</v>
      </c>
      <c r="AA8" s="18">
        <f t="shared" ref="AA8:AA16" si="2">ABS(Y8-Z8)</f>
        <v>53.949999999999989</v>
      </c>
    </row>
    <row r="9" spans="1:27">
      <c r="A9" s="3" t="s">
        <v>20</v>
      </c>
      <c r="B9" s="3">
        <v>240</v>
      </c>
      <c r="C9" s="3">
        <v>60</v>
      </c>
      <c r="D9" s="3">
        <v>151</v>
      </c>
      <c r="E9" s="3">
        <v>289.83</v>
      </c>
      <c r="F9" s="3">
        <v>159.08000000000001</v>
      </c>
      <c r="G9" s="3">
        <v>-1.53</v>
      </c>
      <c r="H9" s="3">
        <v>151</v>
      </c>
      <c r="I9" s="3">
        <v>341.34</v>
      </c>
      <c r="J9" s="3">
        <v>219.34</v>
      </c>
      <c r="K9" s="1"/>
      <c r="L9" s="3" t="s">
        <v>20</v>
      </c>
      <c r="M9" s="3">
        <v>240</v>
      </c>
      <c r="N9" s="17">
        <v>159.08000000000001</v>
      </c>
      <c r="O9" s="18">
        <f t="shared" si="0"/>
        <v>80.919999999999987</v>
      </c>
      <c r="R9" s="3" t="s">
        <v>20</v>
      </c>
      <c r="S9" s="3">
        <v>60</v>
      </c>
      <c r="T9" s="17">
        <v>-1.53</v>
      </c>
      <c r="U9" s="18">
        <f t="shared" si="1"/>
        <v>61.53</v>
      </c>
      <c r="X9" s="3" t="s">
        <v>20</v>
      </c>
      <c r="Y9" s="3">
        <v>289.83</v>
      </c>
      <c r="Z9" s="17">
        <v>219.34</v>
      </c>
      <c r="AA9" s="18">
        <f t="shared" si="2"/>
        <v>70.489999999999981</v>
      </c>
    </row>
    <row r="10" spans="1:27">
      <c r="A10" s="3" t="s">
        <v>21</v>
      </c>
      <c r="B10" s="3">
        <v>320</v>
      </c>
      <c r="C10" s="3">
        <v>-100</v>
      </c>
      <c r="D10" s="3">
        <v>151</v>
      </c>
      <c r="E10" s="3">
        <v>367.7</v>
      </c>
      <c r="F10" s="3">
        <v>656.78</v>
      </c>
      <c r="G10" s="3">
        <v>-68.97</v>
      </c>
      <c r="H10" s="3">
        <v>151</v>
      </c>
      <c r="I10" s="3">
        <v>726.17</v>
      </c>
      <c r="J10" s="3">
        <v>677.43</v>
      </c>
      <c r="K10" s="1"/>
      <c r="L10" s="3" t="s">
        <v>21</v>
      </c>
      <c r="M10" s="3">
        <v>320</v>
      </c>
      <c r="N10" s="17">
        <v>656.78</v>
      </c>
      <c r="O10" s="18">
        <f t="shared" si="0"/>
        <v>336.78</v>
      </c>
      <c r="R10" s="3" t="s">
        <v>21</v>
      </c>
      <c r="S10" s="3">
        <v>-100</v>
      </c>
      <c r="T10" s="17">
        <v>-68.97</v>
      </c>
      <c r="U10" s="18">
        <f t="shared" si="1"/>
        <v>31.03</v>
      </c>
      <c r="X10" s="3" t="s">
        <v>21</v>
      </c>
      <c r="Y10" s="3">
        <v>367.7</v>
      </c>
      <c r="Z10" s="17">
        <v>677.43</v>
      </c>
      <c r="AA10" s="18">
        <f t="shared" si="2"/>
        <v>309.72999999999996</v>
      </c>
    </row>
    <row r="11" spans="1:27">
      <c r="A11" s="3" t="s">
        <v>22</v>
      </c>
      <c r="B11" s="3">
        <v>190</v>
      </c>
      <c r="C11" s="3">
        <v>55</v>
      </c>
      <c r="D11" s="3">
        <v>151</v>
      </c>
      <c r="E11" s="3">
        <v>248.85</v>
      </c>
      <c r="F11" s="3">
        <v>191.92</v>
      </c>
      <c r="G11" s="3">
        <v>22.07</v>
      </c>
      <c r="H11" s="3">
        <v>151</v>
      </c>
      <c r="I11" s="3">
        <v>358.5</v>
      </c>
      <c r="J11" s="3">
        <v>245.2</v>
      </c>
      <c r="K11" s="1"/>
      <c r="L11" s="3" t="s">
        <v>22</v>
      </c>
      <c r="M11" s="3">
        <v>190</v>
      </c>
      <c r="N11" s="17">
        <v>191.92</v>
      </c>
      <c r="O11" s="18">
        <f t="shared" si="0"/>
        <v>1.9199999999999875</v>
      </c>
      <c r="R11" s="3" t="s">
        <v>22</v>
      </c>
      <c r="S11" s="3">
        <v>55</v>
      </c>
      <c r="T11" s="17">
        <v>22.07</v>
      </c>
      <c r="U11" s="18">
        <f t="shared" si="1"/>
        <v>32.93</v>
      </c>
      <c r="X11" s="3" t="s">
        <v>22</v>
      </c>
      <c r="Y11" s="3">
        <v>248.85</v>
      </c>
      <c r="Z11" s="17">
        <v>245.2</v>
      </c>
      <c r="AA11" s="18">
        <f t="shared" si="2"/>
        <v>3.6500000000000057</v>
      </c>
    </row>
    <row r="12" spans="1:27">
      <c r="A12" s="3" t="s">
        <v>23</v>
      </c>
      <c r="B12" s="3">
        <v>270</v>
      </c>
      <c r="C12" s="3">
        <v>0</v>
      </c>
      <c r="D12" s="3">
        <v>151</v>
      </c>
      <c r="E12" s="3">
        <v>309.36</v>
      </c>
      <c r="F12" s="3">
        <v>294.88</v>
      </c>
      <c r="G12" s="3">
        <v>-27.12</v>
      </c>
      <c r="H12" s="3">
        <v>151</v>
      </c>
      <c r="I12" s="3">
        <v>422.96</v>
      </c>
      <c r="J12" s="3">
        <v>332.4</v>
      </c>
      <c r="K12" s="1"/>
      <c r="L12" s="3" t="s">
        <v>23</v>
      </c>
      <c r="M12" s="3">
        <v>270</v>
      </c>
      <c r="N12" s="17">
        <v>294.88</v>
      </c>
      <c r="O12" s="18">
        <f t="shared" si="0"/>
        <v>24.879999999999995</v>
      </c>
      <c r="R12" s="3" t="s">
        <v>23</v>
      </c>
      <c r="S12" s="3">
        <v>0</v>
      </c>
      <c r="T12" s="17">
        <v>-27.12</v>
      </c>
      <c r="U12" s="18">
        <f t="shared" si="1"/>
        <v>27.12</v>
      </c>
      <c r="X12" s="3" t="s">
        <v>23</v>
      </c>
      <c r="Y12" s="3">
        <v>309.36</v>
      </c>
      <c r="Z12" s="17">
        <v>332.4</v>
      </c>
      <c r="AA12" s="18">
        <f t="shared" si="2"/>
        <v>23.039999999999964</v>
      </c>
    </row>
    <row r="13" spans="1:27">
      <c r="A13" s="3" t="s">
        <v>24</v>
      </c>
      <c r="B13" s="3">
        <v>300</v>
      </c>
      <c r="C13" s="3">
        <v>-65</v>
      </c>
      <c r="D13" s="3">
        <v>151</v>
      </c>
      <c r="E13" s="3">
        <v>342.09</v>
      </c>
      <c r="F13" s="3">
        <v>562.15</v>
      </c>
      <c r="G13" s="3">
        <v>-49.46</v>
      </c>
      <c r="H13" s="3">
        <v>151</v>
      </c>
      <c r="I13" s="3">
        <v>640.04999999999995</v>
      </c>
      <c r="J13" s="3">
        <v>584.16999999999996</v>
      </c>
      <c r="K13" s="1"/>
      <c r="L13" s="3" t="s">
        <v>24</v>
      </c>
      <c r="M13" s="3">
        <v>300</v>
      </c>
      <c r="N13" s="17">
        <v>562.15</v>
      </c>
      <c r="O13" s="18">
        <f t="shared" si="0"/>
        <v>262.14999999999998</v>
      </c>
      <c r="R13" s="3" t="s">
        <v>24</v>
      </c>
      <c r="S13" s="3">
        <v>-65</v>
      </c>
      <c r="T13" s="17">
        <v>-49.46</v>
      </c>
      <c r="U13" s="18">
        <f t="shared" si="1"/>
        <v>15.54</v>
      </c>
      <c r="X13" s="3" t="s">
        <v>24</v>
      </c>
      <c r="Y13" s="3">
        <v>342.09</v>
      </c>
      <c r="Z13" s="17">
        <v>584.16999999999996</v>
      </c>
      <c r="AA13" s="18">
        <f t="shared" si="2"/>
        <v>242.07999999999998</v>
      </c>
    </row>
    <row r="14" spans="1:27">
      <c r="A14" s="3" t="s">
        <v>25</v>
      </c>
      <c r="B14" s="3">
        <v>155</v>
      </c>
      <c r="C14" s="3">
        <v>55</v>
      </c>
      <c r="D14" s="3">
        <v>151</v>
      </c>
      <c r="E14" s="3">
        <v>223.27</v>
      </c>
      <c r="F14" s="3">
        <v>176.35</v>
      </c>
      <c r="G14" s="3">
        <v>39.39</v>
      </c>
      <c r="H14" s="3">
        <v>151</v>
      </c>
      <c r="I14" s="3">
        <v>351.93</v>
      </c>
      <c r="J14" s="3">
        <v>235.48</v>
      </c>
      <c r="K14" s="1"/>
      <c r="L14" s="3" t="s">
        <v>25</v>
      </c>
      <c r="M14" s="3">
        <v>155</v>
      </c>
      <c r="N14" s="17">
        <v>176.35</v>
      </c>
      <c r="O14" s="18">
        <f t="shared" si="0"/>
        <v>21.349999999999994</v>
      </c>
      <c r="R14" s="3" t="s">
        <v>25</v>
      </c>
      <c r="S14" s="3">
        <v>55</v>
      </c>
      <c r="T14" s="17">
        <v>39.39</v>
      </c>
      <c r="U14" s="18">
        <f t="shared" si="1"/>
        <v>15.61</v>
      </c>
      <c r="X14" s="3" t="s">
        <v>25</v>
      </c>
      <c r="Y14" s="3">
        <v>223.27</v>
      </c>
      <c r="Z14" s="17">
        <v>235.48</v>
      </c>
      <c r="AA14" s="18">
        <f t="shared" si="2"/>
        <v>12.20999999999998</v>
      </c>
    </row>
    <row r="15" spans="1:27">
      <c r="A15" s="3" t="s">
        <v>26</v>
      </c>
      <c r="B15" s="3">
        <v>220</v>
      </c>
      <c r="C15" s="3">
        <v>-40</v>
      </c>
      <c r="D15" s="3">
        <v>151</v>
      </c>
      <c r="E15" s="3">
        <v>269.82</v>
      </c>
      <c r="F15" s="3">
        <v>510.22</v>
      </c>
      <c r="G15" s="3">
        <v>16.91</v>
      </c>
      <c r="H15" s="3">
        <v>151</v>
      </c>
      <c r="I15" s="3">
        <v>593.14</v>
      </c>
      <c r="J15" s="3">
        <v>532.36</v>
      </c>
      <c r="K15" s="1"/>
      <c r="L15" s="3" t="s">
        <v>26</v>
      </c>
      <c r="M15" s="3">
        <v>220</v>
      </c>
      <c r="N15" s="17">
        <v>510.22</v>
      </c>
      <c r="O15" s="18">
        <f t="shared" si="0"/>
        <v>290.22000000000003</v>
      </c>
      <c r="R15" s="3" t="s">
        <v>26</v>
      </c>
      <c r="S15" s="3">
        <v>-40</v>
      </c>
      <c r="T15" s="17">
        <v>16.91</v>
      </c>
      <c r="U15" s="18">
        <f t="shared" si="1"/>
        <v>56.91</v>
      </c>
      <c r="X15" s="3" t="s">
        <v>26</v>
      </c>
      <c r="Y15" s="3">
        <v>269.82</v>
      </c>
      <c r="Z15" s="17">
        <v>532.36</v>
      </c>
      <c r="AA15" s="18">
        <f t="shared" si="2"/>
        <v>262.54000000000002</v>
      </c>
    </row>
    <row r="16" spans="1:27">
      <c r="A16" s="3" t="s">
        <v>27</v>
      </c>
      <c r="B16" s="3">
        <v>400</v>
      </c>
      <c r="C16" s="3">
        <v>42</v>
      </c>
      <c r="D16" s="3">
        <v>151</v>
      </c>
      <c r="E16" s="3">
        <v>429.61</v>
      </c>
      <c r="F16" s="3">
        <v>248.04</v>
      </c>
      <c r="G16" s="3">
        <v>-57.99</v>
      </c>
      <c r="H16" s="3">
        <v>151</v>
      </c>
      <c r="I16" s="3">
        <v>395.09</v>
      </c>
      <c r="J16" s="3">
        <v>296.12</v>
      </c>
      <c r="K16" s="1"/>
      <c r="L16" s="3" t="s">
        <v>27</v>
      </c>
      <c r="M16" s="3">
        <v>400</v>
      </c>
      <c r="N16" s="17">
        <v>248.04</v>
      </c>
      <c r="O16" s="18">
        <f t="shared" si="0"/>
        <v>151.96</v>
      </c>
      <c r="R16" s="3" t="s">
        <v>27</v>
      </c>
      <c r="S16" s="3">
        <v>42</v>
      </c>
      <c r="T16" s="17">
        <v>-57.99</v>
      </c>
      <c r="U16" s="18">
        <f t="shared" si="1"/>
        <v>99.990000000000009</v>
      </c>
      <c r="X16" s="3" t="s">
        <v>27</v>
      </c>
      <c r="Y16" s="3">
        <v>429.61</v>
      </c>
      <c r="Z16" s="17">
        <v>296.12</v>
      </c>
      <c r="AA16" s="18">
        <f t="shared" si="2"/>
        <v>133.49</v>
      </c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3"/>
      <c r="B21" s="26" t="s">
        <v>4</v>
      </c>
      <c r="C21" s="27"/>
      <c r="D21" s="27"/>
      <c r="E21" s="28"/>
      <c r="F21" s="26" t="s">
        <v>5</v>
      </c>
      <c r="G21" s="27"/>
      <c r="H21" s="27"/>
      <c r="I21" s="27"/>
      <c r="J21" s="28"/>
      <c r="K21" s="1"/>
    </row>
    <row r="22" spans="1:11">
      <c r="A22" s="4" t="s">
        <v>6</v>
      </c>
      <c r="B22" s="5" t="s">
        <v>7</v>
      </c>
      <c r="C22" s="6" t="s">
        <v>8</v>
      </c>
      <c r="D22" s="7" t="s">
        <v>9</v>
      </c>
      <c r="E22" s="8" t="s">
        <v>10</v>
      </c>
      <c r="F22" s="5" t="s">
        <v>7</v>
      </c>
      <c r="G22" s="6" t="s">
        <v>8</v>
      </c>
      <c r="H22" s="7" t="s">
        <v>9</v>
      </c>
      <c r="I22" s="8" t="s">
        <v>11</v>
      </c>
      <c r="J22" s="8" t="s">
        <v>12</v>
      </c>
      <c r="K22" s="1"/>
    </row>
    <row r="23" spans="1:11">
      <c r="A23" s="3" t="s">
        <v>18</v>
      </c>
      <c r="B23" s="3">
        <v>205</v>
      </c>
      <c r="C23" s="3">
        <v>0</v>
      </c>
      <c r="D23" s="3">
        <v>145</v>
      </c>
      <c r="E23" s="3">
        <v>251.1</v>
      </c>
      <c r="F23" s="3">
        <v>310.47000000000003</v>
      </c>
      <c r="G23" s="3">
        <v>22.36</v>
      </c>
      <c r="H23" s="3">
        <v>145</v>
      </c>
      <c r="I23" s="3">
        <v>343.39</v>
      </c>
      <c r="J23" s="3">
        <v>343.39</v>
      </c>
      <c r="K23" s="1"/>
    </row>
    <row r="24" spans="1:11">
      <c r="A24" s="3" t="s">
        <v>19</v>
      </c>
      <c r="B24" s="3">
        <v>160</v>
      </c>
      <c r="C24" s="3">
        <v>-45</v>
      </c>
      <c r="D24" s="3">
        <v>145</v>
      </c>
      <c r="E24" s="3">
        <v>220.57</v>
      </c>
      <c r="F24" s="3">
        <v>198.2</v>
      </c>
      <c r="G24" s="3">
        <v>40.82</v>
      </c>
      <c r="H24" s="3">
        <v>145</v>
      </c>
      <c r="I24" s="3">
        <v>248.95</v>
      </c>
      <c r="J24" s="3">
        <v>248.95</v>
      </c>
      <c r="K24" s="1"/>
    </row>
    <row r="25" spans="1:11">
      <c r="A25" s="3" t="s">
        <v>20</v>
      </c>
      <c r="B25" s="3">
        <v>230</v>
      </c>
      <c r="C25" s="3">
        <v>55</v>
      </c>
      <c r="D25" s="3">
        <v>145</v>
      </c>
      <c r="E25" s="3">
        <v>277.39999999999998</v>
      </c>
      <c r="F25" s="3">
        <v>546.64</v>
      </c>
      <c r="G25" s="3">
        <v>11.68</v>
      </c>
      <c r="H25" s="3">
        <v>145</v>
      </c>
      <c r="I25" s="3">
        <v>565.64</v>
      </c>
      <c r="J25" s="3">
        <v>565.66</v>
      </c>
      <c r="K25" s="1"/>
    </row>
    <row r="26" spans="1:11">
      <c r="A26" s="3" t="s">
        <v>21</v>
      </c>
      <c r="B26" s="3">
        <v>230</v>
      </c>
      <c r="C26" s="3">
        <v>0</v>
      </c>
      <c r="D26" s="3">
        <v>145</v>
      </c>
      <c r="E26" s="3">
        <v>271.89</v>
      </c>
      <c r="F26" s="3">
        <v>283.5</v>
      </c>
      <c r="G26" s="3">
        <v>2.5099999999999998</v>
      </c>
      <c r="H26" s="3">
        <v>145</v>
      </c>
      <c r="I26" s="3">
        <v>318.44</v>
      </c>
      <c r="J26" s="3">
        <v>318.44</v>
      </c>
      <c r="K26" s="1"/>
    </row>
    <row r="27" spans="1:11">
      <c r="A27" s="3" t="s">
        <v>22</v>
      </c>
      <c r="B27" s="3">
        <v>350</v>
      </c>
      <c r="C27" s="3">
        <v>70</v>
      </c>
      <c r="D27" s="3">
        <v>145</v>
      </c>
      <c r="E27" s="3">
        <v>385.26</v>
      </c>
      <c r="F27" s="3">
        <v>734.41</v>
      </c>
      <c r="G27" s="3">
        <v>-99.93</v>
      </c>
      <c r="H27" s="3">
        <v>145</v>
      </c>
      <c r="I27" s="3">
        <v>755.23</v>
      </c>
      <c r="J27" s="3">
        <v>755.23</v>
      </c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26" t="s">
        <v>0</v>
      </c>
      <c r="B30" s="27"/>
      <c r="C30" s="28"/>
      <c r="D30" s="1"/>
      <c r="E30" s="1"/>
      <c r="F30" s="1"/>
      <c r="G30" s="1"/>
      <c r="H30" s="1"/>
      <c r="I30" s="1"/>
      <c r="J30" s="1"/>
      <c r="K30" s="1"/>
    </row>
    <row r="31" spans="1:11">
      <c r="A31" s="7" t="s">
        <v>1</v>
      </c>
      <c r="B31" s="9" t="s">
        <v>2</v>
      </c>
      <c r="C31" s="9" t="s">
        <v>3</v>
      </c>
      <c r="D31" s="1"/>
      <c r="E31" s="1"/>
      <c r="F31" s="1"/>
      <c r="G31" s="1"/>
      <c r="H31" s="1"/>
      <c r="I31" s="1"/>
      <c r="J31" s="1"/>
      <c r="K31" s="1"/>
    </row>
    <row r="32" spans="1:11">
      <c r="A32" s="3">
        <v>145</v>
      </c>
      <c r="B32" s="3">
        <v>59</v>
      </c>
      <c r="C32" s="3">
        <v>1.0297442586766501</v>
      </c>
      <c r="D32" s="1"/>
      <c r="E32" s="1"/>
      <c r="F32" s="1"/>
      <c r="G32" s="1"/>
      <c r="H32" s="1"/>
      <c r="I32" s="1"/>
      <c r="J32" s="1"/>
      <c r="K32" s="1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T34" s="22" t="s">
        <v>28</v>
      </c>
      <c r="U34" s="18">
        <f>MAX(U7:U16)</f>
        <v>99.990000000000009</v>
      </c>
      <c r="Z34" s="22" t="s">
        <v>28</v>
      </c>
      <c r="AA34" s="18">
        <f>MAX(AA7:AA16)</f>
        <v>309.72999999999996</v>
      </c>
    </row>
    <row r="35" spans="1:27">
      <c r="A35" s="3"/>
      <c r="B35" s="26" t="s">
        <v>4</v>
      </c>
      <c r="C35" s="27"/>
      <c r="D35" s="27"/>
      <c r="E35" s="28"/>
      <c r="F35" s="26" t="s">
        <v>5</v>
      </c>
      <c r="G35" s="27"/>
      <c r="H35" s="27"/>
      <c r="I35" s="27"/>
      <c r="J35" s="28"/>
      <c r="K35" s="1"/>
      <c r="N35" s="22" t="s">
        <v>28</v>
      </c>
      <c r="O35" s="18">
        <f>MAX(O7:O16)</f>
        <v>336.78</v>
      </c>
      <c r="T35" s="22" t="s">
        <v>29</v>
      </c>
      <c r="U35" s="18">
        <f>MIN(U7:U16)</f>
        <v>15.54</v>
      </c>
      <c r="Z35" s="22" t="s">
        <v>29</v>
      </c>
      <c r="AA35" s="18">
        <f>MIN(AA7:AA16)</f>
        <v>3.6500000000000057</v>
      </c>
    </row>
    <row r="36" spans="1:27">
      <c r="A36" s="4" t="s">
        <v>6</v>
      </c>
      <c r="B36" s="5" t="s">
        <v>7</v>
      </c>
      <c r="C36" s="6" t="s">
        <v>8</v>
      </c>
      <c r="D36" s="7" t="s">
        <v>9</v>
      </c>
      <c r="E36" s="8" t="s">
        <v>10</v>
      </c>
      <c r="F36" s="5" t="s">
        <v>7</v>
      </c>
      <c r="G36" s="6" t="s">
        <v>8</v>
      </c>
      <c r="H36" s="7" t="s">
        <v>9</v>
      </c>
      <c r="I36" s="8" t="s">
        <v>11</v>
      </c>
      <c r="J36" s="8" t="s">
        <v>12</v>
      </c>
      <c r="K36" s="1"/>
      <c r="N36" s="22" t="s">
        <v>29</v>
      </c>
      <c r="O36" s="18">
        <f>MIN(O7:O16)</f>
        <v>1.9199999999999875</v>
      </c>
      <c r="T36" s="22" t="s">
        <v>30</v>
      </c>
      <c r="U36" s="18">
        <f>SUM(U7:U16)/10</f>
        <v>39.657000000000004</v>
      </c>
      <c r="Z36" s="22" t="s">
        <v>30</v>
      </c>
      <c r="AA36" s="18">
        <f>SUM(AA7:AA16)/10</f>
        <v>113.33</v>
      </c>
    </row>
    <row r="37" spans="1:27">
      <c r="A37" s="3" t="s">
        <v>18</v>
      </c>
      <c r="B37" s="3">
        <v>280</v>
      </c>
      <c r="C37" s="3">
        <v>-25</v>
      </c>
      <c r="D37" s="3">
        <v>145</v>
      </c>
      <c r="E37" s="3">
        <v>316.31</v>
      </c>
      <c r="F37" s="3">
        <v>273.24</v>
      </c>
      <c r="G37" s="3">
        <v>-24.65</v>
      </c>
      <c r="H37" s="3">
        <v>145</v>
      </c>
      <c r="I37" s="3">
        <v>310.31</v>
      </c>
      <c r="J37" s="3">
        <v>310.31</v>
      </c>
      <c r="K37" s="1"/>
      <c r="N37" s="22" t="s">
        <v>30</v>
      </c>
      <c r="O37" s="18">
        <f>SUM(O7:O16)/10</f>
        <v>125.928</v>
      </c>
    </row>
    <row r="38" spans="1:27">
      <c r="A38" s="3" t="s">
        <v>19</v>
      </c>
      <c r="B38" s="3">
        <v>200</v>
      </c>
      <c r="C38" s="3">
        <v>0</v>
      </c>
      <c r="D38" s="3">
        <v>145</v>
      </c>
      <c r="E38" s="3">
        <v>247.03</v>
      </c>
      <c r="F38" s="3">
        <v>342.97</v>
      </c>
      <c r="G38" s="3">
        <v>20.239999999999998</v>
      </c>
      <c r="H38" s="3">
        <v>145</v>
      </c>
      <c r="I38" s="3">
        <v>372.91</v>
      </c>
      <c r="J38" s="3">
        <v>372.91</v>
      </c>
      <c r="K38" s="1"/>
    </row>
    <row r="39" spans="1:27">
      <c r="A39" s="3" t="s">
        <v>20</v>
      </c>
      <c r="B39" s="3">
        <v>185</v>
      </c>
      <c r="C39" s="3">
        <v>-75</v>
      </c>
      <c r="D39" s="3">
        <v>145</v>
      </c>
      <c r="E39" s="3">
        <v>246.73</v>
      </c>
      <c r="F39" s="3">
        <v>166.39</v>
      </c>
      <c r="G39" s="3">
        <v>20.100000000000001</v>
      </c>
      <c r="H39" s="3">
        <v>145</v>
      </c>
      <c r="I39" s="3">
        <v>221.62</v>
      </c>
      <c r="J39" s="3">
        <v>221.62</v>
      </c>
      <c r="K39" s="1"/>
    </row>
    <row r="40" spans="1:27">
      <c r="A40" s="3" t="s">
        <v>21</v>
      </c>
      <c r="B40" s="3">
        <v>360</v>
      </c>
      <c r="C40" s="3">
        <v>85</v>
      </c>
      <c r="D40" s="3">
        <v>145</v>
      </c>
      <c r="E40" s="3">
        <v>397.3</v>
      </c>
      <c r="F40" s="3">
        <v>634.66</v>
      </c>
      <c r="G40" s="3">
        <v>-87.32</v>
      </c>
      <c r="H40" s="3">
        <v>145</v>
      </c>
      <c r="I40" s="3">
        <v>656.84</v>
      </c>
      <c r="J40" s="3">
        <v>656.84</v>
      </c>
      <c r="K40" s="1"/>
    </row>
    <row r="41" spans="1:27">
      <c r="A41" s="3" t="s">
        <v>22</v>
      </c>
      <c r="B41" s="3">
        <v>235</v>
      </c>
      <c r="C41" s="3">
        <v>45</v>
      </c>
      <c r="D41" s="3">
        <v>145</v>
      </c>
      <c r="E41" s="3">
        <v>279.77999999999997</v>
      </c>
      <c r="F41" s="3">
        <v>480.32</v>
      </c>
      <c r="G41" s="3">
        <v>8.74</v>
      </c>
      <c r="H41" s="3">
        <v>145</v>
      </c>
      <c r="I41" s="3">
        <v>501.81</v>
      </c>
      <c r="J41" s="3">
        <v>501.81</v>
      </c>
      <c r="K41" s="1"/>
    </row>
    <row r="42" spans="1:27">
      <c r="A42" s="3" t="s">
        <v>23</v>
      </c>
      <c r="B42" s="3">
        <v>255</v>
      </c>
      <c r="C42" s="3">
        <v>75</v>
      </c>
      <c r="D42" s="3">
        <v>145</v>
      </c>
      <c r="E42" s="3">
        <v>302.77999999999997</v>
      </c>
      <c r="F42" s="3">
        <v>191.22</v>
      </c>
      <c r="G42" s="3">
        <v>-11.9</v>
      </c>
      <c r="H42" s="3">
        <v>145</v>
      </c>
      <c r="I42" s="3">
        <v>240.27</v>
      </c>
      <c r="J42" s="3">
        <v>240.27</v>
      </c>
      <c r="K42" s="1"/>
    </row>
    <row r="43" spans="1:27">
      <c r="A43" s="3" t="s">
        <v>24</v>
      </c>
      <c r="B43" s="3">
        <v>255</v>
      </c>
      <c r="C43" s="3">
        <v>0</v>
      </c>
      <c r="D43" s="3">
        <v>145</v>
      </c>
      <c r="E43" s="3">
        <v>293.33999999999997</v>
      </c>
      <c r="F43" s="3">
        <v>250.75</v>
      </c>
      <c r="G43" s="3">
        <v>-12.19</v>
      </c>
      <c r="H43" s="3">
        <v>145</v>
      </c>
      <c r="I43" s="3">
        <v>289.91000000000003</v>
      </c>
      <c r="J43" s="3">
        <v>289.91000000000003</v>
      </c>
      <c r="K43" s="1"/>
    </row>
    <row r="44" spans="1:27">
      <c r="A44" s="3" t="s">
        <v>25</v>
      </c>
      <c r="B44" s="3">
        <v>340</v>
      </c>
      <c r="C44" s="3">
        <v>-50</v>
      </c>
      <c r="D44" s="3">
        <v>145</v>
      </c>
      <c r="E44" s="3">
        <v>372.99</v>
      </c>
      <c r="F44" s="3">
        <v>451.91</v>
      </c>
      <c r="G44" s="3">
        <v>-63.67</v>
      </c>
      <c r="H44" s="3">
        <v>145</v>
      </c>
      <c r="I44" s="3">
        <v>478.85</v>
      </c>
      <c r="J44" s="3">
        <v>478.85</v>
      </c>
      <c r="K44" s="1"/>
    </row>
    <row r="45" spans="1:27">
      <c r="A45" s="3" t="s">
        <v>26</v>
      </c>
      <c r="B45" s="3">
        <v>160</v>
      </c>
      <c r="C45" s="3">
        <v>0</v>
      </c>
      <c r="D45" s="3">
        <v>145</v>
      </c>
      <c r="E45" s="3">
        <v>215.93</v>
      </c>
      <c r="F45" s="3">
        <v>345.53</v>
      </c>
      <c r="G45" s="3">
        <v>53.99</v>
      </c>
      <c r="H45" s="3">
        <v>145</v>
      </c>
      <c r="I45" s="3">
        <v>378.59</v>
      </c>
      <c r="J45" s="3">
        <v>378.59</v>
      </c>
      <c r="K45" s="1"/>
    </row>
    <row r="46" spans="1:27">
      <c r="A46" s="3" t="s">
        <v>27</v>
      </c>
      <c r="B46" s="3">
        <v>220</v>
      </c>
      <c r="C46" s="3">
        <v>105</v>
      </c>
      <c r="D46" s="3">
        <v>145</v>
      </c>
      <c r="E46" s="3">
        <v>283.64</v>
      </c>
      <c r="F46" s="3">
        <v>137.04</v>
      </c>
      <c r="G46" s="3">
        <v>-2.71</v>
      </c>
      <c r="H46" s="3">
        <v>145</v>
      </c>
      <c r="I46" s="3">
        <v>199.53</v>
      </c>
      <c r="J46" s="3">
        <v>199.53</v>
      </c>
      <c r="K46" s="1"/>
    </row>
    <row r="47" spans="1:2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"/>
    </row>
    <row r="48" spans="1:27">
      <c r="A48" s="1"/>
      <c r="B48" s="1"/>
      <c r="C48" s="1"/>
      <c r="D48" s="1"/>
      <c r="E48" s="1"/>
      <c r="F48" s="4" t="s">
        <v>6</v>
      </c>
      <c r="G48" s="11" t="s">
        <v>13</v>
      </c>
      <c r="H48" s="2" t="s">
        <v>14</v>
      </c>
      <c r="I48" s="11" t="s">
        <v>15</v>
      </c>
      <c r="J48" s="1"/>
      <c r="K48" s="1"/>
    </row>
    <row r="49" spans="1:11">
      <c r="A49" s="1"/>
      <c r="B49" s="1"/>
      <c r="C49" s="1"/>
      <c r="D49" s="1"/>
      <c r="E49" s="1"/>
      <c r="F49" s="3" t="s">
        <v>18</v>
      </c>
      <c r="G49" s="3">
        <v>280</v>
      </c>
      <c r="H49" s="17">
        <v>273.24</v>
      </c>
      <c r="I49" s="3">
        <f>ABS(G49-H49)</f>
        <v>6.7599999999999909</v>
      </c>
      <c r="J49" s="1"/>
      <c r="K49" s="1"/>
    </row>
    <row r="50" spans="1:11">
      <c r="A50" s="1"/>
      <c r="B50" s="1"/>
      <c r="C50" s="1"/>
      <c r="D50" s="1"/>
      <c r="E50" s="1"/>
      <c r="F50" s="3" t="s">
        <v>19</v>
      </c>
      <c r="G50" s="3">
        <v>200</v>
      </c>
      <c r="H50" s="17">
        <v>342.97</v>
      </c>
      <c r="I50" s="3">
        <f t="shared" ref="I50:I58" si="3">ABS(G50-H50)</f>
        <v>142.97000000000003</v>
      </c>
      <c r="J50" s="1"/>
      <c r="K50" s="1"/>
    </row>
    <row r="51" spans="1:11">
      <c r="A51" s="1"/>
      <c r="B51" s="1"/>
      <c r="C51" s="1"/>
      <c r="D51" s="1"/>
      <c r="E51" s="1"/>
      <c r="F51" s="3" t="s">
        <v>20</v>
      </c>
      <c r="G51" s="3">
        <v>185</v>
      </c>
      <c r="H51" s="17">
        <v>166.39</v>
      </c>
      <c r="I51" s="3">
        <f t="shared" si="3"/>
        <v>18.610000000000014</v>
      </c>
      <c r="J51" s="1"/>
      <c r="K51" s="1"/>
    </row>
    <row r="52" spans="1:11">
      <c r="A52" s="1"/>
      <c r="B52" s="1"/>
      <c r="C52" s="1"/>
      <c r="D52" s="1"/>
      <c r="E52" s="1"/>
      <c r="F52" s="3" t="s">
        <v>21</v>
      </c>
      <c r="G52" s="3">
        <v>360</v>
      </c>
      <c r="H52" s="17">
        <v>634.66</v>
      </c>
      <c r="I52" s="3">
        <f t="shared" si="3"/>
        <v>274.65999999999997</v>
      </c>
      <c r="J52" s="1"/>
      <c r="K52" s="1"/>
    </row>
    <row r="53" spans="1:11">
      <c r="A53" s="1"/>
      <c r="B53" s="1"/>
      <c r="C53" s="1"/>
      <c r="D53" s="1"/>
      <c r="E53" s="1"/>
      <c r="F53" s="3" t="s">
        <v>22</v>
      </c>
      <c r="G53" s="3">
        <v>235</v>
      </c>
      <c r="H53" s="17">
        <v>480.32</v>
      </c>
      <c r="I53" s="3">
        <f t="shared" si="3"/>
        <v>245.32</v>
      </c>
      <c r="J53" s="1"/>
      <c r="K53" s="1"/>
    </row>
    <row r="54" spans="1:11">
      <c r="A54" s="1"/>
      <c r="B54" s="1"/>
      <c r="C54" s="1"/>
      <c r="D54" s="1"/>
      <c r="E54" s="1"/>
      <c r="F54" s="3" t="s">
        <v>23</v>
      </c>
      <c r="G54" s="3">
        <v>255</v>
      </c>
      <c r="H54" s="17">
        <v>191.22</v>
      </c>
      <c r="I54" s="3">
        <f t="shared" si="3"/>
        <v>63.78</v>
      </c>
      <c r="J54" s="1"/>
      <c r="K54" s="1"/>
    </row>
    <row r="55" spans="1:11">
      <c r="A55" s="1"/>
      <c r="B55" s="1"/>
      <c r="C55" s="1"/>
      <c r="D55" s="1"/>
      <c r="E55" s="1"/>
      <c r="F55" s="3" t="s">
        <v>24</v>
      </c>
      <c r="G55" s="3">
        <v>255</v>
      </c>
      <c r="H55" s="17">
        <v>250.75</v>
      </c>
      <c r="I55" s="3">
        <f t="shared" si="3"/>
        <v>4.25</v>
      </c>
      <c r="J55" s="1"/>
      <c r="K55" s="1"/>
    </row>
    <row r="56" spans="1:11">
      <c r="A56" s="1"/>
      <c r="B56" s="1"/>
      <c r="C56" s="1"/>
      <c r="D56" s="1"/>
      <c r="E56" s="1"/>
      <c r="F56" s="3" t="s">
        <v>25</v>
      </c>
      <c r="G56" s="3">
        <v>340</v>
      </c>
      <c r="H56" s="17">
        <v>451.91</v>
      </c>
      <c r="I56" s="3">
        <f t="shared" si="3"/>
        <v>111.91000000000003</v>
      </c>
      <c r="J56" s="1"/>
      <c r="K56" s="1"/>
    </row>
    <row r="57" spans="1:11">
      <c r="A57" s="1"/>
      <c r="B57" s="1"/>
      <c r="C57" s="1"/>
      <c r="D57" s="1"/>
      <c r="E57" s="1"/>
      <c r="F57" s="3" t="s">
        <v>26</v>
      </c>
      <c r="G57" s="3">
        <v>160</v>
      </c>
      <c r="H57" s="17">
        <v>345.53</v>
      </c>
      <c r="I57" s="3">
        <f t="shared" si="3"/>
        <v>185.52999999999997</v>
      </c>
      <c r="J57" s="1"/>
      <c r="K57" s="1"/>
    </row>
    <row r="58" spans="1:11">
      <c r="A58" s="1"/>
      <c r="B58" s="1"/>
      <c r="C58" s="1"/>
      <c r="D58" s="1"/>
      <c r="E58" s="1"/>
      <c r="F58" s="3" t="s">
        <v>27</v>
      </c>
      <c r="G58" s="3">
        <v>220</v>
      </c>
      <c r="H58" s="17">
        <v>137.04</v>
      </c>
      <c r="I58" s="3">
        <f t="shared" si="3"/>
        <v>82.960000000000008</v>
      </c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21" t="s">
        <v>28</v>
      </c>
      <c r="I60" s="3">
        <f>MAX(I49:I58)</f>
        <v>274.65999999999997</v>
      </c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21" t="s">
        <v>29</v>
      </c>
      <c r="I61" s="3">
        <f>MIN(I49:I58)</f>
        <v>4.25</v>
      </c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21" t="s">
        <v>30</v>
      </c>
      <c r="I62" s="3">
        <f>(SUM(I49:I58))/10</f>
        <v>113.675</v>
      </c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F67" s="12" t="s">
        <v>6</v>
      </c>
      <c r="G67" s="11" t="s">
        <v>13</v>
      </c>
      <c r="H67" s="11" t="s">
        <v>14</v>
      </c>
      <c r="I67" s="19" t="s">
        <v>15</v>
      </c>
    </row>
    <row r="68" spans="1:11">
      <c r="F68" s="3" t="s">
        <v>18</v>
      </c>
      <c r="G68" s="3">
        <v>-25</v>
      </c>
      <c r="H68" s="17">
        <v>-24.65</v>
      </c>
      <c r="I68" s="18">
        <f>ABS(G68-H68)</f>
        <v>0.35000000000000142</v>
      </c>
    </row>
    <row r="69" spans="1:11">
      <c r="F69" s="3" t="s">
        <v>19</v>
      </c>
      <c r="G69" s="3">
        <v>0</v>
      </c>
      <c r="H69" s="17">
        <v>20.239999999999998</v>
      </c>
      <c r="I69" s="18">
        <f t="shared" ref="I69:I77" si="4">ABS(G69-H69)</f>
        <v>20.239999999999998</v>
      </c>
    </row>
    <row r="70" spans="1:11">
      <c r="F70" s="3" t="s">
        <v>20</v>
      </c>
      <c r="G70" s="3">
        <v>-75</v>
      </c>
      <c r="H70" s="17">
        <v>20.100000000000001</v>
      </c>
      <c r="I70" s="18">
        <f t="shared" si="4"/>
        <v>95.1</v>
      </c>
    </row>
    <row r="71" spans="1:11">
      <c r="F71" s="3" t="s">
        <v>21</v>
      </c>
      <c r="G71" s="3">
        <v>85</v>
      </c>
      <c r="H71" s="17">
        <v>-87.32</v>
      </c>
      <c r="I71" s="18">
        <f t="shared" si="4"/>
        <v>172.32</v>
      </c>
    </row>
    <row r="72" spans="1:11">
      <c r="F72" s="3" t="s">
        <v>22</v>
      </c>
      <c r="G72" s="3">
        <v>45</v>
      </c>
      <c r="H72" s="17">
        <v>8.74</v>
      </c>
      <c r="I72" s="18">
        <f t="shared" si="4"/>
        <v>36.26</v>
      </c>
    </row>
    <row r="73" spans="1:11">
      <c r="F73" s="3" t="s">
        <v>23</v>
      </c>
      <c r="G73" s="3">
        <v>75</v>
      </c>
      <c r="H73" s="17">
        <v>-11.9</v>
      </c>
      <c r="I73" s="18">
        <f t="shared" si="4"/>
        <v>86.9</v>
      </c>
    </row>
    <row r="74" spans="1:11">
      <c r="F74" s="3" t="s">
        <v>24</v>
      </c>
      <c r="G74" s="3">
        <v>0</v>
      </c>
      <c r="H74" s="17">
        <v>-12.19</v>
      </c>
      <c r="I74" s="18">
        <f t="shared" si="4"/>
        <v>12.19</v>
      </c>
    </row>
    <row r="75" spans="1:11">
      <c r="F75" s="3" t="s">
        <v>25</v>
      </c>
      <c r="G75" s="3">
        <v>-50</v>
      </c>
      <c r="H75" s="17">
        <v>-63.67</v>
      </c>
      <c r="I75" s="18">
        <f t="shared" si="4"/>
        <v>13.670000000000002</v>
      </c>
    </row>
    <row r="76" spans="1:11">
      <c r="F76" s="3" t="s">
        <v>26</v>
      </c>
      <c r="G76" s="3">
        <v>0</v>
      </c>
      <c r="H76" s="17">
        <v>53.99</v>
      </c>
      <c r="I76" s="18">
        <f t="shared" si="4"/>
        <v>53.99</v>
      </c>
    </row>
    <row r="77" spans="1:11">
      <c r="F77" s="3" t="s">
        <v>27</v>
      </c>
      <c r="G77" s="3">
        <v>105</v>
      </c>
      <c r="H77" s="17">
        <v>-2.71</v>
      </c>
      <c r="I77" s="18">
        <f t="shared" si="4"/>
        <v>107.71</v>
      </c>
    </row>
    <row r="79" spans="1:11">
      <c r="H79" s="21" t="s">
        <v>28</v>
      </c>
      <c r="I79" s="3">
        <f>MAX(I68:I77)</f>
        <v>172.32</v>
      </c>
    </row>
    <row r="80" spans="1:11">
      <c r="H80" s="21" t="s">
        <v>29</v>
      </c>
      <c r="I80" s="3">
        <f>MIN(I68:I77)</f>
        <v>0.35000000000000142</v>
      </c>
    </row>
    <row r="81" spans="6:9">
      <c r="H81" s="21" t="s">
        <v>30</v>
      </c>
      <c r="I81" s="3">
        <f>(SUM(I68:I77))/10</f>
        <v>59.873000000000005</v>
      </c>
    </row>
    <row r="83" spans="6:9">
      <c r="F83" s="13" t="s">
        <v>6</v>
      </c>
      <c r="G83" s="15" t="s">
        <v>16</v>
      </c>
      <c r="H83" s="15" t="s">
        <v>17</v>
      </c>
      <c r="I83" s="19" t="s">
        <v>15</v>
      </c>
    </row>
    <row r="84" spans="6:9">
      <c r="F84" s="3" t="s">
        <v>18</v>
      </c>
      <c r="G84" s="14">
        <v>316.31</v>
      </c>
      <c r="H84" s="20">
        <v>310.31</v>
      </c>
      <c r="I84" s="18">
        <f>ABS(G84-H84)</f>
        <v>6</v>
      </c>
    </row>
    <row r="85" spans="6:9">
      <c r="F85" s="3" t="s">
        <v>19</v>
      </c>
      <c r="G85" s="3">
        <v>247.03</v>
      </c>
      <c r="H85" s="17">
        <v>372.91</v>
      </c>
      <c r="I85" s="18">
        <f t="shared" ref="I85:I93" si="5">ABS(G85-H85)</f>
        <v>125.88000000000002</v>
      </c>
    </row>
    <row r="86" spans="6:9">
      <c r="F86" s="3" t="s">
        <v>20</v>
      </c>
      <c r="G86" s="3">
        <v>246.73</v>
      </c>
      <c r="H86" s="17">
        <v>221.62</v>
      </c>
      <c r="I86" s="18">
        <f t="shared" si="5"/>
        <v>25.109999999999985</v>
      </c>
    </row>
    <row r="87" spans="6:9">
      <c r="F87" s="3" t="s">
        <v>21</v>
      </c>
      <c r="G87" s="3">
        <v>397.3</v>
      </c>
      <c r="H87" s="17">
        <v>656.84</v>
      </c>
      <c r="I87" s="18">
        <f t="shared" si="5"/>
        <v>259.54000000000002</v>
      </c>
    </row>
    <row r="88" spans="6:9">
      <c r="F88" s="3" t="s">
        <v>22</v>
      </c>
      <c r="G88" s="3">
        <v>279.77999999999997</v>
      </c>
      <c r="H88" s="17">
        <v>501.81</v>
      </c>
      <c r="I88" s="18">
        <f t="shared" si="5"/>
        <v>222.03000000000003</v>
      </c>
    </row>
    <row r="89" spans="6:9">
      <c r="F89" s="3" t="s">
        <v>23</v>
      </c>
      <c r="G89" s="3">
        <v>302.77999999999997</v>
      </c>
      <c r="H89" s="17">
        <v>240.27</v>
      </c>
      <c r="I89" s="18">
        <f t="shared" si="5"/>
        <v>62.509999999999962</v>
      </c>
    </row>
    <row r="90" spans="6:9">
      <c r="F90" s="3" t="s">
        <v>24</v>
      </c>
      <c r="G90" s="3">
        <v>293.33999999999997</v>
      </c>
      <c r="H90" s="17">
        <v>289.91000000000003</v>
      </c>
      <c r="I90" s="18">
        <f t="shared" si="5"/>
        <v>3.42999999999995</v>
      </c>
    </row>
    <row r="91" spans="6:9">
      <c r="F91" s="3" t="s">
        <v>25</v>
      </c>
      <c r="G91" s="3">
        <v>372.99</v>
      </c>
      <c r="H91" s="17">
        <v>478.85</v>
      </c>
      <c r="I91" s="18">
        <f t="shared" si="5"/>
        <v>105.86000000000001</v>
      </c>
    </row>
    <row r="92" spans="6:9">
      <c r="F92" s="3" t="s">
        <v>26</v>
      </c>
      <c r="G92" s="3">
        <v>215.93</v>
      </c>
      <c r="H92" s="17">
        <v>378.59</v>
      </c>
      <c r="I92" s="18">
        <f t="shared" si="5"/>
        <v>162.65999999999997</v>
      </c>
    </row>
    <row r="93" spans="6:9">
      <c r="F93" s="3" t="s">
        <v>27</v>
      </c>
      <c r="G93" s="3">
        <v>283.64</v>
      </c>
      <c r="H93" s="17">
        <v>199.53</v>
      </c>
      <c r="I93" s="18">
        <f t="shared" si="5"/>
        <v>84.109999999999985</v>
      </c>
    </row>
    <row r="95" spans="6:9">
      <c r="H95" s="21" t="s">
        <v>28</v>
      </c>
      <c r="I95" s="3">
        <f>MAX(I84:I93)</f>
        <v>259.54000000000002</v>
      </c>
    </row>
    <row r="96" spans="6:9">
      <c r="H96" s="21" t="s">
        <v>29</v>
      </c>
      <c r="I96" s="3">
        <f>MIN(I84:I93)</f>
        <v>3.42999999999995</v>
      </c>
    </row>
    <row r="97" spans="1:10">
      <c r="H97" s="21" t="s">
        <v>30</v>
      </c>
      <c r="I97" s="3">
        <f>SUM(I84:I93)/10</f>
        <v>105.71299999999999</v>
      </c>
    </row>
    <row r="101" spans="1:10">
      <c r="A101" s="26" t="s">
        <v>0</v>
      </c>
      <c r="B101" s="27"/>
      <c r="C101" s="28"/>
    </row>
    <row r="102" spans="1:10">
      <c r="A102" s="7" t="s">
        <v>1</v>
      </c>
      <c r="B102" s="9" t="s">
        <v>2</v>
      </c>
      <c r="C102" s="9" t="s">
        <v>3</v>
      </c>
    </row>
    <row r="103" spans="1:10">
      <c r="A103" s="3">
        <v>125</v>
      </c>
      <c r="B103" s="3">
        <v>59</v>
      </c>
      <c r="C103" s="3">
        <v>1.0297442586766501</v>
      </c>
    </row>
    <row r="106" spans="1:10">
      <c r="A106" s="3"/>
      <c r="B106" s="26" t="s">
        <v>4</v>
      </c>
      <c r="C106" s="27"/>
      <c r="D106" s="27"/>
      <c r="E106" s="28"/>
      <c r="F106" s="26" t="s">
        <v>5</v>
      </c>
      <c r="G106" s="27"/>
      <c r="H106" s="27"/>
      <c r="I106" s="27"/>
      <c r="J106" s="28"/>
    </row>
    <row r="107" spans="1:10">
      <c r="A107" s="4" t="s">
        <v>6</v>
      </c>
      <c r="B107" s="5" t="s">
        <v>7</v>
      </c>
      <c r="C107" s="6" t="s">
        <v>8</v>
      </c>
      <c r="D107" s="7" t="s">
        <v>9</v>
      </c>
      <c r="E107" s="8" t="s">
        <v>10</v>
      </c>
      <c r="F107" s="5" t="s">
        <v>7</v>
      </c>
      <c r="G107" s="6" t="s">
        <v>8</v>
      </c>
      <c r="H107" s="7" t="s">
        <v>9</v>
      </c>
      <c r="I107" s="8" t="s">
        <v>11</v>
      </c>
      <c r="J107" s="8" t="s">
        <v>12</v>
      </c>
    </row>
    <row r="108" spans="1:10">
      <c r="A108" s="3" t="s">
        <v>18</v>
      </c>
      <c r="B108" s="3">
        <v>280</v>
      </c>
      <c r="C108" s="3">
        <v>-25</v>
      </c>
      <c r="D108" s="3">
        <v>125</v>
      </c>
      <c r="E108" s="16">
        <f>SQRT((B108*B108)+(C108*C108)+(D108*D108))</f>
        <v>307.6524012583032</v>
      </c>
      <c r="F108" s="3">
        <v>409.94</v>
      </c>
      <c r="G108" s="3">
        <v>-12.35</v>
      </c>
      <c r="H108" s="3">
        <v>125</v>
      </c>
      <c r="I108" s="16">
        <v>428.75205667145201</v>
      </c>
      <c r="J108" s="16">
        <f>SQRT((F108*F108)+(G108*G108)+(H108*H108))</f>
        <v>428.75205667145201</v>
      </c>
    </row>
    <row r="109" spans="1:10">
      <c r="A109" s="3" t="s">
        <v>19</v>
      </c>
      <c r="B109" s="3">
        <v>200</v>
      </c>
      <c r="C109" s="3">
        <v>0</v>
      </c>
      <c r="D109" s="3">
        <v>125</v>
      </c>
      <c r="E109" s="16">
        <f t="shared" ref="E109:E117" si="6">SQRT((B109*B109)+(C109*C109)+(D109*D109))</f>
        <v>235.84952830141509</v>
      </c>
      <c r="F109" s="3">
        <v>257.33999999999997</v>
      </c>
      <c r="G109" s="3">
        <v>36.56</v>
      </c>
      <c r="H109" s="3">
        <v>125</v>
      </c>
      <c r="I109" s="16">
        <v>288.41898203828401</v>
      </c>
      <c r="J109" s="16">
        <f t="shared" ref="I109:J117" si="7">SQRT((F109*F109)+(G109*G109)+(H109*H109))</f>
        <v>288.41898203828401</v>
      </c>
    </row>
    <row r="110" spans="1:10">
      <c r="A110" s="3" t="s">
        <v>20</v>
      </c>
      <c r="B110" s="3">
        <v>185</v>
      </c>
      <c r="C110" s="3">
        <v>-75</v>
      </c>
      <c r="D110" s="3">
        <v>125</v>
      </c>
      <c r="E110" s="16">
        <f t="shared" si="6"/>
        <v>235.53131426627755</v>
      </c>
      <c r="F110" s="3">
        <v>134.88</v>
      </c>
      <c r="G110" s="3">
        <v>23.6</v>
      </c>
      <c r="H110" s="3">
        <v>125</v>
      </c>
      <c r="I110" s="16">
        <v>185.40381441599305</v>
      </c>
      <c r="J110" s="16">
        <f t="shared" si="7"/>
        <v>185.40381441599305</v>
      </c>
    </row>
    <row r="111" spans="1:10">
      <c r="A111" s="3" t="s">
        <v>21</v>
      </c>
      <c r="B111" s="3">
        <v>360</v>
      </c>
      <c r="C111" s="3">
        <v>85</v>
      </c>
      <c r="D111" s="3">
        <v>125</v>
      </c>
      <c r="E111" s="16">
        <f t="shared" si="6"/>
        <v>390.44846010709273</v>
      </c>
      <c r="F111" s="3">
        <v>580.85</v>
      </c>
      <c r="G111" s="3">
        <v>-68.12</v>
      </c>
      <c r="H111" s="3">
        <v>125</v>
      </c>
      <c r="I111" s="16">
        <v>598.04018000465487</v>
      </c>
      <c r="J111" s="16">
        <f t="shared" si="7"/>
        <v>598.04018000465487</v>
      </c>
    </row>
    <row r="112" spans="1:10">
      <c r="A112" s="3" t="s">
        <v>22</v>
      </c>
      <c r="B112" s="3">
        <v>235</v>
      </c>
      <c r="C112" s="3">
        <v>45</v>
      </c>
      <c r="D112" s="3">
        <v>125</v>
      </c>
      <c r="E112" s="16">
        <f t="shared" si="6"/>
        <v>269.95369973386175</v>
      </c>
      <c r="F112" s="3">
        <v>514.59</v>
      </c>
      <c r="G112" s="3">
        <v>35.56</v>
      </c>
      <c r="H112" s="3">
        <v>125</v>
      </c>
      <c r="I112" s="16">
        <v>530.74700347717464</v>
      </c>
      <c r="J112" s="16">
        <f t="shared" si="7"/>
        <v>530.74700347717464</v>
      </c>
    </row>
    <row r="113" spans="1:10">
      <c r="A113" s="3" t="s">
        <v>23</v>
      </c>
      <c r="B113" s="3">
        <v>255</v>
      </c>
      <c r="C113" s="3">
        <v>75</v>
      </c>
      <c r="D113" s="3">
        <v>125</v>
      </c>
      <c r="E113" s="16">
        <f t="shared" si="6"/>
        <v>293.72606285449035</v>
      </c>
      <c r="F113" s="3">
        <v>505.49</v>
      </c>
      <c r="G113" s="16">
        <v>15.6</v>
      </c>
      <c r="H113" s="3">
        <v>125</v>
      </c>
      <c r="I113" s="16">
        <v>520.94961378236951</v>
      </c>
      <c r="J113" s="16">
        <f t="shared" si="7"/>
        <v>520.94961378236951</v>
      </c>
    </row>
    <row r="114" spans="1:10">
      <c r="A114" s="3" t="s">
        <v>24</v>
      </c>
      <c r="B114" s="3">
        <v>255</v>
      </c>
      <c r="C114" s="3">
        <v>0</v>
      </c>
      <c r="D114" s="3">
        <v>125</v>
      </c>
      <c r="E114" s="16">
        <f t="shared" si="6"/>
        <v>283.98943642325855</v>
      </c>
      <c r="F114" s="3">
        <v>261.32</v>
      </c>
      <c r="G114" s="3">
        <v>-1.88</v>
      </c>
      <c r="H114" s="3">
        <v>125</v>
      </c>
      <c r="I114" s="16">
        <v>289.68375308256418</v>
      </c>
      <c r="J114" s="16">
        <f t="shared" si="7"/>
        <v>289.68375308256418</v>
      </c>
    </row>
    <row r="115" spans="1:10">
      <c r="A115" s="3" t="s">
        <v>25</v>
      </c>
      <c r="B115" s="3">
        <v>340</v>
      </c>
      <c r="C115" s="3">
        <v>-50</v>
      </c>
      <c r="D115" s="3">
        <v>125</v>
      </c>
      <c r="E115" s="16">
        <f t="shared" si="6"/>
        <v>365.68429006453096</v>
      </c>
      <c r="F115" s="3">
        <v>206.22</v>
      </c>
      <c r="G115" s="3">
        <v>-30.37</v>
      </c>
      <c r="H115" s="3">
        <v>125</v>
      </c>
      <c r="I115" s="16">
        <v>243.05148693229589</v>
      </c>
      <c r="J115" s="16">
        <f t="shared" si="7"/>
        <v>243.05148693229589</v>
      </c>
    </row>
    <row r="116" spans="1:10">
      <c r="A116" s="3" t="s">
        <v>26</v>
      </c>
      <c r="B116" s="3">
        <v>160</v>
      </c>
      <c r="C116" s="3">
        <v>0</v>
      </c>
      <c r="D116" s="3">
        <v>125</v>
      </c>
      <c r="E116" s="16">
        <f t="shared" si="6"/>
        <v>203.03940504246953</v>
      </c>
      <c r="F116" s="3">
        <v>246.03</v>
      </c>
      <c r="G116" s="3">
        <v>56.44</v>
      </c>
      <c r="H116" s="3">
        <v>125</v>
      </c>
      <c r="I116" s="16">
        <v>281.67576129301574</v>
      </c>
      <c r="J116" s="16">
        <f t="shared" si="7"/>
        <v>281.67576129301574</v>
      </c>
    </row>
    <row r="117" spans="1:10">
      <c r="A117" s="3" t="s">
        <v>27</v>
      </c>
      <c r="B117" s="3">
        <v>220</v>
      </c>
      <c r="C117" s="3">
        <v>105</v>
      </c>
      <c r="D117" s="3">
        <v>125</v>
      </c>
      <c r="E117" s="16">
        <f t="shared" si="6"/>
        <v>273.95255063605447</v>
      </c>
      <c r="F117" s="3">
        <v>510.73</v>
      </c>
      <c r="G117" s="3">
        <v>92.88</v>
      </c>
      <c r="H117" s="3">
        <v>125</v>
      </c>
      <c r="I117" s="16">
        <v>533.94459197560934</v>
      </c>
      <c r="J117" s="16">
        <f t="shared" si="7"/>
        <v>533.94459197560934</v>
      </c>
    </row>
    <row r="120" spans="1:10">
      <c r="F120" s="4" t="s">
        <v>6</v>
      </c>
      <c r="G120" s="11" t="s">
        <v>13</v>
      </c>
      <c r="H120" s="11" t="s">
        <v>14</v>
      </c>
      <c r="I120" s="19" t="s">
        <v>15</v>
      </c>
    </row>
    <row r="121" spans="1:10">
      <c r="F121" s="3" t="s">
        <v>18</v>
      </c>
      <c r="G121" s="3">
        <v>280</v>
      </c>
      <c r="H121" s="17">
        <v>409.94</v>
      </c>
      <c r="I121" s="18">
        <f>ABS(G121-H121)</f>
        <v>129.94</v>
      </c>
    </row>
    <row r="122" spans="1:10">
      <c r="F122" s="3" t="s">
        <v>19</v>
      </c>
      <c r="G122" s="3">
        <v>200</v>
      </c>
      <c r="H122" s="17">
        <v>257.33999999999997</v>
      </c>
      <c r="I122" s="18">
        <f t="shared" ref="I122:I130" si="8">ABS(G122-H122)</f>
        <v>57.339999999999975</v>
      </c>
    </row>
    <row r="123" spans="1:10">
      <c r="F123" s="3" t="s">
        <v>20</v>
      </c>
      <c r="G123" s="3">
        <v>185</v>
      </c>
      <c r="H123" s="17">
        <v>134.88</v>
      </c>
      <c r="I123" s="18">
        <f t="shared" si="8"/>
        <v>50.120000000000005</v>
      </c>
    </row>
    <row r="124" spans="1:10">
      <c r="F124" s="3" t="s">
        <v>21</v>
      </c>
      <c r="G124" s="3">
        <v>360</v>
      </c>
      <c r="H124" s="17">
        <v>580.85</v>
      </c>
      <c r="I124" s="18">
        <f t="shared" si="8"/>
        <v>220.85000000000002</v>
      </c>
    </row>
    <row r="125" spans="1:10">
      <c r="F125" s="3" t="s">
        <v>22</v>
      </c>
      <c r="G125" s="3">
        <v>235</v>
      </c>
      <c r="H125" s="17">
        <v>514.59</v>
      </c>
      <c r="I125" s="18">
        <f t="shared" si="8"/>
        <v>279.59000000000003</v>
      </c>
    </row>
    <row r="126" spans="1:10">
      <c r="F126" s="3" t="s">
        <v>23</v>
      </c>
      <c r="G126" s="3">
        <v>255</v>
      </c>
      <c r="H126" s="17">
        <v>505.49</v>
      </c>
      <c r="I126" s="18">
        <f t="shared" si="8"/>
        <v>250.49</v>
      </c>
    </row>
    <row r="127" spans="1:10">
      <c r="F127" s="3" t="s">
        <v>24</v>
      </c>
      <c r="G127" s="3">
        <v>255</v>
      </c>
      <c r="H127" s="17">
        <v>261.32</v>
      </c>
      <c r="I127" s="18">
        <f t="shared" si="8"/>
        <v>6.3199999999999932</v>
      </c>
    </row>
    <row r="128" spans="1:10">
      <c r="F128" s="3" t="s">
        <v>25</v>
      </c>
      <c r="G128" s="3">
        <v>340</v>
      </c>
      <c r="H128" s="17">
        <v>206.22</v>
      </c>
      <c r="I128" s="18">
        <f t="shared" si="8"/>
        <v>133.78</v>
      </c>
    </row>
    <row r="129" spans="6:9">
      <c r="F129" s="3" t="s">
        <v>26</v>
      </c>
      <c r="G129" s="3">
        <v>160</v>
      </c>
      <c r="H129" s="17">
        <v>246.03</v>
      </c>
      <c r="I129" s="18">
        <f t="shared" si="8"/>
        <v>86.03</v>
      </c>
    </row>
    <row r="130" spans="6:9">
      <c r="F130" s="3" t="s">
        <v>27</v>
      </c>
      <c r="G130" s="3">
        <v>220</v>
      </c>
      <c r="H130" s="17">
        <v>510.73</v>
      </c>
      <c r="I130" s="18">
        <f t="shared" si="8"/>
        <v>290.73</v>
      </c>
    </row>
    <row r="132" spans="6:9">
      <c r="H132" s="22" t="s">
        <v>28</v>
      </c>
      <c r="I132" s="18">
        <f>MAX(I121:I130)</f>
        <v>290.73</v>
      </c>
    </row>
    <row r="133" spans="6:9">
      <c r="H133" s="22" t="s">
        <v>29</v>
      </c>
      <c r="I133" s="18">
        <f>MIN(I121:I130)</f>
        <v>6.3199999999999932</v>
      </c>
    </row>
    <row r="134" spans="6:9">
      <c r="H134" s="22" t="s">
        <v>30</v>
      </c>
      <c r="I134" s="18">
        <f>SUM(I121:I130)/10</f>
        <v>150.51900000000001</v>
      </c>
    </row>
    <row r="138" spans="6:9">
      <c r="F138" s="12" t="s">
        <v>6</v>
      </c>
      <c r="G138" s="11" t="s">
        <v>13</v>
      </c>
      <c r="H138" s="11" t="s">
        <v>14</v>
      </c>
      <c r="I138" s="19" t="s">
        <v>15</v>
      </c>
    </row>
    <row r="139" spans="6:9">
      <c r="F139" s="3" t="s">
        <v>18</v>
      </c>
      <c r="G139" s="3">
        <v>-25</v>
      </c>
      <c r="H139" s="17">
        <v>-12.35</v>
      </c>
      <c r="I139" s="18">
        <f>ABS(G139-H139)</f>
        <v>12.65</v>
      </c>
    </row>
    <row r="140" spans="6:9">
      <c r="F140" s="3" t="s">
        <v>19</v>
      </c>
      <c r="G140" s="3">
        <v>0</v>
      </c>
      <c r="H140" s="17">
        <v>36.56</v>
      </c>
      <c r="I140" s="18">
        <f t="shared" ref="I140:I148" si="9">ABS(G140-H140)</f>
        <v>36.56</v>
      </c>
    </row>
    <row r="141" spans="6:9">
      <c r="F141" s="3" t="s">
        <v>20</v>
      </c>
      <c r="G141" s="3">
        <v>-75</v>
      </c>
      <c r="H141" s="17">
        <v>23.6</v>
      </c>
      <c r="I141" s="18">
        <f t="shared" si="9"/>
        <v>98.6</v>
      </c>
    </row>
    <row r="142" spans="6:9">
      <c r="F142" s="3" t="s">
        <v>21</v>
      </c>
      <c r="G142" s="3">
        <v>85</v>
      </c>
      <c r="H142" s="17">
        <v>-68.12</v>
      </c>
      <c r="I142" s="18">
        <f t="shared" si="9"/>
        <v>153.12</v>
      </c>
    </row>
    <row r="143" spans="6:9">
      <c r="F143" s="3" t="s">
        <v>22</v>
      </c>
      <c r="G143" s="3">
        <v>45</v>
      </c>
      <c r="H143" s="17">
        <v>35.56</v>
      </c>
      <c r="I143" s="18">
        <f t="shared" si="9"/>
        <v>9.4399999999999977</v>
      </c>
    </row>
    <row r="144" spans="6:9">
      <c r="F144" s="3" t="s">
        <v>23</v>
      </c>
      <c r="G144" s="3">
        <v>75</v>
      </c>
      <c r="H144" s="23">
        <v>15.6</v>
      </c>
      <c r="I144" s="18">
        <f t="shared" si="9"/>
        <v>59.4</v>
      </c>
    </row>
    <row r="145" spans="6:9">
      <c r="F145" s="3" t="s">
        <v>24</v>
      </c>
      <c r="G145" s="3">
        <v>0</v>
      </c>
      <c r="H145" s="17">
        <v>-1.88</v>
      </c>
      <c r="I145" s="18">
        <f t="shared" si="9"/>
        <v>1.88</v>
      </c>
    </row>
    <row r="146" spans="6:9">
      <c r="F146" s="3" t="s">
        <v>25</v>
      </c>
      <c r="G146" s="3">
        <v>-50</v>
      </c>
      <c r="H146" s="17">
        <v>-30.37</v>
      </c>
      <c r="I146" s="18">
        <f t="shared" si="9"/>
        <v>19.63</v>
      </c>
    </row>
    <row r="147" spans="6:9">
      <c r="F147" s="3" t="s">
        <v>26</v>
      </c>
      <c r="G147" s="3">
        <v>0</v>
      </c>
      <c r="H147" s="17">
        <v>56.44</v>
      </c>
      <c r="I147" s="18">
        <f t="shared" si="9"/>
        <v>56.44</v>
      </c>
    </row>
    <row r="148" spans="6:9">
      <c r="F148" s="3" t="s">
        <v>27</v>
      </c>
      <c r="G148" s="3">
        <v>105</v>
      </c>
      <c r="H148" s="17">
        <v>92.88</v>
      </c>
      <c r="I148" s="18">
        <f t="shared" si="9"/>
        <v>12.120000000000005</v>
      </c>
    </row>
    <row r="150" spans="6:9">
      <c r="H150" s="22" t="s">
        <v>28</v>
      </c>
      <c r="I150" s="18">
        <f>MAX(I139:I148)</f>
        <v>153.12</v>
      </c>
    </row>
    <row r="151" spans="6:9">
      <c r="H151" s="22" t="s">
        <v>29</v>
      </c>
      <c r="I151" s="18">
        <f>MIN(I139:I148)</f>
        <v>1.88</v>
      </c>
    </row>
    <row r="152" spans="6:9">
      <c r="H152" s="22" t="s">
        <v>30</v>
      </c>
      <c r="I152" s="18">
        <f>SUM(I139:I148)/10</f>
        <v>45.983999999999995</v>
      </c>
    </row>
    <row r="156" spans="6:9">
      <c r="F156" s="13" t="s">
        <v>6</v>
      </c>
      <c r="G156" s="25" t="s">
        <v>16</v>
      </c>
      <c r="H156" s="25" t="s">
        <v>17</v>
      </c>
      <c r="I156" s="19" t="s">
        <v>15</v>
      </c>
    </row>
    <row r="157" spans="6:9">
      <c r="F157" s="17" t="s">
        <v>18</v>
      </c>
      <c r="G157" s="24">
        <f t="shared" ref="G157:G166" si="10">E108</f>
        <v>307.6524012583032</v>
      </c>
      <c r="H157" s="16">
        <v>428.75205667145201</v>
      </c>
      <c r="I157" s="24">
        <f>ABS(G157-H157)</f>
        <v>121.09965541314881</v>
      </c>
    </row>
    <row r="158" spans="6:9">
      <c r="F158" s="17" t="s">
        <v>19</v>
      </c>
      <c r="G158" s="24">
        <f t="shared" si="10"/>
        <v>235.84952830141509</v>
      </c>
      <c r="H158" s="16">
        <v>288.41898203828401</v>
      </c>
      <c r="I158" s="24">
        <f t="shared" ref="I158:I166" si="11">ABS(G158-H158)</f>
        <v>52.569453736868923</v>
      </c>
    </row>
    <row r="159" spans="6:9">
      <c r="F159" s="17" t="s">
        <v>20</v>
      </c>
      <c r="G159" s="24">
        <f t="shared" si="10"/>
        <v>235.53131426627755</v>
      </c>
      <c r="H159" s="16">
        <v>185.40381441599305</v>
      </c>
      <c r="I159" s="24">
        <f t="shared" si="11"/>
        <v>50.127499850284494</v>
      </c>
    </row>
    <row r="160" spans="6:9">
      <c r="F160" s="17" t="s">
        <v>21</v>
      </c>
      <c r="G160" s="24">
        <f t="shared" si="10"/>
        <v>390.44846010709273</v>
      </c>
      <c r="H160" s="16">
        <v>598.04018000465487</v>
      </c>
      <c r="I160" s="24">
        <f t="shared" si="11"/>
        <v>207.59171989756214</v>
      </c>
    </row>
    <row r="161" spans="6:9">
      <c r="F161" s="17" t="s">
        <v>22</v>
      </c>
      <c r="G161" s="24">
        <f t="shared" si="10"/>
        <v>269.95369973386175</v>
      </c>
      <c r="H161" s="16">
        <v>530.74700347717464</v>
      </c>
      <c r="I161" s="24">
        <f t="shared" si="11"/>
        <v>260.79330374331289</v>
      </c>
    </row>
    <row r="162" spans="6:9">
      <c r="F162" s="17" t="s">
        <v>23</v>
      </c>
      <c r="G162" s="24">
        <f t="shared" si="10"/>
        <v>293.72606285449035</v>
      </c>
      <c r="H162" s="16">
        <v>520.94961378236951</v>
      </c>
      <c r="I162" s="24">
        <f t="shared" si="11"/>
        <v>227.22355092787916</v>
      </c>
    </row>
    <row r="163" spans="6:9">
      <c r="F163" s="17" t="s">
        <v>24</v>
      </c>
      <c r="G163" s="24">
        <f t="shared" si="10"/>
        <v>283.98943642325855</v>
      </c>
      <c r="H163" s="16">
        <v>289.68375308256418</v>
      </c>
      <c r="I163" s="24">
        <f t="shared" si="11"/>
        <v>5.6943166593056276</v>
      </c>
    </row>
    <row r="164" spans="6:9">
      <c r="F164" s="17" t="s">
        <v>25</v>
      </c>
      <c r="G164" s="24">
        <f t="shared" si="10"/>
        <v>365.68429006453096</v>
      </c>
      <c r="H164" s="16">
        <v>243.05148693229589</v>
      </c>
      <c r="I164" s="24">
        <f t="shared" si="11"/>
        <v>122.63280313223507</v>
      </c>
    </row>
    <row r="165" spans="6:9">
      <c r="F165" s="17" t="s">
        <v>26</v>
      </c>
      <c r="G165" s="24">
        <f t="shared" si="10"/>
        <v>203.03940504246953</v>
      </c>
      <c r="H165" s="16">
        <v>281.67576129301574</v>
      </c>
      <c r="I165" s="24">
        <f t="shared" si="11"/>
        <v>78.636356250546214</v>
      </c>
    </row>
    <row r="166" spans="6:9">
      <c r="F166" s="17" t="s">
        <v>27</v>
      </c>
      <c r="G166" s="24">
        <f t="shared" si="10"/>
        <v>273.95255063605447</v>
      </c>
      <c r="H166" s="16">
        <v>533.94459197560934</v>
      </c>
      <c r="I166" s="24">
        <f t="shared" si="11"/>
        <v>259.99204133955487</v>
      </c>
    </row>
    <row r="168" spans="6:9">
      <c r="H168" s="22" t="s">
        <v>28</v>
      </c>
      <c r="I168" s="24">
        <f>MAX(I157:I166)</f>
        <v>260.79330374331289</v>
      </c>
    </row>
    <row r="169" spans="6:9">
      <c r="H169" s="22" t="s">
        <v>29</v>
      </c>
      <c r="I169" s="24">
        <f>MIN(I157:I166)</f>
        <v>5.6943166593056276</v>
      </c>
    </row>
    <row r="170" spans="6:9">
      <c r="H170" s="22" t="s">
        <v>30</v>
      </c>
      <c r="I170" s="24">
        <f>SUM(I157:I166)/10</f>
        <v>138.63607009506981</v>
      </c>
    </row>
  </sheetData>
  <mergeCells count="11">
    <mergeCell ref="A30:C30"/>
    <mergeCell ref="A1:C1"/>
    <mergeCell ref="B5:E5"/>
    <mergeCell ref="F5:J5"/>
    <mergeCell ref="B21:E21"/>
    <mergeCell ref="F21:J21"/>
    <mergeCell ref="B35:E35"/>
    <mergeCell ref="F35:J35"/>
    <mergeCell ref="A101:C101"/>
    <mergeCell ref="B106:E106"/>
    <mergeCell ref="F106:J106"/>
  </mergeCells>
  <pageMargins left="0.7" right="0.7" top="0.75" bottom="0.75" header="0.3" footer="0.3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2025-03-07T10:14:22Z</dcterms:created>
  <dcterms:modified xsi:type="dcterms:W3CDTF">2025-03-13T20:35:50Z</dcterms:modified>
  <cp:category/>
  <cp:contentStatus/>
</cp:coreProperties>
</file>