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Hack/DirtCrusher/RX/"/>
    </mc:Choice>
  </mc:AlternateContent>
  <xr:revisionPtr revIDLastSave="0" documentId="13_ncr:1_{44A7ED5C-2296-914E-9E22-BCCF1F1B39E5}" xr6:coauthVersionLast="47" xr6:coauthVersionMax="47" xr10:uidLastSave="{00000000-0000-0000-0000-000000000000}"/>
  <bookViews>
    <workbookView xWindow="360" yWindow="500" windowWidth="28040" windowHeight="16100" xr2:uid="{A88ADBD8-C77B-D34F-9F35-F00826D0A05A}"/>
  </bookViews>
  <sheets>
    <sheet name="Sheet1" sheetId="1" r:id="rId1"/>
  </sheets>
  <definedNames>
    <definedName name="_xlchart.v1.0" hidden="1">Sheet1!$A$25:$A$53</definedName>
    <definedName name="_xlchart.v1.1" hidden="1">Sheet1!$F$25:$F$53</definedName>
    <definedName name="_xlchart.v1.2" hidden="1">Sheet1!$G$25:$G$53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8" i="1" l="1"/>
  <c r="I67" i="1"/>
  <c r="I66" i="1"/>
  <c r="I65" i="1"/>
  <c r="B65" i="1"/>
  <c r="B66" i="1"/>
  <c r="B67" i="1"/>
  <c r="B68" i="1"/>
  <c r="B69" i="1"/>
  <c r="B70" i="1"/>
  <c r="B71" i="1"/>
  <c r="B72" i="1"/>
  <c r="C72" i="1" s="1"/>
  <c r="D72" i="1" s="1"/>
  <c r="B73" i="1"/>
  <c r="B74" i="1"/>
  <c r="B75" i="1"/>
  <c r="B76" i="1"/>
  <c r="B77" i="1"/>
  <c r="B78" i="1"/>
  <c r="B79" i="1"/>
  <c r="B80" i="1"/>
  <c r="C80" i="1" s="1"/>
  <c r="D80" i="1" s="1"/>
  <c r="B81" i="1"/>
  <c r="B82" i="1"/>
  <c r="B83" i="1"/>
  <c r="B84" i="1"/>
  <c r="B85" i="1"/>
  <c r="B86" i="1"/>
  <c r="B87" i="1"/>
  <c r="B88" i="1"/>
  <c r="C88" i="1" s="1"/>
  <c r="D88" i="1" s="1"/>
  <c r="B89" i="1"/>
  <c r="B90" i="1"/>
  <c r="B91" i="1"/>
  <c r="B92" i="1"/>
  <c r="B64" i="1"/>
  <c r="C64" i="1" s="1"/>
  <c r="D64" i="1" s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64" i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9" i="1"/>
  <c r="D89" i="1" s="1"/>
  <c r="C90" i="1"/>
  <c r="D90" i="1" s="1"/>
  <c r="C91" i="1"/>
  <c r="D91" i="1" s="1"/>
  <c r="C92" i="1"/>
  <c r="D92" i="1" s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BG14" i="1" s="1"/>
  <c r="C31" i="1"/>
  <c r="BI15" i="1" s="1"/>
  <c r="C32" i="1"/>
  <c r="C33" i="1"/>
  <c r="C34" i="1"/>
  <c r="C35" i="1"/>
  <c r="C36" i="1"/>
  <c r="C37" i="1"/>
  <c r="C38" i="1"/>
  <c r="BE22" i="1" s="1"/>
  <c r="C39" i="1"/>
  <c r="BE23" i="1" s="1"/>
  <c r="C40" i="1"/>
  <c r="C41" i="1"/>
  <c r="C42" i="1"/>
  <c r="C43" i="1"/>
  <c r="C44" i="1"/>
  <c r="C45" i="1"/>
  <c r="C46" i="1"/>
  <c r="C47" i="1"/>
  <c r="BG31" i="1" s="1"/>
  <c r="C48" i="1"/>
  <c r="C49" i="1"/>
  <c r="C50" i="1"/>
  <c r="C51" i="1"/>
  <c r="C52" i="1"/>
  <c r="C53" i="1"/>
  <c r="C54" i="1"/>
  <c r="D54" i="1" s="1"/>
  <c r="E54" i="1" s="1"/>
  <c r="F54" i="1" s="1"/>
  <c r="C55" i="1"/>
  <c r="D55" i="1" s="1"/>
  <c r="E55" i="1" s="1"/>
  <c r="F55" i="1" s="1"/>
  <c r="C56" i="1"/>
  <c r="C57" i="1"/>
  <c r="C15" i="1"/>
  <c r="BL36" i="1"/>
  <c r="BL35" i="1"/>
  <c r="BL34" i="1"/>
  <c r="BL33" i="1"/>
  <c r="BL32" i="1"/>
  <c r="BL28" i="1"/>
  <c r="BL27" i="1"/>
  <c r="BL26" i="1"/>
  <c r="BL25" i="1"/>
  <c r="BL24" i="1"/>
  <c r="BL20" i="1"/>
  <c r="BL19" i="1"/>
  <c r="BL18" i="1"/>
  <c r="BL17" i="1"/>
  <c r="BL16" i="1"/>
  <c r="BL12" i="1"/>
  <c r="BL11" i="1"/>
  <c r="BL10" i="1"/>
  <c r="BK36" i="1"/>
  <c r="BK35" i="1"/>
  <c r="BK34" i="1"/>
  <c r="BK33" i="1"/>
  <c r="BK32" i="1"/>
  <c r="BK31" i="1"/>
  <c r="BK28" i="1"/>
  <c r="BK27" i="1"/>
  <c r="BK26" i="1"/>
  <c r="BK25" i="1"/>
  <c r="BK24" i="1"/>
  <c r="BK20" i="1"/>
  <c r="BK19" i="1"/>
  <c r="BK18" i="1"/>
  <c r="BK17" i="1"/>
  <c r="BK16" i="1"/>
  <c r="BK12" i="1"/>
  <c r="BK11" i="1"/>
  <c r="BK10" i="1"/>
  <c r="BJ36" i="1"/>
  <c r="BJ35" i="1"/>
  <c r="BJ34" i="1"/>
  <c r="BJ33" i="1"/>
  <c r="BJ32" i="1"/>
  <c r="BJ28" i="1"/>
  <c r="BJ27" i="1"/>
  <c r="BJ26" i="1"/>
  <c r="BJ25" i="1"/>
  <c r="BJ24" i="1"/>
  <c r="BJ20" i="1"/>
  <c r="BJ19" i="1"/>
  <c r="BJ18" i="1"/>
  <c r="BJ17" i="1"/>
  <c r="BJ16" i="1"/>
  <c r="BJ12" i="1"/>
  <c r="BJ11" i="1"/>
  <c r="BJ10" i="1"/>
  <c r="BI37" i="1"/>
  <c r="BI36" i="1"/>
  <c r="BI35" i="1"/>
  <c r="BI34" i="1"/>
  <c r="BI33" i="1"/>
  <c r="BI32" i="1"/>
  <c r="BI30" i="1"/>
  <c r="BI29" i="1"/>
  <c r="BI28" i="1"/>
  <c r="BI27" i="1"/>
  <c r="BI26" i="1"/>
  <c r="BI25" i="1"/>
  <c r="BI24" i="1"/>
  <c r="BI21" i="1"/>
  <c r="BI20" i="1"/>
  <c r="BI19" i="1"/>
  <c r="BI18" i="1"/>
  <c r="BI17" i="1"/>
  <c r="BI16" i="1"/>
  <c r="BI13" i="1"/>
  <c r="BI12" i="1"/>
  <c r="BI11" i="1"/>
  <c r="BI10" i="1"/>
  <c r="BH36" i="1"/>
  <c r="BH35" i="1"/>
  <c r="BH34" i="1"/>
  <c r="BH33" i="1"/>
  <c r="BH32" i="1"/>
  <c r="BH28" i="1"/>
  <c r="BH27" i="1"/>
  <c r="BH26" i="1"/>
  <c r="BH25" i="1"/>
  <c r="BH24" i="1"/>
  <c r="BH20" i="1"/>
  <c r="BH19" i="1"/>
  <c r="BH18" i="1"/>
  <c r="BH17" i="1"/>
  <c r="BH16" i="1"/>
  <c r="BH12" i="1"/>
  <c r="BH11" i="1"/>
  <c r="BH10" i="1"/>
  <c r="BG37" i="1"/>
  <c r="BG36" i="1"/>
  <c r="BG35" i="1"/>
  <c r="BG34" i="1"/>
  <c r="BG33" i="1"/>
  <c r="BG32" i="1"/>
  <c r="BG29" i="1"/>
  <c r="BG28" i="1"/>
  <c r="BG27" i="1"/>
  <c r="BG26" i="1"/>
  <c r="BG25" i="1"/>
  <c r="BG24" i="1"/>
  <c r="BG21" i="1"/>
  <c r="BG20" i="1"/>
  <c r="BG19" i="1"/>
  <c r="BG18" i="1"/>
  <c r="BG17" i="1"/>
  <c r="BG16" i="1"/>
  <c r="BG13" i="1"/>
  <c r="BG12" i="1"/>
  <c r="BG11" i="1"/>
  <c r="BG10" i="1"/>
  <c r="BF36" i="1"/>
  <c r="BF35" i="1"/>
  <c r="BF34" i="1"/>
  <c r="BF33" i="1"/>
  <c r="BF32" i="1"/>
  <c r="BF28" i="1"/>
  <c r="BF27" i="1"/>
  <c r="BF26" i="1"/>
  <c r="BF25" i="1"/>
  <c r="BF24" i="1"/>
  <c r="BF20" i="1"/>
  <c r="BF19" i="1"/>
  <c r="BF18" i="1"/>
  <c r="BF17" i="1"/>
  <c r="BF16" i="1"/>
  <c r="BF12" i="1"/>
  <c r="BF11" i="1"/>
  <c r="BF10" i="1"/>
  <c r="BE36" i="1"/>
  <c r="BE35" i="1"/>
  <c r="BE34" i="1"/>
  <c r="BE33" i="1"/>
  <c r="BE32" i="1"/>
  <c r="BE28" i="1"/>
  <c r="BE27" i="1"/>
  <c r="BE26" i="1"/>
  <c r="BE25" i="1"/>
  <c r="BE24" i="1"/>
  <c r="BE20" i="1"/>
  <c r="BE19" i="1"/>
  <c r="BE18" i="1"/>
  <c r="BE17" i="1"/>
  <c r="BE16" i="1"/>
  <c r="BE13" i="1"/>
  <c r="BE12" i="1"/>
  <c r="BE11" i="1"/>
  <c r="BE10" i="1"/>
  <c r="BD36" i="1"/>
  <c r="BD35" i="1"/>
  <c r="BD34" i="1"/>
  <c r="BD33" i="1"/>
  <c r="BD32" i="1"/>
  <c r="BD28" i="1"/>
  <c r="BD27" i="1"/>
  <c r="BD26" i="1"/>
  <c r="BD25" i="1"/>
  <c r="BD24" i="1"/>
  <c r="BD20" i="1"/>
  <c r="BD19" i="1"/>
  <c r="BD18" i="1"/>
  <c r="BD17" i="1"/>
  <c r="BD16" i="1"/>
  <c r="BD12" i="1"/>
  <c r="BD11" i="1"/>
  <c r="BD10" i="1"/>
  <c r="BC36" i="1"/>
  <c r="BC35" i="1"/>
  <c r="BC34" i="1"/>
  <c r="BC33" i="1"/>
  <c r="BC32" i="1"/>
  <c r="BC31" i="1"/>
  <c r="BC28" i="1"/>
  <c r="BC27" i="1"/>
  <c r="BC26" i="1"/>
  <c r="BC25" i="1"/>
  <c r="BC24" i="1"/>
  <c r="BC23" i="1"/>
  <c r="BC20" i="1"/>
  <c r="BC19" i="1"/>
  <c r="BC18" i="1"/>
  <c r="BC17" i="1"/>
  <c r="BC16" i="1"/>
  <c r="BC15" i="1"/>
  <c r="BC12" i="1"/>
  <c r="BC11" i="1"/>
  <c r="BC10" i="1"/>
  <c r="BB36" i="1"/>
  <c r="BB35" i="1"/>
  <c r="BB34" i="1"/>
  <c r="BB33" i="1"/>
  <c r="BB32" i="1"/>
  <c r="BB28" i="1"/>
  <c r="BB27" i="1"/>
  <c r="BB26" i="1"/>
  <c r="BB25" i="1"/>
  <c r="BB24" i="1"/>
  <c r="BB20" i="1"/>
  <c r="BB19" i="1"/>
  <c r="BB18" i="1"/>
  <c r="BB17" i="1"/>
  <c r="BB16" i="1"/>
  <c r="BB12" i="1"/>
  <c r="BB11" i="1"/>
  <c r="BB10" i="1"/>
  <c r="BA37" i="1"/>
  <c r="BA36" i="1"/>
  <c r="BA35" i="1"/>
  <c r="BA34" i="1"/>
  <c r="BA33" i="1"/>
  <c r="BA32" i="1"/>
  <c r="BA30" i="1"/>
  <c r="BA29" i="1"/>
  <c r="BA28" i="1"/>
  <c r="BA27" i="1"/>
  <c r="BA26" i="1"/>
  <c r="BA25" i="1"/>
  <c r="BA24" i="1"/>
  <c r="BA22" i="1"/>
  <c r="BA21" i="1"/>
  <c r="BA20" i="1"/>
  <c r="BA19" i="1"/>
  <c r="BA18" i="1"/>
  <c r="BA17" i="1"/>
  <c r="BA16" i="1"/>
  <c r="BA14" i="1"/>
  <c r="BA13" i="1"/>
  <c r="BA12" i="1"/>
  <c r="BA11" i="1"/>
  <c r="BA10" i="1"/>
  <c r="AZ36" i="1"/>
  <c r="AZ35" i="1"/>
  <c r="AZ34" i="1"/>
  <c r="AZ33" i="1"/>
  <c r="AZ32" i="1"/>
  <c r="AZ28" i="1"/>
  <c r="AZ27" i="1"/>
  <c r="AZ26" i="1"/>
  <c r="AZ25" i="1"/>
  <c r="AZ24" i="1"/>
  <c r="AZ20" i="1"/>
  <c r="AZ19" i="1"/>
  <c r="AZ18" i="1"/>
  <c r="AZ17" i="1"/>
  <c r="AZ16" i="1"/>
  <c r="AZ12" i="1"/>
  <c r="AZ11" i="1"/>
  <c r="AZ10" i="1"/>
  <c r="AY37" i="1"/>
  <c r="AY36" i="1"/>
  <c r="AY35" i="1"/>
  <c r="AY34" i="1"/>
  <c r="AY33" i="1"/>
  <c r="AY32" i="1"/>
  <c r="AY29" i="1"/>
  <c r="AY28" i="1"/>
  <c r="AY27" i="1"/>
  <c r="AY26" i="1"/>
  <c r="AY25" i="1"/>
  <c r="AY24" i="1"/>
  <c r="AY21" i="1"/>
  <c r="AY20" i="1"/>
  <c r="AY19" i="1"/>
  <c r="AY18" i="1"/>
  <c r="AY17" i="1"/>
  <c r="AY16" i="1"/>
  <c r="AY13" i="1"/>
  <c r="AY12" i="1"/>
  <c r="AY11" i="1"/>
  <c r="AY10" i="1"/>
  <c r="AX36" i="1"/>
  <c r="AX35" i="1"/>
  <c r="AX34" i="1"/>
  <c r="AX33" i="1"/>
  <c r="AX32" i="1"/>
  <c r="AX28" i="1"/>
  <c r="AX27" i="1"/>
  <c r="AX26" i="1"/>
  <c r="AX25" i="1"/>
  <c r="AX24" i="1"/>
  <c r="AX20" i="1"/>
  <c r="AX19" i="1"/>
  <c r="AX18" i="1"/>
  <c r="AX17" i="1"/>
  <c r="AX16" i="1"/>
  <c r="AX12" i="1"/>
  <c r="AX11" i="1"/>
  <c r="AX10" i="1"/>
  <c r="AW37" i="1"/>
  <c r="AW36" i="1"/>
  <c r="AW35" i="1"/>
  <c r="AW34" i="1"/>
  <c r="AW33" i="1"/>
  <c r="AW32" i="1"/>
  <c r="AW29" i="1"/>
  <c r="AW28" i="1"/>
  <c r="AW27" i="1"/>
  <c r="AW26" i="1"/>
  <c r="AW25" i="1"/>
  <c r="AW24" i="1"/>
  <c r="AW21" i="1"/>
  <c r="AW20" i="1"/>
  <c r="AW19" i="1"/>
  <c r="AW18" i="1"/>
  <c r="AW17" i="1"/>
  <c r="AW16" i="1"/>
  <c r="AW13" i="1"/>
  <c r="AW12" i="1"/>
  <c r="AW11" i="1"/>
  <c r="AW10" i="1"/>
  <c r="AV36" i="1"/>
  <c r="AV35" i="1"/>
  <c r="AV34" i="1"/>
  <c r="AV33" i="1"/>
  <c r="AV32" i="1"/>
  <c r="AV28" i="1"/>
  <c r="AV27" i="1"/>
  <c r="AV26" i="1"/>
  <c r="AV25" i="1"/>
  <c r="AV24" i="1"/>
  <c r="AV20" i="1"/>
  <c r="AV19" i="1"/>
  <c r="AV18" i="1"/>
  <c r="AV17" i="1"/>
  <c r="AV16" i="1"/>
  <c r="AV12" i="1"/>
  <c r="AV11" i="1"/>
  <c r="AV10" i="1"/>
  <c r="AU37" i="1"/>
  <c r="AU36" i="1"/>
  <c r="AU35" i="1"/>
  <c r="AU34" i="1"/>
  <c r="AU33" i="1"/>
  <c r="AU32" i="1"/>
  <c r="AU31" i="1"/>
  <c r="AU29" i="1"/>
  <c r="AU28" i="1"/>
  <c r="AU27" i="1"/>
  <c r="AU26" i="1"/>
  <c r="AU25" i="1"/>
  <c r="AU24" i="1"/>
  <c r="AU23" i="1"/>
  <c r="AU21" i="1"/>
  <c r="AU20" i="1"/>
  <c r="AU19" i="1"/>
  <c r="AU18" i="1"/>
  <c r="AU17" i="1"/>
  <c r="AU16" i="1"/>
  <c r="AU15" i="1"/>
  <c r="AU13" i="1"/>
  <c r="AU12" i="1"/>
  <c r="AU11" i="1"/>
  <c r="AU10" i="1"/>
  <c r="AT36" i="1"/>
  <c r="AT35" i="1"/>
  <c r="AT34" i="1"/>
  <c r="AT33" i="1"/>
  <c r="AT32" i="1"/>
  <c r="AT28" i="1"/>
  <c r="AT27" i="1"/>
  <c r="AT26" i="1"/>
  <c r="AT25" i="1"/>
  <c r="AT24" i="1"/>
  <c r="AT20" i="1"/>
  <c r="AT19" i="1"/>
  <c r="AT18" i="1"/>
  <c r="AT17" i="1"/>
  <c r="AT16" i="1"/>
  <c r="AT12" i="1"/>
  <c r="AT11" i="1"/>
  <c r="AT10" i="1"/>
  <c r="AS37" i="1"/>
  <c r="AS36" i="1"/>
  <c r="AS35" i="1"/>
  <c r="AS34" i="1"/>
  <c r="AS33" i="1"/>
  <c r="AS32" i="1"/>
  <c r="AS30" i="1"/>
  <c r="AS29" i="1"/>
  <c r="AS28" i="1"/>
  <c r="AS27" i="1"/>
  <c r="AS26" i="1"/>
  <c r="AS25" i="1"/>
  <c r="AS24" i="1"/>
  <c r="AS22" i="1"/>
  <c r="AS21" i="1"/>
  <c r="AS20" i="1"/>
  <c r="AS19" i="1"/>
  <c r="AS18" i="1"/>
  <c r="AS17" i="1"/>
  <c r="AS16" i="1"/>
  <c r="AS14" i="1"/>
  <c r="AS13" i="1"/>
  <c r="AS12" i="1"/>
  <c r="AS11" i="1"/>
  <c r="AS10" i="1"/>
  <c r="AR36" i="1"/>
  <c r="AR35" i="1"/>
  <c r="AR34" i="1"/>
  <c r="AR33" i="1"/>
  <c r="AR32" i="1"/>
  <c r="AR28" i="1"/>
  <c r="AR27" i="1"/>
  <c r="AR26" i="1"/>
  <c r="AR25" i="1"/>
  <c r="AR24" i="1"/>
  <c r="AR20" i="1"/>
  <c r="AR19" i="1"/>
  <c r="AR18" i="1"/>
  <c r="AR17" i="1"/>
  <c r="AR16" i="1"/>
  <c r="AR12" i="1"/>
  <c r="AR11" i="1"/>
  <c r="AR10" i="1"/>
  <c r="AQ37" i="1"/>
  <c r="AQ36" i="1"/>
  <c r="AQ35" i="1"/>
  <c r="AQ34" i="1"/>
  <c r="AQ33" i="1"/>
  <c r="AQ32" i="1"/>
  <c r="AQ29" i="1"/>
  <c r="AQ28" i="1"/>
  <c r="AQ27" i="1"/>
  <c r="AQ26" i="1"/>
  <c r="AQ25" i="1"/>
  <c r="AQ24" i="1"/>
  <c r="AQ21" i="1"/>
  <c r="AQ20" i="1"/>
  <c r="AQ19" i="1"/>
  <c r="AQ18" i="1"/>
  <c r="AQ17" i="1"/>
  <c r="AQ16" i="1"/>
  <c r="AQ13" i="1"/>
  <c r="AQ12" i="1"/>
  <c r="AQ11" i="1"/>
  <c r="AQ10" i="1"/>
  <c r="AP36" i="1"/>
  <c r="AP35" i="1"/>
  <c r="AP34" i="1"/>
  <c r="AP33" i="1"/>
  <c r="AP32" i="1"/>
  <c r="AP28" i="1"/>
  <c r="AP27" i="1"/>
  <c r="AP26" i="1"/>
  <c r="AP25" i="1"/>
  <c r="AP24" i="1"/>
  <c r="AP20" i="1"/>
  <c r="AP19" i="1"/>
  <c r="AP18" i="1"/>
  <c r="AP17" i="1"/>
  <c r="AP16" i="1"/>
  <c r="AP12" i="1"/>
  <c r="AP11" i="1"/>
  <c r="AP10" i="1"/>
  <c r="AO37" i="1"/>
  <c r="AO36" i="1"/>
  <c r="AO35" i="1"/>
  <c r="AO34" i="1"/>
  <c r="AO33" i="1"/>
  <c r="AO32" i="1"/>
  <c r="AO29" i="1"/>
  <c r="AO28" i="1"/>
  <c r="AO27" i="1"/>
  <c r="AO26" i="1"/>
  <c r="AO25" i="1"/>
  <c r="AO24" i="1"/>
  <c r="AO21" i="1"/>
  <c r="AO20" i="1"/>
  <c r="AO19" i="1"/>
  <c r="AO18" i="1"/>
  <c r="AO17" i="1"/>
  <c r="AO16" i="1"/>
  <c r="AO13" i="1"/>
  <c r="AO12" i="1"/>
  <c r="AO11" i="1"/>
  <c r="AO10" i="1"/>
  <c r="AN36" i="1"/>
  <c r="AN35" i="1"/>
  <c r="AN34" i="1"/>
  <c r="AN33" i="1"/>
  <c r="AN32" i="1"/>
  <c r="AN28" i="1"/>
  <c r="AN27" i="1"/>
  <c r="AN26" i="1"/>
  <c r="AN25" i="1"/>
  <c r="AN24" i="1"/>
  <c r="AN20" i="1"/>
  <c r="AN19" i="1"/>
  <c r="AN18" i="1"/>
  <c r="AN17" i="1"/>
  <c r="AN16" i="1"/>
  <c r="AN12" i="1"/>
  <c r="AN11" i="1"/>
  <c r="AN10" i="1"/>
  <c r="AM37" i="1"/>
  <c r="AM36" i="1"/>
  <c r="AM35" i="1"/>
  <c r="AM34" i="1"/>
  <c r="AM33" i="1"/>
  <c r="AM32" i="1"/>
  <c r="AM31" i="1"/>
  <c r="AM29" i="1"/>
  <c r="AM28" i="1"/>
  <c r="AM27" i="1"/>
  <c r="AM26" i="1"/>
  <c r="AM25" i="1"/>
  <c r="AM24" i="1"/>
  <c r="AM23" i="1"/>
  <c r="AM21" i="1"/>
  <c r="AM20" i="1"/>
  <c r="AM19" i="1"/>
  <c r="AM18" i="1"/>
  <c r="AM17" i="1"/>
  <c r="AM16" i="1"/>
  <c r="AM15" i="1"/>
  <c r="AM13" i="1"/>
  <c r="AM12" i="1"/>
  <c r="AM11" i="1"/>
  <c r="AM10" i="1"/>
  <c r="AL36" i="1"/>
  <c r="AL35" i="1"/>
  <c r="AL34" i="1"/>
  <c r="AL33" i="1"/>
  <c r="AL32" i="1"/>
  <c r="AL28" i="1"/>
  <c r="AL27" i="1"/>
  <c r="AL26" i="1"/>
  <c r="AL25" i="1"/>
  <c r="AL24" i="1"/>
  <c r="AL20" i="1"/>
  <c r="AL19" i="1"/>
  <c r="AL18" i="1"/>
  <c r="AL17" i="1"/>
  <c r="AL16" i="1"/>
  <c r="AL12" i="1"/>
  <c r="AL11" i="1"/>
  <c r="AL10" i="1"/>
  <c r="AK37" i="1"/>
  <c r="AK36" i="1"/>
  <c r="AK35" i="1"/>
  <c r="AK34" i="1"/>
  <c r="AK33" i="1"/>
  <c r="AK32" i="1"/>
  <c r="AK30" i="1"/>
  <c r="AK29" i="1"/>
  <c r="AK28" i="1"/>
  <c r="AK27" i="1"/>
  <c r="AK26" i="1"/>
  <c r="AK25" i="1"/>
  <c r="AK24" i="1"/>
  <c r="AK22" i="1"/>
  <c r="AK21" i="1"/>
  <c r="AK20" i="1"/>
  <c r="AK19" i="1"/>
  <c r="AK18" i="1"/>
  <c r="AK17" i="1"/>
  <c r="AK16" i="1"/>
  <c r="AK14" i="1"/>
  <c r="AK13" i="1"/>
  <c r="AK12" i="1"/>
  <c r="AK11" i="1"/>
  <c r="AK10" i="1"/>
  <c r="AJ36" i="1"/>
  <c r="AJ35" i="1"/>
  <c r="AJ34" i="1"/>
  <c r="AJ33" i="1"/>
  <c r="AJ32" i="1"/>
  <c r="AJ28" i="1"/>
  <c r="AJ27" i="1"/>
  <c r="AJ26" i="1"/>
  <c r="AJ25" i="1"/>
  <c r="AJ24" i="1"/>
  <c r="AJ20" i="1"/>
  <c r="AJ19" i="1"/>
  <c r="AJ18" i="1"/>
  <c r="AJ17" i="1"/>
  <c r="AJ16" i="1"/>
  <c r="AJ12" i="1"/>
  <c r="AJ11" i="1"/>
  <c r="AJ10" i="1"/>
  <c r="AI37" i="1"/>
  <c r="AI36" i="1"/>
  <c r="AI35" i="1"/>
  <c r="AI34" i="1"/>
  <c r="AI33" i="1"/>
  <c r="AI32" i="1"/>
  <c r="AI29" i="1"/>
  <c r="AI28" i="1"/>
  <c r="AI27" i="1"/>
  <c r="AI26" i="1"/>
  <c r="AI25" i="1"/>
  <c r="AI24" i="1"/>
  <c r="AI21" i="1"/>
  <c r="AI20" i="1"/>
  <c r="AI19" i="1"/>
  <c r="AI18" i="1"/>
  <c r="AI17" i="1"/>
  <c r="AI16" i="1"/>
  <c r="AI13" i="1"/>
  <c r="AI12" i="1"/>
  <c r="AI11" i="1"/>
  <c r="AI10" i="1"/>
  <c r="AH36" i="1"/>
  <c r="AH35" i="1"/>
  <c r="AH34" i="1"/>
  <c r="AH33" i="1"/>
  <c r="AH32" i="1"/>
  <c r="AH28" i="1"/>
  <c r="AH27" i="1"/>
  <c r="AH26" i="1"/>
  <c r="AH25" i="1"/>
  <c r="AH24" i="1"/>
  <c r="AH20" i="1"/>
  <c r="AH19" i="1"/>
  <c r="AH18" i="1"/>
  <c r="AH17" i="1"/>
  <c r="AH16" i="1"/>
  <c r="AH12" i="1"/>
  <c r="AH11" i="1"/>
  <c r="AH10" i="1"/>
  <c r="AG37" i="1"/>
  <c r="AG36" i="1"/>
  <c r="AG35" i="1"/>
  <c r="AG34" i="1"/>
  <c r="AG33" i="1"/>
  <c r="AG32" i="1"/>
  <c r="AG29" i="1"/>
  <c r="AG28" i="1"/>
  <c r="AG27" i="1"/>
  <c r="AG26" i="1"/>
  <c r="AG25" i="1"/>
  <c r="AG24" i="1"/>
  <c r="AG21" i="1"/>
  <c r="AG20" i="1"/>
  <c r="AG19" i="1"/>
  <c r="AG18" i="1"/>
  <c r="AG17" i="1"/>
  <c r="AG16" i="1"/>
  <c r="AG13" i="1"/>
  <c r="AG12" i="1"/>
  <c r="AG11" i="1"/>
  <c r="AG10" i="1"/>
  <c r="AF36" i="1"/>
  <c r="AF35" i="1"/>
  <c r="AF34" i="1"/>
  <c r="AF33" i="1"/>
  <c r="AF32" i="1"/>
  <c r="AF28" i="1"/>
  <c r="AF27" i="1"/>
  <c r="AF26" i="1"/>
  <c r="AF25" i="1"/>
  <c r="AF24" i="1"/>
  <c r="AF20" i="1"/>
  <c r="AF19" i="1"/>
  <c r="AF18" i="1"/>
  <c r="AF17" i="1"/>
  <c r="AF16" i="1"/>
  <c r="AF12" i="1"/>
  <c r="AF11" i="1"/>
  <c r="AF10" i="1"/>
  <c r="AE37" i="1"/>
  <c r="AE36" i="1"/>
  <c r="AE35" i="1"/>
  <c r="AE34" i="1"/>
  <c r="AE33" i="1"/>
  <c r="AE32" i="1"/>
  <c r="AE31" i="1"/>
  <c r="AE29" i="1"/>
  <c r="AE28" i="1"/>
  <c r="AE27" i="1"/>
  <c r="AE26" i="1"/>
  <c r="AE25" i="1"/>
  <c r="AE24" i="1"/>
  <c r="AE23" i="1"/>
  <c r="AE21" i="1"/>
  <c r="AE20" i="1"/>
  <c r="AE19" i="1"/>
  <c r="AE18" i="1"/>
  <c r="AE17" i="1"/>
  <c r="AE16" i="1"/>
  <c r="AE15" i="1"/>
  <c r="AE13" i="1"/>
  <c r="AE12" i="1"/>
  <c r="AE11" i="1"/>
  <c r="AE10" i="1"/>
  <c r="AD36" i="1"/>
  <c r="AD35" i="1"/>
  <c r="AD34" i="1"/>
  <c r="AD33" i="1"/>
  <c r="AD32" i="1"/>
  <c r="AD28" i="1"/>
  <c r="AD27" i="1"/>
  <c r="AD26" i="1"/>
  <c r="AD25" i="1"/>
  <c r="AD24" i="1"/>
  <c r="AD20" i="1"/>
  <c r="AD19" i="1"/>
  <c r="AD18" i="1"/>
  <c r="AD17" i="1"/>
  <c r="AD16" i="1"/>
  <c r="AD12" i="1"/>
  <c r="AD11" i="1"/>
  <c r="AD10" i="1"/>
  <c r="AC37" i="1"/>
  <c r="AC36" i="1"/>
  <c r="AC35" i="1"/>
  <c r="AC34" i="1"/>
  <c r="AC33" i="1"/>
  <c r="AC32" i="1"/>
  <c r="AC30" i="1"/>
  <c r="AC29" i="1"/>
  <c r="AC28" i="1"/>
  <c r="AC27" i="1"/>
  <c r="AC26" i="1"/>
  <c r="AC25" i="1"/>
  <c r="AC24" i="1"/>
  <c r="AC22" i="1"/>
  <c r="AC21" i="1"/>
  <c r="AC20" i="1"/>
  <c r="AC19" i="1"/>
  <c r="AC18" i="1"/>
  <c r="AC17" i="1"/>
  <c r="AC16" i="1"/>
  <c r="AC14" i="1"/>
  <c r="AC13" i="1"/>
  <c r="AC12" i="1"/>
  <c r="AC11" i="1"/>
  <c r="AC10" i="1"/>
  <c r="AB36" i="1"/>
  <c r="AB35" i="1"/>
  <c r="AB34" i="1"/>
  <c r="AB33" i="1"/>
  <c r="AB32" i="1"/>
  <c r="AB28" i="1"/>
  <c r="AB27" i="1"/>
  <c r="AB26" i="1"/>
  <c r="AB25" i="1"/>
  <c r="AB24" i="1"/>
  <c r="AB20" i="1"/>
  <c r="AB19" i="1"/>
  <c r="AB18" i="1"/>
  <c r="AB17" i="1"/>
  <c r="AB16" i="1"/>
  <c r="AB12" i="1"/>
  <c r="AB11" i="1"/>
  <c r="AB10" i="1"/>
  <c r="AA37" i="1"/>
  <c r="AA36" i="1"/>
  <c r="AA35" i="1"/>
  <c r="AA34" i="1"/>
  <c r="AA33" i="1"/>
  <c r="AA32" i="1"/>
  <c r="AA29" i="1"/>
  <c r="AA28" i="1"/>
  <c r="AA27" i="1"/>
  <c r="AA26" i="1"/>
  <c r="AA25" i="1"/>
  <c r="AA24" i="1"/>
  <c r="AA21" i="1"/>
  <c r="AA20" i="1"/>
  <c r="AA19" i="1"/>
  <c r="AA18" i="1"/>
  <c r="AA17" i="1"/>
  <c r="AA16" i="1"/>
  <c r="AA13" i="1"/>
  <c r="AA12" i="1"/>
  <c r="AA11" i="1"/>
  <c r="AA10" i="1"/>
  <c r="Z37" i="1"/>
  <c r="Z36" i="1"/>
  <c r="Z35" i="1"/>
  <c r="Z34" i="1"/>
  <c r="Z33" i="1"/>
  <c r="Z32" i="1"/>
  <c r="Z31" i="1"/>
  <c r="Z28" i="1"/>
  <c r="Z27" i="1"/>
  <c r="Z26" i="1"/>
  <c r="Z25" i="1"/>
  <c r="Z24" i="1"/>
  <c r="Z21" i="1"/>
  <c r="Z20" i="1"/>
  <c r="Z19" i="1"/>
  <c r="Z18" i="1"/>
  <c r="Z17" i="1"/>
  <c r="Z16" i="1"/>
  <c r="Z13" i="1"/>
  <c r="Z12" i="1"/>
  <c r="Z11" i="1"/>
  <c r="Z10" i="1"/>
  <c r="Y37" i="1"/>
  <c r="Y36" i="1"/>
  <c r="Y35" i="1"/>
  <c r="Y34" i="1"/>
  <c r="Y33" i="1"/>
  <c r="Y32" i="1"/>
  <c r="Y29" i="1"/>
  <c r="Y28" i="1"/>
  <c r="Y27" i="1"/>
  <c r="Y26" i="1"/>
  <c r="Y25" i="1"/>
  <c r="Y24" i="1"/>
  <c r="Y21" i="1"/>
  <c r="Y20" i="1"/>
  <c r="Y19" i="1"/>
  <c r="Y18" i="1"/>
  <c r="Y17" i="1"/>
  <c r="Y16" i="1"/>
  <c r="Y13" i="1"/>
  <c r="Y12" i="1"/>
  <c r="Y11" i="1"/>
  <c r="Y10" i="1"/>
  <c r="X37" i="1"/>
  <c r="X36" i="1"/>
  <c r="X35" i="1"/>
  <c r="X34" i="1"/>
  <c r="X33" i="1"/>
  <c r="X32" i="1"/>
  <c r="X29" i="1"/>
  <c r="X28" i="1"/>
  <c r="X27" i="1"/>
  <c r="X26" i="1"/>
  <c r="X25" i="1"/>
  <c r="X24" i="1"/>
  <c r="X21" i="1"/>
  <c r="X20" i="1"/>
  <c r="X19" i="1"/>
  <c r="X18" i="1"/>
  <c r="X17" i="1"/>
  <c r="X16" i="1"/>
  <c r="X13" i="1"/>
  <c r="X12" i="1"/>
  <c r="X11" i="1"/>
  <c r="X10" i="1"/>
  <c r="W37" i="1"/>
  <c r="W36" i="1"/>
  <c r="W35" i="1"/>
  <c r="W34" i="1"/>
  <c r="W33" i="1"/>
  <c r="W32" i="1"/>
  <c r="W30" i="1"/>
  <c r="W29" i="1"/>
  <c r="W28" i="1"/>
  <c r="W27" i="1"/>
  <c r="W26" i="1"/>
  <c r="W25" i="1"/>
  <c r="W24" i="1"/>
  <c r="W22" i="1"/>
  <c r="W21" i="1"/>
  <c r="W20" i="1"/>
  <c r="W19" i="1"/>
  <c r="W18" i="1"/>
  <c r="W17" i="1"/>
  <c r="W16" i="1"/>
  <c r="W14" i="1"/>
  <c r="W13" i="1"/>
  <c r="W12" i="1"/>
  <c r="W11" i="1"/>
  <c r="W10" i="1"/>
  <c r="V37" i="1"/>
  <c r="V36" i="1"/>
  <c r="V35" i="1"/>
  <c r="V34" i="1"/>
  <c r="V33" i="1"/>
  <c r="V32" i="1"/>
  <c r="V29" i="1"/>
  <c r="V28" i="1"/>
  <c r="V27" i="1"/>
  <c r="V26" i="1"/>
  <c r="V25" i="1"/>
  <c r="V24" i="1"/>
  <c r="V21" i="1"/>
  <c r="V20" i="1"/>
  <c r="V19" i="1"/>
  <c r="V18" i="1"/>
  <c r="V17" i="1"/>
  <c r="V16" i="1"/>
  <c r="V13" i="1"/>
  <c r="V12" i="1"/>
  <c r="V11" i="1"/>
  <c r="V10" i="1"/>
  <c r="U37" i="1"/>
  <c r="U36" i="1"/>
  <c r="U35" i="1"/>
  <c r="U34" i="1"/>
  <c r="U33" i="1"/>
  <c r="U32" i="1"/>
  <c r="U30" i="1"/>
  <c r="U29" i="1"/>
  <c r="U28" i="1"/>
  <c r="U27" i="1"/>
  <c r="U26" i="1"/>
  <c r="U25" i="1"/>
  <c r="U24" i="1"/>
  <c r="U22" i="1"/>
  <c r="U21" i="1"/>
  <c r="U20" i="1"/>
  <c r="U19" i="1"/>
  <c r="U18" i="1"/>
  <c r="U17" i="1"/>
  <c r="U16" i="1"/>
  <c r="U14" i="1"/>
  <c r="U13" i="1"/>
  <c r="U12" i="1"/>
  <c r="U11" i="1"/>
  <c r="U10" i="1"/>
  <c r="T37" i="1"/>
  <c r="T36" i="1"/>
  <c r="T35" i="1"/>
  <c r="T34" i="1"/>
  <c r="T33" i="1"/>
  <c r="T32" i="1"/>
  <c r="T29" i="1"/>
  <c r="T28" i="1"/>
  <c r="T27" i="1"/>
  <c r="T26" i="1"/>
  <c r="T25" i="1"/>
  <c r="T24" i="1"/>
  <c r="T21" i="1"/>
  <c r="T20" i="1"/>
  <c r="T19" i="1"/>
  <c r="T18" i="1"/>
  <c r="T17" i="1"/>
  <c r="T16" i="1"/>
  <c r="T13" i="1"/>
  <c r="T12" i="1"/>
  <c r="T11" i="1"/>
  <c r="T10" i="1"/>
  <c r="S37" i="1"/>
  <c r="S36" i="1"/>
  <c r="S35" i="1"/>
  <c r="S34" i="1"/>
  <c r="S33" i="1"/>
  <c r="S32" i="1"/>
  <c r="S30" i="1"/>
  <c r="S29" i="1"/>
  <c r="S28" i="1"/>
  <c r="S27" i="1"/>
  <c r="S26" i="1"/>
  <c r="S25" i="1"/>
  <c r="S24" i="1"/>
  <c r="S22" i="1"/>
  <c r="S21" i="1"/>
  <c r="S20" i="1"/>
  <c r="S19" i="1"/>
  <c r="S18" i="1"/>
  <c r="S17" i="1"/>
  <c r="S16" i="1"/>
  <c r="S14" i="1"/>
  <c r="S13" i="1"/>
  <c r="S12" i="1"/>
  <c r="S11" i="1"/>
  <c r="S10" i="1"/>
  <c r="R37" i="1"/>
  <c r="R36" i="1"/>
  <c r="R35" i="1"/>
  <c r="R34" i="1"/>
  <c r="R33" i="1"/>
  <c r="R32" i="1"/>
  <c r="R29" i="1"/>
  <c r="R28" i="1"/>
  <c r="R27" i="1"/>
  <c r="R26" i="1"/>
  <c r="R25" i="1"/>
  <c r="R24" i="1"/>
  <c r="R21" i="1"/>
  <c r="R20" i="1"/>
  <c r="R19" i="1"/>
  <c r="R18" i="1"/>
  <c r="R17" i="1"/>
  <c r="R16" i="1"/>
  <c r="R13" i="1"/>
  <c r="R12" i="1"/>
  <c r="R11" i="1"/>
  <c r="R10" i="1"/>
  <c r="Q37" i="1"/>
  <c r="Q36" i="1"/>
  <c r="Q35" i="1"/>
  <c r="Q34" i="1"/>
  <c r="Q33" i="1"/>
  <c r="Q32" i="1"/>
  <c r="Q30" i="1"/>
  <c r="Q29" i="1"/>
  <c r="Q28" i="1"/>
  <c r="Q27" i="1"/>
  <c r="Q26" i="1"/>
  <c r="Q25" i="1"/>
  <c r="Q24" i="1"/>
  <c r="Q22" i="1"/>
  <c r="Q21" i="1"/>
  <c r="Q20" i="1"/>
  <c r="Q19" i="1"/>
  <c r="Q18" i="1"/>
  <c r="Q17" i="1"/>
  <c r="Q16" i="1"/>
  <c r="Q14" i="1"/>
  <c r="Q13" i="1"/>
  <c r="Q12" i="1"/>
  <c r="Q11" i="1"/>
  <c r="Q10" i="1"/>
  <c r="P37" i="1"/>
  <c r="P36" i="1"/>
  <c r="P35" i="1"/>
  <c r="P34" i="1"/>
  <c r="P33" i="1"/>
  <c r="P32" i="1"/>
  <c r="P29" i="1"/>
  <c r="P28" i="1"/>
  <c r="P27" i="1"/>
  <c r="P26" i="1"/>
  <c r="P25" i="1"/>
  <c r="P24" i="1"/>
  <c r="P21" i="1"/>
  <c r="P20" i="1"/>
  <c r="P19" i="1"/>
  <c r="P18" i="1"/>
  <c r="P17" i="1"/>
  <c r="P16" i="1"/>
  <c r="P13" i="1"/>
  <c r="P12" i="1"/>
  <c r="P11" i="1"/>
  <c r="P10" i="1"/>
  <c r="O37" i="1"/>
  <c r="O36" i="1"/>
  <c r="O35" i="1"/>
  <c r="O34" i="1"/>
  <c r="O33" i="1"/>
  <c r="O32" i="1"/>
  <c r="O30" i="1"/>
  <c r="O29" i="1"/>
  <c r="O28" i="1"/>
  <c r="O27" i="1"/>
  <c r="O26" i="1"/>
  <c r="O25" i="1"/>
  <c r="O24" i="1"/>
  <c r="O22" i="1"/>
  <c r="O21" i="1"/>
  <c r="O20" i="1"/>
  <c r="O19" i="1"/>
  <c r="O18" i="1"/>
  <c r="O17" i="1"/>
  <c r="O16" i="1"/>
  <c r="O14" i="1"/>
  <c r="O13" i="1"/>
  <c r="O12" i="1"/>
  <c r="O11" i="1"/>
  <c r="O10" i="1"/>
  <c r="N37" i="1"/>
  <c r="N10" i="1"/>
  <c r="N11" i="1"/>
  <c r="N12" i="1"/>
  <c r="N13" i="1"/>
  <c r="N16" i="1"/>
  <c r="N17" i="1"/>
  <c r="N18" i="1"/>
  <c r="N19" i="1"/>
  <c r="N20" i="1"/>
  <c r="N21" i="1"/>
  <c r="N24" i="1"/>
  <c r="N25" i="1"/>
  <c r="N26" i="1"/>
  <c r="N27" i="1"/>
  <c r="N28" i="1"/>
  <c r="N29" i="1"/>
  <c r="N32" i="1"/>
  <c r="N33" i="1"/>
  <c r="N34" i="1"/>
  <c r="N35" i="1"/>
  <c r="N36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R9" i="1"/>
  <c r="Q9" i="1"/>
  <c r="P9" i="1"/>
  <c r="O9" i="1"/>
  <c r="N9" i="1"/>
  <c r="G25" i="1"/>
  <c r="B54" i="1"/>
  <c r="B55" i="1"/>
  <c r="B56" i="1"/>
  <c r="D56" i="1"/>
  <c r="E56" i="1" s="1"/>
  <c r="F56" i="1" s="1"/>
  <c r="B57" i="1"/>
  <c r="D57" i="1"/>
  <c r="E57" i="1" s="1"/>
  <c r="F57" i="1" s="1"/>
  <c r="B13" i="1"/>
  <c r="B35" i="1"/>
  <c r="D35" i="1" s="1"/>
  <c r="B36" i="1"/>
  <c r="D36" i="1" s="1"/>
  <c r="B37" i="1"/>
  <c r="D37" i="1" s="1"/>
  <c r="B38" i="1"/>
  <c r="B39" i="1"/>
  <c r="B40" i="1"/>
  <c r="D40" i="1" s="1"/>
  <c r="B41" i="1"/>
  <c r="B42" i="1"/>
  <c r="D42" i="1" s="1"/>
  <c r="B43" i="1"/>
  <c r="D43" i="1" s="1"/>
  <c r="B44" i="1"/>
  <c r="D44" i="1" s="1"/>
  <c r="B45" i="1"/>
  <c r="D45" i="1" s="1"/>
  <c r="B46" i="1"/>
  <c r="B47" i="1"/>
  <c r="B48" i="1"/>
  <c r="D48" i="1" s="1"/>
  <c r="B49" i="1"/>
  <c r="B50" i="1"/>
  <c r="D50" i="1" s="1"/>
  <c r="B51" i="1"/>
  <c r="D51" i="1" s="1"/>
  <c r="B52" i="1"/>
  <c r="D52" i="1" s="1"/>
  <c r="B53" i="1"/>
  <c r="D53" i="1" s="1"/>
  <c r="B12" i="1"/>
  <c r="B16" i="1"/>
  <c r="D16" i="1" s="1"/>
  <c r="B17" i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E23" i="1" s="1"/>
  <c r="F23" i="1" s="1"/>
  <c r="B24" i="1"/>
  <c r="D24" i="1" s="1"/>
  <c r="B25" i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E31" i="1" s="1"/>
  <c r="F31" i="1" s="1"/>
  <c r="M15" i="1" s="1"/>
  <c r="B32" i="1"/>
  <c r="D32" i="1" s="1"/>
  <c r="B33" i="1"/>
  <c r="B34" i="1"/>
  <c r="D34" i="1" s="1"/>
  <c r="B15" i="1"/>
  <c r="BK15" i="1" l="1"/>
  <c r="BI22" i="1"/>
  <c r="O31" i="1"/>
  <c r="Q15" i="1"/>
  <c r="Q31" i="1"/>
  <c r="S31" i="1"/>
  <c r="U15" i="1"/>
  <c r="U23" i="1"/>
  <c r="U31" i="1"/>
  <c r="W15" i="1"/>
  <c r="W23" i="1"/>
  <c r="W31" i="1"/>
  <c r="Z15" i="1"/>
  <c r="AC15" i="1"/>
  <c r="AC23" i="1"/>
  <c r="AC31" i="1"/>
  <c r="AK15" i="1"/>
  <c r="AK23" i="1"/>
  <c r="AK31" i="1"/>
  <c r="AS15" i="1"/>
  <c r="AS23" i="1"/>
  <c r="AS31" i="1"/>
  <c r="BA15" i="1"/>
  <c r="BA23" i="1"/>
  <c r="BA31" i="1"/>
  <c r="BI23" i="1"/>
  <c r="BI31" i="1"/>
  <c r="BL37" i="1"/>
  <c r="BJ37" i="1"/>
  <c r="BH37" i="1"/>
  <c r="BF37" i="1"/>
  <c r="BD37" i="1"/>
  <c r="BB37" i="1"/>
  <c r="AZ37" i="1"/>
  <c r="AX37" i="1"/>
  <c r="AV37" i="1"/>
  <c r="AT37" i="1"/>
  <c r="AR37" i="1"/>
  <c r="AP37" i="1"/>
  <c r="AN37" i="1"/>
  <c r="AL37" i="1"/>
  <c r="AJ37" i="1"/>
  <c r="AH37" i="1"/>
  <c r="AF37" i="1"/>
  <c r="AD37" i="1"/>
  <c r="AB37" i="1"/>
  <c r="BL29" i="1"/>
  <c r="BJ29" i="1"/>
  <c r="BH29" i="1"/>
  <c r="BF29" i="1"/>
  <c r="BD29" i="1"/>
  <c r="BB29" i="1"/>
  <c r="AZ29" i="1"/>
  <c r="AX29" i="1"/>
  <c r="AV29" i="1"/>
  <c r="AT29" i="1"/>
  <c r="AR29" i="1"/>
  <c r="AP29" i="1"/>
  <c r="AN29" i="1"/>
  <c r="AL29" i="1"/>
  <c r="AJ29" i="1"/>
  <c r="AH29" i="1"/>
  <c r="AF29" i="1"/>
  <c r="AD29" i="1"/>
  <c r="AB29" i="1"/>
  <c r="BL21" i="1"/>
  <c r="BJ21" i="1"/>
  <c r="BH21" i="1"/>
  <c r="BF21" i="1"/>
  <c r="BD21" i="1"/>
  <c r="BB21" i="1"/>
  <c r="AZ21" i="1"/>
  <c r="AX21" i="1"/>
  <c r="AV21" i="1"/>
  <c r="AT21" i="1"/>
  <c r="AR21" i="1"/>
  <c r="AP21" i="1"/>
  <c r="AN21" i="1"/>
  <c r="AL21" i="1"/>
  <c r="AJ21" i="1"/>
  <c r="AH21" i="1"/>
  <c r="AF21" i="1"/>
  <c r="AD21" i="1"/>
  <c r="AB21" i="1"/>
  <c r="BL13" i="1"/>
  <c r="BJ13" i="1"/>
  <c r="BH13" i="1"/>
  <c r="BF13" i="1"/>
  <c r="BD13" i="1"/>
  <c r="BB13" i="1"/>
  <c r="AZ13" i="1"/>
  <c r="AX13" i="1"/>
  <c r="AV13" i="1"/>
  <c r="AT13" i="1"/>
  <c r="AR13" i="1"/>
  <c r="AP13" i="1"/>
  <c r="AN13" i="1"/>
  <c r="AL13" i="1"/>
  <c r="AJ13" i="1"/>
  <c r="AH13" i="1"/>
  <c r="AF13" i="1"/>
  <c r="AD13" i="1"/>
  <c r="AB13" i="1"/>
  <c r="BK23" i="1"/>
  <c r="BI14" i="1"/>
  <c r="BL30" i="1"/>
  <c r="BJ30" i="1"/>
  <c r="BH30" i="1"/>
  <c r="BF30" i="1"/>
  <c r="BD30" i="1"/>
  <c r="BB30" i="1"/>
  <c r="AZ30" i="1"/>
  <c r="AX30" i="1"/>
  <c r="AV30" i="1"/>
  <c r="AT30" i="1"/>
  <c r="AR30" i="1"/>
  <c r="AP30" i="1"/>
  <c r="AN30" i="1"/>
  <c r="AL30" i="1"/>
  <c r="AJ30" i="1"/>
  <c r="AH30" i="1"/>
  <c r="AF30" i="1"/>
  <c r="AD30" i="1"/>
  <c r="AB30" i="1"/>
  <c r="Z30" i="1"/>
  <c r="X30" i="1"/>
  <c r="S23" i="1"/>
  <c r="X31" i="1"/>
  <c r="AA14" i="1"/>
  <c r="AA22" i="1"/>
  <c r="AA30" i="1"/>
  <c r="AI14" i="1"/>
  <c r="AI22" i="1"/>
  <c r="AI30" i="1"/>
  <c r="AQ14" i="1"/>
  <c r="AQ22" i="1"/>
  <c r="AQ30" i="1"/>
  <c r="AY14" i="1"/>
  <c r="AY22" i="1"/>
  <c r="AY30" i="1"/>
  <c r="BG22" i="1"/>
  <c r="BG30" i="1"/>
  <c r="BL15" i="1"/>
  <c r="BJ15" i="1"/>
  <c r="BH15" i="1"/>
  <c r="BF15" i="1"/>
  <c r="BD15" i="1"/>
  <c r="BB15" i="1"/>
  <c r="AZ15" i="1"/>
  <c r="AX15" i="1"/>
  <c r="AV15" i="1"/>
  <c r="AT15" i="1"/>
  <c r="AR15" i="1"/>
  <c r="AP15" i="1"/>
  <c r="AN15" i="1"/>
  <c r="AL15" i="1"/>
  <c r="AJ15" i="1"/>
  <c r="AH15" i="1"/>
  <c r="AF15" i="1"/>
  <c r="AD15" i="1"/>
  <c r="AB15" i="1"/>
  <c r="BL14" i="1"/>
  <c r="BJ14" i="1"/>
  <c r="BH14" i="1"/>
  <c r="BF14" i="1"/>
  <c r="BD14" i="1"/>
  <c r="BB14" i="1"/>
  <c r="AZ14" i="1"/>
  <c r="AX14" i="1"/>
  <c r="AV14" i="1"/>
  <c r="AT14" i="1"/>
  <c r="AR14" i="1"/>
  <c r="AP14" i="1"/>
  <c r="AN14" i="1"/>
  <c r="AL14" i="1"/>
  <c r="AJ14" i="1"/>
  <c r="AH14" i="1"/>
  <c r="AF14" i="1"/>
  <c r="AD14" i="1"/>
  <c r="AB14" i="1"/>
  <c r="Z14" i="1"/>
  <c r="X14" i="1"/>
  <c r="X23" i="1"/>
  <c r="AA15" i="1"/>
  <c r="AA23" i="1"/>
  <c r="AA31" i="1"/>
  <c r="AI15" i="1"/>
  <c r="AI23" i="1"/>
  <c r="AI31" i="1"/>
  <c r="AQ15" i="1"/>
  <c r="AQ23" i="1"/>
  <c r="AQ31" i="1"/>
  <c r="AY15" i="1"/>
  <c r="AY23" i="1"/>
  <c r="AY31" i="1"/>
  <c r="BE21" i="1"/>
  <c r="BE29" i="1"/>
  <c r="BE37" i="1"/>
  <c r="BG15" i="1"/>
  <c r="BG23" i="1"/>
  <c r="Z23" i="1"/>
  <c r="O23" i="1"/>
  <c r="S15" i="1"/>
  <c r="P14" i="1"/>
  <c r="P22" i="1"/>
  <c r="P30" i="1"/>
  <c r="R14" i="1"/>
  <c r="R22" i="1"/>
  <c r="R30" i="1"/>
  <c r="T14" i="1"/>
  <c r="T22" i="1"/>
  <c r="T30" i="1"/>
  <c r="V14" i="1"/>
  <c r="V22" i="1"/>
  <c r="V30" i="1"/>
  <c r="X15" i="1"/>
  <c r="AG14" i="1"/>
  <c r="AG22" i="1"/>
  <c r="AG30" i="1"/>
  <c r="AO14" i="1"/>
  <c r="AO22" i="1"/>
  <c r="AO30" i="1"/>
  <c r="AW14" i="1"/>
  <c r="AW22" i="1"/>
  <c r="AW30" i="1"/>
  <c r="BE14" i="1"/>
  <c r="BE30" i="1"/>
  <c r="BL31" i="1"/>
  <c r="BJ31" i="1"/>
  <c r="BH31" i="1"/>
  <c r="BF31" i="1"/>
  <c r="BD31" i="1"/>
  <c r="BB31" i="1"/>
  <c r="AZ31" i="1"/>
  <c r="AX31" i="1"/>
  <c r="AV31" i="1"/>
  <c r="AT31" i="1"/>
  <c r="AR31" i="1"/>
  <c r="AP31" i="1"/>
  <c r="AN31" i="1"/>
  <c r="AL31" i="1"/>
  <c r="AJ31" i="1"/>
  <c r="AH31" i="1"/>
  <c r="AF31" i="1"/>
  <c r="AD31" i="1"/>
  <c r="AB31" i="1"/>
  <c r="BL22" i="1"/>
  <c r="BJ22" i="1"/>
  <c r="BH22" i="1"/>
  <c r="BF22" i="1"/>
  <c r="BD22" i="1"/>
  <c r="BB22" i="1"/>
  <c r="AZ22" i="1"/>
  <c r="AX22" i="1"/>
  <c r="AV22" i="1"/>
  <c r="AT22" i="1"/>
  <c r="AR22" i="1"/>
  <c r="AP22" i="1"/>
  <c r="AN22" i="1"/>
  <c r="AL22" i="1"/>
  <c r="AJ22" i="1"/>
  <c r="AH22" i="1"/>
  <c r="AF22" i="1"/>
  <c r="AD22" i="1"/>
  <c r="AB22" i="1"/>
  <c r="Z22" i="1"/>
  <c r="X22" i="1"/>
  <c r="N23" i="1"/>
  <c r="P15" i="1"/>
  <c r="R23" i="1"/>
  <c r="T15" i="1"/>
  <c r="T31" i="1"/>
  <c r="V23" i="1"/>
  <c r="Y22" i="1"/>
  <c r="Y30" i="1"/>
  <c r="AG15" i="1"/>
  <c r="AG23" i="1"/>
  <c r="AG31" i="1"/>
  <c r="AO15" i="1"/>
  <c r="AO23" i="1"/>
  <c r="AO31" i="1"/>
  <c r="AW15" i="1"/>
  <c r="AW23" i="1"/>
  <c r="AW31" i="1"/>
  <c r="BC13" i="1"/>
  <c r="BC21" i="1"/>
  <c r="BC29" i="1"/>
  <c r="BC37" i="1"/>
  <c r="BE15" i="1"/>
  <c r="BE31" i="1"/>
  <c r="BK13" i="1"/>
  <c r="BK21" i="1"/>
  <c r="BK29" i="1"/>
  <c r="BK37" i="1"/>
  <c r="BL23" i="1"/>
  <c r="BJ23" i="1"/>
  <c r="BH23" i="1"/>
  <c r="BF23" i="1"/>
  <c r="BD23" i="1"/>
  <c r="BB23" i="1"/>
  <c r="AZ23" i="1"/>
  <c r="AX23" i="1"/>
  <c r="AV23" i="1"/>
  <c r="AT23" i="1"/>
  <c r="AR23" i="1"/>
  <c r="AP23" i="1"/>
  <c r="AN23" i="1"/>
  <c r="AL23" i="1"/>
  <c r="AJ23" i="1"/>
  <c r="AH23" i="1"/>
  <c r="AF23" i="1"/>
  <c r="AD23" i="1"/>
  <c r="AB23" i="1"/>
  <c r="O15" i="1"/>
  <c r="Q23" i="1"/>
  <c r="N31" i="1"/>
  <c r="N15" i="1"/>
  <c r="P23" i="1"/>
  <c r="P31" i="1"/>
  <c r="R15" i="1"/>
  <c r="R31" i="1"/>
  <c r="T23" i="1"/>
  <c r="V15" i="1"/>
  <c r="V31" i="1"/>
  <c r="Y14" i="1"/>
  <c r="N30" i="1"/>
  <c r="N22" i="1"/>
  <c r="N14" i="1"/>
  <c r="Y15" i="1"/>
  <c r="Y23" i="1"/>
  <c r="Y31" i="1"/>
  <c r="Z29" i="1"/>
  <c r="AE14" i="1"/>
  <c r="AE22" i="1"/>
  <c r="AE30" i="1"/>
  <c r="AM14" i="1"/>
  <c r="AM22" i="1"/>
  <c r="AM30" i="1"/>
  <c r="AU14" i="1"/>
  <c r="AU22" i="1"/>
  <c r="AU30" i="1"/>
  <c r="BC14" i="1"/>
  <c r="BC22" i="1"/>
  <c r="BC30" i="1"/>
  <c r="BK14" i="1"/>
  <c r="BK22" i="1"/>
  <c r="BK30" i="1"/>
  <c r="G57" i="1"/>
  <c r="H57" i="1" s="1"/>
  <c r="I57" i="1" s="1"/>
  <c r="G56" i="1"/>
  <c r="H56" i="1" s="1"/>
  <c r="I56" i="1" s="1"/>
  <c r="G55" i="1"/>
  <c r="H55" i="1" s="1"/>
  <c r="I55" i="1" s="1"/>
  <c r="G54" i="1"/>
  <c r="H54" i="1" s="1"/>
  <c r="I54" i="1" s="1"/>
  <c r="D49" i="1"/>
  <c r="D41" i="1"/>
  <c r="D33" i="1"/>
  <c r="E33" i="1" s="1"/>
  <c r="F33" i="1" s="1"/>
  <c r="M17" i="1" s="1"/>
  <c r="D25" i="1"/>
  <c r="E25" i="1" s="1"/>
  <c r="F25" i="1" s="1"/>
  <c r="D17" i="1"/>
  <c r="E17" i="1" s="1"/>
  <c r="F17" i="1" s="1"/>
  <c r="D47" i="1"/>
  <c r="E47" i="1" s="1"/>
  <c r="F47" i="1" s="1"/>
  <c r="M31" i="1" s="1"/>
  <c r="D39" i="1"/>
  <c r="E39" i="1" s="1"/>
  <c r="F39" i="1" s="1"/>
  <c r="M23" i="1" s="1"/>
  <c r="D46" i="1"/>
  <c r="E46" i="1" s="1"/>
  <c r="F46" i="1" s="1"/>
  <c r="M30" i="1" s="1"/>
  <c r="D38" i="1"/>
  <c r="E30" i="1"/>
  <c r="F30" i="1" s="1"/>
  <c r="M14" i="1" s="1"/>
  <c r="E20" i="1"/>
  <c r="F20" i="1" s="1"/>
  <c r="E51" i="1"/>
  <c r="F51" i="1" s="1"/>
  <c r="M35" i="1" s="1"/>
  <c r="E43" i="1"/>
  <c r="F43" i="1" s="1"/>
  <c r="M27" i="1" s="1"/>
  <c r="E35" i="1"/>
  <c r="F35" i="1" s="1"/>
  <c r="M19" i="1" s="1"/>
  <c r="E27" i="1"/>
  <c r="F27" i="1" s="1"/>
  <c r="M11" i="1" s="1"/>
  <c r="E19" i="1"/>
  <c r="F19" i="1" s="1"/>
  <c r="E50" i="1"/>
  <c r="F50" i="1" s="1"/>
  <c r="M34" i="1" s="1"/>
  <c r="E42" i="1"/>
  <c r="F42" i="1" s="1"/>
  <c r="M26" i="1" s="1"/>
  <c r="E28" i="1"/>
  <c r="F28" i="1" s="1"/>
  <c r="M12" i="1" s="1"/>
  <c r="E34" i="1"/>
  <c r="F34" i="1" s="1"/>
  <c r="M18" i="1" s="1"/>
  <c r="E26" i="1"/>
  <c r="F26" i="1" s="1"/>
  <c r="M10" i="1" s="1"/>
  <c r="E18" i="1"/>
  <c r="F18" i="1" s="1"/>
  <c r="E32" i="1"/>
  <c r="F32" i="1" s="1"/>
  <c r="M16" i="1" s="1"/>
  <c r="E24" i="1"/>
  <c r="F24" i="1" s="1"/>
  <c r="E16" i="1"/>
  <c r="F16" i="1" s="1"/>
  <c r="E53" i="1"/>
  <c r="F53" i="1" s="1"/>
  <c r="M37" i="1" s="1"/>
  <c r="E45" i="1"/>
  <c r="F45" i="1" s="1"/>
  <c r="M29" i="1" s="1"/>
  <c r="E37" i="1"/>
  <c r="F37" i="1" s="1"/>
  <c r="M21" i="1" s="1"/>
  <c r="E29" i="1"/>
  <c r="F29" i="1" s="1"/>
  <c r="M13" i="1" s="1"/>
  <c r="E21" i="1"/>
  <c r="F21" i="1" s="1"/>
  <c r="E52" i="1"/>
  <c r="F52" i="1" s="1"/>
  <c r="M36" i="1" s="1"/>
  <c r="E44" i="1"/>
  <c r="F44" i="1" s="1"/>
  <c r="M28" i="1" s="1"/>
  <c r="E36" i="1"/>
  <c r="F36" i="1" s="1"/>
  <c r="M20" i="1" s="1"/>
  <c r="E49" i="1"/>
  <c r="F49" i="1" s="1"/>
  <c r="M33" i="1" s="1"/>
  <c r="E41" i="1"/>
  <c r="F41" i="1" s="1"/>
  <c r="M25" i="1" s="1"/>
  <c r="E48" i="1"/>
  <c r="F48" i="1" s="1"/>
  <c r="M32" i="1" s="1"/>
  <c r="E40" i="1"/>
  <c r="F40" i="1" s="1"/>
  <c r="M24" i="1" s="1"/>
  <c r="D15" i="1"/>
  <c r="E15" i="1" s="1"/>
  <c r="F15" i="1" s="1"/>
  <c r="E22" i="1"/>
  <c r="F22" i="1" s="1"/>
  <c r="E38" i="1"/>
  <c r="F38" i="1" s="1"/>
  <c r="M22" i="1" s="1"/>
  <c r="M9" i="1" l="1"/>
  <c r="H25" i="1"/>
  <c r="H10" i="1" a="1"/>
  <c r="H10" i="1" s="1"/>
  <c r="G15" i="1"/>
  <c r="G22" i="1"/>
  <c r="H22" i="1" s="1"/>
  <c r="G30" i="1"/>
  <c r="H30" i="1" s="1"/>
  <c r="G38" i="1"/>
  <c r="H38" i="1" s="1"/>
  <c r="G46" i="1"/>
  <c r="H46" i="1" s="1"/>
  <c r="G29" i="1"/>
  <c r="H29" i="1" s="1"/>
  <c r="G23" i="1"/>
  <c r="H23" i="1" s="1"/>
  <c r="G31" i="1"/>
  <c r="H31" i="1" s="1"/>
  <c r="G39" i="1"/>
  <c r="H39" i="1" s="1"/>
  <c r="G47" i="1"/>
  <c r="H47" i="1" s="1"/>
  <c r="G21" i="1"/>
  <c r="H21" i="1" s="1"/>
  <c r="G16" i="1"/>
  <c r="H16" i="1" s="1"/>
  <c r="G24" i="1"/>
  <c r="H24" i="1" s="1"/>
  <c r="G32" i="1"/>
  <c r="H32" i="1" s="1"/>
  <c r="G40" i="1"/>
  <c r="H40" i="1" s="1"/>
  <c r="G48" i="1"/>
  <c r="H48" i="1" s="1"/>
  <c r="G17" i="1"/>
  <c r="H17" i="1" s="1"/>
  <c r="G33" i="1"/>
  <c r="H33" i="1" s="1"/>
  <c r="G41" i="1"/>
  <c r="H41" i="1" s="1"/>
  <c r="G49" i="1"/>
  <c r="H49" i="1" s="1"/>
  <c r="G18" i="1"/>
  <c r="H18" i="1" s="1"/>
  <c r="G26" i="1"/>
  <c r="H26" i="1" s="1"/>
  <c r="G34" i="1"/>
  <c r="H34" i="1" s="1"/>
  <c r="G42" i="1"/>
  <c r="H42" i="1" s="1"/>
  <c r="G50" i="1"/>
  <c r="H50" i="1" s="1"/>
  <c r="G53" i="1"/>
  <c r="H53" i="1" s="1"/>
  <c r="G19" i="1"/>
  <c r="H19" i="1" s="1"/>
  <c r="G27" i="1"/>
  <c r="H27" i="1" s="1"/>
  <c r="G35" i="1"/>
  <c r="H35" i="1" s="1"/>
  <c r="G43" i="1"/>
  <c r="H43" i="1" s="1"/>
  <c r="G51" i="1"/>
  <c r="H51" i="1" s="1"/>
  <c r="G45" i="1"/>
  <c r="H45" i="1" s="1"/>
  <c r="G20" i="1"/>
  <c r="H20" i="1" s="1"/>
  <c r="G28" i="1"/>
  <c r="H28" i="1" s="1"/>
  <c r="G36" i="1"/>
  <c r="H36" i="1" s="1"/>
  <c r="G44" i="1"/>
  <c r="H44" i="1" s="1"/>
  <c r="G52" i="1"/>
  <c r="H52" i="1" s="1"/>
  <c r="G37" i="1"/>
  <c r="H37" i="1" s="1"/>
  <c r="AY39" i="1" l="1"/>
  <c r="AQ39" i="1"/>
  <c r="AI39" i="1"/>
  <c r="AA39" i="1"/>
  <c r="S39" i="1"/>
  <c r="BF39" i="1"/>
  <c r="AX39" i="1"/>
  <c r="AP39" i="1"/>
  <c r="AH39" i="1"/>
  <c r="Z39" i="1"/>
  <c r="R39" i="1"/>
  <c r="BE39" i="1"/>
  <c r="AW39" i="1"/>
  <c r="AO39" i="1"/>
  <c r="AG39" i="1"/>
  <c r="Y39" i="1"/>
  <c r="Q39" i="1"/>
  <c r="BD39" i="1"/>
  <c r="AV39" i="1"/>
  <c r="AN39" i="1"/>
  <c r="AF39" i="1"/>
  <c r="X39" i="1"/>
  <c r="P39" i="1"/>
  <c r="BC39" i="1"/>
  <c r="AU39" i="1"/>
  <c r="AM39" i="1"/>
  <c r="AE39" i="1"/>
  <c r="W39" i="1"/>
  <c r="O39" i="1"/>
  <c r="AS39" i="1"/>
  <c r="V39" i="1"/>
  <c r="AR39" i="1"/>
  <c r="U39" i="1"/>
  <c r="AL39" i="1"/>
  <c r="T39" i="1"/>
  <c r="AC39" i="1"/>
  <c r="AK39" i="1"/>
  <c r="N39" i="1"/>
  <c r="BB39" i="1"/>
  <c r="AJ39" i="1"/>
  <c r="BA39" i="1"/>
  <c r="AD39" i="1"/>
  <c r="AZ39" i="1"/>
  <c r="AT39" i="1"/>
  <c r="AB39" i="1"/>
  <c r="I48" i="1"/>
  <c r="I43" i="1"/>
  <c r="I52" i="1"/>
  <c r="I18" i="1"/>
  <c r="I49" i="1"/>
  <c r="I24" i="1"/>
  <c r="I46" i="1"/>
  <c r="I34" i="1"/>
  <c r="I26" i="1"/>
  <c r="I29" i="1"/>
  <c r="I38" i="1"/>
  <c r="I37" i="1"/>
  <c r="I23" i="1"/>
  <c r="I32" i="1"/>
  <c r="I27" i="1"/>
  <c r="I19" i="1"/>
  <c r="I41" i="1"/>
  <c r="I33" i="1"/>
  <c r="I21" i="1"/>
  <c r="I30" i="1"/>
  <c r="I51" i="1"/>
  <c r="I31" i="1"/>
  <c r="I40" i="1"/>
  <c r="I35" i="1"/>
  <c r="I44" i="1"/>
  <c r="I36" i="1"/>
  <c r="I16" i="1"/>
  <c r="I28" i="1"/>
  <c r="I53" i="1"/>
  <c r="I20" i="1"/>
  <c r="I50" i="1"/>
  <c r="I25" i="1"/>
  <c r="I47" i="1"/>
  <c r="I22" i="1"/>
  <c r="I45" i="1"/>
  <c r="I42" i="1"/>
  <c r="I17" i="1"/>
  <c r="I39" i="1"/>
  <c r="H15" i="1"/>
  <c r="I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<sst xmlns="http://schemas.openxmlformats.org/spreadsheetml/2006/main" count="38" uniqueCount="36">
  <si>
    <t>V_BATTMAX</t>
  </si>
  <si>
    <t>V_ADCMAX</t>
  </si>
  <si>
    <t>ADCMAX</t>
  </si>
  <si>
    <t>V_DIVIDER_MAX_OUT</t>
  </si>
  <si>
    <t>V_CALIBATED_OFFSET</t>
  </si>
  <si>
    <t>N_MEASUREMENTS</t>
  </si>
  <si>
    <t>%</t>
  </si>
  <si>
    <t>R1</t>
  </si>
  <si>
    <t>R2</t>
  </si>
  <si>
    <t>Vbatt</t>
  </si>
  <si>
    <t>Voltage divider factor:</t>
  </si>
  <si>
    <t>V_BATTMIN</t>
  </si>
  <si>
    <t>a</t>
  </si>
  <si>
    <t>b</t>
  </si>
  <si>
    <t>y=ax+b</t>
  </si>
  <si>
    <t>linest:</t>
  </si>
  <si>
    <t>From linear estimate:</t>
  </si>
  <si>
    <t>Error:</t>
  </si>
  <si>
    <t>Error%</t>
  </si>
  <si>
    <t xml:space="preserve">ADC Voltage = ADC *  V_ADCMAX / ADCMAX </t>
  </si>
  <si>
    <t>Battery Voltage = ADCVoltage/divider factor</t>
  </si>
  <si>
    <r>
      <rPr>
        <b/>
        <sz val="12"/>
        <color theme="1"/>
        <rFont val="Calibri"/>
        <family val="2"/>
        <scheme val="minor"/>
      </rPr>
      <t>Y:</t>
    </r>
    <r>
      <rPr>
        <sz val="12"/>
        <color theme="1"/>
        <rFont val="Calibri"/>
        <family val="2"/>
        <scheme val="minor"/>
      </rPr>
      <t xml:space="preserve"> Percentage = (vbatt-vbattmin) / (vBattMax-vbattmin) * 100</t>
    </r>
  </si>
  <si>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: ADCVAL (calc)</t>
    </r>
  </si>
  <si>
    <t>▼</t>
  </si>
  <si>
    <t>V_BATTMAX/V_DIVIDER_MAX_OUT</t>
  </si>
  <si>
    <t>Vdiv out</t>
  </si>
  <si>
    <t>estimate</t>
  </si>
  <si>
    <t>ERROR SUM</t>
  </si>
  <si>
    <t>B</t>
  </si>
  <si>
    <t>ADCVAL/4:</t>
  </si>
  <si>
    <t>IF the RX module transmits one byte for ADC value:</t>
  </si>
  <si>
    <t>recalculated VBATT:</t>
  </si>
  <si>
    <t>recalculated percentage</t>
  </si>
  <si>
    <t>Actual VBATT</t>
  </si>
  <si>
    <t>Nsamples:</t>
  </si>
  <si>
    <t>Duration [uS]: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</si>
</sst>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20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Alignment="1">
      <alignment horizontal="center"/>
    </xf>
    <xf numFmtId="2" fontId="0" fillId="0" borderId="0" xfId="0" applyNumberFormat="1" applyFont="1" applyFill="1"/>
    <xf numFmtId="2" fontId="0" fillId="0" borderId="1" xfId="0" applyNumberFormat="1" applyBorder="1"/>
    <xf numFmtId="2" fontId="0" fillId="0" borderId="2" xfId="1" applyNumberFormat="1" applyFont="1" applyBorder="1"/>
    <xf numFmtId="1" fontId="0" fillId="0" borderId="2" xfId="0" applyNumberFormat="1" applyBorder="1"/>
    <xf numFmtId="2" fontId="0" fillId="0" borderId="2" xfId="0" applyNumberFormat="1" applyBorder="1"/>
    <xf numFmtId="2" fontId="3" fillId="0" borderId="2" xfId="0" applyNumberFormat="1" applyFon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1" applyNumberFormat="1" applyFont="1" applyBorder="1"/>
    <xf numFmtId="1" fontId="0" fillId="0" borderId="0" xfId="0" applyNumberFormat="1" applyBorder="1"/>
    <xf numFmtId="2" fontId="0" fillId="0" borderId="0" xfId="0" applyNumberFormat="1" applyBorder="1"/>
    <xf numFmtId="2" fontId="3" fillId="0" borderId="0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1" applyNumberFormat="1" applyFont="1" applyBorder="1"/>
    <xf numFmtId="1" fontId="0" fillId="0" borderId="7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2" fillId="0" borderId="0" xfId="0" applyNumberFormat="1" applyFont="1"/>
    <xf numFmtId="2" fontId="4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Linear estimation</a:t>
            </a:r>
            <a:r>
              <a:rPr lang="en-GB" baseline="0"/>
              <a:t> of </a:t>
            </a:r>
            <a:r>
              <a:rPr lang="en-GB"/>
              <a:t>Battery Percentage as function of ADC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Sheet1!$C$15:$C$57</c:f>
              <c:numCache>
                <c:formatCode>0</c:formatCode>
                <c:ptCount val="43"/>
                <c:pt idx="0">
                  <c:v>791</c:v>
                </c:pt>
                <c:pt idx="1">
                  <c:v>797</c:v>
                </c:pt>
                <c:pt idx="2">
                  <c:v>803</c:v>
                </c:pt>
                <c:pt idx="3">
                  <c:v>809</c:v>
                </c:pt>
                <c:pt idx="4">
                  <c:v>815</c:v>
                </c:pt>
                <c:pt idx="5">
                  <c:v>822</c:v>
                </c:pt>
                <c:pt idx="6">
                  <c:v>828</c:v>
                </c:pt>
                <c:pt idx="7">
                  <c:v>834</c:v>
                </c:pt>
                <c:pt idx="8">
                  <c:v>840</c:v>
                </c:pt>
                <c:pt idx="9">
                  <c:v>846</c:v>
                </c:pt>
                <c:pt idx="10">
                  <c:v>852</c:v>
                </c:pt>
                <c:pt idx="11">
                  <c:v>858</c:v>
                </c:pt>
                <c:pt idx="12">
                  <c:v>864</c:v>
                </c:pt>
                <c:pt idx="13">
                  <c:v>870</c:v>
                </c:pt>
                <c:pt idx="14">
                  <c:v>876</c:v>
                </c:pt>
                <c:pt idx="15">
                  <c:v>882</c:v>
                </c:pt>
                <c:pt idx="16">
                  <c:v>889</c:v>
                </c:pt>
                <c:pt idx="17">
                  <c:v>895</c:v>
                </c:pt>
                <c:pt idx="18">
                  <c:v>901</c:v>
                </c:pt>
                <c:pt idx="19">
                  <c:v>907</c:v>
                </c:pt>
                <c:pt idx="20">
                  <c:v>913</c:v>
                </c:pt>
                <c:pt idx="21">
                  <c:v>919</c:v>
                </c:pt>
                <c:pt idx="22">
                  <c:v>925</c:v>
                </c:pt>
                <c:pt idx="23">
                  <c:v>931</c:v>
                </c:pt>
                <c:pt idx="24">
                  <c:v>937</c:v>
                </c:pt>
                <c:pt idx="25">
                  <c:v>943</c:v>
                </c:pt>
                <c:pt idx="26">
                  <c:v>949</c:v>
                </c:pt>
                <c:pt idx="27">
                  <c:v>956</c:v>
                </c:pt>
                <c:pt idx="28">
                  <c:v>962</c:v>
                </c:pt>
                <c:pt idx="29">
                  <c:v>968</c:v>
                </c:pt>
                <c:pt idx="30">
                  <c:v>974</c:v>
                </c:pt>
                <c:pt idx="31">
                  <c:v>980</c:v>
                </c:pt>
                <c:pt idx="32">
                  <c:v>986</c:v>
                </c:pt>
                <c:pt idx="33">
                  <c:v>992</c:v>
                </c:pt>
                <c:pt idx="34">
                  <c:v>998</c:v>
                </c:pt>
                <c:pt idx="35">
                  <c:v>1004</c:v>
                </c:pt>
                <c:pt idx="36">
                  <c:v>1010</c:v>
                </c:pt>
                <c:pt idx="37">
                  <c:v>1016</c:v>
                </c:pt>
                <c:pt idx="38">
                  <c:v>1023</c:v>
                </c:pt>
                <c:pt idx="39">
                  <c:v>1029</c:v>
                </c:pt>
                <c:pt idx="40">
                  <c:v>1035</c:v>
                </c:pt>
                <c:pt idx="41">
                  <c:v>1041</c:v>
                </c:pt>
                <c:pt idx="42">
                  <c:v>1047</c:v>
                </c:pt>
              </c:numCache>
            </c:numRef>
          </c:xVal>
          <c:yVal>
            <c:numRef>
              <c:f>Sheet1!$F$15:$F$57</c:f>
              <c:numCache>
                <c:formatCode>0.00</c:formatCode>
                <c:ptCount val="43"/>
                <c:pt idx="0">
                  <c:v>-36.07038123167154</c:v>
                </c:pt>
                <c:pt idx="1">
                  <c:v>-32.551319648093788</c:v>
                </c:pt>
                <c:pt idx="2">
                  <c:v>-29.03225806451611</c:v>
                </c:pt>
                <c:pt idx="3">
                  <c:v>-25.513196480938426</c:v>
                </c:pt>
                <c:pt idx="4">
                  <c:v>-21.994134897360677</c:v>
                </c:pt>
                <c:pt idx="5">
                  <c:v>-17.888563049853339</c:v>
                </c:pt>
                <c:pt idx="6">
                  <c:v>-14.369501466275656</c:v>
                </c:pt>
                <c:pt idx="7">
                  <c:v>-10.850439882697973</c:v>
                </c:pt>
                <c:pt idx="8">
                  <c:v>-7.3313782991202263</c:v>
                </c:pt>
                <c:pt idx="9">
                  <c:v>-3.812316715542543</c:v>
                </c:pt>
                <c:pt idx="10">
                  <c:v>-0.29325513196479636</c:v>
                </c:pt>
                <c:pt idx="11">
                  <c:v>3.225806451612887</c:v>
                </c:pt>
                <c:pt idx="12">
                  <c:v>6.7448680351905699</c:v>
                </c:pt>
                <c:pt idx="13">
                  <c:v>10.263929618768316</c:v>
                </c:pt>
                <c:pt idx="14">
                  <c:v>13.782991202346</c:v>
                </c:pt>
                <c:pt idx="15">
                  <c:v>17.302052785923745</c:v>
                </c:pt>
                <c:pt idx="16">
                  <c:v>21.40762463343102</c:v>
                </c:pt>
                <c:pt idx="17">
                  <c:v>24.926686217008768</c:v>
                </c:pt>
                <c:pt idx="18">
                  <c:v>28.445747800586453</c:v>
                </c:pt>
                <c:pt idx="19">
                  <c:v>31.964809384164202</c:v>
                </c:pt>
                <c:pt idx="20">
                  <c:v>35.483870967741879</c:v>
                </c:pt>
                <c:pt idx="21">
                  <c:v>39.00293255131956</c:v>
                </c:pt>
                <c:pt idx="22">
                  <c:v>42.521994134897376</c:v>
                </c:pt>
                <c:pt idx="23">
                  <c:v>46.041055718475121</c:v>
                </c:pt>
                <c:pt idx="24">
                  <c:v>49.560117302052802</c:v>
                </c:pt>
                <c:pt idx="25">
                  <c:v>53.079178885630554</c:v>
                </c:pt>
                <c:pt idx="26">
                  <c:v>56.598240469208235</c:v>
                </c:pt>
                <c:pt idx="27">
                  <c:v>60.703812316715577</c:v>
                </c:pt>
                <c:pt idx="28">
                  <c:v>64.222873900293251</c:v>
                </c:pt>
                <c:pt idx="29">
                  <c:v>67.741935483871003</c:v>
                </c:pt>
                <c:pt idx="30">
                  <c:v>71.260997067448685</c:v>
                </c:pt>
                <c:pt idx="31">
                  <c:v>74.780058651026366</c:v>
                </c:pt>
                <c:pt idx="32">
                  <c:v>78.299120234604061</c:v>
                </c:pt>
                <c:pt idx="33">
                  <c:v>81.81818181818187</c:v>
                </c:pt>
                <c:pt idx="34">
                  <c:v>85.337243401759537</c:v>
                </c:pt>
                <c:pt idx="35">
                  <c:v>88.856304985337232</c:v>
                </c:pt>
                <c:pt idx="36">
                  <c:v>92.375366568914913</c:v>
                </c:pt>
                <c:pt idx="37">
                  <c:v>95.894428152492594</c:v>
                </c:pt>
                <c:pt idx="38">
                  <c:v>100</c:v>
                </c:pt>
                <c:pt idx="39">
                  <c:v>103.51906158357768</c:v>
                </c:pt>
                <c:pt idx="40">
                  <c:v>107.03812316715538</c:v>
                </c:pt>
                <c:pt idx="41">
                  <c:v>110.55718475073304</c:v>
                </c:pt>
                <c:pt idx="42">
                  <c:v>114.07624633431087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1-A043-B305-2CE051F4E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408815"/>
        <c:axId val="263212751"/>
      </c:scatterChart>
      <c:valAx>
        <c:axId val="69040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63212751"/>
        <c:crosses val="autoZero"/>
        <c:crossBetween val="midCat"/>
      </c:valAx>
      <c:valAx>
        <c:axId val="26321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9040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Calculated </a:t>
            </a:r>
            <a:r>
              <a:rPr lang="en-GB" baseline="0"/>
              <a:t>and estimated battery percentages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Sheet1!$A$25:$A$57</c:f>
              <c:numCache>
                <c:formatCode>0.00</c:formatCode>
                <c:ptCount val="33"/>
                <c:pt idx="0">
                  <c:v>7</c:v>
                </c:pt>
                <c:pt idx="1">
                  <c:v>7.05</c:v>
                </c:pt>
                <c:pt idx="2">
                  <c:v>7.1</c:v>
                </c:pt>
                <c:pt idx="3">
                  <c:v>7.15</c:v>
                </c:pt>
                <c:pt idx="4">
                  <c:v>7.2</c:v>
                </c:pt>
                <c:pt idx="5">
                  <c:v>7.25</c:v>
                </c:pt>
                <c:pt idx="6">
                  <c:v>7.3</c:v>
                </c:pt>
                <c:pt idx="7">
                  <c:v>7.35</c:v>
                </c:pt>
                <c:pt idx="8">
                  <c:v>7.4</c:v>
                </c:pt>
                <c:pt idx="9">
                  <c:v>7.45</c:v>
                </c:pt>
                <c:pt idx="10">
                  <c:v>7.5</c:v>
                </c:pt>
                <c:pt idx="11">
                  <c:v>7.55</c:v>
                </c:pt>
                <c:pt idx="12">
                  <c:v>7.6</c:v>
                </c:pt>
                <c:pt idx="13">
                  <c:v>7.65</c:v>
                </c:pt>
                <c:pt idx="14">
                  <c:v>7.7</c:v>
                </c:pt>
                <c:pt idx="15">
                  <c:v>7.75</c:v>
                </c:pt>
                <c:pt idx="16">
                  <c:v>7.8</c:v>
                </c:pt>
                <c:pt idx="17">
                  <c:v>7.85</c:v>
                </c:pt>
                <c:pt idx="18">
                  <c:v>7.9</c:v>
                </c:pt>
                <c:pt idx="19">
                  <c:v>7.9499999999999904</c:v>
                </c:pt>
                <c:pt idx="20">
                  <c:v>7.9999999999999902</c:v>
                </c:pt>
                <c:pt idx="21">
                  <c:v>8.0499999999999901</c:v>
                </c:pt>
                <c:pt idx="22">
                  <c:v>8.0999999999999908</c:v>
                </c:pt>
                <c:pt idx="23">
                  <c:v>8.1499999999999897</c:v>
                </c:pt>
                <c:pt idx="24">
                  <c:v>8.1999999999999904</c:v>
                </c:pt>
                <c:pt idx="25">
                  <c:v>8.2499999999999893</c:v>
                </c:pt>
                <c:pt idx="26">
                  <c:v>8.2999999999999901</c:v>
                </c:pt>
                <c:pt idx="27">
                  <c:v>8.3499999999999908</c:v>
                </c:pt>
                <c:pt idx="28">
                  <c:v>8.3999999999999897</c:v>
                </c:pt>
                <c:pt idx="29">
                  <c:v>8.4499999999999904</c:v>
                </c:pt>
                <c:pt idx="30">
                  <c:v>8.4999999999999893</c:v>
                </c:pt>
                <c:pt idx="31">
                  <c:v>8.5499999999999901</c:v>
                </c:pt>
                <c:pt idx="32">
                  <c:v>8.5999999999999908</c:v>
                </c:pt>
              </c:numCache>
            </c:numRef>
          </c:cat>
          <c:val>
            <c:numRef>
              <c:f>Sheet1!$F$25:$F$57</c:f>
              <c:numCache>
                <c:formatCode>0.00</c:formatCode>
                <c:ptCount val="33"/>
                <c:pt idx="0">
                  <c:v>-0.29325513196479636</c:v>
                </c:pt>
                <c:pt idx="1">
                  <c:v>3.225806451612887</c:v>
                </c:pt>
                <c:pt idx="2">
                  <c:v>6.7448680351905699</c:v>
                </c:pt>
                <c:pt idx="3">
                  <c:v>10.263929618768316</c:v>
                </c:pt>
                <c:pt idx="4">
                  <c:v>13.782991202346</c:v>
                </c:pt>
                <c:pt idx="5">
                  <c:v>17.302052785923745</c:v>
                </c:pt>
                <c:pt idx="6">
                  <c:v>21.40762463343102</c:v>
                </c:pt>
                <c:pt idx="7">
                  <c:v>24.926686217008768</c:v>
                </c:pt>
                <c:pt idx="8">
                  <c:v>28.445747800586453</c:v>
                </c:pt>
                <c:pt idx="9">
                  <c:v>31.964809384164202</c:v>
                </c:pt>
                <c:pt idx="10">
                  <c:v>35.483870967741879</c:v>
                </c:pt>
                <c:pt idx="11">
                  <c:v>39.00293255131956</c:v>
                </c:pt>
                <c:pt idx="12">
                  <c:v>42.521994134897376</c:v>
                </c:pt>
                <c:pt idx="13">
                  <c:v>46.041055718475121</c:v>
                </c:pt>
                <c:pt idx="14">
                  <c:v>49.560117302052802</c:v>
                </c:pt>
                <c:pt idx="15">
                  <c:v>53.079178885630554</c:v>
                </c:pt>
                <c:pt idx="16">
                  <c:v>56.598240469208235</c:v>
                </c:pt>
                <c:pt idx="17">
                  <c:v>60.703812316715577</c:v>
                </c:pt>
                <c:pt idx="18">
                  <c:v>64.222873900293251</c:v>
                </c:pt>
                <c:pt idx="19">
                  <c:v>67.741935483871003</c:v>
                </c:pt>
                <c:pt idx="20">
                  <c:v>71.260997067448685</c:v>
                </c:pt>
                <c:pt idx="21">
                  <c:v>74.780058651026366</c:v>
                </c:pt>
                <c:pt idx="22">
                  <c:v>78.299120234604061</c:v>
                </c:pt>
                <c:pt idx="23">
                  <c:v>81.81818181818187</c:v>
                </c:pt>
                <c:pt idx="24">
                  <c:v>85.337243401759537</c:v>
                </c:pt>
                <c:pt idx="25">
                  <c:v>88.856304985337232</c:v>
                </c:pt>
                <c:pt idx="26">
                  <c:v>92.375366568914913</c:v>
                </c:pt>
                <c:pt idx="27">
                  <c:v>95.894428152492594</c:v>
                </c:pt>
                <c:pt idx="28">
                  <c:v>100</c:v>
                </c:pt>
                <c:pt idx="29">
                  <c:v>103.51906158357768</c:v>
                </c:pt>
                <c:pt idx="30">
                  <c:v>107.03812316715538</c:v>
                </c:pt>
                <c:pt idx="31">
                  <c:v>110.55718475073304</c:v>
                </c:pt>
                <c:pt idx="32">
                  <c:v>114.07624633431087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B-4040-8130-DFAAF613AC1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Sheet1!$A$25:$A$57</c:f>
              <c:numCache>
                <c:formatCode>0.00</c:formatCode>
                <c:ptCount val="33"/>
                <c:pt idx="0">
                  <c:v>7</c:v>
                </c:pt>
                <c:pt idx="1">
                  <c:v>7.05</c:v>
                </c:pt>
                <c:pt idx="2">
                  <c:v>7.1</c:v>
                </c:pt>
                <c:pt idx="3">
                  <c:v>7.15</c:v>
                </c:pt>
                <c:pt idx="4">
                  <c:v>7.2</c:v>
                </c:pt>
                <c:pt idx="5">
                  <c:v>7.25</c:v>
                </c:pt>
                <c:pt idx="6">
                  <c:v>7.3</c:v>
                </c:pt>
                <c:pt idx="7">
                  <c:v>7.35</c:v>
                </c:pt>
                <c:pt idx="8">
                  <c:v>7.4</c:v>
                </c:pt>
                <c:pt idx="9">
                  <c:v>7.45</c:v>
                </c:pt>
                <c:pt idx="10">
                  <c:v>7.5</c:v>
                </c:pt>
                <c:pt idx="11">
                  <c:v>7.55</c:v>
                </c:pt>
                <c:pt idx="12">
                  <c:v>7.6</c:v>
                </c:pt>
                <c:pt idx="13">
                  <c:v>7.65</c:v>
                </c:pt>
                <c:pt idx="14">
                  <c:v>7.7</c:v>
                </c:pt>
                <c:pt idx="15">
                  <c:v>7.75</c:v>
                </c:pt>
                <c:pt idx="16">
                  <c:v>7.8</c:v>
                </c:pt>
                <c:pt idx="17">
                  <c:v>7.85</c:v>
                </c:pt>
                <c:pt idx="18">
                  <c:v>7.9</c:v>
                </c:pt>
                <c:pt idx="19">
                  <c:v>7.9499999999999904</c:v>
                </c:pt>
                <c:pt idx="20">
                  <c:v>7.9999999999999902</c:v>
                </c:pt>
                <c:pt idx="21">
                  <c:v>8.0499999999999901</c:v>
                </c:pt>
                <c:pt idx="22">
                  <c:v>8.0999999999999908</c:v>
                </c:pt>
                <c:pt idx="23">
                  <c:v>8.1499999999999897</c:v>
                </c:pt>
                <c:pt idx="24">
                  <c:v>8.1999999999999904</c:v>
                </c:pt>
                <c:pt idx="25">
                  <c:v>8.2499999999999893</c:v>
                </c:pt>
                <c:pt idx="26">
                  <c:v>8.2999999999999901</c:v>
                </c:pt>
                <c:pt idx="27">
                  <c:v>8.3499999999999908</c:v>
                </c:pt>
                <c:pt idx="28">
                  <c:v>8.3999999999999897</c:v>
                </c:pt>
                <c:pt idx="29">
                  <c:v>8.4499999999999904</c:v>
                </c:pt>
                <c:pt idx="30">
                  <c:v>8.4999999999999893</c:v>
                </c:pt>
                <c:pt idx="31">
                  <c:v>8.5499999999999901</c:v>
                </c:pt>
                <c:pt idx="32">
                  <c:v>8.5999999999999908</c:v>
                </c:pt>
              </c:numCache>
            </c:numRef>
          </c:cat>
          <c:val>
            <c:numRef>
              <c:f>Sheet1!$G$25:$G$57</c:f>
              <c:numCache>
                <c:formatCode>0.00</c:formatCode>
                <c:ptCount val="33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25.5</c:v>
                </c:pt>
                <c:pt idx="7">
                  <c:v>28.5</c:v>
                </c:pt>
                <c:pt idx="8">
                  <c:v>31.5</c:v>
                </c:pt>
                <c:pt idx="9">
                  <c:v>34.5</c:v>
                </c:pt>
                <c:pt idx="10">
                  <c:v>37.5</c:v>
                </c:pt>
                <c:pt idx="11">
                  <c:v>40.5</c:v>
                </c:pt>
                <c:pt idx="12">
                  <c:v>43.5</c:v>
                </c:pt>
                <c:pt idx="13">
                  <c:v>46.5</c:v>
                </c:pt>
                <c:pt idx="14">
                  <c:v>49.5</c:v>
                </c:pt>
                <c:pt idx="15">
                  <c:v>52.5</c:v>
                </c:pt>
                <c:pt idx="16">
                  <c:v>55.5</c:v>
                </c:pt>
                <c:pt idx="17">
                  <c:v>59</c:v>
                </c:pt>
                <c:pt idx="18">
                  <c:v>62</c:v>
                </c:pt>
                <c:pt idx="19">
                  <c:v>65</c:v>
                </c:pt>
                <c:pt idx="20">
                  <c:v>68</c:v>
                </c:pt>
                <c:pt idx="21">
                  <c:v>71</c:v>
                </c:pt>
                <c:pt idx="22">
                  <c:v>74</c:v>
                </c:pt>
                <c:pt idx="23">
                  <c:v>77</c:v>
                </c:pt>
                <c:pt idx="24">
                  <c:v>80</c:v>
                </c:pt>
                <c:pt idx="25">
                  <c:v>83</c:v>
                </c:pt>
                <c:pt idx="26">
                  <c:v>86</c:v>
                </c:pt>
                <c:pt idx="27">
                  <c:v>89</c:v>
                </c:pt>
                <c:pt idx="28">
                  <c:v>92.5</c:v>
                </c:pt>
                <c:pt idx="29">
                  <c:v>95.5</c:v>
                </c:pt>
                <c:pt idx="30">
                  <c:v>98.5</c:v>
                </c:pt>
                <c:pt idx="31">
                  <c:v>101.5</c:v>
                </c:pt>
                <c:pt idx="32">
                  <c:v>104.5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B-4040-8130-DFAAF613A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009967"/>
        <c:axId val="275011615"/>
      </c:lineChart>
      <c:catAx>
        <c:axId val="27500996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75011615"/>
        <c:crosses val="autoZero"/>
        <c:auto val="1"/>
        <c:lblAlgn val="ctr"/>
        <c:lblOffset val="100"/>
        <c:noMultiLvlLbl val="0"/>
      </c:catAx>
      <c:valAx>
        <c:axId val="27501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7500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112455</xdr:colOff>
      <xdr:row>11</xdr:row>
      <xdr:rowOff>171797</xdr:rowOff>
    </xdr:from>
    <xdr:to>
      <xdr:col>11</xdr:col>
      <xdr:colOff>2946599</xdr:colOff>
      <xdr:row>25</xdr:row>
      <xdr:rowOff>87583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35B433-4728-B84E-9936-7BD5F1EA7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32525</xdr:colOff>
      <xdr:row>28</xdr:row>
      <xdr:rowOff>131431</xdr:rowOff>
    </xdr:from>
    <xdr:to>
      <xdr:col>11</xdr:col>
      <xdr:colOff>2911111</xdr:colOff>
      <xdr:row>42</xdr:row>
      <xdr:rowOff>61808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DB846A-A21F-B646-95FA-D7CDA4815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2555-18B3-1A49-9933-91FFDDE74305}">
  <dimension ref="A1:BL1038"/>
  <sheetViews>
    <sheetView tabSelected="1" topLeftCell="D53" zoomScale="132" workbookViewId="0">
      <selection activeCell="H64" sqref="H64:I68"/>
    </sheetView>
  </sheetViews>
  <sheetFormatPr baseColWidth="10" defaultRowHeight="16" x14ac:dyDescent="0.2"/>
  <cols>
    <col min="1" max="1" width="32.33203125" bestFit="1" customWidth="1"/>
    <col min="2" max="3" width="18.33203125" bestFit="1" customWidth="1"/>
    <col min="5" max="5" width="13.33203125" bestFit="1" customWidth="1"/>
    <col min="7" max="8" width="19.1640625" bestFit="1" customWidth="1"/>
    <col min="9" max="9" width="22.6640625" customWidth="1"/>
    <col min="11" max="11" width="22.1640625" customWidth="1"/>
    <col min="12" max="12" width="47" customWidth="1"/>
    <col min="13" max="13" width="33.6640625" customWidth="1"/>
    <col min="14" max="14" width="19.33203125" customWidth="1"/>
  </cols>
  <sheetData>
    <row r="1" spans="1:64" x14ac:dyDescent="0.2">
      <c r="A1" t="s">
        <v>0</v>
      </c>
      <c r="B1" s="2">
        <v>8.4</v>
      </c>
    </row>
    <row r="2" spans="1:64" x14ac:dyDescent="0.2">
      <c r="A2" t="s">
        <v>11</v>
      </c>
      <c r="B2" s="2">
        <v>7</v>
      </c>
    </row>
    <row r="3" spans="1:64" x14ac:dyDescent="0.2">
      <c r="A3" t="s">
        <v>1</v>
      </c>
      <c r="B3" s="2">
        <v>5</v>
      </c>
    </row>
    <row r="4" spans="1:64" ht="17" thickBot="1" x14ac:dyDescent="0.25">
      <c r="A4" t="s">
        <v>2</v>
      </c>
      <c r="B4" s="2">
        <v>1023</v>
      </c>
    </row>
    <row r="5" spans="1:64" x14ac:dyDescent="0.2">
      <c r="A5" t="s">
        <v>3</v>
      </c>
      <c r="B5" s="2">
        <v>5</v>
      </c>
      <c r="G5" s="6"/>
      <c r="H5" s="7" t="s">
        <v>14</v>
      </c>
      <c r="I5" s="8"/>
    </row>
    <row r="6" spans="1:64" x14ac:dyDescent="0.2">
      <c r="A6" t="s">
        <v>4</v>
      </c>
      <c r="B6" s="2">
        <v>0</v>
      </c>
      <c r="G6" s="9"/>
      <c r="H6" s="10" t="s">
        <v>12</v>
      </c>
      <c r="I6" s="11" t="s">
        <v>13</v>
      </c>
    </row>
    <row r="7" spans="1:64" ht="17" thickBot="1" x14ac:dyDescent="0.25">
      <c r="A7" t="s">
        <v>5</v>
      </c>
      <c r="B7" s="2">
        <v>16</v>
      </c>
      <c r="G7" s="12" t="s">
        <v>26</v>
      </c>
      <c r="H7" s="13">
        <v>0.5</v>
      </c>
      <c r="I7" s="14">
        <v>-419</v>
      </c>
      <c r="N7" t="s">
        <v>28</v>
      </c>
    </row>
    <row r="8" spans="1:64" x14ac:dyDescent="0.2">
      <c r="M8" t="s">
        <v>6</v>
      </c>
      <c r="N8">
        <v>-400</v>
      </c>
      <c r="O8">
        <v>-401</v>
      </c>
      <c r="P8">
        <v>-402</v>
      </c>
      <c r="Q8">
        <v>-403</v>
      </c>
      <c r="R8">
        <v>-404</v>
      </c>
      <c r="S8">
        <v>-405</v>
      </c>
      <c r="T8">
        <v>-406</v>
      </c>
      <c r="U8">
        <v>-407</v>
      </c>
      <c r="V8">
        <v>-408</v>
      </c>
      <c r="W8">
        <v>-409</v>
      </c>
      <c r="X8">
        <v>-410</v>
      </c>
      <c r="Y8">
        <v>-411</v>
      </c>
      <c r="Z8">
        <v>-412</v>
      </c>
      <c r="AA8">
        <v>-413</v>
      </c>
      <c r="AB8">
        <v>-414</v>
      </c>
      <c r="AC8">
        <v>-415</v>
      </c>
      <c r="AD8">
        <v>-416</v>
      </c>
      <c r="AE8">
        <v>-417</v>
      </c>
      <c r="AF8">
        <v>-418</v>
      </c>
      <c r="AG8">
        <v>-419</v>
      </c>
      <c r="AH8">
        <v>-420</v>
      </c>
      <c r="AI8">
        <v>-421</v>
      </c>
      <c r="AJ8">
        <v>-422</v>
      </c>
      <c r="AK8">
        <v>-423</v>
      </c>
      <c r="AL8">
        <v>-424</v>
      </c>
      <c r="AM8">
        <v>-425</v>
      </c>
      <c r="AN8">
        <v>-426</v>
      </c>
      <c r="AO8">
        <v>-427</v>
      </c>
      <c r="AP8">
        <v>-428</v>
      </c>
      <c r="AQ8">
        <v>-429</v>
      </c>
      <c r="AR8">
        <v>-430</v>
      </c>
      <c r="AS8">
        <v>-431</v>
      </c>
      <c r="AT8">
        <v>-432</v>
      </c>
      <c r="AU8">
        <v>-433</v>
      </c>
      <c r="AV8">
        <v>-434</v>
      </c>
      <c r="AW8">
        <v>-435</v>
      </c>
      <c r="AX8">
        <v>-436</v>
      </c>
      <c r="AY8">
        <v>-437</v>
      </c>
      <c r="AZ8">
        <v>-438</v>
      </c>
      <c r="BA8">
        <v>-439</v>
      </c>
      <c r="BB8">
        <v>-440</v>
      </c>
      <c r="BC8">
        <v>-441</v>
      </c>
      <c r="BD8">
        <v>-442</v>
      </c>
      <c r="BE8">
        <v>-443</v>
      </c>
      <c r="BF8">
        <v>-444</v>
      </c>
      <c r="BG8">
        <v>-445</v>
      </c>
      <c r="BH8">
        <v>-446</v>
      </c>
      <c r="BI8">
        <v>-447</v>
      </c>
      <c r="BJ8">
        <v>-448</v>
      </c>
      <c r="BK8">
        <v>-449</v>
      </c>
      <c r="BL8">
        <v>-450</v>
      </c>
    </row>
    <row r="9" spans="1:64" x14ac:dyDescent="0.2">
      <c r="A9" t="s">
        <v>7</v>
      </c>
      <c r="B9" s="2">
        <v>51000</v>
      </c>
      <c r="M9" s="34">
        <f>F25</f>
        <v>-0.29325513196479636</v>
      </c>
      <c r="N9">
        <f>$C25*$H$7+N$8</f>
        <v>26</v>
      </c>
      <c r="O9">
        <f>$C25*$H$7+O$8</f>
        <v>25</v>
      </c>
      <c r="P9">
        <f>$C25*$H$7+P$8</f>
        <v>24</v>
      </c>
      <c r="Q9">
        <f>$C25*$H$7+Q$8</f>
        <v>23</v>
      </c>
      <c r="R9">
        <f>$C25*$H$7+R$8</f>
        <v>22</v>
      </c>
      <c r="S9">
        <f t="shared" ref="S9:BL9" si="0">$C25*$H$7+S$8</f>
        <v>21</v>
      </c>
      <c r="T9">
        <f t="shared" si="0"/>
        <v>20</v>
      </c>
      <c r="U9">
        <f t="shared" si="0"/>
        <v>19</v>
      </c>
      <c r="V9">
        <f t="shared" si="0"/>
        <v>18</v>
      </c>
      <c r="W9">
        <f t="shared" si="0"/>
        <v>17</v>
      </c>
      <c r="X9">
        <f t="shared" si="0"/>
        <v>16</v>
      </c>
      <c r="Y9">
        <f t="shared" si="0"/>
        <v>15</v>
      </c>
      <c r="Z9">
        <f t="shared" si="0"/>
        <v>14</v>
      </c>
      <c r="AA9">
        <f t="shared" si="0"/>
        <v>13</v>
      </c>
      <c r="AB9">
        <f t="shared" si="0"/>
        <v>12</v>
      </c>
      <c r="AC9">
        <f t="shared" si="0"/>
        <v>11</v>
      </c>
      <c r="AD9">
        <f t="shared" si="0"/>
        <v>10</v>
      </c>
      <c r="AE9">
        <f t="shared" si="0"/>
        <v>9</v>
      </c>
      <c r="AF9">
        <f t="shared" si="0"/>
        <v>8</v>
      </c>
      <c r="AG9">
        <f t="shared" si="0"/>
        <v>7</v>
      </c>
      <c r="AH9">
        <f t="shared" si="0"/>
        <v>6</v>
      </c>
      <c r="AI9">
        <f t="shared" si="0"/>
        <v>5</v>
      </c>
      <c r="AJ9">
        <f t="shared" si="0"/>
        <v>4</v>
      </c>
      <c r="AK9">
        <f t="shared" si="0"/>
        <v>3</v>
      </c>
      <c r="AL9">
        <f t="shared" si="0"/>
        <v>2</v>
      </c>
      <c r="AM9">
        <f t="shared" si="0"/>
        <v>1</v>
      </c>
      <c r="AN9">
        <f t="shared" si="0"/>
        <v>0</v>
      </c>
      <c r="AO9">
        <f t="shared" si="0"/>
        <v>-1</v>
      </c>
      <c r="AP9">
        <f t="shared" si="0"/>
        <v>-2</v>
      </c>
      <c r="AQ9">
        <f t="shared" si="0"/>
        <v>-3</v>
      </c>
      <c r="AR9">
        <f t="shared" si="0"/>
        <v>-4</v>
      </c>
      <c r="AS9">
        <f t="shared" si="0"/>
        <v>-5</v>
      </c>
      <c r="AT9">
        <f t="shared" si="0"/>
        <v>-6</v>
      </c>
      <c r="AU9">
        <f t="shared" si="0"/>
        <v>-7</v>
      </c>
      <c r="AV9">
        <f t="shared" si="0"/>
        <v>-8</v>
      </c>
      <c r="AW9">
        <f t="shared" si="0"/>
        <v>-9</v>
      </c>
      <c r="AX9">
        <f t="shared" si="0"/>
        <v>-10</v>
      </c>
      <c r="AY9">
        <f t="shared" si="0"/>
        <v>-11</v>
      </c>
      <c r="AZ9">
        <f t="shared" si="0"/>
        <v>-12</v>
      </c>
      <c r="BA9">
        <f t="shared" si="0"/>
        <v>-13</v>
      </c>
      <c r="BB9">
        <f t="shared" si="0"/>
        <v>-14</v>
      </c>
      <c r="BC9">
        <f t="shared" si="0"/>
        <v>-15</v>
      </c>
      <c r="BD9">
        <f t="shared" si="0"/>
        <v>-16</v>
      </c>
      <c r="BE9">
        <f t="shared" si="0"/>
        <v>-17</v>
      </c>
      <c r="BF9">
        <f t="shared" si="0"/>
        <v>-18</v>
      </c>
      <c r="BG9">
        <f t="shared" si="0"/>
        <v>-19</v>
      </c>
      <c r="BH9">
        <f t="shared" si="0"/>
        <v>-20</v>
      </c>
      <c r="BI9">
        <f t="shared" si="0"/>
        <v>-21</v>
      </c>
      <c r="BJ9">
        <f t="shared" si="0"/>
        <v>-22</v>
      </c>
      <c r="BK9">
        <f t="shared" si="0"/>
        <v>-23</v>
      </c>
      <c r="BL9">
        <f t="shared" si="0"/>
        <v>-24</v>
      </c>
    </row>
    <row r="10" spans="1:64" x14ac:dyDescent="0.2">
      <c r="A10" t="s">
        <v>8</v>
      </c>
      <c r="B10" s="2">
        <v>75000</v>
      </c>
      <c r="G10" t="s">
        <v>15</v>
      </c>
      <c r="H10" cm="1">
        <f t="array" ref="H10:I10">LINEST(F15:F53,C15:C53)</f>
        <v>0.58651026392961869</v>
      </c>
      <c r="I10">
        <v>-500</v>
      </c>
      <c r="M10" s="34">
        <f t="shared" ref="M10:M37" si="1">F26</f>
        <v>3.225806451612887</v>
      </c>
      <c r="N10">
        <f t="shared" ref="N10:O47" si="2">$C26*$H$7+N$8</f>
        <v>29</v>
      </c>
      <c r="O10">
        <f t="shared" ref="O10:BL10" si="3">$C26*$H$7+O$8</f>
        <v>28</v>
      </c>
      <c r="P10">
        <f t="shared" si="3"/>
        <v>27</v>
      </c>
      <c r="Q10">
        <f t="shared" si="3"/>
        <v>26</v>
      </c>
      <c r="R10">
        <f t="shared" si="3"/>
        <v>25</v>
      </c>
      <c r="S10">
        <f t="shared" si="3"/>
        <v>24</v>
      </c>
      <c r="T10">
        <f t="shared" si="3"/>
        <v>23</v>
      </c>
      <c r="U10">
        <f t="shared" si="3"/>
        <v>22</v>
      </c>
      <c r="V10">
        <f t="shared" si="3"/>
        <v>21</v>
      </c>
      <c r="W10">
        <f t="shared" si="3"/>
        <v>20</v>
      </c>
      <c r="X10">
        <f t="shared" si="3"/>
        <v>19</v>
      </c>
      <c r="Y10">
        <f t="shared" si="3"/>
        <v>18</v>
      </c>
      <c r="Z10">
        <f t="shared" si="3"/>
        <v>17</v>
      </c>
      <c r="AA10">
        <f t="shared" si="3"/>
        <v>16</v>
      </c>
      <c r="AB10">
        <f t="shared" si="3"/>
        <v>15</v>
      </c>
      <c r="AC10">
        <f t="shared" si="3"/>
        <v>14</v>
      </c>
      <c r="AD10">
        <f t="shared" si="3"/>
        <v>13</v>
      </c>
      <c r="AE10">
        <f t="shared" si="3"/>
        <v>12</v>
      </c>
      <c r="AF10">
        <f t="shared" si="3"/>
        <v>11</v>
      </c>
      <c r="AG10">
        <f t="shared" si="3"/>
        <v>10</v>
      </c>
      <c r="AH10">
        <f t="shared" si="3"/>
        <v>9</v>
      </c>
      <c r="AI10">
        <f t="shared" si="3"/>
        <v>8</v>
      </c>
      <c r="AJ10">
        <f t="shared" si="3"/>
        <v>7</v>
      </c>
      <c r="AK10">
        <f t="shared" si="3"/>
        <v>6</v>
      </c>
      <c r="AL10">
        <f t="shared" si="3"/>
        <v>5</v>
      </c>
      <c r="AM10">
        <f t="shared" si="3"/>
        <v>4</v>
      </c>
      <c r="AN10">
        <f t="shared" si="3"/>
        <v>3</v>
      </c>
      <c r="AO10">
        <f t="shared" si="3"/>
        <v>2</v>
      </c>
      <c r="AP10">
        <f t="shared" si="3"/>
        <v>1</v>
      </c>
      <c r="AQ10">
        <f t="shared" si="3"/>
        <v>0</v>
      </c>
      <c r="AR10">
        <f t="shared" si="3"/>
        <v>-1</v>
      </c>
      <c r="AS10">
        <f t="shared" si="3"/>
        <v>-2</v>
      </c>
      <c r="AT10">
        <f t="shared" si="3"/>
        <v>-3</v>
      </c>
      <c r="AU10">
        <f t="shared" si="3"/>
        <v>-4</v>
      </c>
      <c r="AV10">
        <f t="shared" si="3"/>
        <v>-5</v>
      </c>
      <c r="AW10">
        <f t="shared" si="3"/>
        <v>-6</v>
      </c>
      <c r="AX10">
        <f t="shared" si="3"/>
        <v>-7</v>
      </c>
      <c r="AY10">
        <f t="shared" si="3"/>
        <v>-8</v>
      </c>
      <c r="AZ10">
        <f t="shared" si="3"/>
        <v>-9</v>
      </c>
      <c r="BA10">
        <f t="shared" si="3"/>
        <v>-10</v>
      </c>
      <c r="BB10">
        <f t="shared" si="3"/>
        <v>-11</v>
      </c>
      <c r="BC10">
        <f t="shared" si="3"/>
        <v>-12</v>
      </c>
      <c r="BD10">
        <f t="shared" si="3"/>
        <v>-13</v>
      </c>
      <c r="BE10">
        <f t="shared" si="3"/>
        <v>-14</v>
      </c>
      <c r="BF10">
        <f t="shared" si="3"/>
        <v>-15</v>
      </c>
      <c r="BG10">
        <f t="shared" si="3"/>
        <v>-16</v>
      </c>
      <c r="BH10">
        <f t="shared" si="3"/>
        <v>-17</v>
      </c>
      <c r="BI10">
        <f t="shared" si="3"/>
        <v>-18</v>
      </c>
      <c r="BJ10">
        <f t="shared" si="3"/>
        <v>-19</v>
      </c>
      <c r="BK10">
        <f t="shared" si="3"/>
        <v>-20</v>
      </c>
      <c r="BL10">
        <f t="shared" si="3"/>
        <v>-21</v>
      </c>
    </row>
    <row r="11" spans="1:64" x14ac:dyDescent="0.2">
      <c r="B11" s="1"/>
      <c r="D11" t="s">
        <v>19</v>
      </c>
      <c r="M11" s="34">
        <f t="shared" si="1"/>
        <v>6.7448680351905699</v>
      </c>
      <c r="N11">
        <f t="shared" si="2"/>
        <v>32</v>
      </c>
      <c r="O11">
        <f t="shared" ref="O11:BL11" si="4">$C27*$H$7+O$8</f>
        <v>31</v>
      </c>
      <c r="P11">
        <f t="shared" si="4"/>
        <v>30</v>
      </c>
      <c r="Q11">
        <f t="shared" si="4"/>
        <v>29</v>
      </c>
      <c r="R11">
        <f t="shared" si="4"/>
        <v>28</v>
      </c>
      <c r="S11">
        <f t="shared" si="4"/>
        <v>27</v>
      </c>
      <c r="T11">
        <f t="shared" si="4"/>
        <v>26</v>
      </c>
      <c r="U11">
        <f t="shared" si="4"/>
        <v>25</v>
      </c>
      <c r="V11">
        <f t="shared" si="4"/>
        <v>24</v>
      </c>
      <c r="W11">
        <f t="shared" si="4"/>
        <v>23</v>
      </c>
      <c r="X11">
        <f t="shared" si="4"/>
        <v>22</v>
      </c>
      <c r="Y11">
        <f t="shared" si="4"/>
        <v>21</v>
      </c>
      <c r="Z11">
        <f t="shared" si="4"/>
        <v>20</v>
      </c>
      <c r="AA11">
        <f t="shared" si="4"/>
        <v>19</v>
      </c>
      <c r="AB11">
        <f t="shared" si="4"/>
        <v>18</v>
      </c>
      <c r="AC11">
        <f t="shared" si="4"/>
        <v>17</v>
      </c>
      <c r="AD11">
        <f t="shared" si="4"/>
        <v>16</v>
      </c>
      <c r="AE11">
        <f t="shared" si="4"/>
        <v>15</v>
      </c>
      <c r="AF11">
        <f t="shared" si="4"/>
        <v>14</v>
      </c>
      <c r="AG11">
        <f t="shared" si="4"/>
        <v>13</v>
      </c>
      <c r="AH11">
        <f t="shared" si="4"/>
        <v>12</v>
      </c>
      <c r="AI11">
        <f t="shared" si="4"/>
        <v>11</v>
      </c>
      <c r="AJ11">
        <f t="shared" si="4"/>
        <v>10</v>
      </c>
      <c r="AK11">
        <f t="shared" si="4"/>
        <v>9</v>
      </c>
      <c r="AL11">
        <f t="shared" si="4"/>
        <v>8</v>
      </c>
      <c r="AM11">
        <f t="shared" si="4"/>
        <v>7</v>
      </c>
      <c r="AN11">
        <f t="shared" si="4"/>
        <v>6</v>
      </c>
      <c r="AO11">
        <f t="shared" si="4"/>
        <v>5</v>
      </c>
      <c r="AP11">
        <f t="shared" si="4"/>
        <v>4</v>
      </c>
      <c r="AQ11">
        <f t="shared" si="4"/>
        <v>3</v>
      </c>
      <c r="AR11">
        <f t="shared" si="4"/>
        <v>2</v>
      </c>
      <c r="AS11">
        <f t="shared" si="4"/>
        <v>1</v>
      </c>
      <c r="AT11">
        <f t="shared" si="4"/>
        <v>0</v>
      </c>
      <c r="AU11">
        <f t="shared" si="4"/>
        <v>-1</v>
      </c>
      <c r="AV11">
        <f t="shared" si="4"/>
        <v>-2</v>
      </c>
      <c r="AW11">
        <f t="shared" si="4"/>
        <v>-3</v>
      </c>
      <c r="AX11">
        <f t="shared" si="4"/>
        <v>-4</v>
      </c>
      <c r="AY11">
        <f t="shared" si="4"/>
        <v>-5</v>
      </c>
      <c r="AZ11">
        <f t="shared" si="4"/>
        <v>-6</v>
      </c>
      <c r="BA11">
        <f t="shared" si="4"/>
        <v>-7</v>
      </c>
      <c r="BB11">
        <f t="shared" si="4"/>
        <v>-8</v>
      </c>
      <c r="BC11">
        <f t="shared" si="4"/>
        <v>-9</v>
      </c>
      <c r="BD11">
        <f t="shared" si="4"/>
        <v>-10</v>
      </c>
      <c r="BE11">
        <f t="shared" si="4"/>
        <v>-11</v>
      </c>
      <c r="BF11">
        <f t="shared" si="4"/>
        <v>-12</v>
      </c>
      <c r="BG11">
        <f t="shared" si="4"/>
        <v>-13</v>
      </c>
      <c r="BH11">
        <f t="shared" si="4"/>
        <v>-14</v>
      </c>
      <c r="BI11">
        <f t="shared" si="4"/>
        <v>-15</v>
      </c>
      <c r="BJ11">
        <f t="shared" si="4"/>
        <v>-16</v>
      </c>
      <c r="BK11">
        <f t="shared" si="4"/>
        <v>-17</v>
      </c>
      <c r="BL11">
        <f t="shared" si="4"/>
        <v>-18</v>
      </c>
    </row>
    <row r="12" spans="1:64" x14ac:dyDescent="0.2">
      <c r="A12" t="s">
        <v>10</v>
      </c>
      <c r="B12">
        <f>1-(B9/(B9+B10))</f>
        <v>0.59523809523809523</v>
      </c>
      <c r="D12" t="s">
        <v>23</v>
      </c>
      <c r="E12" t="s">
        <v>20</v>
      </c>
      <c r="M12" s="34">
        <f t="shared" si="1"/>
        <v>10.263929618768316</v>
      </c>
      <c r="N12">
        <f t="shared" si="2"/>
        <v>35</v>
      </c>
      <c r="O12">
        <f t="shared" ref="O12:BL12" si="5">$C28*$H$7+O$8</f>
        <v>34</v>
      </c>
      <c r="P12">
        <f t="shared" si="5"/>
        <v>33</v>
      </c>
      <c r="Q12">
        <f t="shared" si="5"/>
        <v>32</v>
      </c>
      <c r="R12">
        <f t="shared" si="5"/>
        <v>31</v>
      </c>
      <c r="S12">
        <f t="shared" si="5"/>
        <v>30</v>
      </c>
      <c r="T12">
        <f t="shared" si="5"/>
        <v>29</v>
      </c>
      <c r="U12">
        <f t="shared" si="5"/>
        <v>28</v>
      </c>
      <c r="V12">
        <f t="shared" si="5"/>
        <v>27</v>
      </c>
      <c r="W12">
        <f t="shared" si="5"/>
        <v>26</v>
      </c>
      <c r="X12">
        <f t="shared" si="5"/>
        <v>25</v>
      </c>
      <c r="Y12">
        <f t="shared" si="5"/>
        <v>24</v>
      </c>
      <c r="Z12">
        <f t="shared" si="5"/>
        <v>23</v>
      </c>
      <c r="AA12">
        <f t="shared" si="5"/>
        <v>22</v>
      </c>
      <c r="AB12">
        <f t="shared" si="5"/>
        <v>21</v>
      </c>
      <c r="AC12">
        <f t="shared" si="5"/>
        <v>20</v>
      </c>
      <c r="AD12">
        <f t="shared" si="5"/>
        <v>19</v>
      </c>
      <c r="AE12">
        <f t="shared" si="5"/>
        <v>18</v>
      </c>
      <c r="AF12">
        <f t="shared" si="5"/>
        <v>17</v>
      </c>
      <c r="AG12">
        <f t="shared" si="5"/>
        <v>16</v>
      </c>
      <c r="AH12">
        <f t="shared" si="5"/>
        <v>15</v>
      </c>
      <c r="AI12">
        <f t="shared" si="5"/>
        <v>14</v>
      </c>
      <c r="AJ12">
        <f t="shared" si="5"/>
        <v>13</v>
      </c>
      <c r="AK12">
        <f t="shared" si="5"/>
        <v>12</v>
      </c>
      <c r="AL12">
        <f t="shared" si="5"/>
        <v>11</v>
      </c>
      <c r="AM12">
        <f t="shared" si="5"/>
        <v>10</v>
      </c>
      <c r="AN12">
        <f t="shared" si="5"/>
        <v>9</v>
      </c>
      <c r="AO12">
        <f t="shared" si="5"/>
        <v>8</v>
      </c>
      <c r="AP12">
        <f t="shared" si="5"/>
        <v>7</v>
      </c>
      <c r="AQ12">
        <f t="shared" si="5"/>
        <v>6</v>
      </c>
      <c r="AR12">
        <f t="shared" si="5"/>
        <v>5</v>
      </c>
      <c r="AS12">
        <f t="shared" si="5"/>
        <v>4</v>
      </c>
      <c r="AT12">
        <f t="shared" si="5"/>
        <v>3</v>
      </c>
      <c r="AU12">
        <f t="shared" si="5"/>
        <v>2</v>
      </c>
      <c r="AV12">
        <f t="shared" si="5"/>
        <v>1</v>
      </c>
      <c r="AW12">
        <f t="shared" si="5"/>
        <v>0</v>
      </c>
      <c r="AX12">
        <f t="shared" si="5"/>
        <v>-1</v>
      </c>
      <c r="AY12">
        <f t="shared" si="5"/>
        <v>-2</v>
      </c>
      <c r="AZ12">
        <f t="shared" si="5"/>
        <v>-3</v>
      </c>
      <c r="BA12">
        <f t="shared" si="5"/>
        <v>-4</v>
      </c>
      <c r="BB12">
        <f t="shared" si="5"/>
        <v>-5</v>
      </c>
      <c r="BC12">
        <f t="shared" si="5"/>
        <v>-6</v>
      </c>
      <c r="BD12">
        <f t="shared" si="5"/>
        <v>-7</v>
      </c>
      <c r="BE12">
        <f t="shared" si="5"/>
        <v>-8</v>
      </c>
      <c r="BF12">
        <f t="shared" si="5"/>
        <v>-9</v>
      </c>
      <c r="BG12">
        <f t="shared" si="5"/>
        <v>-10</v>
      </c>
      <c r="BH12">
        <f t="shared" si="5"/>
        <v>-11</v>
      </c>
      <c r="BI12">
        <f t="shared" si="5"/>
        <v>-12</v>
      </c>
      <c r="BJ12">
        <f t="shared" si="5"/>
        <v>-13</v>
      </c>
      <c r="BK12">
        <f t="shared" si="5"/>
        <v>-14</v>
      </c>
      <c r="BL12">
        <f t="shared" si="5"/>
        <v>-15</v>
      </c>
    </row>
    <row r="13" spans="1:64" x14ac:dyDescent="0.2">
      <c r="A13" s="2" t="s">
        <v>24</v>
      </c>
      <c r="B13">
        <f>B5/B1</f>
        <v>0.59523809523809523</v>
      </c>
      <c r="C13" s="5"/>
      <c r="E13" t="s">
        <v>23</v>
      </c>
      <c r="F13" t="s">
        <v>21</v>
      </c>
      <c r="M13" s="34">
        <f t="shared" si="1"/>
        <v>13.782991202346</v>
      </c>
      <c r="N13">
        <f t="shared" si="2"/>
        <v>38</v>
      </c>
      <c r="O13">
        <f t="shared" ref="O13:BL13" si="6">$C29*$H$7+O$8</f>
        <v>37</v>
      </c>
      <c r="P13">
        <f t="shared" si="6"/>
        <v>36</v>
      </c>
      <c r="Q13">
        <f t="shared" si="6"/>
        <v>35</v>
      </c>
      <c r="R13">
        <f t="shared" si="6"/>
        <v>34</v>
      </c>
      <c r="S13">
        <f t="shared" si="6"/>
        <v>33</v>
      </c>
      <c r="T13">
        <f t="shared" si="6"/>
        <v>32</v>
      </c>
      <c r="U13">
        <f t="shared" si="6"/>
        <v>31</v>
      </c>
      <c r="V13">
        <f t="shared" si="6"/>
        <v>30</v>
      </c>
      <c r="W13">
        <f t="shared" si="6"/>
        <v>29</v>
      </c>
      <c r="X13">
        <f t="shared" si="6"/>
        <v>28</v>
      </c>
      <c r="Y13">
        <f t="shared" si="6"/>
        <v>27</v>
      </c>
      <c r="Z13">
        <f t="shared" si="6"/>
        <v>26</v>
      </c>
      <c r="AA13">
        <f t="shared" si="6"/>
        <v>25</v>
      </c>
      <c r="AB13">
        <f t="shared" si="6"/>
        <v>24</v>
      </c>
      <c r="AC13">
        <f t="shared" si="6"/>
        <v>23</v>
      </c>
      <c r="AD13">
        <f t="shared" si="6"/>
        <v>22</v>
      </c>
      <c r="AE13">
        <f t="shared" si="6"/>
        <v>21</v>
      </c>
      <c r="AF13">
        <f t="shared" si="6"/>
        <v>20</v>
      </c>
      <c r="AG13">
        <f t="shared" si="6"/>
        <v>19</v>
      </c>
      <c r="AH13">
        <f t="shared" si="6"/>
        <v>18</v>
      </c>
      <c r="AI13">
        <f t="shared" si="6"/>
        <v>17</v>
      </c>
      <c r="AJ13">
        <f t="shared" si="6"/>
        <v>16</v>
      </c>
      <c r="AK13">
        <f t="shared" si="6"/>
        <v>15</v>
      </c>
      <c r="AL13">
        <f t="shared" si="6"/>
        <v>14</v>
      </c>
      <c r="AM13">
        <f t="shared" si="6"/>
        <v>13</v>
      </c>
      <c r="AN13">
        <f t="shared" si="6"/>
        <v>12</v>
      </c>
      <c r="AO13">
        <f t="shared" si="6"/>
        <v>11</v>
      </c>
      <c r="AP13">
        <f t="shared" si="6"/>
        <v>10</v>
      </c>
      <c r="AQ13">
        <f t="shared" si="6"/>
        <v>9</v>
      </c>
      <c r="AR13">
        <f t="shared" si="6"/>
        <v>8</v>
      </c>
      <c r="AS13">
        <f t="shared" si="6"/>
        <v>7</v>
      </c>
      <c r="AT13">
        <f t="shared" si="6"/>
        <v>6</v>
      </c>
      <c r="AU13">
        <f t="shared" si="6"/>
        <v>5</v>
      </c>
      <c r="AV13">
        <f t="shared" si="6"/>
        <v>4</v>
      </c>
      <c r="AW13">
        <f t="shared" si="6"/>
        <v>3</v>
      </c>
      <c r="AX13">
        <f t="shared" si="6"/>
        <v>2</v>
      </c>
      <c r="AY13">
        <f t="shared" si="6"/>
        <v>1</v>
      </c>
      <c r="AZ13">
        <f t="shared" si="6"/>
        <v>0</v>
      </c>
      <c r="BA13">
        <f t="shared" si="6"/>
        <v>-1</v>
      </c>
      <c r="BB13">
        <f t="shared" si="6"/>
        <v>-2</v>
      </c>
      <c r="BC13">
        <f t="shared" si="6"/>
        <v>-3</v>
      </c>
      <c r="BD13">
        <f t="shared" si="6"/>
        <v>-4</v>
      </c>
      <c r="BE13">
        <f t="shared" si="6"/>
        <v>-5</v>
      </c>
      <c r="BF13">
        <f t="shared" si="6"/>
        <v>-6</v>
      </c>
      <c r="BG13">
        <f t="shared" si="6"/>
        <v>-7</v>
      </c>
      <c r="BH13">
        <f t="shared" si="6"/>
        <v>-8</v>
      </c>
      <c r="BI13">
        <f t="shared" si="6"/>
        <v>-9</v>
      </c>
      <c r="BJ13">
        <f t="shared" si="6"/>
        <v>-10</v>
      </c>
      <c r="BK13">
        <f t="shared" si="6"/>
        <v>-11</v>
      </c>
      <c r="BL13">
        <f t="shared" si="6"/>
        <v>-12</v>
      </c>
    </row>
    <row r="14" spans="1:64" x14ac:dyDescent="0.2">
      <c r="A14" s="15" t="s">
        <v>9</v>
      </c>
      <c r="B14" s="2" t="s">
        <v>25</v>
      </c>
      <c r="C14" s="2" t="s">
        <v>22</v>
      </c>
      <c r="F14" t="s">
        <v>23</v>
      </c>
      <c r="G14" t="s">
        <v>16</v>
      </c>
      <c r="H14" t="s">
        <v>17</v>
      </c>
      <c r="I14" t="s">
        <v>18</v>
      </c>
      <c r="M14" s="34">
        <f t="shared" si="1"/>
        <v>17.302052785923745</v>
      </c>
      <c r="N14">
        <f t="shared" si="2"/>
        <v>41</v>
      </c>
      <c r="O14">
        <f t="shared" ref="O14:BL14" si="7">$C30*$H$7+O$8</f>
        <v>40</v>
      </c>
      <c r="P14">
        <f t="shared" si="7"/>
        <v>39</v>
      </c>
      <c r="Q14">
        <f t="shared" si="7"/>
        <v>38</v>
      </c>
      <c r="R14">
        <f t="shared" si="7"/>
        <v>37</v>
      </c>
      <c r="S14">
        <f t="shared" si="7"/>
        <v>36</v>
      </c>
      <c r="T14">
        <f t="shared" si="7"/>
        <v>35</v>
      </c>
      <c r="U14">
        <f t="shared" si="7"/>
        <v>34</v>
      </c>
      <c r="V14">
        <f t="shared" si="7"/>
        <v>33</v>
      </c>
      <c r="W14">
        <f t="shared" si="7"/>
        <v>32</v>
      </c>
      <c r="X14">
        <f t="shared" si="7"/>
        <v>31</v>
      </c>
      <c r="Y14">
        <f t="shared" si="7"/>
        <v>30</v>
      </c>
      <c r="Z14">
        <f t="shared" si="7"/>
        <v>29</v>
      </c>
      <c r="AA14">
        <f t="shared" si="7"/>
        <v>28</v>
      </c>
      <c r="AB14">
        <f t="shared" si="7"/>
        <v>27</v>
      </c>
      <c r="AC14">
        <f t="shared" si="7"/>
        <v>26</v>
      </c>
      <c r="AD14">
        <f t="shared" si="7"/>
        <v>25</v>
      </c>
      <c r="AE14">
        <f t="shared" si="7"/>
        <v>24</v>
      </c>
      <c r="AF14">
        <f t="shared" si="7"/>
        <v>23</v>
      </c>
      <c r="AG14">
        <f t="shared" si="7"/>
        <v>22</v>
      </c>
      <c r="AH14">
        <f t="shared" si="7"/>
        <v>21</v>
      </c>
      <c r="AI14">
        <f t="shared" si="7"/>
        <v>20</v>
      </c>
      <c r="AJ14">
        <f t="shared" si="7"/>
        <v>19</v>
      </c>
      <c r="AK14">
        <f t="shared" si="7"/>
        <v>18</v>
      </c>
      <c r="AL14">
        <f t="shared" si="7"/>
        <v>17</v>
      </c>
      <c r="AM14">
        <f t="shared" si="7"/>
        <v>16</v>
      </c>
      <c r="AN14">
        <f t="shared" si="7"/>
        <v>15</v>
      </c>
      <c r="AO14">
        <f t="shared" si="7"/>
        <v>14</v>
      </c>
      <c r="AP14">
        <f t="shared" si="7"/>
        <v>13</v>
      </c>
      <c r="AQ14">
        <f t="shared" si="7"/>
        <v>12</v>
      </c>
      <c r="AR14">
        <f t="shared" si="7"/>
        <v>11</v>
      </c>
      <c r="AS14">
        <f t="shared" si="7"/>
        <v>10</v>
      </c>
      <c r="AT14">
        <f t="shared" si="7"/>
        <v>9</v>
      </c>
      <c r="AU14">
        <f t="shared" si="7"/>
        <v>8</v>
      </c>
      <c r="AV14">
        <f t="shared" si="7"/>
        <v>7</v>
      </c>
      <c r="AW14">
        <f t="shared" si="7"/>
        <v>6</v>
      </c>
      <c r="AX14">
        <f t="shared" si="7"/>
        <v>5</v>
      </c>
      <c r="AY14">
        <f t="shared" si="7"/>
        <v>4</v>
      </c>
      <c r="AZ14">
        <f t="shared" si="7"/>
        <v>3</v>
      </c>
      <c r="BA14">
        <f t="shared" si="7"/>
        <v>2</v>
      </c>
      <c r="BB14">
        <f t="shared" si="7"/>
        <v>1</v>
      </c>
      <c r="BC14">
        <f t="shared" si="7"/>
        <v>0</v>
      </c>
      <c r="BD14">
        <f t="shared" si="7"/>
        <v>-1</v>
      </c>
      <c r="BE14">
        <f t="shared" si="7"/>
        <v>-2</v>
      </c>
      <c r="BF14">
        <f t="shared" si="7"/>
        <v>-3</v>
      </c>
      <c r="BG14">
        <f t="shared" si="7"/>
        <v>-4</v>
      </c>
      <c r="BH14">
        <f t="shared" si="7"/>
        <v>-5</v>
      </c>
      <c r="BI14">
        <f t="shared" si="7"/>
        <v>-6</v>
      </c>
      <c r="BJ14">
        <f t="shared" si="7"/>
        <v>-7</v>
      </c>
      <c r="BK14">
        <f t="shared" si="7"/>
        <v>-8</v>
      </c>
      <c r="BL14">
        <f t="shared" si="7"/>
        <v>-9</v>
      </c>
    </row>
    <row r="15" spans="1:64" x14ac:dyDescent="0.2">
      <c r="A15" s="2">
        <v>6.5</v>
      </c>
      <c r="B15" s="3">
        <f>A15*B$10/(B$9+B$10)</f>
        <v>3.8690476190476191</v>
      </c>
      <c r="C15" s="4">
        <f>ROUNDDOWN(B$4/5*B15,0)</f>
        <v>791</v>
      </c>
      <c r="D15" s="2">
        <f>C15*B$3/B$4</f>
        <v>3.8660801564027372</v>
      </c>
      <c r="E15" s="2">
        <f>D15/B$12</f>
        <v>6.4950146627565983</v>
      </c>
      <c r="F15" s="16">
        <f>(E15-B$2)/(B$1-B$2)*100</f>
        <v>-36.07038123167154</v>
      </c>
      <c r="G15" s="2">
        <f>H$7*C15+I$7</f>
        <v>-23.5</v>
      </c>
      <c r="H15" s="2">
        <f>G15-F15</f>
        <v>12.57038123167154</v>
      </c>
      <c r="I15" s="2">
        <f>H15/F15*100</f>
        <v>-34.849593495934933</v>
      </c>
      <c r="M15" s="34">
        <f t="shared" si="1"/>
        <v>21.40762463343102</v>
      </c>
      <c r="N15">
        <f t="shared" si="2"/>
        <v>44.5</v>
      </c>
      <c r="O15">
        <f t="shared" ref="O15:BL15" si="8">$C31*$H$7+O$8</f>
        <v>43.5</v>
      </c>
      <c r="P15">
        <f t="shared" si="8"/>
        <v>42.5</v>
      </c>
      <c r="Q15">
        <f t="shared" si="8"/>
        <v>41.5</v>
      </c>
      <c r="R15">
        <f t="shared" si="8"/>
        <v>40.5</v>
      </c>
      <c r="S15">
        <f t="shared" si="8"/>
        <v>39.5</v>
      </c>
      <c r="T15">
        <f t="shared" si="8"/>
        <v>38.5</v>
      </c>
      <c r="U15">
        <f t="shared" si="8"/>
        <v>37.5</v>
      </c>
      <c r="V15">
        <f t="shared" si="8"/>
        <v>36.5</v>
      </c>
      <c r="W15">
        <f t="shared" si="8"/>
        <v>35.5</v>
      </c>
      <c r="X15">
        <f t="shared" si="8"/>
        <v>34.5</v>
      </c>
      <c r="Y15">
        <f t="shared" si="8"/>
        <v>33.5</v>
      </c>
      <c r="Z15">
        <f t="shared" si="8"/>
        <v>32.5</v>
      </c>
      <c r="AA15">
        <f t="shared" si="8"/>
        <v>31.5</v>
      </c>
      <c r="AB15">
        <f t="shared" si="8"/>
        <v>30.5</v>
      </c>
      <c r="AC15">
        <f t="shared" si="8"/>
        <v>29.5</v>
      </c>
      <c r="AD15">
        <f t="shared" si="8"/>
        <v>28.5</v>
      </c>
      <c r="AE15">
        <f t="shared" si="8"/>
        <v>27.5</v>
      </c>
      <c r="AF15">
        <f t="shared" si="8"/>
        <v>26.5</v>
      </c>
      <c r="AG15">
        <f t="shared" si="8"/>
        <v>25.5</v>
      </c>
      <c r="AH15">
        <f t="shared" si="8"/>
        <v>24.5</v>
      </c>
      <c r="AI15">
        <f t="shared" si="8"/>
        <v>23.5</v>
      </c>
      <c r="AJ15">
        <f t="shared" si="8"/>
        <v>22.5</v>
      </c>
      <c r="AK15">
        <f t="shared" si="8"/>
        <v>21.5</v>
      </c>
      <c r="AL15">
        <f t="shared" si="8"/>
        <v>20.5</v>
      </c>
      <c r="AM15">
        <f t="shared" si="8"/>
        <v>19.5</v>
      </c>
      <c r="AN15">
        <f t="shared" si="8"/>
        <v>18.5</v>
      </c>
      <c r="AO15">
        <f t="shared" si="8"/>
        <v>17.5</v>
      </c>
      <c r="AP15">
        <f t="shared" si="8"/>
        <v>16.5</v>
      </c>
      <c r="AQ15">
        <f t="shared" si="8"/>
        <v>15.5</v>
      </c>
      <c r="AR15">
        <f t="shared" si="8"/>
        <v>14.5</v>
      </c>
      <c r="AS15">
        <f t="shared" si="8"/>
        <v>13.5</v>
      </c>
      <c r="AT15">
        <f t="shared" si="8"/>
        <v>12.5</v>
      </c>
      <c r="AU15">
        <f t="shared" si="8"/>
        <v>11.5</v>
      </c>
      <c r="AV15">
        <f t="shared" si="8"/>
        <v>10.5</v>
      </c>
      <c r="AW15">
        <f t="shared" si="8"/>
        <v>9.5</v>
      </c>
      <c r="AX15">
        <f t="shared" si="8"/>
        <v>8.5</v>
      </c>
      <c r="AY15">
        <f t="shared" si="8"/>
        <v>7.5</v>
      </c>
      <c r="AZ15">
        <f t="shared" si="8"/>
        <v>6.5</v>
      </c>
      <c r="BA15">
        <f t="shared" si="8"/>
        <v>5.5</v>
      </c>
      <c r="BB15">
        <f t="shared" si="8"/>
        <v>4.5</v>
      </c>
      <c r="BC15">
        <f t="shared" si="8"/>
        <v>3.5</v>
      </c>
      <c r="BD15">
        <f t="shared" si="8"/>
        <v>2.5</v>
      </c>
      <c r="BE15">
        <f t="shared" si="8"/>
        <v>1.5</v>
      </c>
      <c r="BF15">
        <f t="shared" si="8"/>
        <v>0.5</v>
      </c>
      <c r="BG15">
        <f t="shared" si="8"/>
        <v>-0.5</v>
      </c>
      <c r="BH15">
        <f t="shared" si="8"/>
        <v>-1.5</v>
      </c>
      <c r="BI15">
        <f t="shared" si="8"/>
        <v>-2.5</v>
      </c>
      <c r="BJ15">
        <f t="shared" si="8"/>
        <v>-3.5</v>
      </c>
      <c r="BK15">
        <f t="shared" si="8"/>
        <v>-4.5</v>
      </c>
      <c r="BL15">
        <f t="shared" si="8"/>
        <v>-5.5</v>
      </c>
    </row>
    <row r="16" spans="1:64" x14ac:dyDescent="0.2">
      <c r="A16" s="2">
        <v>6.55</v>
      </c>
      <c r="B16" s="3">
        <f t="shared" ref="B16:B57" si="9">A16*B$10/(B$9+B$10)</f>
        <v>3.8988095238095237</v>
      </c>
      <c r="C16" s="4">
        <f t="shared" ref="C16:C57" si="10">ROUNDDOWN(B$4/5*B16,0)</f>
        <v>797</v>
      </c>
      <c r="D16" s="2">
        <f>C16*B$3/B$4</f>
        <v>3.8954056695992181</v>
      </c>
      <c r="E16" s="2">
        <f>D16/B$12</f>
        <v>6.5442815249266868</v>
      </c>
      <c r="F16" s="16">
        <f>(E16-B$2)/(B$1-B$2)*100</f>
        <v>-32.551319648093788</v>
      </c>
      <c r="G16" s="2">
        <f>H$7*C16+I$7</f>
        <v>-20.5</v>
      </c>
      <c r="H16" s="2">
        <f t="shared" ref="H16:H53" si="11">G16-F16</f>
        <v>12.051319648093788</v>
      </c>
      <c r="I16" s="2">
        <f t="shared" ref="I16:I53" si="12">H16/F16*100</f>
        <v>-37.022522522522415</v>
      </c>
      <c r="M16" s="34">
        <f t="shared" si="1"/>
        <v>24.926686217008768</v>
      </c>
      <c r="N16">
        <f t="shared" si="2"/>
        <v>47.5</v>
      </c>
      <c r="O16">
        <f t="shared" ref="O16:BL16" si="13">$C32*$H$7+O$8</f>
        <v>46.5</v>
      </c>
      <c r="P16">
        <f t="shared" si="13"/>
        <v>45.5</v>
      </c>
      <c r="Q16">
        <f t="shared" si="13"/>
        <v>44.5</v>
      </c>
      <c r="R16">
        <f t="shared" si="13"/>
        <v>43.5</v>
      </c>
      <c r="S16">
        <f t="shared" si="13"/>
        <v>42.5</v>
      </c>
      <c r="T16">
        <f t="shared" si="13"/>
        <v>41.5</v>
      </c>
      <c r="U16">
        <f t="shared" si="13"/>
        <v>40.5</v>
      </c>
      <c r="V16">
        <f t="shared" si="13"/>
        <v>39.5</v>
      </c>
      <c r="W16">
        <f t="shared" si="13"/>
        <v>38.5</v>
      </c>
      <c r="X16">
        <f t="shared" si="13"/>
        <v>37.5</v>
      </c>
      <c r="Y16">
        <f t="shared" si="13"/>
        <v>36.5</v>
      </c>
      <c r="Z16">
        <f t="shared" si="13"/>
        <v>35.5</v>
      </c>
      <c r="AA16">
        <f t="shared" si="13"/>
        <v>34.5</v>
      </c>
      <c r="AB16">
        <f t="shared" si="13"/>
        <v>33.5</v>
      </c>
      <c r="AC16">
        <f t="shared" si="13"/>
        <v>32.5</v>
      </c>
      <c r="AD16">
        <f t="shared" si="13"/>
        <v>31.5</v>
      </c>
      <c r="AE16">
        <f t="shared" si="13"/>
        <v>30.5</v>
      </c>
      <c r="AF16">
        <f t="shared" si="13"/>
        <v>29.5</v>
      </c>
      <c r="AG16">
        <f t="shared" si="13"/>
        <v>28.5</v>
      </c>
      <c r="AH16">
        <f t="shared" si="13"/>
        <v>27.5</v>
      </c>
      <c r="AI16">
        <f t="shared" si="13"/>
        <v>26.5</v>
      </c>
      <c r="AJ16">
        <f t="shared" si="13"/>
        <v>25.5</v>
      </c>
      <c r="AK16">
        <f t="shared" si="13"/>
        <v>24.5</v>
      </c>
      <c r="AL16">
        <f t="shared" si="13"/>
        <v>23.5</v>
      </c>
      <c r="AM16">
        <f t="shared" si="13"/>
        <v>22.5</v>
      </c>
      <c r="AN16">
        <f t="shared" si="13"/>
        <v>21.5</v>
      </c>
      <c r="AO16">
        <f t="shared" si="13"/>
        <v>20.5</v>
      </c>
      <c r="AP16">
        <f t="shared" si="13"/>
        <v>19.5</v>
      </c>
      <c r="AQ16">
        <f t="shared" si="13"/>
        <v>18.5</v>
      </c>
      <c r="AR16">
        <f t="shared" si="13"/>
        <v>17.5</v>
      </c>
      <c r="AS16">
        <f t="shared" si="13"/>
        <v>16.5</v>
      </c>
      <c r="AT16">
        <f t="shared" si="13"/>
        <v>15.5</v>
      </c>
      <c r="AU16">
        <f t="shared" si="13"/>
        <v>14.5</v>
      </c>
      <c r="AV16">
        <f t="shared" si="13"/>
        <v>13.5</v>
      </c>
      <c r="AW16">
        <f t="shared" si="13"/>
        <v>12.5</v>
      </c>
      <c r="AX16">
        <f t="shared" si="13"/>
        <v>11.5</v>
      </c>
      <c r="AY16">
        <f t="shared" si="13"/>
        <v>10.5</v>
      </c>
      <c r="AZ16">
        <f t="shared" si="13"/>
        <v>9.5</v>
      </c>
      <c r="BA16">
        <f t="shared" si="13"/>
        <v>8.5</v>
      </c>
      <c r="BB16">
        <f t="shared" si="13"/>
        <v>7.5</v>
      </c>
      <c r="BC16">
        <f t="shared" si="13"/>
        <v>6.5</v>
      </c>
      <c r="BD16">
        <f t="shared" si="13"/>
        <v>5.5</v>
      </c>
      <c r="BE16">
        <f t="shared" si="13"/>
        <v>4.5</v>
      </c>
      <c r="BF16">
        <f t="shared" si="13"/>
        <v>3.5</v>
      </c>
      <c r="BG16">
        <f t="shared" si="13"/>
        <v>2.5</v>
      </c>
      <c r="BH16">
        <f t="shared" si="13"/>
        <v>1.5</v>
      </c>
      <c r="BI16">
        <f t="shared" si="13"/>
        <v>0.5</v>
      </c>
      <c r="BJ16">
        <f t="shared" si="13"/>
        <v>-0.5</v>
      </c>
      <c r="BK16">
        <f t="shared" si="13"/>
        <v>-1.5</v>
      </c>
      <c r="BL16">
        <f t="shared" si="13"/>
        <v>-2.5</v>
      </c>
    </row>
    <row r="17" spans="1:64" x14ac:dyDescent="0.2">
      <c r="A17" s="2">
        <v>6.6</v>
      </c>
      <c r="B17" s="3">
        <f t="shared" si="9"/>
        <v>3.9285714285714284</v>
      </c>
      <c r="C17" s="4">
        <f t="shared" si="10"/>
        <v>803</v>
      </c>
      <c r="D17" s="2">
        <f>C17*B$3/B$4</f>
        <v>3.924731182795699</v>
      </c>
      <c r="E17" s="2">
        <f>D17/B$12</f>
        <v>6.5935483870967744</v>
      </c>
      <c r="F17" s="16">
        <f>(E17-B$2)/(B$1-B$2)*100</f>
        <v>-29.03225806451611</v>
      </c>
      <c r="G17" s="2">
        <f>H$7*C17+I$7</f>
        <v>-17.5</v>
      </c>
      <c r="H17" s="2">
        <f t="shared" si="11"/>
        <v>11.53225806451611</v>
      </c>
      <c r="I17" s="2">
        <f t="shared" si="12"/>
        <v>-39.722222222222179</v>
      </c>
      <c r="M17" s="34">
        <f t="shared" si="1"/>
        <v>28.445747800586453</v>
      </c>
      <c r="N17">
        <f t="shared" si="2"/>
        <v>50.5</v>
      </c>
      <c r="O17">
        <f t="shared" ref="O17:BL17" si="14">$C33*$H$7+O$8</f>
        <v>49.5</v>
      </c>
      <c r="P17">
        <f t="shared" si="14"/>
        <v>48.5</v>
      </c>
      <c r="Q17">
        <f t="shared" si="14"/>
        <v>47.5</v>
      </c>
      <c r="R17">
        <f t="shared" si="14"/>
        <v>46.5</v>
      </c>
      <c r="S17">
        <f t="shared" si="14"/>
        <v>45.5</v>
      </c>
      <c r="T17">
        <f t="shared" si="14"/>
        <v>44.5</v>
      </c>
      <c r="U17">
        <f t="shared" si="14"/>
        <v>43.5</v>
      </c>
      <c r="V17">
        <f t="shared" si="14"/>
        <v>42.5</v>
      </c>
      <c r="W17">
        <f t="shared" si="14"/>
        <v>41.5</v>
      </c>
      <c r="X17">
        <f t="shared" si="14"/>
        <v>40.5</v>
      </c>
      <c r="Y17">
        <f t="shared" si="14"/>
        <v>39.5</v>
      </c>
      <c r="Z17">
        <f t="shared" si="14"/>
        <v>38.5</v>
      </c>
      <c r="AA17">
        <f t="shared" si="14"/>
        <v>37.5</v>
      </c>
      <c r="AB17">
        <f t="shared" si="14"/>
        <v>36.5</v>
      </c>
      <c r="AC17">
        <f t="shared" si="14"/>
        <v>35.5</v>
      </c>
      <c r="AD17">
        <f t="shared" si="14"/>
        <v>34.5</v>
      </c>
      <c r="AE17">
        <f t="shared" si="14"/>
        <v>33.5</v>
      </c>
      <c r="AF17">
        <f t="shared" si="14"/>
        <v>32.5</v>
      </c>
      <c r="AG17">
        <f t="shared" si="14"/>
        <v>31.5</v>
      </c>
      <c r="AH17">
        <f t="shared" si="14"/>
        <v>30.5</v>
      </c>
      <c r="AI17">
        <f t="shared" si="14"/>
        <v>29.5</v>
      </c>
      <c r="AJ17">
        <f t="shared" si="14"/>
        <v>28.5</v>
      </c>
      <c r="AK17">
        <f t="shared" si="14"/>
        <v>27.5</v>
      </c>
      <c r="AL17">
        <f t="shared" si="14"/>
        <v>26.5</v>
      </c>
      <c r="AM17">
        <f t="shared" si="14"/>
        <v>25.5</v>
      </c>
      <c r="AN17">
        <f t="shared" si="14"/>
        <v>24.5</v>
      </c>
      <c r="AO17">
        <f t="shared" si="14"/>
        <v>23.5</v>
      </c>
      <c r="AP17">
        <f t="shared" si="14"/>
        <v>22.5</v>
      </c>
      <c r="AQ17">
        <f t="shared" si="14"/>
        <v>21.5</v>
      </c>
      <c r="AR17">
        <f t="shared" si="14"/>
        <v>20.5</v>
      </c>
      <c r="AS17">
        <f t="shared" si="14"/>
        <v>19.5</v>
      </c>
      <c r="AT17">
        <f t="shared" si="14"/>
        <v>18.5</v>
      </c>
      <c r="AU17">
        <f t="shared" si="14"/>
        <v>17.5</v>
      </c>
      <c r="AV17">
        <f t="shared" si="14"/>
        <v>16.5</v>
      </c>
      <c r="AW17">
        <f t="shared" si="14"/>
        <v>15.5</v>
      </c>
      <c r="AX17">
        <f t="shared" si="14"/>
        <v>14.5</v>
      </c>
      <c r="AY17">
        <f t="shared" si="14"/>
        <v>13.5</v>
      </c>
      <c r="AZ17">
        <f t="shared" si="14"/>
        <v>12.5</v>
      </c>
      <c r="BA17">
        <f t="shared" si="14"/>
        <v>11.5</v>
      </c>
      <c r="BB17">
        <f t="shared" si="14"/>
        <v>10.5</v>
      </c>
      <c r="BC17">
        <f t="shared" si="14"/>
        <v>9.5</v>
      </c>
      <c r="BD17">
        <f t="shared" si="14"/>
        <v>8.5</v>
      </c>
      <c r="BE17">
        <f t="shared" si="14"/>
        <v>7.5</v>
      </c>
      <c r="BF17">
        <f t="shared" si="14"/>
        <v>6.5</v>
      </c>
      <c r="BG17">
        <f t="shared" si="14"/>
        <v>5.5</v>
      </c>
      <c r="BH17">
        <f t="shared" si="14"/>
        <v>4.5</v>
      </c>
      <c r="BI17">
        <f t="shared" si="14"/>
        <v>3.5</v>
      </c>
      <c r="BJ17">
        <f t="shared" si="14"/>
        <v>2.5</v>
      </c>
      <c r="BK17">
        <f t="shared" si="14"/>
        <v>1.5</v>
      </c>
      <c r="BL17">
        <f t="shared" si="14"/>
        <v>0.5</v>
      </c>
    </row>
    <row r="18" spans="1:64" x14ac:dyDescent="0.2">
      <c r="A18" s="2">
        <v>6.65</v>
      </c>
      <c r="B18" s="3">
        <f t="shared" si="9"/>
        <v>3.9583333333333335</v>
      </c>
      <c r="C18" s="4">
        <f t="shared" si="10"/>
        <v>809</v>
      </c>
      <c r="D18" s="2">
        <f>C18*B$3/B$4</f>
        <v>3.9540566959921799</v>
      </c>
      <c r="E18" s="2">
        <f>D18/B$12</f>
        <v>6.642815249266862</v>
      </c>
      <c r="F18" s="16">
        <f>(E18-B$2)/(B$1-B$2)*100</f>
        <v>-25.513196480938426</v>
      </c>
      <c r="G18" s="2">
        <f>H$7*C18+I$7</f>
        <v>-14.5</v>
      </c>
      <c r="H18" s="2">
        <f t="shared" si="11"/>
        <v>11.013196480938426</v>
      </c>
      <c r="I18" s="2">
        <f t="shared" si="12"/>
        <v>-43.166666666666686</v>
      </c>
      <c r="M18" s="34">
        <f t="shared" si="1"/>
        <v>31.964809384164202</v>
      </c>
      <c r="N18">
        <f t="shared" si="2"/>
        <v>53.5</v>
      </c>
      <c r="O18">
        <f t="shared" ref="O18:BL18" si="15">$C34*$H$7+O$8</f>
        <v>52.5</v>
      </c>
      <c r="P18">
        <f t="shared" si="15"/>
        <v>51.5</v>
      </c>
      <c r="Q18">
        <f t="shared" si="15"/>
        <v>50.5</v>
      </c>
      <c r="R18">
        <f t="shared" si="15"/>
        <v>49.5</v>
      </c>
      <c r="S18">
        <f t="shared" si="15"/>
        <v>48.5</v>
      </c>
      <c r="T18">
        <f t="shared" si="15"/>
        <v>47.5</v>
      </c>
      <c r="U18">
        <f t="shared" si="15"/>
        <v>46.5</v>
      </c>
      <c r="V18">
        <f t="shared" si="15"/>
        <v>45.5</v>
      </c>
      <c r="W18">
        <f t="shared" si="15"/>
        <v>44.5</v>
      </c>
      <c r="X18">
        <f t="shared" si="15"/>
        <v>43.5</v>
      </c>
      <c r="Y18">
        <f t="shared" si="15"/>
        <v>42.5</v>
      </c>
      <c r="Z18">
        <f t="shared" si="15"/>
        <v>41.5</v>
      </c>
      <c r="AA18">
        <f t="shared" si="15"/>
        <v>40.5</v>
      </c>
      <c r="AB18">
        <f t="shared" si="15"/>
        <v>39.5</v>
      </c>
      <c r="AC18">
        <f t="shared" si="15"/>
        <v>38.5</v>
      </c>
      <c r="AD18">
        <f t="shared" si="15"/>
        <v>37.5</v>
      </c>
      <c r="AE18">
        <f t="shared" si="15"/>
        <v>36.5</v>
      </c>
      <c r="AF18">
        <f t="shared" si="15"/>
        <v>35.5</v>
      </c>
      <c r="AG18">
        <f t="shared" si="15"/>
        <v>34.5</v>
      </c>
      <c r="AH18">
        <f t="shared" si="15"/>
        <v>33.5</v>
      </c>
      <c r="AI18">
        <f t="shared" si="15"/>
        <v>32.5</v>
      </c>
      <c r="AJ18">
        <f t="shared" si="15"/>
        <v>31.5</v>
      </c>
      <c r="AK18">
        <f t="shared" si="15"/>
        <v>30.5</v>
      </c>
      <c r="AL18">
        <f t="shared" si="15"/>
        <v>29.5</v>
      </c>
      <c r="AM18">
        <f t="shared" si="15"/>
        <v>28.5</v>
      </c>
      <c r="AN18">
        <f t="shared" si="15"/>
        <v>27.5</v>
      </c>
      <c r="AO18">
        <f t="shared" si="15"/>
        <v>26.5</v>
      </c>
      <c r="AP18">
        <f t="shared" si="15"/>
        <v>25.5</v>
      </c>
      <c r="AQ18">
        <f t="shared" si="15"/>
        <v>24.5</v>
      </c>
      <c r="AR18">
        <f t="shared" si="15"/>
        <v>23.5</v>
      </c>
      <c r="AS18">
        <f t="shared" si="15"/>
        <v>22.5</v>
      </c>
      <c r="AT18">
        <f t="shared" si="15"/>
        <v>21.5</v>
      </c>
      <c r="AU18">
        <f t="shared" si="15"/>
        <v>20.5</v>
      </c>
      <c r="AV18">
        <f t="shared" si="15"/>
        <v>19.5</v>
      </c>
      <c r="AW18">
        <f t="shared" si="15"/>
        <v>18.5</v>
      </c>
      <c r="AX18">
        <f t="shared" si="15"/>
        <v>17.5</v>
      </c>
      <c r="AY18">
        <f t="shared" si="15"/>
        <v>16.5</v>
      </c>
      <c r="AZ18">
        <f t="shared" si="15"/>
        <v>15.5</v>
      </c>
      <c r="BA18">
        <f t="shared" si="15"/>
        <v>14.5</v>
      </c>
      <c r="BB18">
        <f t="shared" si="15"/>
        <v>13.5</v>
      </c>
      <c r="BC18">
        <f t="shared" si="15"/>
        <v>12.5</v>
      </c>
      <c r="BD18">
        <f t="shared" si="15"/>
        <v>11.5</v>
      </c>
      <c r="BE18">
        <f t="shared" si="15"/>
        <v>10.5</v>
      </c>
      <c r="BF18">
        <f t="shared" si="15"/>
        <v>9.5</v>
      </c>
      <c r="BG18">
        <f t="shared" si="15"/>
        <v>8.5</v>
      </c>
      <c r="BH18">
        <f t="shared" si="15"/>
        <v>7.5</v>
      </c>
      <c r="BI18">
        <f t="shared" si="15"/>
        <v>6.5</v>
      </c>
      <c r="BJ18">
        <f t="shared" si="15"/>
        <v>5.5</v>
      </c>
      <c r="BK18">
        <f t="shared" si="15"/>
        <v>4.5</v>
      </c>
      <c r="BL18">
        <f t="shared" si="15"/>
        <v>3.5</v>
      </c>
    </row>
    <row r="19" spans="1:64" x14ac:dyDescent="0.2">
      <c r="A19" s="2">
        <v>6.7</v>
      </c>
      <c r="B19" s="3">
        <f t="shared" si="9"/>
        <v>3.9880952380952381</v>
      </c>
      <c r="C19" s="4">
        <f t="shared" si="10"/>
        <v>815</v>
      </c>
      <c r="D19" s="2">
        <f>C19*B$3/B$4</f>
        <v>3.9833822091886608</v>
      </c>
      <c r="E19" s="2">
        <f>D19/B$12</f>
        <v>6.6920821114369504</v>
      </c>
      <c r="F19" s="16">
        <f>(E19-B$2)/(B$1-B$2)*100</f>
        <v>-21.994134897360677</v>
      </c>
      <c r="G19" s="2">
        <f>H$7*C19+I$7</f>
        <v>-11.5</v>
      </c>
      <c r="H19" s="2">
        <f t="shared" si="11"/>
        <v>10.494134897360677</v>
      </c>
      <c r="I19" s="2">
        <f t="shared" si="12"/>
        <v>-47.713333333333267</v>
      </c>
      <c r="M19" s="34">
        <f t="shared" si="1"/>
        <v>35.483870967741879</v>
      </c>
      <c r="N19">
        <f t="shared" si="2"/>
        <v>56.5</v>
      </c>
      <c r="O19">
        <f t="shared" ref="O19:BL19" si="16">$C35*$H$7+O$8</f>
        <v>55.5</v>
      </c>
      <c r="P19">
        <f t="shared" si="16"/>
        <v>54.5</v>
      </c>
      <c r="Q19">
        <f t="shared" si="16"/>
        <v>53.5</v>
      </c>
      <c r="R19">
        <f t="shared" si="16"/>
        <v>52.5</v>
      </c>
      <c r="S19">
        <f t="shared" si="16"/>
        <v>51.5</v>
      </c>
      <c r="T19">
        <f t="shared" si="16"/>
        <v>50.5</v>
      </c>
      <c r="U19">
        <f t="shared" si="16"/>
        <v>49.5</v>
      </c>
      <c r="V19">
        <f t="shared" si="16"/>
        <v>48.5</v>
      </c>
      <c r="W19">
        <f t="shared" si="16"/>
        <v>47.5</v>
      </c>
      <c r="X19">
        <f t="shared" si="16"/>
        <v>46.5</v>
      </c>
      <c r="Y19">
        <f t="shared" si="16"/>
        <v>45.5</v>
      </c>
      <c r="Z19">
        <f t="shared" si="16"/>
        <v>44.5</v>
      </c>
      <c r="AA19">
        <f t="shared" si="16"/>
        <v>43.5</v>
      </c>
      <c r="AB19">
        <f t="shared" si="16"/>
        <v>42.5</v>
      </c>
      <c r="AC19">
        <f t="shared" si="16"/>
        <v>41.5</v>
      </c>
      <c r="AD19">
        <f t="shared" si="16"/>
        <v>40.5</v>
      </c>
      <c r="AE19">
        <f t="shared" si="16"/>
        <v>39.5</v>
      </c>
      <c r="AF19">
        <f t="shared" si="16"/>
        <v>38.5</v>
      </c>
      <c r="AG19">
        <f t="shared" si="16"/>
        <v>37.5</v>
      </c>
      <c r="AH19">
        <f t="shared" si="16"/>
        <v>36.5</v>
      </c>
      <c r="AI19">
        <f t="shared" si="16"/>
        <v>35.5</v>
      </c>
      <c r="AJ19">
        <f t="shared" si="16"/>
        <v>34.5</v>
      </c>
      <c r="AK19">
        <f t="shared" si="16"/>
        <v>33.5</v>
      </c>
      <c r="AL19">
        <f t="shared" si="16"/>
        <v>32.5</v>
      </c>
      <c r="AM19">
        <f t="shared" si="16"/>
        <v>31.5</v>
      </c>
      <c r="AN19">
        <f t="shared" si="16"/>
        <v>30.5</v>
      </c>
      <c r="AO19">
        <f t="shared" si="16"/>
        <v>29.5</v>
      </c>
      <c r="AP19">
        <f t="shared" si="16"/>
        <v>28.5</v>
      </c>
      <c r="AQ19">
        <f t="shared" si="16"/>
        <v>27.5</v>
      </c>
      <c r="AR19">
        <f t="shared" si="16"/>
        <v>26.5</v>
      </c>
      <c r="AS19">
        <f t="shared" si="16"/>
        <v>25.5</v>
      </c>
      <c r="AT19">
        <f t="shared" si="16"/>
        <v>24.5</v>
      </c>
      <c r="AU19">
        <f t="shared" si="16"/>
        <v>23.5</v>
      </c>
      <c r="AV19">
        <f t="shared" si="16"/>
        <v>22.5</v>
      </c>
      <c r="AW19">
        <f t="shared" si="16"/>
        <v>21.5</v>
      </c>
      <c r="AX19">
        <f t="shared" si="16"/>
        <v>20.5</v>
      </c>
      <c r="AY19">
        <f t="shared" si="16"/>
        <v>19.5</v>
      </c>
      <c r="AZ19">
        <f t="shared" si="16"/>
        <v>18.5</v>
      </c>
      <c r="BA19">
        <f t="shared" si="16"/>
        <v>17.5</v>
      </c>
      <c r="BB19">
        <f t="shared" si="16"/>
        <v>16.5</v>
      </c>
      <c r="BC19">
        <f t="shared" si="16"/>
        <v>15.5</v>
      </c>
      <c r="BD19">
        <f t="shared" si="16"/>
        <v>14.5</v>
      </c>
      <c r="BE19">
        <f t="shared" si="16"/>
        <v>13.5</v>
      </c>
      <c r="BF19">
        <f t="shared" si="16"/>
        <v>12.5</v>
      </c>
      <c r="BG19">
        <f t="shared" si="16"/>
        <v>11.5</v>
      </c>
      <c r="BH19">
        <f t="shared" si="16"/>
        <v>10.5</v>
      </c>
      <c r="BI19">
        <f t="shared" si="16"/>
        <v>9.5</v>
      </c>
      <c r="BJ19">
        <f t="shared" si="16"/>
        <v>8.5</v>
      </c>
      <c r="BK19">
        <f t="shared" si="16"/>
        <v>7.5</v>
      </c>
      <c r="BL19">
        <f t="shared" si="16"/>
        <v>6.5</v>
      </c>
    </row>
    <row r="20" spans="1:64" x14ac:dyDescent="0.2">
      <c r="A20" s="2">
        <v>6.75</v>
      </c>
      <c r="B20" s="3">
        <f t="shared" si="9"/>
        <v>4.0178571428571432</v>
      </c>
      <c r="C20" s="4">
        <f t="shared" si="10"/>
        <v>822</v>
      </c>
      <c r="D20" s="2">
        <f>C20*B$3/B$4</f>
        <v>4.0175953079178885</v>
      </c>
      <c r="E20" s="2">
        <f>D20/B$12</f>
        <v>6.7495601173020532</v>
      </c>
      <c r="F20" s="16">
        <f>(E20-B$2)/(B$1-B$2)*100</f>
        <v>-17.888563049853339</v>
      </c>
      <c r="G20" s="2">
        <f>H$7*C20+I$7</f>
        <v>-8</v>
      </c>
      <c r="H20" s="2">
        <f t="shared" si="11"/>
        <v>9.8885630498533388</v>
      </c>
      <c r="I20" s="2">
        <f t="shared" si="12"/>
        <v>-55.278688524590081</v>
      </c>
      <c r="M20" s="34">
        <f t="shared" si="1"/>
        <v>39.00293255131956</v>
      </c>
      <c r="N20">
        <f t="shared" si="2"/>
        <v>59.5</v>
      </c>
      <c r="O20">
        <f t="shared" ref="O20:BL20" si="17">$C36*$H$7+O$8</f>
        <v>58.5</v>
      </c>
      <c r="P20">
        <f t="shared" si="17"/>
        <v>57.5</v>
      </c>
      <c r="Q20">
        <f t="shared" si="17"/>
        <v>56.5</v>
      </c>
      <c r="R20">
        <f t="shared" si="17"/>
        <v>55.5</v>
      </c>
      <c r="S20">
        <f t="shared" si="17"/>
        <v>54.5</v>
      </c>
      <c r="T20">
        <f t="shared" si="17"/>
        <v>53.5</v>
      </c>
      <c r="U20">
        <f t="shared" si="17"/>
        <v>52.5</v>
      </c>
      <c r="V20">
        <f t="shared" si="17"/>
        <v>51.5</v>
      </c>
      <c r="W20">
        <f t="shared" si="17"/>
        <v>50.5</v>
      </c>
      <c r="X20">
        <f t="shared" si="17"/>
        <v>49.5</v>
      </c>
      <c r="Y20">
        <f t="shared" si="17"/>
        <v>48.5</v>
      </c>
      <c r="Z20">
        <f t="shared" si="17"/>
        <v>47.5</v>
      </c>
      <c r="AA20">
        <f t="shared" si="17"/>
        <v>46.5</v>
      </c>
      <c r="AB20">
        <f t="shared" si="17"/>
        <v>45.5</v>
      </c>
      <c r="AC20">
        <f t="shared" si="17"/>
        <v>44.5</v>
      </c>
      <c r="AD20">
        <f t="shared" si="17"/>
        <v>43.5</v>
      </c>
      <c r="AE20">
        <f t="shared" si="17"/>
        <v>42.5</v>
      </c>
      <c r="AF20">
        <f t="shared" si="17"/>
        <v>41.5</v>
      </c>
      <c r="AG20">
        <f t="shared" si="17"/>
        <v>40.5</v>
      </c>
      <c r="AH20">
        <f t="shared" si="17"/>
        <v>39.5</v>
      </c>
      <c r="AI20">
        <f t="shared" si="17"/>
        <v>38.5</v>
      </c>
      <c r="AJ20">
        <f t="shared" si="17"/>
        <v>37.5</v>
      </c>
      <c r="AK20">
        <f t="shared" si="17"/>
        <v>36.5</v>
      </c>
      <c r="AL20">
        <f t="shared" si="17"/>
        <v>35.5</v>
      </c>
      <c r="AM20">
        <f t="shared" si="17"/>
        <v>34.5</v>
      </c>
      <c r="AN20">
        <f t="shared" si="17"/>
        <v>33.5</v>
      </c>
      <c r="AO20">
        <f t="shared" si="17"/>
        <v>32.5</v>
      </c>
      <c r="AP20">
        <f t="shared" si="17"/>
        <v>31.5</v>
      </c>
      <c r="AQ20">
        <f t="shared" si="17"/>
        <v>30.5</v>
      </c>
      <c r="AR20">
        <f t="shared" si="17"/>
        <v>29.5</v>
      </c>
      <c r="AS20">
        <f t="shared" si="17"/>
        <v>28.5</v>
      </c>
      <c r="AT20">
        <f t="shared" si="17"/>
        <v>27.5</v>
      </c>
      <c r="AU20">
        <f t="shared" si="17"/>
        <v>26.5</v>
      </c>
      <c r="AV20">
        <f t="shared" si="17"/>
        <v>25.5</v>
      </c>
      <c r="AW20">
        <f t="shared" si="17"/>
        <v>24.5</v>
      </c>
      <c r="AX20">
        <f t="shared" si="17"/>
        <v>23.5</v>
      </c>
      <c r="AY20">
        <f t="shared" si="17"/>
        <v>22.5</v>
      </c>
      <c r="AZ20">
        <f t="shared" si="17"/>
        <v>21.5</v>
      </c>
      <c r="BA20">
        <f t="shared" si="17"/>
        <v>20.5</v>
      </c>
      <c r="BB20">
        <f t="shared" si="17"/>
        <v>19.5</v>
      </c>
      <c r="BC20">
        <f t="shared" si="17"/>
        <v>18.5</v>
      </c>
      <c r="BD20">
        <f t="shared" si="17"/>
        <v>17.5</v>
      </c>
      <c r="BE20">
        <f t="shared" si="17"/>
        <v>16.5</v>
      </c>
      <c r="BF20">
        <f t="shared" si="17"/>
        <v>15.5</v>
      </c>
      <c r="BG20">
        <f t="shared" si="17"/>
        <v>14.5</v>
      </c>
      <c r="BH20">
        <f t="shared" si="17"/>
        <v>13.5</v>
      </c>
      <c r="BI20">
        <f t="shared" si="17"/>
        <v>12.5</v>
      </c>
      <c r="BJ20">
        <f t="shared" si="17"/>
        <v>11.5</v>
      </c>
      <c r="BK20">
        <f t="shared" si="17"/>
        <v>10.5</v>
      </c>
      <c r="BL20">
        <f t="shared" si="17"/>
        <v>9.5</v>
      </c>
    </row>
    <row r="21" spans="1:64" x14ac:dyDescent="0.2">
      <c r="A21" s="2">
        <v>6.8</v>
      </c>
      <c r="B21" s="3">
        <f t="shared" si="9"/>
        <v>4.0476190476190474</v>
      </c>
      <c r="C21" s="4">
        <f t="shared" si="10"/>
        <v>828</v>
      </c>
      <c r="D21" s="2">
        <f>C21*B$3/B$4</f>
        <v>4.0469208211143695</v>
      </c>
      <c r="E21" s="2">
        <f>D21/B$12</f>
        <v>6.7988269794721408</v>
      </c>
      <c r="F21" s="16">
        <f>(E21-B$2)/(B$1-B$2)*100</f>
        <v>-14.369501466275656</v>
      </c>
      <c r="G21" s="2">
        <f>H$7*C21+I$7</f>
        <v>-5</v>
      </c>
      <c r="H21" s="2">
        <f t="shared" si="11"/>
        <v>9.3695014662756559</v>
      </c>
      <c r="I21" s="2">
        <f t="shared" si="12"/>
        <v>-65.204081632653057</v>
      </c>
      <c r="M21" s="34">
        <f t="shared" si="1"/>
        <v>42.521994134897376</v>
      </c>
      <c r="N21">
        <f t="shared" si="2"/>
        <v>62.5</v>
      </c>
      <c r="O21">
        <f t="shared" ref="O21:BL21" si="18">$C37*$H$7+O$8</f>
        <v>61.5</v>
      </c>
      <c r="P21">
        <f t="shared" si="18"/>
        <v>60.5</v>
      </c>
      <c r="Q21">
        <f t="shared" si="18"/>
        <v>59.5</v>
      </c>
      <c r="R21">
        <f t="shared" si="18"/>
        <v>58.5</v>
      </c>
      <c r="S21">
        <f t="shared" si="18"/>
        <v>57.5</v>
      </c>
      <c r="T21">
        <f t="shared" si="18"/>
        <v>56.5</v>
      </c>
      <c r="U21">
        <f t="shared" si="18"/>
        <v>55.5</v>
      </c>
      <c r="V21">
        <f t="shared" si="18"/>
        <v>54.5</v>
      </c>
      <c r="W21">
        <f t="shared" si="18"/>
        <v>53.5</v>
      </c>
      <c r="X21">
        <f t="shared" si="18"/>
        <v>52.5</v>
      </c>
      <c r="Y21">
        <f t="shared" si="18"/>
        <v>51.5</v>
      </c>
      <c r="Z21">
        <f t="shared" si="18"/>
        <v>50.5</v>
      </c>
      <c r="AA21">
        <f t="shared" si="18"/>
        <v>49.5</v>
      </c>
      <c r="AB21">
        <f t="shared" si="18"/>
        <v>48.5</v>
      </c>
      <c r="AC21">
        <f t="shared" si="18"/>
        <v>47.5</v>
      </c>
      <c r="AD21">
        <f t="shared" si="18"/>
        <v>46.5</v>
      </c>
      <c r="AE21">
        <f t="shared" si="18"/>
        <v>45.5</v>
      </c>
      <c r="AF21">
        <f t="shared" si="18"/>
        <v>44.5</v>
      </c>
      <c r="AG21">
        <f t="shared" si="18"/>
        <v>43.5</v>
      </c>
      <c r="AH21">
        <f t="shared" si="18"/>
        <v>42.5</v>
      </c>
      <c r="AI21">
        <f t="shared" si="18"/>
        <v>41.5</v>
      </c>
      <c r="AJ21">
        <f t="shared" si="18"/>
        <v>40.5</v>
      </c>
      <c r="AK21">
        <f t="shared" si="18"/>
        <v>39.5</v>
      </c>
      <c r="AL21">
        <f t="shared" si="18"/>
        <v>38.5</v>
      </c>
      <c r="AM21">
        <f t="shared" si="18"/>
        <v>37.5</v>
      </c>
      <c r="AN21">
        <f t="shared" si="18"/>
        <v>36.5</v>
      </c>
      <c r="AO21">
        <f t="shared" si="18"/>
        <v>35.5</v>
      </c>
      <c r="AP21">
        <f t="shared" si="18"/>
        <v>34.5</v>
      </c>
      <c r="AQ21">
        <f t="shared" si="18"/>
        <v>33.5</v>
      </c>
      <c r="AR21">
        <f t="shared" si="18"/>
        <v>32.5</v>
      </c>
      <c r="AS21">
        <f t="shared" si="18"/>
        <v>31.5</v>
      </c>
      <c r="AT21">
        <f t="shared" si="18"/>
        <v>30.5</v>
      </c>
      <c r="AU21">
        <f t="shared" si="18"/>
        <v>29.5</v>
      </c>
      <c r="AV21">
        <f t="shared" si="18"/>
        <v>28.5</v>
      </c>
      <c r="AW21">
        <f t="shared" si="18"/>
        <v>27.5</v>
      </c>
      <c r="AX21">
        <f t="shared" si="18"/>
        <v>26.5</v>
      </c>
      <c r="AY21">
        <f t="shared" si="18"/>
        <v>25.5</v>
      </c>
      <c r="AZ21">
        <f t="shared" si="18"/>
        <v>24.5</v>
      </c>
      <c r="BA21">
        <f t="shared" si="18"/>
        <v>23.5</v>
      </c>
      <c r="BB21">
        <f t="shared" si="18"/>
        <v>22.5</v>
      </c>
      <c r="BC21">
        <f t="shared" si="18"/>
        <v>21.5</v>
      </c>
      <c r="BD21">
        <f t="shared" si="18"/>
        <v>20.5</v>
      </c>
      <c r="BE21">
        <f t="shared" si="18"/>
        <v>19.5</v>
      </c>
      <c r="BF21">
        <f t="shared" si="18"/>
        <v>18.5</v>
      </c>
      <c r="BG21">
        <f t="shared" si="18"/>
        <v>17.5</v>
      </c>
      <c r="BH21">
        <f t="shared" si="18"/>
        <v>16.5</v>
      </c>
      <c r="BI21">
        <f t="shared" si="18"/>
        <v>15.5</v>
      </c>
      <c r="BJ21">
        <f t="shared" si="18"/>
        <v>14.5</v>
      </c>
      <c r="BK21">
        <f t="shared" si="18"/>
        <v>13.5</v>
      </c>
      <c r="BL21">
        <f t="shared" si="18"/>
        <v>12.5</v>
      </c>
    </row>
    <row r="22" spans="1:64" x14ac:dyDescent="0.2">
      <c r="A22" s="2">
        <v>6.85</v>
      </c>
      <c r="B22" s="3">
        <f t="shared" si="9"/>
        <v>4.0773809523809526</v>
      </c>
      <c r="C22" s="4">
        <f t="shared" si="10"/>
        <v>834</v>
      </c>
      <c r="D22" s="2">
        <f>C22*B$3/B$4</f>
        <v>4.0762463343108504</v>
      </c>
      <c r="E22" s="2">
        <f>D22/B$12</f>
        <v>6.8480938416422283</v>
      </c>
      <c r="F22" s="16">
        <f>(E22-B$2)/(B$1-B$2)*100</f>
        <v>-10.850439882697973</v>
      </c>
      <c r="G22" s="2">
        <f>H$7*C22+I$7</f>
        <v>-2</v>
      </c>
      <c r="H22" s="2">
        <f t="shared" si="11"/>
        <v>8.8504398826979731</v>
      </c>
      <c r="I22" s="2">
        <f t="shared" si="12"/>
        <v>-81.567567567567608</v>
      </c>
      <c r="M22" s="34">
        <f t="shared" si="1"/>
        <v>46.041055718475121</v>
      </c>
      <c r="N22">
        <f t="shared" si="2"/>
        <v>65.5</v>
      </c>
      <c r="O22">
        <f t="shared" ref="O22:BL22" si="19">$C38*$H$7+O$8</f>
        <v>64.5</v>
      </c>
      <c r="P22">
        <f t="shared" si="19"/>
        <v>63.5</v>
      </c>
      <c r="Q22">
        <f t="shared" si="19"/>
        <v>62.5</v>
      </c>
      <c r="R22">
        <f t="shared" si="19"/>
        <v>61.5</v>
      </c>
      <c r="S22">
        <f t="shared" si="19"/>
        <v>60.5</v>
      </c>
      <c r="T22">
        <f t="shared" si="19"/>
        <v>59.5</v>
      </c>
      <c r="U22">
        <f t="shared" si="19"/>
        <v>58.5</v>
      </c>
      <c r="V22">
        <f t="shared" si="19"/>
        <v>57.5</v>
      </c>
      <c r="W22">
        <f t="shared" si="19"/>
        <v>56.5</v>
      </c>
      <c r="X22">
        <f t="shared" si="19"/>
        <v>55.5</v>
      </c>
      <c r="Y22">
        <f t="shared" si="19"/>
        <v>54.5</v>
      </c>
      <c r="Z22">
        <f t="shared" si="19"/>
        <v>53.5</v>
      </c>
      <c r="AA22">
        <f t="shared" si="19"/>
        <v>52.5</v>
      </c>
      <c r="AB22">
        <f t="shared" si="19"/>
        <v>51.5</v>
      </c>
      <c r="AC22">
        <f t="shared" si="19"/>
        <v>50.5</v>
      </c>
      <c r="AD22">
        <f t="shared" si="19"/>
        <v>49.5</v>
      </c>
      <c r="AE22">
        <f t="shared" si="19"/>
        <v>48.5</v>
      </c>
      <c r="AF22">
        <f t="shared" si="19"/>
        <v>47.5</v>
      </c>
      <c r="AG22">
        <f t="shared" si="19"/>
        <v>46.5</v>
      </c>
      <c r="AH22">
        <f t="shared" si="19"/>
        <v>45.5</v>
      </c>
      <c r="AI22">
        <f t="shared" si="19"/>
        <v>44.5</v>
      </c>
      <c r="AJ22">
        <f t="shared" si="19"/>
        <v>43.5</v>
      </c>
      <c r="AK22">
        <f t="shared" si="19"/>
        <v>42.5</v>
      </c>
      <c r="AL22">
        <f t="shared" si="19"/>
        <v>41.5</v>
      </c>
      <c r="AM22">
        <f t="shared" si="19"/>
        <v>40.5</v>
      </c>
      <c r="AN22">
        <f t="shared" si="19"/>
        <v>39.5</v>
      </c>
      <c r="AO22">
        <f t="shared" si="19"/>
        <v>38.5</v>
      </c>
      <c r="AP22">
        <f t="shared" si="19"/>
        <v>37.5</v>
      </c>
      <c r="AQ22">
        <f t="shared" si="19"/>
        <v>36.5</v>
      </c>
      <c r="AR22">
        <f t="shared" si="19"/>
        <v>35.5</v>
      </c>
      <c r="AS22">
        <f t="shared" si="19"/>
        <v>34.5</v>
      </c>
      <c r="AT22">
        <f t="shared" si="19"/>
        <v>33.5</v>
      </c>
      <c r="AU22">
        <f t="shared" si="19"/>
        <v>32.5</v>
      </c>
      <c r="AV22">
        <f t="shared" si="19"/>
        <v>31.5</v>
      </c>
      <c r="AW22">
        <f t="shared" si="19"/>
        <v>30.5</v>
      </c>
      <c r="AX22">
        <f t="shared" si="19"/>
        <v>29.5</v>
      </c>
      <c r="AY22">
        <f t="shared" si="19"/>
        <v>28.5</v>
      </c>
      <c r="AZ22">
        <f t="shared" si="19"/>
        <v>27.5</v>
      </c>
      <c r="BA22">
        <f t="shared" si="19"/>
        <v>26.5</v>
      </c>
      <c r="BB22">
        <f t="shared" si="19"/>
        <v>25.5</v>
      </c>
      <c r="BC22">
        <f t="shared" si="19"/>
        <v>24.5</v>
      </c>
      <c r="BD22">
        <f t="shared" si="19"/>
        <v>23.5</v>
      </c>
      <c r="BE22">
        <f t="shared" si="19"/>
        <v>22.5</v>
      </c>
      <c r="BF22">
        <f t="shared" si="19"/>
        <v>21.5</v>
      </c>
      <c r="BG22">
        <f t="shared" si="19"/>
        <v>20.5</v>
      </c>
      <c r="BH22">
        <f t="shared" si="19"/>
        <v>19.5</v>
      </c>
      <c r="BI22">
        <f t="shared" si="19"/>
        <v>18.5</v>
      </c>
      <c r="BJ22">
        <f t="shared" si="19"/>
        <v>17.5</v>
      </c>
      <c r="BK22">
        <f t="shared" si="19"/>
        <v>16.5</v>
      </c>
      <c r="BL22">
        <f t="shared" si="19"/>
        <v>15.5</v>
      </c>
    </row>
    <row r="23" spans="1:64" x14ac:dyDescent="0.2">
      <c r="A23" s="2">
        <v>6.9</v>
      </c>
      <c r="B23" s="3">
        <f t="shared" si="9"/>
        <v>4.1071428571428568</v>
      </c>
      <c r="C23" s="4">
        <f t="shared" si="10"/>
        <v>840</v>
      </c>
      <c r="D23" s="2">
        <f>C23*B$3/B$4</f>
        <v>4.1055718475073313</v>
      </c>
      <c r="E23" s="2">
        <f>D23/B$12</f>
        <v>6.8973607038123168</v>
      </c>
      <c r="F23" s="16">
        <f>(E23-B$2)/(B$1-B$2)*100</f>
        <v>-7.3313782991202263</v>
      </c>
      <c r="G23" s="2">
        <f>H$7*C23+I$7</f>
        <v>1</v>
      </c>
      <c r="H23" s="2">
        <f t="shared" si="11"/>
        <v>8.3313782991202263</v>
      </c>
      <c r="I23" s="2">
        <f t="shared" si="12"/>
        <v>-113.64000000000001</v>
      </c>
      <c r="M23" s="34">
        <f t="shared" si="1"/>
        <v>49.560117302052802</v>
      </c>
      <c r="N23">
        <f t="shared" si="2"/>
        <v>68.5</v>
      </c>
      <c r="O23">
        <f t="shared" ref="O23:BL23" si="20">$C39*$H$7+O$8</f>
        <v>67.5</v>
      </c>
      <c r="P23">
        <f t="shared" si="20"/>
        <v>66.5</v>
      </c>
      <c r="Q23">
        <f t="shared" si="20"/>
        <v>65.5</v>
      </c>
      <c r="R23">
        <f t="shared" si="20"/>
        <v>64.5</v>
      </c>
      <c r="S23">
        <f t="shared" si="20"/>
        <v>63.5</v>
      </c>
      <c r="T23">
        <f t="shared" si="20"/>
        <v>62.5</v>
      </c>
      <c r="U23">
        <f t="shared" si="20"/>
        <v>61.5</v>
      </c>
      <c r="V23">
        <f t="shared" si="20"/>
        <v>60.5</v>
      </c>
      <c r="W23">
        <f t="shared" si="20"/>
        <v>59.5</v>
      </c>
      <c r="X23">
        <f t="shared" si="20"/>
        <v>58.5</v>
      </c>
      <c r="Y23">
        <f t="shared" si="20"/>
        <v>57.5</v>
      </c>
      <c r="Z23">
        <f t="shared" si="20"/>
        <v>56.5</v>
      </c>
      <c r="AA23">
        <f t="shared" si="20"/>
        <v>55.5</v>
      </c>
      <c r="AB23">
        <f t="shared" si="20"/>
        <v>54.5</v>
      </c>
      <c r="AC23">
        <f t="shared" si="20"/>
        <v>53.5</v>
      </c>
      <c r="AD23">
        <f t="shared" si="20"/>
        <v>52.5</v>
      </c>
      <c r="AE23">
        <f t="shared" si="20"/>
        <v>51.5</v>
      </c>
      <c r="AF23">
        <f t="shared" si="20"/>
        <v>50.5</v>
      </c>
      <c r="AG23">
        <f t="shared" si="20"/>
        <v>49.5</v>
      </c>
      <c r="AH23">
        <f t="shared" si="20"/>
        <v>48.5</v>
      </c>
      <c r="AI23">
        <f t="shared" si="20"/>
        <v>47.5</v>
      </c>
      <c r="AJ23">
        <f t="shared" si="20"/>
        <v>46.5</v>
      </c>
      <c r="AK23">
        <f t="shared" si="20"/>
        <v>45.5</v>
      </c>
      <c r="AL23">
        <f t="shared" si="20"/>
        <v>44.5</v>
      </c>
      <c r="AM23">
        <f t="shared" si="20"/>
        <v>43.5</v>
      </c>
      <c r="AN23">
        <f t="shared" si="20"/>
        <v>42.5</v>
      </c>
      <c r="AO23">
        <f t="shared" si="20"/>
        <v>41.5</v>
      </c>
      <c r="AP23">
        <f t="shared" si="20"/>
        <v>40.5</v>
      </c>
      <c r="AQ23">
        <f t="shared" si="20"/>
        <v>39.5</v>
      </c>
      <c r="AR23">
        <f t="shared" si="20"/>
        <v>38.5</v>
      </c>
      <c r="AS23">
        <f t="shared" si="20"/>
        <v>37.5</v>
      </c>
      <c r="AT23">
        <f t="shared" si="20"/>
        <v>36.5</v>
      </c>
      <c r="AU23">
        <f t="shared" si="20"/>
        <v>35.5</v>
      </c>
      <c r="AV23">
        <f t="shared" si="20"/>
        <v>34.5</v>
      </c>
      <c r="AW23">
        <f t="shared" si="20"/>
        <v>33.5</v>
      </c>
      <c r="AX23">
        <f t="shared" si="20"/>
        <v>32.5</v>
      </c>
      <c r="AY23">
        <f t="shared" si="20"/>
        <v>31.5</v>
      </c>
      <c r="AZ23">
        <f t="shared" si="20"/>
        <v>30.5</v>
      </c>
      <c r="BA23">
        <f t="shared" si="20"/>
        <v>29.5</v>
      </c>
      <c r="BB23">
        <f t="shared" si="20"/>
        <v>28.5</v>
      </c>
      <c r="BC23">
        <f t="shared" si="20"/>
        <v>27.5</v>
      </c>
      <c r="BD23">
        <f t="shared" si="20"/>
        <v>26.5</v>
      </c>
      <c r="BE23">
        <f t="shared" si="20"/>
        <v>25.5</v>
      </c>
      <c r="BF23">
        <f t="shared" si="20"/>
        <v>24.5</v>
      </c>
      <c r="BG23">
        <f t="shared" si="20"/>
        <v>23.5</v>
      </c>
      <c r="BH23">
        <f t="shared" si="20"/>
        <v>22.5</v>
      </c>
      <c r="BI23">
        <f t="shared" si="20"/>
        <v>21.5</v>
      </c>
      <c r="BJ23">
        <f t="shared" si="20"/>
        <v>20.5</v>
      </c>
      <c r="BK23">
        <f t="shared" si="20"/>
        <v>19.5</v>
      </c>
      <c r="BL23">
        <f t="shared" si="20"/>
        <v>18.5</v>
      </c>
    </row>
    <row r="24" spans="1:64" ht="17" thickBot="1" x14ac:dyDescent="0.25">
      <c r="A24" s="2">
        <v>6.95</v>
      </c>
      <c r="B24" s="3">
        <f t="shared" si="9"/>
        <v>4.1369047619047619</v>
      </c>
      <c r="C24" s="4">
        <f t="shared" si="10"/>
        <v>846</v>
      </c>
      <c r="D24" s="2">
        <f>C24*B$3/B$4</f>
        <v>4.1348973607038122</v>
      </c>
      <c r="E24" s="2">
        <f>D24/B$12</f>
        <v>6.9466275659824044</v>
      </c>
      <c r="F24" s="16">
        <f>(E24-B$2)/(B$1-B$2)*100</f>
        <v>-3.812316715542543</v>
      </c>
      <c r="G24" s="2">
        <f>H$7*C24+I$7</f>
        <v>4</v>
      </c>
      <c r="H24" s="2">
        <f t="shared" si="11"/>
        <v>7.8123167155425435</v>
      </c>
      <c r="I24" s="2">
        <f t="shared" si="12"/>
        <v>-204.92307692307637</v>
      </c>
      <c r="M24" s="34">
        <f t="shared" si="1"/>
        <v>53.079178885630554</v>
      </c>
      <c r="N24">
        <f t="shared" si="2"/>
        <v>71.5</v>
      </c>
      <c r="O24">
        <f t="shared" ref="O24:BL24" si="21">$C40*$H$7+O$8</f>
        <v>70.5</v>
      </c>
      <c r="P24">
        <f t="shared" si="21"/>
        <v>69.5</v>
      </c>
      <c r="Q24">
        <f t="shared" si="21"/>
        <v>68.5</v>
      </c>
      <c r="R24">
        <f t="shared" si="21"/>
        <v>67.5</v>
      </c>
      <c r="S24">
        <f t="shared" si="21"/>
        <v>66.5</v>
      </c>
      <c r="T24">
        <f t="shared" si="21"/>
        <v>65.5</v>
      </c>
      <c r="U24">
        <f t="shared" si="21"/>
        <v>64.5</v>
      </c>
      <c r="V24">
        <f t="shared" si="21"/>
        <v>63.5</v>
      </c>
      <c r="W24">
        <f t="shared" si="21"/>
        <v>62.5</v>
      </c>
      <c r="X24">
        <f t="shared" si="21"/>
        <v>61.5</v>
      </c>
      <c r="Y24">
        <f t="shared" si="21"/>
        <v>60.5</v>
      </c>
      <c r="Z24">
        <f t="shared" si="21"/>
        <v>59.5</v>
      </c>
      <c r="AA24">
        <f t="shared" si="21"/>
        <v>58.5</v>
      </c>
      <c r="AB24">
        <f t="shared" si="21"/>
        <v>57.5</v>
      </c>
      <c r="AC24">
        <f t="shared" si="21"/>
        <v>56.5</v>
      </c>
      <c r="AD24">
        <f t="shared" si="21"/>
        <v>55.5</v>
      </c>
      <c r="AE24">
        <f t="shared" si="21"/>
        <v>54.5</v>
      </c>
      <c r="AF24">
        <f t="shared" si="21"/>
        <v>53.5</v>
      </c>
      <c r="AG24">
        <f t="shared" si="21"/>
        <v>52.5</v>
      </c>
      <c r="AH24">
        <f t="shared" si="21"/>
        <v>51.5</v>
      </c>
      <c r="AI24">
        <f t="shared" si="21"/>
        <v>50.5</v>
      </c>
      <c r="AJ24">
        <f t="shared" si="21"/>
        <v>49.5</v>
      </c>
      <c r="AK24">
        <f t="shared" si="21"/>
        <v>48.5</v>
      </c>
      <c r="AL24">
        <f t="shared" si="21"/>
        <v>47.5</v>
      </c>
      <c r="AM24">
        <f t="shared" si="21"/>
        <v>46.5</v>
      </c>
      <c r="AN24">
        <f t="shared" si="21"/>
        <v>45.5</v>
      </c>
      <c r="AO24">
        <f t="shared" si="21"/>
        <v>44.5</v>
      </c>
      <c r="AP24">
        <f t="shared" si="21"/>
        <v>43.5</v>
      </c>
      <c r="AQ24">
        <f t="shared" si="21"/>
        <v>42.5</v>
      </c>
      <c r="AR24">
        <f t="shared" si="21"/>
        <v>41.5</v>
      </c>
      <c r="AS24">
        <f t="shared" si="21"/>
        <v>40.5</v>
      </c>
      <c r="AT24">
        <f t="shared" si="21"/>
        <v>39.5</v>
      </c>
      <c r="AU24">
        <f t="shared" si="21"/>
        <v>38.5</v>
      </c>
      <c r="AV24">
        <f t="shared" si="21"/>
        <v>37.5</v>
      </c>
      <c r="AW24">
        <f t="shared" si="21"/>
        <v>36.5</v>
      </c>
      <c r="AX24">
        <f t="shared" si="21"/>
        <v>35.5</v>
      </c>
      <c r="AY24">
        <f t="shared" si="21"/>
        <v>34.5</v>
      </c>
      <c r="AZ24">
        <f t="shared" si="21"/>
        <v>33.5</v>
      </c>
      <c r="BA24">
        <f t="shared" si="21"/>
        <v>32.5</v>
      </c>
      <c r="BB24">
        <f t="shared" si="21"/>
        <v>31.5</v>
      </c>
      <c r="BC24">
        <f t="shared" si="21"/>
        <v>30.5</v>
      </c>
      <c r="BD24">
        <f t="shared" si="21"/>
        <v>29.5</v>
      </c>
      <c r="BE24">
        <f t="shared" si="21"/>
        <v>28.5</v>
      </c>
      <c r="BF24">
        <f t="shared" si="21"/>
        <v>27.5</v>
      </c>
      <c r="BG24">
        <f t="shared" si="21"/>
        <v>26.5</v>
      </c>
      <c r="BH24">
        <f t="shared" si="21"/>
        <v>25.5</v>
      </c>
      <c r="BI24">
        <f t="shared" si="21"/>
        <v>24.5</v>
      </c>
      <c r="BJ24">
        <f t="shared" si="21"/>
        <v>23.5</v>
      </c>
      <c r="BK24">
        <f t="shared" si="21"/>
        <v>22.5</v>
      </c>
      <c r="BL24">
        <f t="shared" si="21"/>
        <v>21.5</v>
      </c>
    </row>
    <row r="25" spans="1:64" x14ac:dyDescent="0.2">
      <c r="A25" s="17">
        <v>7</v>
      </c>
      <c r="B25" s="18">
        <f t="shared" si="9"/>
        <v>4.166666666666667</v>
      </c>
      <c r="C25" s="19">
        <f t="shared" si="10"/>
        <v>852</v>
      </c>
      <c r="D25" s="20">
        <f>C25*B$3/B$4</f>
        <v>4.1642228739002931</v>
      </c>
      <c r="E25" s="20">
        <f>D25/B$12</f>
        <v>6.9958944281524928</v>
      </c>
      <c r="F25" s="21">
        <f>(E25-B$2)/(B$1-B$2)*100</f>
        <v>-0.29325513196479636</v>
      </c>
      <c r="G25" s="20">
        <f>H$7*C25+I$7</f>
        <v>7</v>
      </c>
      <c r="H25" s="20">
        <f>G25-F25</f>
        <v>7.2932551319647967</v>
      </c>
      <c r="I25" s="22">
        <f t="shared" si="12"/>
        <v>-2487.0000000001064</v>
      </c>
      <c r="M25" s="34">
        <f t="shared" si="1"/>
        <v>56.598240469208235</v>
      </c>
      <c r="N25">
        <f t="shared" si="2"/>
        <v>74.5</v>
      </c>
      <c r="O25">
        <f t="shared" ref="O25:BL25" si="22">$C41*$H$7+O$8</f>
        <v>73.5</v>
      </c>
      <c r="P25">
        <f t="shared" si="22"/>
        <v>72.5</v>
      </c>
      <c r="Q25">
        <f t="shared" si="22"/>
        <v>71.5</v>
      </c>
      <c r="R25">
        <f t="shared" si="22"/>
        <v>70.5</v>
      </c>
      <c r="S25">
        <f t="shared" si="22"/>
        <v>69.5</v>
      </c>
      <c r="T25">
        <f t="shared" si="22"/>
        <v>68.5</v>
      </c>
      <c r="U25">
        <f t="shared" si="22"/>
        <v>67.5</v>
      </c>
      <c r="V25">
        <f t="shared" si="22"/>
        <v>66.5</v>
      </c>
      <c r="W25">
        <f t="shared" si="22"/>
        <v>65.5</v>
      </c>
      <c r="X25">
        <f t="shared" si="22"/>
        <v>64.5</v>
      </c>
      <c r="Y25">
        <f t="shared" si="22"/>
        <v>63.5</v>
      </c>
      <c r="Z25">
        <f t="shared" si="22"/>
        <v>62.5</v>
      </c>
      <c r="AA25">
        <f t="shared" si="22"/>
        <v>61.5</v>
      </c>
      <c r="AB25">
        <f t="shared" si="22"/>
        <v>60.5</v>
      </c>
      <c r="AC25">
        <f t="shared" si="22"/>
        <v>59.5</v>
      </c>
      <c r="AD25">
        <f t="shared" si="22"/>
        <v>58.5</v>
      </c>
      <c r="AE25">
        <f t="shared" si="22"/>
        <v>57.5</v>
      </c>
      <c r="AF25">
        <f t="shared" si="22"/>
        <v>56.5</v>
      </c>
      <c r="AG25">
        <f t="shared" si="22"/>
        <v>55.5</v>
      </c>
      <c r="AH25">
        <f t="shared" si="22"/>
        <v>54.5</v>
      </c>
      <c r="AI25">
        <f t="shared" si="22"/>
        <v>53.5</v>
      </c>
      <c r="AJ25">
        <f t="shared" si="22"/>
        <v>52.5</v>
      </c>
      <c r="AK25">
        <f t="shared" si="22"/>
        <v>51.5</v>
      </c>
      <c r="AL25">
        <f t="shared" si="22"/>
        <v>50.5</v>
      </c>
      <c r="AM25">
        <f t="shared" si="22"/>
        <v>49.5</v>
      </c>
      <c r="AN25">
        <f t="shared" si="22"/>
        <v>48.5</v>
      </c>
      <c r="AO25">
        <f t="shared" si="22"/>
        <v>47.5</v>
      </c>
      <c r="AP25">
        <f t="shared" si="22"/>
        <v>46.5</v>
      </c>
      <c r="AQ25">
        <f t="shared" si="22"/>
        <v>45.5</v>
      </c>
      <c r="AR25">
        <f t="shared" si="22"/>
        <v>44.5</v>
      </c>
      <c r="AS25">
        <f t="shared" si="22"/>
        <v>43.5</v>
      </c>
      <c r="AT25">
        <f t="shared" si="22"/>
        <v>42.5</v>
      </c>
      <c r="AU25">
        <f t="shared" si="22"/>
        <v>41.5</v>
      </c>
      <c r="AV25">
        <f t="shared" si="22"/>
        <v>40.5</v>
      </c>
      <c r="AW25">
        <f t="shared" si="22"/>
        <v>39.5</v>
      </c>
      <c r="AX25">
        <f t="shared" si="22"/>
        <v>38.5</v>
      </c>
      <c r="AY25">
        <f t="shared" si="22"/>
        <v>37.5</v>
      </c>
      <c r="AZ25">
        <f t="shared" si="22"/>
        <v>36.5</v>
      </c>
      <c r="BA25">
        <f t="shared" si="22"/>
        <v>35.5</v>
      </c>
      <c r="BB25">
        <f t="shared" si="22"/>
        <v>34.5</v>
      </c>
      <c r="BC25">
        <f t="shared" si="22"/>
        <v>33.5</v>
      </c>
      <c r="BD25">
        <f t="shared" si="22"/>
        <v>32.5</v>
      </c>
      <c r="BE25">
        <f t="shared" si="22"/>
        <v>31.5</v>
      </c>
      <c r="BF25">
        <f t="shared" si="22"/>
        <v>30.5</v>
      </c>
      <c r="BG25">
        <f t="shared" si="22"/>
        <v>29.5</v>
      </c>
      <c r="BH25">
        <f t="shared" si="22"/>
        <v>28.5</v>
      </c>
      <c r="BI25">
        <f t="shared" si="22"/>
        <v>27.5</v>
      </c>
      <c r="BJ25">
        <f t="shared" si="22"/>
        <v>26.5</v>
      </c>
      <c r="BK25">
        <f t="shared" si="22"/>
        <v>25.5</v>
      </c>
      <c r="BL25">
        <f t="shared" si="22"/>
        <v>24.5</v>
      </c>
    </row>
    <row r="26" spans="1:64" x14ac:dyDescent="0.2">
      <c r="A26" s="23">
        <v>7.05</v>
      </c>
      <c r="B26" s="24">
        <f t="shared" si="9"/>
        <v>4.1964285714285712</v>
      </c>
      <c r="C26" s="25">
        <f t="shared" si="10"/>
        <v>858</v>
      </c>
      <c r="D26" s="26">
        <f>C26*B$3/B$4</f>
        <v>4.193548387096774</v>
      </c>
      <c r="E26" s="26">
        <f>D26/B$12</f>
        <v>7.0451612903225804</v>
      </c>
      <c r="F26" s="27">
        <f>(E26-B$2)/(B$1-B$2)*100</f>
        <v>3.225806451612887</v>
      </c>
      <c r="G26" s="26">
        <f>H$7*C26+I$7</f>
        <v>10</v>
      </c>
      <c r="H26" s="26">
        <f t="shared" si="11"/>
        <v>6.774193548387113</v>
      </c>
      <c r="I26" s="28">
        <f t="shared" si="12"/>
        <v>210.00000000000156</v>
      </c>
      <c r="M26" s="34">
        <f t="shared" si="1"/>
        <v>60.703812316715577</v>
      </c>
      <c r="N26">
        <f t="shared" si="2"/>
        <v>78</v>
      </c>
      <c r="O26">
        <f t="shared" ref="O26:BL26" si="23">$C42*$H$7+O$8</f>
        <v>77</v>
      </c>
      <c r="P26">
        <f t="shared" si="23"/>
        <v>76</v>
      </c>
      <c r="Q26">
        <f t="shared" si="23"/>
        <v>75</v>
      </c>
      <c r="R26">
        <f t="shared" si="23"/>
        <v>74</v>
      </c>
      <c r="S26">
        <f t="shared" si="23"/>
        <v>73</v>
      </c>
      <c r="T26">
        <f t="shared" si="23"/>
        <v>72</v>
      </c>
      <c r="U26">
        <f t="shared" si="23"/>
        <v>71</v>
      </c>
      <c r="V26">
        <f t="shared" si="23"/>
        <v>70</v>
      </c>
      <c r="W26">
        <f t="shared" si="23"/>
        <v>69</v>
      </c>
      <c r="X26">
        <f t="shared" si="23"/>
        <v>68</v>
      </c>
      <c r="Y26">
        <f t="shared" si="23"/>
        <v>67</v>
      </c>
      <c r="Z26">
        <f t="shared" si="23"/>
        <v>66</v>
      </c>
      <c r="AA26">
        <f t="shared" si="23"/>
        <v>65</v>
      </c>
      <c r="AB26">
        <f t="shared" si="23"/>
        <v>64</v>
      </c>
      <c r="AC26">
        <f t="shared" si="23"/>
        <v>63</v>
      </c>
      <c r="AD26">
        <f t="shared" si="23"/>
        <v>62</v>
      </c>
      <c r="AE26">
        <f t="shared" si="23"/>
        <v>61</v>
      </c>
      <c r="AF26">
        <f t="shared" si="23"/>
        <v>60</v>
      </c>
      <c r="AG26">
        <f t="shared" si="23"/>
        <v>59</v>
      </c>
      <c r="AH26">
        <f t="shared" si="23"/>
        <v>58</v>
      </c>
      <c r="AI26">
        <f t="shared" si="23"/>
        <v>57</v>
      </c>
      <c r="AJ26">
        <f t="shared" si="23"/>
        <v>56</v>
      </c>
      <c r="AK26">
        <f t="shared" si="23"/>
        <v>55</v>
      </c>
      <c r="AL26">
        <f t="shared" si="23"/>
        <v>54</v>
      </c>
      <c r="AM26">
        <f t="shared" si="23"/>
        <v>53</v>
      </c>
      <c r="AN26">
        <f t="shared" si="23"/>
        <v>52</v>
      </c>
      <c r="AO26">
        <f t="shared" si="23"/>
        <v>51</v>
      </c>
      <c r="AP26">
        <f t="shared" si="23"/>
        <v>50</v>
      </c>
      <c r="AQ26">
        <f t="shared" si="23"/>
        <v>49</v>
      </c>
      <c r="AR26">
        <f t="shared" si="23"/>
        <v>48</v>
      </c>
      <c r="AS26">
        <f t="shared" si="23"/>
        <v>47</v>
      </c>
      <c r="AT26">
        <f t="shared" si="23"/>
        <v>46</v>
      </c>
      <c r="AU26">
        <f t="shared" si="23"/>
        <v>45</v>
      </c>
      <c r="AV26">
        <f t="shared" si="23"/>
        <v>44</v>
      </c>
      <c r="AW26">
        <f t="shared" si="23"/>
        <v>43</v>
      </c>
      <c r="AX26">
        <f t="shared" si="23"/>
        <v>42</v>
      </c>
      <c r="AY26">
        <f t="shared" si="23"/>
        <v>41</v>
      </c>
      <c r="AZ26">
        <f t="shared" si="23"/>
        <v>40</v>
      </c>
      <c r="BA26">
        <f t="shared" si="23"/>
        <v>39</v>
      </c>
      <c r="BB26">
        <f t="shared" si="23"/>
        <v>38</v>
      </c>
      <c r="BC26">
        <f t="shared" si="23"/>
        <v>37</v>
      </c>
      <c r="BD26">
        <f t="shared" si="23"/>
        <v>36</v>
      </c>
      <c r="BE26">
        <f t="shared" si="23"/>
        <v>35</v>
      </c>
      <c r="BF26">
        <f t="shared" si="23"/>
        <v>34</v>
      </c>
      <c r="BG26">
        <f t="shared" si="23"/>
        <v>33</v>
      </c>
      <c r="BH26">
        <f t="shared" si="23"/>
        <v>32</v>
      </c>
      <c r="BI26">
        <f t="shared" si="23"/>
        <v>31</v>
      </c>
      <c r="BJ26">
        <f t="shared" si="23"/>
        <v>30</v>
      </c>
      <c r="BK26">
        <f t="shared" si="23"/>
        <v>29</v>
      </c>
      <c r="BL26">
        <f t="shared" si="23"/>
        <v>28</v>
      </c>
    </row>
    <row r="27" spans="1:64" x14ac:dyDescent="0.2">
      <c r="A27" s="23">
        <v>7.1</v>
      </c>
      <c r="B27" s="24">
        <f t="shared" si="9"/>
        <v>4.2261904761904763</v>
      </c>
      <c r="C27" s="25">
        <f t="shared" si="10"/>
        <v>864</v>
      </c>
      <c r="D27" s="26">
        <f>C27*B$3/B$4</f>
        <v>4.2228739002932549</v>
      </c>
      <c r="E27" s="26">
        <f>D27/B$12</f>
        <v>7.094428152492668</v>
      </c>
      <c r="F27" s="27">
        <f>(E27-B$2)/(B$1-B$2)*100</f>
        <v>6.7448680351905699</v>
      </c>
      <c r="G27" s="26">
        <f>H$7*C27+I$7</f>
        <v>13</v>
      </c>
      <c r="H27" s="26">
        <f t="shared" si="11"/>
        <v>6.2551319648094301</v>
      </c>
      <c r="I27" s="28">
        <f t="shared" si="12"/>
        <v>92.739130434783917</v>
      </c>
      <c r="M27" s="34">
        <f t="shared" si="1"/>
        <v>64.222873900293251</v>
      </c>
      <c r="N27">
        <f t="shared" si="2"/>
        <v>81</v>
      </c>
      <c r="O27">
        <f t="shared" ref="O27:BL27" si="24">$C43*$H$7+O$8</f>
        <v>80</v>
      </c>
      <c r="P27">
        <f t="shared" si="24"/>
        <v>79</v>
      </c>
      <c r="Q27">
        <f t="shared" si="24"/>
        <v>78</v>
      </c>
      <c r="R27">
        <f t="shared" si="24"/>
        <v>77</v>
      </c>
      <c r="S27">
        <f t="shared" si="24"/>
        <v>76</v>
      </c>
      <c r="T27">
        <f t="shared" si="24"/>
        <v>75</v>
      </c>
      <c r="U27">
        <f t="shared" si="24"/>
        <v>74</v>
      </c>
      <c r="V27">
        <f t="shared" si="24"/>
        <v>73</v>
      </c>
      <c r="W27">
        <f t="shared" si="24"/>
        <v>72</v>
      </c>
      <c r="X27">
        <f t="shared" si="24"/>
        <v>71</v>
      </c>
      <c r="Y27">
        <f t="shared" si="24"/>
        <v>70</v>
      </c>
      <c r="Z27">
        <f t="shared" si="24"/>
        <v>69</v>
      </c>
      <c r="AA27">
        <f t="shared" si="24"/>
        <v>68</v>
      </c>
      <c r="AB27">
        <f t="shared" si="24"/>
        <v>67</v>
      </c>
      <c r="AC27">
        <f t="shared" si="24"/>
        <v>66</v>
      </c>
      <c r="AD27">
        <f t="shared" si="24"/>
        <v>65</v>
      </c>
      <c r="AE27">
        <f t="shared" si="24"/>
        <v>64</v>
      </c>
      <c r="AF27">
        <f t="shared" si="24"/>
        <v>63</v>
      </c>
      <c r="AG27">
        <f t="shared" si="24"/>
        <v>62</v>
      </c>
      <c r="AH27">
        <f t="shared" si="24"/>
        <v>61</v>
      </c>
      <c r="AI27">
        <f t="shared" si="24"/>
        <v>60</v>
      </c>
      <c r="AJ27">
        <f t="shared" si="24"/>
        <v>59</v>
      </c>
      <c r="AK27">
        <f t="shared" si="24"/>
        <v>58</v>
      </c>
      <c r="AL27">
        <f t="shared" si="24"/>
        <v>57</v>
      </c>
      <c r="AM27">
        <f t="shared" si="24"/>
        <v>56</v>
      </c>
      <c r="AN27">
        <f t="shared" si="24"/>
        <v>55</v>
      </c>
      <c r="AO27">
        <f t="shared" si="24"/>
        <v>54</v>
      </c>
      <c r="AP27">
        <f t="shared" si="24"/>
        <v>53</v>
      </c>
      <c r="AQ27">
        <f t="shared" si="24"/>
        <v>52</v>
      </c>
      <c r="AR27">
        <f t="shared" si="24"/>
        <v>51</v>
      </c>
      <c r="AS27">
        <f t="shared" si="24"/>
        <v>50</v>
      </c>
      <c r="AT27">
        <f t="shared" si="24"/>
        <v>49</v>
      </c>
      <c r="AU27">
        <f t="shared" si="24"/>
        <v>48</v>
      </c>
      <c r="AV27">
        <f t="shared" si="24"/>
        <v>47</v>
      </c>
      <c r="AW27">
        <f t="shared" si="24"/>
        <v>46</v>
      </c>
      <c r="AX27">
        <f t="shared" si="24"/>
        <v>45</v>
      </c>
      <c r="AY27">
        <f t="shared" si="24"/>
        <v>44</v>
      </c>
      <c r="AZ27">
        <f t="shared" si="24"/>
        <v>43</v>
      </c>
      <c r="BA27">
        <f t="shared" si="24"/>
        <v>42</v>
      </c>
      <c r="BB27">
        <f t="shared" si="24"/>
        <v>41</v>
      </c>
      <c r="BC27">
        <f t="shared" si="24"/>
        <v>40</v>
      </c>
      <c r="BD27">
        <f t="shared" si="24"/>
        <v>39</v>
      </c>
      <c r="BE27">
        <f t="shared" si="24"/>
        <v>38</v>
      </c>
      <c r="BF27">
        <f t="shared" si="24"/>
        <v>37</v>
      </c>
      <c r="BG27">
        <f t="shared" si="24"/>
        <v>36</v>
      </c>
      <c r="BH27">
        <f t="shared" si="24"/>
        <v>35</v>
      </c>
      <c r="BI27">
        <f t="shared" si="24"/>
        <v>34</v>
      </c>
      <c r="BJ27">
        <f t="shared" si="24"/>
        <v>33</v>
      </c>
      <c r="BK27">
        <f t="shared" si="24"/>
        <v>32</v>
      </c>
      <c r="BL27">
        <f t="shared" si="24"/>
        <v>31</v>
      </c>
    </row>
    <row r="28" spans="1:64" x14ac:dyDescent="0.2">
      <c r="A28" s="23">
        <v>7.15</v>
      </c>
      <c r="B28" s="24">
        <f t="shared" si="9"/>
        <v>4.2559523809523814</v>
      </c>
      <c r="C28" s="25">
        <f t="shared" si="10"/>
        <v>870</v>
      </c>
      <c r="D28" s="26">
        <f>C28*B$3/B$4</f>
        <v>4.2521994134897358</v>
      </c>
      <c r="E28" s="26">
        <f>D28/B$12</f>
        <v>7.1436950146627565</v>
      </c>
      <c r="F28" s="27">
        <f>(E28-B$2)/(B$1-B$2)*100</f>
        <v>10.263929618768316</v>
      </c>
      <c r="G28" s="26">
        <f>H$7*C28+I$7</f>
        <v>16</v>
      </c>
      <c r="H28" s="26">
        <f t="shared" si="11"/>
        <v>5.7360703812316842</v>
      </c>
      <c r="I28" s="28">
        <f t="shared" si="12"/>
        <v>55.885714285714485</v>
      </c>
      <c r="M28" s="34">
        <f t="shared" si="1"/>
        <v>67.741935483871003</v>
      </c>
      <c r="N28">
        <f t="shared" si="2"/>
        <v>84</v>
      </c>
      <c r="O28">
        <f t="shared" ref="O28:BL28" si="25">$C44*$H$7+O$8</f>
        <v>83</v>
      </c>
      <c r="P28">
        <f t="shared" si="25"/>
        <v>82</v>
      </c>
      <c r="Q28">
        <f t="shared" si="25"/>
        <v>81</v>
      </c>
      <c r="R28">
        <f t="shared" si="25"/>
        <v>80</v>
      </c>
      <c r="S28">
        <f t="shared" si="25"/>
        <v>79</v>
      </c>
      <c r="T28">
        <f t="shared" si="25"/>
        <v>78</v>
      </c>
      <c r="U28">
        <f t="shared" si="25"/>
        <v>77</v>
      </c>
      <c r="V28">
        <f t="shared" si="25"/>
        <v>76</v>
      </c>
      <c r="W28">
        <f t="shared" si="25"/>
        <v>75</v>
      </c>
      <c r="X28">
        <f t="shared" si="25"/>
        <v>74</v>
      </c>
      <c r="Y28">
        <f t="shared" si="25"/>
        <v>73</v>
      </c>
      <c r="Z28">
        <f t="shared" si="25"/>
        <v>72</v>
      </c>
      <c r="AA28">
        <f t="shared" si="25"/>
        <v>71</v>
      </c>
      <c r="AB28">
        <f t="shared" si="25"/>
        <v>70</v>
      </c>
      <c r="AC28">
        <f t="shared" si="25"/>
        <v>69</v>
      </c>
      <c r="AD28">
        <f t="shared" si="25"/>
        <v>68</v>
      </c>
      <c r="AE28">
        <f t="shared" si="25"/>
        <v>67</v>
      </c>
      <c r="AF28">
        <f t="shared" si="25"/>
        <v>66</v>
      </c>
      <c r="AG28">
        <f t="shared" si="25"/>
        <v>65</v>
      </c>
      <c r="AH28">
        <f t="shared" si="25"/>
        <v>64</v>
      </c>
      <c r="AI28">
        <f t="shared" si="25"/>
        <v>63</v>
      </c>
      <c r="AJ28">
        <f t="shared" si="25"/>
        <v>62</v>
      </c>
      <c r="AK28">
        <f t="shared" si="25"/>
        <v>61</v>
      </c>
      <c r="AL28">
        <f t="shared" si="25"/>
        <v>60</v>
      </c>
      <c r="AM28">
        <f t="shared" si="25"/>
        <v>59</v>
      </c>
      <c r="AN28">
        <f t="shared" si="25"/>
        <v>58</v>
      </c>
      <c r="AO28">
        <f t="shared" si="25"/>
        <v>57</v>
      </c>
      <c r="AP28">
        <f t="shared" si="25"/>
        <v>56</v>
      </c>
      <c r="AQ28">
        <f t="shared" si="25"/>
        <v>55</v>
      </c>
      <c r="AR28">
        <f t="shared" si="25"/>
        <v>54</v>
      </c>
      <c r="AS28">
        <f t="shared" si="25"/>
        <v>53</v>
      </c>
      <c r="AT28">
        <f t="shared" si="25"/>
        <v>52</v>
      </c>
      <c r="AU28">
        <f t="shared" si="25"/>
        <v>51</v>
      </c>
      <c r="AV28">
        <f t="shared" si="25"/>
        <v>50</v>
      </c>
      <c r="AW28">
        <f t="shared" si="25"/>
        <v>49</v>
      </c>
      <c r="AX28">
        <f t="shared" si="25"/>
        <v>48</v>
      </c>
      <c r="AY28">
        <f t="shared" si="25"/>
        <v>47</v>
      </c>
      <c r="AZ28">
        <f t="shared" si="25"/>
        <v>46</v>
      </c>
      <c r="BA28">
        <f t="shared" si="25"/>
        <v>45</v>
      </c>
      <c r="BB28">
        <f t="shared" si="25"/>
        <v>44</v>
      </c>
      <c r="BC28">
        <f t="shared" si="25"/>
        <v>43</v>
      </c>
      <c r="BD28">
        <f t="shared" si="25"/>
        <v>42</v>
      </c>
      <c r="BE28">
        <f t="shared" si="25"/>
        <v>41</v>
      </c>
      <c r="BF28">
        <f t="shared" si="25"/>
        <v>40</v>
      </c>
      <c r="BG28">
        <f t="shared" si="25"/>
        <v>39</v>
      </c>
      <c r="BH28">
        <f t="shared" si="25"/>
        <v>38</v>
      </c>
      <c r="BI28">
        <f t="shared" si="25"/>
        <v>37</v>
      </c>
      <c r="BJ28">
        <f t="shared" si="25"/>
        <v>36</v>
      </c>
      <c r="BK28">
        <f t="shared" si="25"/>
        <v>35</v>
      </c>
      <c r="BL28">
        <f t="shared" si="25"/>
        <v>34</v>
      </c>
    </row>
    <row r="29" spans="1:64" x14ac:dyDescent="0.2">
      <c r="A29" s="23">
        <v>7.2</v>
      </c>
      <c r="B29" s="24">
        <f t="shared" si="9"/>
        <v>4.2857142857142856</v>
      </c>
      <c r="C29" s="25">
        <f t="shared" si="10"/>
        <v>876</v>
      </c>
      <c r="D29" s="26">
        <f>C29*B$3/B$4</f>
        <v>4.2815249266862168</v>
      </c>
      <c r="E29" s="26">
        <f>D29/B$12</f>
        <v>7.192961876832844</v>
      </c>
      <c r="F29" s="26">
        <f>(E29-B$2)/(B$1-B$2)*100</f>
        <v>13.782991202346</v>
      </c>
      <c r="G29" s="26">
        <f>H$7*C29+I$7</f>
        <v>19</v>
      </c>
      <c r="H29" s="26">
        <f t="shared" si="11"/>
        <v>5.2170087976539996</v>
      </c>
      <c r="I29" s="28">
        <f t="shared" si="12"/>
        <v>37.851063829787641</v>
      </c>
      <c r="M29" s="34">
        <f t="shared" si="1"/>
        <v>71.260997067448685</v>
      </c>
      <c r="N29">
        <f t="shared" si="2"/>
        <v>87</v>
      </c>
      <c r="O29">
        <f t="shared" ref="O29:BL29" si="26">$C45*$H$7+O$8</f>
        <v>86</v>
      </c>
      <c r="P29">
        <f t="shared" si="26"/>
        <v>85</v>
      </c>
      <c r="Q29">
        <f t="shared" si="26"/>
        <v>84</v>
      </c>
      <c r="R29">
        <f t="shared" si="26"/>
        <v>83</v>
      </c>
      <c r="S29">
        <f t="shared" si="26"/>
        <v>82</v>
      </c>
      <c r="T29">
        <f t="shared" si="26"/>
        <v>81</v>
      </c>
      <c r="U29">
        <f t="shared" si="26"/>
        <v>80</v>
      </c>
      <c r="V29">
        <f t="shared" si="26"/>
        <v>79</v>
      </c>
      <c r="W29">
        <f t="shared" si="26"/>
        <v>78</v>
      </c>
      <c r="X29">
        <f t="shared" si="26"/>
        <v>77</v>
      </c>
      <c r="Y29">
        <f t="shared" si="26"/>
        <v>76</v>
      </c>
      <c r="Z29">
        <f t="shared" si="26"/>
        <v>75</v>
      </c>
      <c r="AA29">
        <f t="shared" si="26"/>
        <v>74</v>
      </c>
      <c r="AB29">
        <f t="shared" si="26"/>
        <v>73</v>
      </c>
      <c r="AC29">
        <f t="shared" si="26"/>
        <v>72</v>
      </c>
      <c r="AD29">
        <f t="shared" si="26"/>
        <v>71</v>
      </c>
      <c r="AE29">
        <f t="shared" si="26"/>
        <v>70</v>
      </c>
      <c r="AF29">
        <f t="shared" si="26"/>
        <v>69</v>
      </c>
      <c r="AG29">
        <f t="shared" si="26"/>
        <v>68</v>
      </c>
      <c r="AH29">
        <f t="shared" si="26"/>
        <v>67</v>
      </c>
      <c r="AI29">
        <f t="shared" si="26"/>
        <v>66</v>
      </c>
      <c r="AJ29">
        <f t="shared" si="26"/>
        <v>65</v>
      </c>
      <c r="AK29">
        <f t="shared" si="26"/>
        <v>64</v>
      </c>
      <c r="AL29">
        <f t="shared" si="26"/>
        <v>63</v>
      </c>
      <c r="AM29">
        <f t="shared" si="26"/>
        <v>62</v>
      </c>
      <c r="AN29">
        <f t="shared" si="26"/>
        <v>61</v>
      </c>
      <c r="AO29">
        <f t="shared" si="26"/>
        <v>60</v>
      </c>
      <c r="AP29">
        <f t="shared" si="26"/>
        <v>59</v>
      </c>
      <c r="AQ29">
        <f t="shared" si="26"/>
        <v>58</v>
      </c>
      <c r="AR29">
        <f t="shared" si="26"/>
        <v>57</v>
      </c>
      <c r="AS29">
        <f t="shared" si="26"/>
        <v>56</v>
      </c>
      <c r="AT29">
        <f t="shared" si="26"/>
        <v>55</v>
      </c>
      <c r="AU29">
        <f t="shared" si="26"/>
        <v>54</v>
      </c>
      <c r="AV29">
        <f t="shared" si="26"/>
        <v>53</v>
      </c>
      <c r="AW29">
        <f t="shared" si="26"/>
        <v>52</v>
      </c>
      <c r="AX29">
        <f t="shared" si="26"/>
        <v>51</v>
      </c>
      <c r="AY29">
        <f t="shared" si="26"/>
        <v>50</v>
      </c>
      <c r="AZ29">
        <f t="shared" si="26"/>
        <v>49</v>
      </c>
      <c r="BA29">
        <f t="shared" si="26"/>
        <v>48</v>
      </c>
      <c r="BB29">
        <f t="shared" si="26"/>
        <v>47</v>
      </c>
      <c r="BC29">
        <f t="shared" si="26"/>
        <v>46</v>
      </c>
      <c r="BD29">
        <f t="shared" si="26"/>
        <v>45</v>
      </c>
      <c r="BE29">
        <f t="shared" si="26"/>
        <v>44</v>
      </c>
      <c r="BF29">
        <f t="shared" si="26"/>
        <v>43</v>
      </c>
      <c r="BG29">
        <f t="shared" si="26"/>
        <v>42</v>
      </c>
      <c r="BH29">
        <f t="shared" si="26"/>
        <v>41</v>
      </c>
      <c r="BI29">
        <f t="shared" si="26"/>
        <v>40</v>
      </c>
      <c r="BJ29">
        <f t="shared" si="26"/>
        <v>39</v>
      </c>
      <c r="BK29">
        <f t="shared" si="26"/>
        <v>38</v>
      </c>
      <c r="BL29">
        <f t="shared" si="26"/>
        <v>37</v>
      </c>
    </row>
    <row r="30" spans="1:64" x14ac:dyDescent="0.2">
      <c r="A30" s="23">
        <v>7.25</v>
      </c>
      <c r="B30" s="24">
        <f t="shared" si="9"/>
        <v>4.3154761904761907</v>
      </c>
      <c r="C30" s="25">
        <f t="shared" si="10"/>
        <v>882</v>
      </c>
      <c r="D30" s="26">
        <f>C30*B$3/B$4</f>
        <v>4.3108504398826977</v>
      </c>
      <c r="E30" s="26">
        <f>D30/B$12</f>
        <v>7.2422287390029325</v>
      </c>
      <c r="F30" s="26">
        <f>(E30-B$2)/(B$1-B$2)*100</f>
        <v>17.302052785923745</v>
      </c>
      <c r="G30" s="26">
        <f>H$7*C30+I$7</f>
        <v>22</v>
      </c>
      <c r="H30" s="26">
        <f t="shared" si="11"/>
        <v>4.6979472140762546</v>
      </c>
      <c r="I30" s="28">
        <f t="shared" si="12"/>
        <v>27.152542372881417</v>
      </c>
      <c r="M30" s="34">
        <f t="shared" si="1"/>
        <v>74.780058651026366</v>
      </c>
      <c r="N30">
        <f t="shared" si="2"/>
        <v>90</v>
      </c>
      <c r="O30">
        <f t="shared" ref="O30:BL30" si="27">$C46*$H$7+O$8</f>
        <v>89</v>
      </c>
      <c r="P30">
        <f t="shared" si="27"/>
        <v>88</v>
      </c>
      <c r="Q30">
        <f t="shared" si="27"/>
        <v>87</v>
      </c>
      <c r="R30">
        <f t="shared" si="27"/>
        <v>86</v>
      </c>
      <c r="S30">
        <f t="shared" si="27"/>
        <v>85</v>
      </c>
      <c r="T30">
        <f t="shared" si="27"/>
        <v>84</v>
      </c>
      <c r="U30">
        <f t="shared" si="27"/>
        <v>83</v>
      </c>
      <c r="V30">
        <f t="shared" si="27"/>
        <v>82</v>
      </c>
      <c r="W30">
        <f t="shared" si="27"/>
        <v>81</v>
      </c>
      <c r="X30">
        <f t="shared" si="27"/>
        <v>80</v>
      </c>
      <c r="Y30">
        <f t="shared" si="27"/>
        <v>79</v>
      </c>
      <c r="Z30">
        <f t="shared" si="27"/>
        <v>78</v>
      </c>
      <c r="AA30">
        <f t="shared" si="27"/>
        <v>77</v>
      </c>
      <c r="AB30">
        <f t="shared" si="27"/>
        <v>76</v>
      </c>
      <c r="AC30">
        <f t="shared" si="27"/>
        <v>75</v>
      </c>
      <c r="AD30">
        <f t="shared" si="27"/>
        <v>74</v>
      </c>
      <c r="AE30">
        <f t="shared" si="27"/>
        <v>73</v>
      </c>
      <c r="AF30">
        <f t="shared" si="27"/>
        <v>72</v>
      </c>
      <c r="AG30">
        <f t="shared" si="27"/>
        <v>71</v>
      </c>
      <c r="AH30">
        <f t="shared" si="27"/>
        <v>70</v>
      </c>
      <c r="AI30">
        <f t="shared" si="27"/>
        <v>69</v>
      </c>
      <c r="AJ30">
        <f t="shared" si="27"/>
        <v>68</v>
      </c>
      <c r="AK30">
        <f t="shared" si="27"/>
        <v>67</v>
      </c>
      <c r="AL30">
        <f t="shared" si="27"/>
        <v>66</v>
      </c>
      <c r="AM30">
        <f t="shared" si="27"/>
        <v>65</v>
      </c>
      <c r="AN30">
        <f t="shared" si="27"/>
        <v>64</v>
      </c>
      <c r="AO30">
        <f t="shared" si="27"/>
        <v>63</v>
      </c>
      <c r="AP30">
        <f t="shared" si="27"/>
        <v>62</v>
      </c>
      <c r="AQ30">
        <f t="shared" si="27"/>
        <v>61</v>
      </c>
      <c r="AR30">
        <f t="shared" si="27"/>
        <v>60</v>
      </c>
      <c r="AS30">
        <f t="shared" si="27"/>
        <v>59</v>
      </c>
      <c r="AT30">
        <f t="shared" si="27"/>
        <v>58</v>
      </c>
      <c r="AU30">
        <f t="shared" si="27"/>
        <v>57</v>
      </c>
      <c r="AV30">
        <f t="shared" si="27"/>
        <v>56</v>
      </c>
      <c r="AW30">
        <f t="shared" si="27"/>
        <v>55</v>
      </c>
      <c r="AX30">
        <f t="shared" si="27"/>
        <v>54</v>
      </c>
      <c r="AY30">
        <f t="shared" si="27"/>
        <v>53</v>
      </c>
      <c r="AZ30">
        <f t="shared" si="27"/>
        <v>52</v>
      </c>
      <c r="BA30">
        <f t="shared" si="27"/>
        <v>51</v>
      </c>
      <c r="BB30">
        <f t="shared" si="27"/>
        <v>50</v>
      </c>
      <c r="BC30">
        <f t="shared" si="27"/>
        <v>49</v>
      </c>
      <c r="BD30">
        <f t="shared" si="27"/>
        <v>48</v>
      </c>
      <c r="BE30">
        <f t="shared" si="27"/>
        <v>47</v>
      </c>
      <c r="BF30">
        <f t="shared" si="27"/>
        <v>46</v>
      </c>
      <c r="BG30">
        <f t="shared" si="27"/>
        <v>45</v>
      </c>
      <c r="BH30">
        <f t="shared" si="27"/>
        <v>44</v>
      </c>
      <c r="BI30">
        <f t="shared" si="27"/>
        <v>43</v>
      </c>
      <c r="BJ30">
        <f t="shared" si="27"/>
        <v>42</v>
      </c>
      <c r="BK30">
        <f t="shared" si="27"/>
        <v>41</v>
      </c>
      <c r="BL30">
        <f t="shared" si="27"/>
        <v>40</v>
      </c>
    </row>
    <row r="31" spans="1:64" x14ac:dyDescent="0.2">
      <c r="A31" s="23">
        <v>7.3</v>
      </c>
      <c r="B31" s="24">
        <f t="shared" si="9"/>
        <v>4.3452380952380949</v>
      </c>
      <c r="C31" s="25">
        <f t="shared" si="10"/>
        <v>889</v>
      </c>
      <c r="D31" s="26">
        <f>C31*B$3/B$4</f>
        <v>4.3450635386119254</v>
      </c>
      <c r="E31" s="26">
        <f>D31/B$12</f>
        <v>7.2997067448680344</v>
      </c>
      <c r="F31" s="26">
        <f>(E31-B$2)/(B$1-B$2)*100</f>
        <v>21.40762463343102</v>
      </c>
      <c r="G31" s="26">
        <f>H$7*C31+I$7</f>
        <v>25.5</v>
      </c>
      <c r="H31" s="26">
        <f t="shared" si="11"/>
        <v>4.0923753665689802</v>
      </c>
      <c r="I31" s="28">
        <f t="shared" si="12"/>
        <v>19.116438356164746</v>
      </c>
      <c r="M31" s="34">
        <f t="shared" si="1"/>
        <v>78.299120234604061</v>
      </c>
      <c r="N31">
        <f t="shared" si="2"/>
        <v>93</v>
      </c>
      <c r="O31">
        <f t="shared" ref="O31:BL31" si="28">$C47*$H$7+O$8</f>
        <v>92</v>
      </c>
      <c r="P31">
        <f t="shared" si="28"/>
        <v>91</v>
      </c>
      <c r="Q31">
        <f t="shared" si="28"/>
        <v>90</v>
      </c>
      <c r="R31">
        <f t="shared" si="28"/>
        <v>89</v>
      </c>
      <c r="S31">
        <f t="shared" si="28"/>
        <v>88</v>
      </c>
      <c r="T31">
        <f t="shared" si="28"/>
        <v>87</v>
      </c>
      <c r="U31">
        <f t="shared" si="28"/>
        <v>86</v>
      </c>
      <c r="V31">
        <f t="shared" si="28"/>
        <v>85</v>
      </c>
      <c r="W31">
        <f t="shared" si="28"/>
        <v>84</v>
      </c>
      <c r="X31">
        <f t="shared" si="28"/>
        <v>83</v>
      </c>
      <c r="Y31">
        <f t="shared" si="28"/>
        <v>82</v>
      </c>
      <c r="Z31">
        <f t="shared" si="28"/>
        <v>81</v>
      </c>
      <c r="AA31">
        <f t="shared" si="28"/>
        <v>80</v>
      </c>
      <c r="AB31">
        <f t="shared" si="28"/>
        <v>79</v>
      </c>
      <c r="AC31">
        <f t="shared" si="28"/>
        <v>78</v>
      </c>
      <c r="AD31">
        <f t="shared" si="28"/>
        <v>77</v>
      </c>
      <c r="AE31">
        <f t="shared" si="28"/>
        <v>76</v>
      </c>
      <c r="AF31">
        <f t="shared" si="28"/>
        <v>75</v>
      </c>
      <c r="AG31">
        <f t="shared" si="28"/>
        <v>74</v>
      </c>
      <c r="AH31">
        <f t="shared" si="28"/>
        <v>73</v>
      </c>
      <c r="AI31">
        <f t="shared" si="28"/>
        <v>72</v>
      </c>
      <c r="AJ31">
        <f t="shared" si="28"/>
        <v>71</v>
      </c>
      <c r="AK31">
        <f t="shared" si="28"/>
        <v>70</v>
      </c>
      <c r="AL31">
        <f t="shared" si="28"/>
        <v>69</v>
      </c>
      <c r="AM31">
        <f t="shared" si="28"/>
        <v>68</v>
      </c>
      <c r="AN31">
        <f t="shared" si="28"/>
        <v>67</v>
      </c>
      <c r="AO31">
        <f t="shared" si="28"/>
        <v>66</v>
      </c>
      <c r="AP31">
        <f t="shared" si="28"/>
        <v>65</v>
      </c>
      <c r="AQ31">
        <f t="shared" si="28"/>
        <v>64</v>
      </c>
      <c r="AR31">
        <f t="shared" si="28"/>
        <v>63</v>
      </c>
      <c r="AS31">
        <f t="shared" si="28"/>
        <v>62</v>
      </c>
      <c r="AT31">
        <f t="shared" si="28"/>
        <v>61</v>
      </c>
      <c r="AU31">
        <f t="shared" si="28"/>
        <v>60</v>
      </c>
      <c r="AV31">
        <f t="shared" si="28"/>
        <v>59</v>
      </c>
      <c r="AW31">
        <f t="shared" si="28"/>
        <v>58</v>
      </c>
      <c r="AX31">
        <f t="shared" si="28"/>
        <v>57</v>
      </c>
      <c r="AY31">
        <f t="shared" si="28"/>
        <v>56</v>
      </c>
      <c r="AZ31">
        <f t="shared" si="28"/>
        <v>55</v>
      </c>
      <c r="BA31">
        <f t="shared" si="28"/>
        <v>54</v>
      </c>
      <c r="BB31">
        <f t="shared" si="28"/>
        <v>53</v>
      </c>
      <c r="BC31">
        <f t="shared" si="28"/>
        <v>52</v>
      </c>
      <c r="BD31">
        <f t="shared" si="28"/>
        <v>51</v>
      </c>
      <c r="BE31">
        <f t="shared" si="28"/>
        <v>50</v>
      </c>
      <c r="BF31">
        <f t="shared" si="28"/>
        <v>49</v>
      </c>
      <c r="BG31">
        <f t="shared" si="28"/>
        <v>48</v>
      </c>
      <c r="BH31">
        <f t="shared" si="28"/>
        <v>47</v>
      </c>
      <c r="BI31">
        <f t="shared" si="28"/>
        <v>46</v>
      </c>
      <c r="BJ31">
        <f t="shared" si="28"/>
        <v>45</v>
      </c>
      <c r="BK31">
        <f t="shared" si="28"/>
        <v>44</v>
      </c>
      <c r="BL31">
        <f t="shared" si="28"/>
        <v>43</v>
      </c>
    </row>
    <row r="32" spans="1:64" x14ac:dyDescent="0.2">
      <c r="A32" s="23">
        <v>7.35</v>
      </c>
      <c r="B32" s="24">
        <f t="shared" si="9"/>
        <v>4.375</v>
      </c>
      <c r="C32" s="25">
        <f t="shared" si="10"/>
        <v>895</v>
      </c>
      <c r="D32" s="26">
        <f>C32*B$3/B$4</f>
        <v>4.3743890518084063</v>
      </c>
      <c r="E32" s="26">
        <f>D32/B$12</f>
        <v>7.3489736070381229</v>
      </c>
      <c r="F32" s="26">
        <f>(E32-B$2)/(B$1-B$2)*100</f>
        <v>24.926686217008768</v>
      </c>
      <c r="G32" s="26">
        <f>H$7*C32+I$7</f>
        <v>28.5</v>
      </c>
      <c r="H32" s="26">
        <f t="shared" si="11"/>
        <v>3.5733137829912316</v>
      </c>
      <c r="I32" s="28">
        <f t="shared" si="12"/>
        <v>14.335294117647193</v>
      </c>
      <c r="M32" s="34">
        <f t="shared" si="1"/>
        <v>81.81818181818187</v>
      </c>
      <c r="N32">
        <f t="shared" si="2"/>
        <v>96</v>
      </c>
      <c r="O32">
        <f t="shared" ref="O32:BL32" si="29">$C48*$H$7+O$8</f>
        <v>95</v>
      </c>
      <c r="P32">
        <f t="shared" si="29"/>
        <v>94</v>
      </c>
      <c r="Q32">
        <f t="shared" si="29"/>
        <v>93</v>
      </c>
      <c r="R32">
        <f t="shared" si="29"/>
        <v>92</v>
      </c>
      <c r="S32">
        <f t="shared" si="29"/>
        <v>91</v>
      </c>
      <c r="T32">
        <f t="shared" si="29"/>
        <v>90</v>
      </c>
      <c r="U32">
        <f t="shared" si="29"/>
        <v>89</v>
      </c>
      <c r="V32">
        <f t="shared" si="29"/>
        <v>88</v>
      </c>
      <c r="W32">
        <f t="shared" si="29"/>
        <v>87</v>
      </c>
      <c r="X32">
        <f t="shared" si="29"/>
        <v>86</v>
      </c>
      <c r="Y32">
        <f t="shared" si="29"/>
        <v>85</v>
      </c>
      <c r="Z32">
        <f t="shared" si="29"/>
        <v>84</v>
      </c>
      <c r="AA32">
        <f t="shared" si="29"/>
        <v>83</v>
      </c>
      <c r="AB32">
        <f t="shared" si="29"/>
        <v>82</v>
      </c>
      <c r="AC32">
        <f t="shared" si="29"/>
        <v>81</v>
      </c>
      <c r="AD32">
        <f t="shared" si="29"/>
        <v>80</v>
      </c>
      <c r="AE32">
        <f t="shared" si="29"/>
        <v>79</v>
      </c>
      <c r="AF32">
        <f t="shared" si="29"/>
        <v>78</v>
      </c>
      <c r="AG32">
        <f t="shared" si="29"/>
        <v>77</v>
      </c>
      <c r="AH32">
        <f t="shared" si="29"/>
        <v>76</v>
      </c>
      <c r="AI32">
        <f t="shared" si="29"/>
        <v>75</v>
      </c>
      <c r="AJ32">
        <f t="shared" si="29"/>
        <v>74</v>
      </c>
      <c r="AK32">
        <f t="shared" si="29"/>
        <v>73</v>
      </c>
      <c r="AL32">
        <f t="shared" si="29"/>
        <v>72</v>
      </c>
      <c r="AM32">
        <f t="shared" si="29"/>
        <v>71</v>
      </c>
      <c r="AN32">
        <f t="shared" si="29"/>
        <v>70</v>
      </c>
      <c r="AO32">
        <f t="shared" si="29"/>
        <v>69</v>
      </c>
      <c r="AP32">
        <f t="shared" si="29"/>
        <v>68</v>
      </c>
      <c r="AQ32">
        <f t="shared" si="29"/>
        <v>67</v>
      </c>
      <c r="AR32">
        <f t="shared" si="29"/>
        <v>66</v>
      </c>
      <c r="AS32">
        <f t="shared" si="29"/>
        <v>65</v>
      </c>
      <c r="AT32">
        <f t="shared" si="29"/>
        <v>64</v>
      </c>
      <c r="AU32">
        <f t="shared" si="29"/>
        <v>63</v>
      </c>
      <c r="AV32">
        <f t="shared" si="29"/>
        <v>62</v>
      </c>
      <c r="AW32">
        <f t="shared" si="29"/>
        <v>61</v>
      </c>
      <c r="AX32">
        <f t="shared" si="29"/>
        <v>60</v>
      </c>
      <c r="AY32">
        <f t="shared" si="29"/>
        <v>59</v>
      </c>
      <c r="AZ32">
        <f t="shared" si="29"/>
        <v>58</v>
      </c>
      <c r="BA32">
        <f t="shared" si="29"/>
        <v>57</v>
      </c>
      <c r="BB32">
        <f t="shared" si="29"/>
        <v>56</v>
      </c>
      <c r="BC32">
        <f t="shared" si="29"/>
        <v>55</v>
      </c>
      <c r="BD32">
        <f t="shared" si="29"/>
        <v>54</v>
      </c>
      <c r="BE32">
        <f t="shared" si="29"/>
        <v>53</v>
      </c>
      <c r="BF32">
        <f t="shared" si="29"/>
        <v>52</v>
      </c>
      <c r="BG32">
        <f t="shared" si="29"/>
        <v>51</v>
      </c>
      <c r="BH32">
        <f t="shared" si="29"/>
        <v>50</v>
      </c>
      <c r="BI32">
        <f t="shared" si="29"/>
        <v>49</v>
      </c>
      <c r="BJ32">
        <f t="shared" si="29"/>
        <v>48</v>
      </c>
      <c r="BK32">
        <f t="shared" si="29"/>
        <v>47</v>
      </c>
      <c r="BL32">
        <f t="shared" si="29"/>
        <v>46</v>
      </c>
    </row>
    <row r="33" spans="1:64" x14ac:dyDescent="0.2">
      <c r="A33" s="23">
        <v>7.4</v>
      </c>
      <c r="B33" s="24">
        <f t="shared" si="9"/>
        <v>4.4047619047619051</v>
      </c>
      <c r="C33" s="25">
        <f t="shared" si="10"/>
        <v>901</v>
      </c>
      <c r="D33" s="26">
        <f>C33*B$3/B$4</f>
        <v>4.4037145650048872</v>
      </c>
      <c r="E33" s="26">
        <f>D33/B$12</f>
        <v>7.3982404692082104</v>
      </c>
      <c r="F33" s="26">
        <f>(E33-B$2)/(B$1-B$2)*100</f>
        <v>28.445747800586453</v>
      </c>
      <c r="G33" s="26">
        <f>H$7*C33+I$7</f>
        <v>31.5</v>
      </c>
      <c r="H33" s="26">
        <f t="shared" si="11"/>
        <v>3.054252199413547</v>
      </c>
      <c r="I33" s="28">
        <f t="shared" si="12"/>
        <v>10.737113402062079</v>
      </c>
      <c r="M33" s="34">
        <f t="shared" si="1"/>
        <v>85.337243401759537</v>
      </c>
      <c r="N33">
        <f t="shared" si="2"/>
        <v>99</v>
      </c>
      <c r="O33">
        <f t="shared" ref="O33:BL33" si="30">$C49*$H$7+O$8</f>
        <v>98</v>
      </c>
      <c r="P33">
        <f t="shared" si="30"/>
        <v>97</v>
      </c>
      <c r="Q33">
        <f t="shared" si="30"/>
        <v>96</v>
      </c>
      <c r="R33">
        <f t="shared" si="30"/>
        <v>95</v>
      </c>
      <c r="S33">
        <f t="shared" si="30"/>
        <v>94</v>
      </c>
      <c r="T33">
        <f t="shared" si="30"/>
        <v>93</v>
      </c>
      <c r="U33">
        <f t="shared" si="30"/>
        <v>92</v>
      </c>
      <c r="V33">
        <f t="shared" si="30"/>
        <v>91</v>
      </c>
      <c r="W33">
        <f t="shared" si="30"/>
        <v>90</v>
      </c>
      <c r="X33">
        <f t="shared" si="30"/>
        <v>89</v>
      </c>
      <c r="Y33">
        <f t="shared" si="30"/>
        <v>88</v>
      </c>
      <c r="Z33">
        <f t="shared" si="30"/>
        <v>87</v>
      </c>
      <c r="AA33">
        <f t="shared" si="30"/>
        <v>86</v>
      </c>
      <c r="AB33">
        <f t="shared" si="30"/>
        <v>85</v>
      </c>
      <c r="AC33">
        <f t="shared" si="30"/>
        <v>84</v>
      </c>
      <c r="AD33">
        <f t="shared" si="30"/>
        <v>83</v>
      </c>
      <c r="AE33">
        <f t="shared" si="30"/>
        <v>82</v>
      </c>
      <c r="AF33">
        <f t="shared" si="30"/>
        <v>81</v>
      </c>
      <c r="AG33">
        <f t="shared" si="30"/>
        <v>80</v>
      </c>
      <c r="AH33">
        <f t="shared" si="30"/>
        <v>79</v>
      </c>
      <c r="AI33">
        <f t="shared" si="30"/>
        <v>78</v>
      </c>
      <c r="AJ33">
        <f t="shared" si="30"/>
        <v>77</v>
      </c>
      <c r="AK33">
        <f t="shared" si="30"/>
        <v>76</v>
      </c>
      <c r="AL33">
        <f t="shared" si="30"/>
        <v>75</v>
      </c>
      <c r="AM33">
        <f t="shared" si="30"/>
        <v>74</v>
      </c>
      <c r="AN33">
        <f t="shared" si="30"/>
        <v>73</v>
      </c>
      <c r="AO33">
        <f t="shared" si="30"/>
        <v>72</v>
      </c>
      <c r="AP33">
        <f t="shared" si="30"/>
        <v>71</v>
      </c>
      <c r="AQ33">
        <f t="shared" si="30"/>
        <v>70</v>
      </c>
      <c r="AR33">
        <f t="shared" si="30"/>
        <v>69</v>
      </c>
      <c r="AS33">
        <f t="shared" si="30"/>
        <v>68</v>
      </c>
      <c r="AT33">
        <f t="shared" si="30"/>
        <v>67</v>
      </c>
      <c r="AU33">
        <f t="shared" si="30"/>
        <v>66</v>
      </c>
      <c r="AV33">
        <f t="shared" si="30"/>
        <v>65</v>
      </c>
      <c r="AW33">
        <f t="shared" si="30"/>
        <v>64</v>
      </c>
      <c r="AX33">
        <f t="shared" si="30"/>
        <v>63</v>
      </c>
      <c r="AY33">
        <f t="shared" si="30"/>
        <v>62</v>
      </c>
      <c r="AZ33">
        <f t="shared" si="30"/>
        <v>61</v>
      </c>
      <c r="BA33">
        <f t="shared" si="30"/>
        <v>60</v>
      </c>
      <c r="BB33">
        <f t="shared" si="30"/>
        <v>59</v>
      </c>
      <c r="BC33">
        <f t="shared" si="30"/>
        <v>58</v>
      </c>
      <c r="BD33">
        <f t="shared" si="30"/>
        <v>57</v>
      </c>
      <c r="BE33">
        <f t="shared" si="30"/>
        <v>56</v>
      </c>
      <c r="BF33">
        <f t="shared" si="30"/>
        <v>55</v>
      </c>
      <c r="BG33">
        <f t="shared" si="30"/>
        <v>54</v>
      </c>
      <c r="BH33">
        <f t="shared" si="30"/>
        <v>53</v>
      </c>
      <c r="BI33">
        <f t="shared" si="30"/>
        <v>52</v>
      </c>
      <c r="BJ33">
        <f t="shared" si="30"/>
        <v>51</v>
      </c>
      <c r="BK33">
        <f t="shared" si="30"/>
        <v>50</v>
      </c>
      <c r="BL33">
        <f t="shared" si="30"/>
        <v>49</v>
      </c>
    </row>
    <row r="34" spans="1:64" x14ac:dyDescent="0.2">
      <c r="A34" s="23">
        <v>7.45</v>
      </c>
      <c r="B34" s="24">
        <f t="shared" si="9"/>
        <v>4.4345238095238093</v>
      </c>
      <c r="C34" s="25">
        <f t="shared" si="10"/>
        <v>907</v>
      </c>
      <c r="D34" s="26">
        <f>C34*B$3/B$4</f>
        <v>4.4330400782013681</v>
      </c>
      <c r="E34" s="26">
        <f>D34/B$12</f>
        <v>7.4475073313782989</v>
      </c>
      <c r="F34" s="26">
        <f>(E34-B$2)/(B$1-B$2)*100</f>
        <v>31.964809384164202</v>
      </c>
      <c r="G34" s="26">
        <f>H$7*C34+I$7</f>
        <v>34.5</v>
      </c>
      <c r="H34" s="26">
        <f t="shared" si="11"/>
        <v>2.5351906158357984</v>
      </c>
      <c r="I34" s="28">
        <f t="shared" si="12"/>
        <v>7.9311926605505301</v>
      </c>
      <c r="M34" s="34">
        <f t="shared" si="1"/>
        <v>88.856304985337232</v>
      </c>
      <c r="N34">
        <f t="shared" si="2"/>
        <v>102</v>
      </c>
      <c r="O34">
        <f t="shared" ref="O34:BL34" si="31">$C50*$H$7+O$8</f>
        <v>101</v>
      </c>
      <c r="P34">
        <f t="shared" si="31"/>
        <v>100</v>
      </c>
      <c r="Q34">
        <f t="shared" si="31"/>
        <v>99</v>
      </c>
      <c r="R34">
        <f t="shared" si="31"/>
        <v>98</v>
      </c>
      <c r="S34">
        <f t="shared" si="31"/>
        <v>97</v>
      </c>
      <c r="T34">
        <f t="shared" si="31"/>
        <v>96</v>
      </c>
      <c r="U34">
        <f t="shared" si="31"/>
        <v>95</v>
      </c>
      <c r="V34">
        <f t="shared" si="31"/>
        <v>94</v>
      </c>
      <c r="W34">
        <f t="shared" si="31"/>
        <v>93</v>
      </c>
      <c r="X34">
        <f t="shared" si="31"/>
        <v>92</v>
      </c>
      <c r="Y34">
        <f t="shared" si="31"/>
        <v>91</v>
      </c>
      <c r="Z34">
        <f t="shared" si="31"/>
        <v>90</v>
      </c>
      <c r="AA34">
        <f t="shared" si="31"/>
        <v>89</v>
      </c>
      <c r="AB34">
        <f t="shared" si="31"/>
        <v>88</v>
      </c>
      <c r="AC34">
        <f t="shared" si="31"/>
        <v>87</v>
      </c>
      <c r="AD34">
        <f t="shared" si="31"/>
        <v>86</v>
      </c>
      <c r="AE34">
        <f t="shared" si="31"/>
        <v>85</v>
      </c>
      <c r="AF34">
        <f t="shared" si="31"/>
        <v>84</v>
      </c>
      <c r="AG34">
        <f t="shared" si="31"/>
        <v>83</v>
      </c>
      <c r="AH34">
        <f t="shared" si="31"/>
        <v>82</v>
      </c>
      <c r="AI34">
        <f t="shared" si="31"/>
        <v>81</v>
      </c>
      <c r="AJ34">
        <f t="shared" si="31"/>
        <v>80</v>
      </c>
      <c r="AK34">
        <f t="shared" si="31"/>
        <v>79</v>
      </c>
      <c r="AL34">
        <f t="shared" si="31"/>
        <v>78</v>
      </c>
      <c r="AM34">
        <f t="shared" si="31"/>
        <v>77</v>
      </c>
      <c r="AN34">
        <f t="shared" si="31"/>
        <v>76</v>
      </c>
      <c r="AO34">
        <f t="shared" si="31"/>
        <v>75</v>
      </c>
      <c r="AP34">
        <f t="shared" si="31"/>
        <v>74</v>
      </c>
      <c r="AQ34">
        <f t="shared" si="31"/>
        <v>73</v>
      </c>
      <c r="AR34">
        <f t="shared" si="31"/>
        <v>72</v>
      </c>
      <c r="AS34">
        <f t="shared" si="31"/>
        <v>71</v>
      </c>
      <c r="AT34">
        <f t="shared" si="31"/>
        <v>70</v>
      </c>
      <c r="AU34">
        <f t="shared" si="31"/>
        <v>69</v>
      </c>
      <c r="AV34">
        <f t="shared" si="31"/>
        <v>68</v>
      </c>
      <c r="AW34">
        <f t="shared" si="31"/>
        <v>67</v>
      </c>
      <c r="AX34">
        <f t="shared" si="31"/>
        <v>66</v>
      </c>
      <c r="AY34">
        <f t="shared" si="31"/>
        <v>65</v>
      </c>
      <c r="AZ34">
        <f t="shared" si="31"/>
        <v>64</v>
      </c>
      <c r="BA34">
        <f t="shared" si="31"/>
        <v>63</v>
      </c>
      <c r="BB34">
        <f t="shared" si="31"/>
        <v>62</v>
      </c>
      <c r="BC34">
        <f t="shared" si="31"/>
        <v>61</v>
      </c>
      <c r="BD34">
        <f t="shared" si="31"/>
        <v>60</v>
      </c>
      <c r="BE34">
        <f t="shared" si="31"/>
        <v>59</v>
      </c>
      <c r="BF34">
        <f t="shared" si="31"/>
        <v>58</v>
      </c>
      <c r="BG34">
        <f t="shared" si="31"/>
        <v>57</v>
      </c>
      <c r="BH34">
        <f t="shared" si="31"/>
        <v>56</v>
      </c>
      <c r="BI34">
        <f t="shared" si="31"/>
        <v>55</v>
      </c>
      <c r="BJ34">
        <f t="shared" si="31"/>
        <v>54</v>
      </c>
      <c r="BK34">
        <f t="shared" si="31"/>
        <v>53</v>
      </c>
      <c r="BL34">
        <f t="shared" si="31"/>
        <v>52</v>
      </c>
    </row>
    <row r="35" spans="1:64" x14ac:dyDescent="0.2">
      <c r="A35" s="23">
        <v>7.5</v>
      </c>
      <c r="B35" s="24">
        <f t="shared" si="9"/>
        <v>4.4642857142857144</v>
      </c>
      <c r="C35" s="25">
        <f t="shared" si="10"/>
        <v>913</v>
      </c>
      <c r="D35" s="26">
        <f>C35*B$3/B$4</f>
        <v>4.4623655913978491</v>
      </c>
      <c r="E35" s="26">
        <f>D35/B$12</f>
        <v>7.4967741935483865</v>
      </c>
      <c r="F35" s="26">
        <f>(E35-B$2)/(B$1-B$2)*100</f>
        <v>35.483870967741879</v>
      </c>
      <c r="G35" s="26">
        <f>H$7*C35+I$7</f>
        <v>37.5</v>
      </c>
      <c r="H35" s="26">
        <f t="shared" si="11"/>
        <v>2.0161290322581209</v>
      </c>
      <c r="I35" s="28">
        <f t="shared" si="12"/>
        <v>5.6818181818183495</v>
      </c>
      <c r="M35" s="34">
        <f t="shared" si="1"/>
        <v>92.375366568914913</v>
      </c>
      <c r="N35">
        <f t="shared" si="2"/>
        <v>105</v>
      </c>
      <c r="O35">
        <f t="shared" ref="O35:BL35" si="32">$C51*$H$7+O$8</f>
        <v>104</v>
      </c>
      <c r="P35">
        <f t="shared" si="32"/>
        <v>103</v>
      </c>
      <c r="Q35">
        <f t="shared" si="32"/>
        <v>102</v>
      </c>
      <c r="R35">
        <f t="shared" si="32"/>
        <v>101</v>
      </c>
      <c r="S35">
        <f t="shared" si="32"/>
        <v>100</v>
      </c>
      <c r="T35">
        <f t="shared" si="32"/>
        <v>99</v>
      </c>
      <c r="U35">
        <f t="shared" si="32"/>
        <v>98</v>
      </c>
      <c r="V35">
        <f t="shared" si="32"/>
        <v>97</v>
      </c>
      <c r="W35">
        <f t="shared" si="32"/>
        <v>96</v>
      </c>
      <c r="X35">
        <f t="shared" si="32"/>
        <v>95</v>
      </c>
      <c r="Y35">
        <f t="shared" si="32"/>
        <v>94</v>
      </c>
      <c r="Z35">
        <f t="shared" si="32"/>
        <v>93</v>
      </c>
      <c r="AA35">
        <f t="shared" si="32"/>
        <v>92</v>
      </c>
      <c r="AB35">
        <f t="shared" si="32"/>
        <v>91</v>
      </c>
      <c r="AC35">
        <f t="shared" si="32"/>
        <v>90</v>
      </c>
      <c r="AD35">
        <f t="shared" si="32"/>
        <v>89</v>
      </c>
      <c r="AE35">
        <f t="shared" si="32"/>
        <v>88</v>
      </c>
      <c r="AF35">
        <f t="shared" si="32"/>
        <v>87</v>
      </c>
      <c r="AG35">
        <f t="shared" si="32"/>
        <v>86</v>
      </c>
      <c r="AH35">
        <f t="shared" si="32"/>
        <v>85</v>
      </c>
      <c r="AI35">
        <f t="shared" si="32"/>
        <v>84</v>
      </c>
      <c r="AJ35">
        <f t="shared" si="32"/>
        <v>83</v>
      </c>
      <c r="AK35">
        <f t="shared" si="32"/>
        <v>82</v>
      </c>
      <c r="AL35">
        <f t="shared" si="32"/>
        <v>81</v>
      </c>
      <c r="AM35">
        <f t="shared" si="32"/>
        <v>80</v>
      </c>
      <c r="AN35">
        <f t="shared" si="32"/>
        <v>79</v>
      </c>
      <c r="AO35">
        <f t="shared" si="32"/>
        <v>78</v>
      </c>
      <c r="AP35">
        <f t="shared" si="32"/>
        <v>77</v>
      </c>
      <c r="AQ35">
        <f t="shared" si="32"/>
        <v>76</v>
      </c>
      <c r="AR35">
        <f t="shared" si="32"/>
        <v>75</v>
      </c>
      <c r="AS35">
        <f t="shared" si="32"/>
        <v>74</v>
      </c>
      <c r="AT35">
        <f t="shared" si="32"/>
        <v>73</v>
      </c>
      <c r="AU35">
        <f t="shared" si="32"/>
        <v>72</v>
      </c>
      <c r="AV35">
        <f t="shared" si="32"/>
        <v>71</v>
      </c>
      <c r="AW35">
        <f t="shared" si="32"/>
        <v>70</v>
      </c>
      <c r="AX35">
        <f t="shared" si="32"/>
        <v>69</v>
      </c>
      <c r="AY35">
        <f t="shared" si="32"/>
        <v>68</v>
      </c>
      <c r="AZ35">
        <f t="shared" si="32"/>
        <v>67</v>
      </c>
      <c r="BA35">
        <f t="shared" si="32"/>
        <v>66</v>
      </c>
      <c r="BB35">
        <f t="shared" si="32"/>
        <v>65</v>
      </c>
      <c r="BC35">
        <f t="shared" si="32"/>
        <v>64</v>
      </c>
      <c r="BD35">
        <f t="shared" si="32"/>
        <v>63</v>
      </c>
      <c r="BE35">
        <f t="shared" si="32"/>
        <v>62</v>
      </c>
      <c r="BF35">
        <f t="shared" si="32"/>
        <v>61</v>
      </c>
      <c r="BG35">
        <f t="shared" si="32"/>
        <v>60</v>
      </c>
      <c r="BH35">
        <f t="shared" si="32"/>
        <v>59</v>
      </c>
      <c r="BI35">
        <f t="shared" si="32"/>
        <v>58</v>
      </c>
      <c r="BJ35">
        <f t="shared" si="32"/>
        <v>57</v>
      </c>
      <c r="BK35">
        <f t="shared" si="32"/>
        <v>56</v>
      </c>
      <c r="BL35">
        <f t="shared" si="32"/>
        <v>55</v>
      </c>
    </row>
    <row r="36" spans="1:64" x14ac:dyDescent="0.2">
      <c r="A36" s="23">
        <v>7.55</v>
      </c>
      <c r="B36" s="24">
        <f t="shared" si="9"/>
        <v>4.4940476190476186</v>
      </c>
      <c r="C36" s="25">
        <f t="shared" si="10"/>
        <v>919</v>
      </c>
      <c r="D36" s="26">
        <f>C36*B$3/B$4</f>
        <v>4.49169110459433</v>
      </c>
      <c r="E36" s="26">
        <f>D36/B$12</f>
        <v>7.5460410557184741</v>
      </c>
      <c r="F36" s="26">
        <f>(E36-B$2)/(B$1-B$2)*100</f>
        <v>39.00293255131956</v>
      </c>
      <c r="G36" s="26">
        <f>H$7*C36+I$7</f>
        <v>40.5</v>
      </c>
      <c r="H36" s="26">
        <f t="shared" si="11"/>
        <v>1.4970674486804398</v>
      </c>
      <c r="I36" s="28">
        <f t="shared" si="12"/>
        <v>3.8383458646618887</v>
      </c>
      <c r="M36" s="34">
        <f t="shared" si="1"/>
        <v>95.894428152492594</v>
      </c>
      <c r="N36">
        <f t="shared" si="2"/>
        <v>108</v>
      </c>
      <c r="O36">
        <f t="shared" ref="O36:BL36" si="33">$C52*$H$7+O$8</f>
        <v>107</v>
      </c>
      <c r="P36">
        <f t="shared" si="33"/>
        <v>106</v>
      </c>
      <c r="Q36">
        <f t="shared" si="33"/>
        <v>105</v>
      </c>
      <c r="R36">
        <f t="shared" si="33"/>
        <v>104</v>
      </c>
      <c r="S36">
        <f t="shared" si="33"/>
        <v>103</v>
      </c>
      <c r="T36">
        <f t="shared" si="33"/>
        <v>102</v>
      </c>
      <c r="U36">
        <f t="shared" si="33"/>
        <v>101</v>
      </c>
      <c r="V36">
        <f t="shared" si="33"/>
        <v>100</v>
      </c>
      <c r="W36">
        <f t="shared" si="33"/>
        <v>99</v>
      </c>
      <c r="X36">
        <f t="shared" si="33"/>
        <v>98</v>
      </c>
      <c r="Y36">
        <f t="shared" si="33"/>
        <v>97</v>
      </c>
      <c r="Z36">
        <f t="shared" si="33"/>
        <v>96</v>
      </c>
      <c r="AA36">
        <f t="shared" si="33"/>
        <v>95</v>
      </c>
      <c r="AB36">
        <f t="shared" si="33"/>
        <v>94</v>
      </c>
      <c r="AC36">
        <f t="shared" si="33"/>
        <v>93</v>
      </c>
      <c r="AD36">
        <f t="shared" si="33"/>
        <v>92</v>
      </c>
      <c r="AE36">
        <f t="shared" si="33"/>
        <v>91</v>
      </c>
      <c r="AF36">
        <f t="shared" si="33"/>
        <v>90</v>
      </c>
      <c r="AG36">
        <f t="shared" si="33"/>
        <v>89</v>
      </c>
      <c r="AH36">
        <f t="shared" si="33"/>
        <v>88</v>
      </c>
      <c r="AI36">
        <f t="shared" si="33"/>
        <v>87</v>
      </c>
      <c r="AJ36">
        <f t="shared" si="33"/>
        <v>86</v>
      </c>
      <c r="AK36">
        <f t="shared" si="33"/>
        <v>85</v>
      </c>
      <c r="AL36">
        <f t="shared" si="33"/>
        <v>84</v>
      </c>
      <c r="AM36">
        <f t="shared" si="33"/>
        <v>83</v>
      </c>
      <c r="AN36">
        <f t="shared" si="33"/>
        <v>82</v>
      </c>
      <c r="AO36">
        <f t="shared" si="33"/>
        <v>81</v>
      </c>
      <c r="AP36">
        <f t="shared" si="33"/>
        <v>80</v>
      </c>
      <c r="AQ36">
        <f t="shared" si="33"/>
        <v>79</v>
      </c>
      <c r="AR36">
        <f t="shared" si="33"/>
        <v>78</v>
      </c>
      <c r="AS36">
        <f t="shared" si="33"/>
        <v>77</v>
      </c>
      <c r="AT36">
        <f t="shared" si="33"/>
        <v>76</v>
      </c>
      <c r="AU36">
        <f t="shared" si="33"/>
        <v>75</v>
      </c>
      <c r="AV36">
        <f t="shared" si="33"/>
        <v>74</v>
      </c>
      <c r="AW36">
        <f t="shared" si="33"/>
        <v>73</v>
      </c>
      <c r="AX36">
        <f t="shared" si="33"/>
        <v>72</v>
      </c>
      <c r="AY36">
        <f t="shared" si="33"/>
        <v>71</v>
      </c>
      <c r="AZ36">
        <f t="shared" si="33"/>
        <v>70</v>
      </c>
      <c r="BA36">
        <f t="shared" si="33"/>
        <v>69</v>
      </c>
      <c r="BB36">
        <f t="shared" si="33"/>
        <v>68</v>
      </c>
      <c r="BC36">
        <f t="shared" si="33"/>
        <v>67</v>
      </c>
      <c r="BD36">
        <f t="shared" si="33"/>
        <v>66</v>
      </c>
      <c r="BE36">
        <f t="shared" si="33"/>
        <v>65</v>
      </c>
      <c r="BF36">
        <f t="shared" si="33"/>
        <v>64</v>
      </c>
      <c r="BG36">
        <f t="shared" si="33"/>
        <v>63</v>
      </c>
      <c r="BH36">
        <f t="shared" si="33"/>
        <v>62</v>
      </c>
      <c r="BI36">
        <f t="shared" si="33"/>
        <v>61</v>
      </c>
      <c r="BJ36">
        <f t="shared" si="33"/>
        <v>60</v>
      </c>
      <c r="BK36">
        <f t="shared" si="33"/>
        <v>59</v>
      </c>
      <c r="BL36">
        <f t="shared" si="33"/>
        <v>58</v>
      </c>
    </row>
    <row r="37" spans="1:64" x14ac:dyDescent="0.2">
      <c r="A37" s="23">
        <v>7.6</v>
      </c>
      <c r="B37" s="24">
        <f t="shared" si="9"/>
        <v>4.5238095238095237</v>
      </c>
      <c r="C37" s="25">
        <f t="shared" si="10"/>
        <v>925</v>
      </c>
      <c r="D37" s="26">
        <f>C37*B$3/B$4</f>
        <v>4.5210166177908118</v>
      </c>
      <c r="E37" s="26">
        <f>D37/B$12</f>
        <v>7.5953079178885634</v>
      </c>
      <c r="F37" s="26">
        <f>(E37-B$2)/(B$1-B$2)*100</f>
        <v>42.521994134897376</v>
      </c>
      <c r="G37" s="26">
        <f>H$7*C37+I$7</f>
        <v>43.5</v>
      </c>
      <c r="H37" s="26">
        <f t="shared" si="11"/>
        <v>0.97800586510262377</v>
      </c>
      <c r="I37" s="28">
        <f t="shared" si="12"/>
        <v>2.2999999999999625</v>
      </c>
      <c r="M37" s="34">
        <f t="shared" si="1"/>
        <v>100</v>
      </c>
      <c r="N37">
        <f t="shared" si="2"/>
        <v>111.5</v>
      </c>
      <c r="O37">
        <f t="shared" ref="O37:BL37" si="34">$C53*$H$7+O$8</f>
        <v>110.5</v>
      </c>
      <c r="P37">
        <f t="shared" si="34"/>
        <v>109.5</v>
      </c>
      <c r="Q37">
        <f t="shared" si="34"/>
        <v>108.5</v>
      </c>
      <c r="R37">
        <f t="shared" si="34"/>
        <v>107.5</v>
      </c>
      <c r="S37">
        <f t="shared" si="34"/>
        <v>106.5</v>
      </c>
      <c r="T37">
        <f t="shared" si="34"/>
        <v>105.5</v>
      </c>
      <c r="U37">
        <f t="shared" si="34"/>
        <v>104.5</v>
      </c>
      <c r="V37">
        <f t="shared" si="34"/>
        <v>103.5</v>
      </c>
      <c r="W37">
        <f t="shared" si="34"/>
        <v>102.5</v>
      </c>
      <c r="X37">
        <f t="shared" si="34"/>
        <v>101.5</v>
      </c>
      <c r="Y37">
        <f t="shared" si="34"/>
        <v>100.5</v>
      </c>
      <c r="Z37">
        <f t="shared" si="34"/>
        <v>99.5</v>
      </c>
      <c r="AA37">
        <f t="shared" si="34"/>
        <v>98.5</v>
      </c>
      <c r="AB37">
        <f t="shared" si="34"/>
        <v>97.5</v>
      </c>
      <c r="AC37">
        <f t="shared" si="34"/>
        <v>96.5</v>
      </c>
      <c r="AD37">
        <f t="shared" si="34"/>
        <v>95.5</v>
      </c>
      <c r="AE37">
        <f t="shared" si="34"/>
        <v>94.5</v>
      </c>
      <c r="AF37">
        <f t="shared" si="34"/>
        <v>93.5</v>
      </c>
      <c r="AG37">
        <f t="shared" si="34"/>
        <v>92.5</v>
      </c>
      <c r="AH37">
        <f t="shared" si="34"/>
        <v>91.5</v>
      </c>
      <c r="AI37">
        <f t="shared" si="34"/>
        <v>90.5</v>
      </c>
      <c r="AJ37">
        <f t="shared" si="34"/>
        <v>89.5</v>
      </c>
      <c r="AK37">
        <f t="shared" si="34"/>
        <v>88.5</v>
      </c>
      <c r="AL37">
        <f t="shared" si="34"/>
        <v>87.5</v>
      </c>
      <c r="AM37">
        <f t="shared" si="34"/>
        <v>86.5</v>
      </c>
      <c r="AN37">
        <f t="shared" si="34"/>
        <v>85.5</v>
      </c>
      <c r="AO37">
        <f t="shared" si="34"/>
        <v>84.5</v>
      </c>
      <c r="AP37">
        <f t="shared" si="34"/>
        <v>83.5</v>
      </c>
      <c r="AQ37">
        <f t="shared" si="34"/>
        <v>82.5</v>
      </c>
      <c r="AR37">
        <f t="shared" si="34"/>
        <v>81.5</v>
      </c>
      <c r="AS37">
        <f t="shared" si="34"/>
        <v>80.5</v>
      </c>
      <c r="AT37">
        <f t="shared" si="34"/>
        <v>79.5</v>
      </c>
      <c r="AU37">
        <f t="shared" si="34"/>
        <v>78.5</v>
      </c>
      <c r="AV37">
        <f t="shared" si="34"/>
        <v>77.5</v>
      </c>
      <c r="AW37">
        <f t="shared" si="34"/>
        <v>76.5</v>
      </c>
      <c r="AX37">
        <f t="shared" si="34"/>
        <v>75.5</v>
      </c>
      <c r="AY37">
        <f t="shared" si="34"/>
        <v>74.5</v>
      </c>
      <c r="AZ37">
        <f t="shared" si="34"/>
        <v>73.5</v>
      </c>
      <c r="BA37">
        <f t="shared" si="34"/>
        <v>72.5</v>
      </c>
      <c r="BB37">
        <f t="shared" si="34"/>
        <v>71.5</v>
      </c>
      <c r="BC37">
        <f t="shared" si="34"/>
        <v>70.5</v>
      </c>
      <c r="BD37">
        <f t="shared" si="34"/>
        <v>69.5</v>
      </c>
      <c r="BE37">
        <f t="shared" si="34"/>
        <v>68.5</v>
      </c>
      <c r="BF37">
        <f t="shared" si="34"/>
        <v>67.5</v>
      </c>
      <c r="BG37">
        <f t="shared" si="34"/>
        <v>66.5</v>
      </c>
      <c r="BH37">
        <f t="shared" si="34"/>
        <v>65.5</v>
      </c>
      <c r="BI37">
        <f t="shared" si="34"/>
        <v>64.5</v>
      </c>
      <c r="BJ37">
        <f t="shared" si="34"/>
        <v>63.5</v>
      </c>
      <c r="BK37">
        <f t="shared" si="34"/>
        <v>62.5</v>
      </c>
      <c r="BL37">
        <f t="shared" si="34"/>
        <v>61.5</v>
      </c>
    </row>
    <row r="38" spans="1:64" x14ac:dyDescent="0.2">
      <c r="A38" s="23">
        <v>7.65</v>
      </c>
      <c r="B38" s="24">
        <f t="shared" si="9"/>
        <v>4.5535714285714288</v>
      </c>
      <c r="C38" s="25">
        <f t="shared" si="10"/>
        <v>931</v>
      </c>
      <c r="D38" s="26">
        <f>C38*B$3/B$4</f>
        <v>4.5503421309872927</v>
      </c>
      <c r="E38" s="26">
        <f>D38/B$12</f>
        <v>7.6445747800586519</v>
      </c>
      <c r="F38" s="26">
        <f>(E38-B$2)/(B$1-B$2)*100</f>
        <v>46.041055718475121</v>
      </c>
      <c r="G38" s="26">
        <f>H$7*C38+I$7</f>
        <v>46.5</v>
      </c>
      <c r="H38" s="26">
        <f t="shared" si="11"/>
        <v>0.45894428152487876</v>
      </c>
      <c r="I38" s="28">
        <f t="shared" si="12"/>
        <v>0.99681528662409857</v>
      </c>
    </row>
    <row r="39" spans="1:64" x14ac:dyDescent="0.2">
      <c r="A39" s="23">
        <v>7.7</v>
      </c>
      <c r="B39" s="24">
        <f t="shared" si="9"/>
        <v>4.583333333333333</v>
      </c>
      <c r="C39" s="25">
        <f t="shared" si="10"/>
        <v>937</v>
      </c>
      <c r="D39" s="26">
        <f>C39*B$3/B$4</f>
        <v>4.5796676441837736</v>
      </c>
      <c r="E39" s="26">
        <f>D39/B$12</f>
        <v>7.6938416422287395</v>
      </c>
      <c r="F39" s="26">
        <f>(E39-B$2)/(B$1-B$2)*100</f>
        <v>49.560117302052802</v>
      </c>
      <c r="G39" s="26">
        <f>H$7*C39+I$7</f>
        <v>49.5</v>
      </c>
      <c r="H39" s="26">
        <f t="shared" si="11"/>
        <v>-6.0117302052802302E-2</v>
      </c>
      <c r="I39" s="28">
        <f t="shared" si="12"/>
        <v>-0.121301775147962</v>
      </c>
      <c r="M39" t="s">
        <v>27</v>
      </c>
      <c r="N39" s="2">
        <f>SUM($M9:$M37)-SUM(N9:N37)</f>
        <v>-548.65102639296265</v>
      </c>
      <c r="O39" s="2">
        <f>SUM($M9:$M37)-SUM(O9:O37)</f>
        <v>-519.65102639296265</v>
      </c>
      <c r="P39" s="2">
        <f>SUM($M9:$M37)-SUM(P9:P37)</f>
        <v>-490.65102639296265</v>
      </c>
      <c r="Q39" s="2">
        <f>SUM($M9:$M37)-SUM(Q9:Q37)</f>
        <v>-461.65102639296265</v>
      </c>
      <c r="R39" s="2">
        <f>SUM($M9:$M37)-SUM(R9:R37)</f>
        <v>-432.65102639296265</v>
      </c>
      <c r="S39" s="2">
        <f>SUM($M9:$M37)-SUM(S9:S37)</f>
        <v>-403.65102639296265</v>
      </c>
      <c r="T39" s="2">
        <f>SUM($M9:$M37)-SUM(T9:T37)</f>
        <v>-374.65102639296265</v>
      </c>
      <c r="U39" s="2">
        <f>SUM($M9:$M37)-SUM(U9:U37)</f>
        <v>-345.65102639296265</v>
      </c>
      <c r="V39" s="2">
        <f>SUM($M9:$M37)-SUM(V9:V37)</f>
        <v>-316.65102639296265</v>
      </c>
      <c r="W39" s="2">
        <f>SUM($M9:$M37)-SUM(W9:W37)</f>
        <v>-287.65102639296265</v>
      </c>
      <c r="X39" s="2">
        <f>SUM($M9:$M37)-SUM(X9:X37)</f>
        <v>-258.65102639296265</v>
      </c>
      <c r="Y39" s="2">
        <f>SUM($M9:$M37)-SUM(Y9:Y37)</f>
        <v>-229.65102639296265</v>
      </c>
      <c r="Z39" s="2">
        <f>SUM($M9:$M37)-SUM(Z9:Z37)</f>
        <v>-200.65102639296265</v>
      </c>
      <c r="AA39" s="2">
        <f>SUM($M9:$M37)-SUM(AA9:AA37)</f>
        <v>-171.65102639296265</v>
      </c>
      <c r="AB39" s="2">
        <f>SUM($M9:$M37)-SUM(AB9:AB37)</f>
        <v>-142.65102639296265</v>
      </c>
      <c r="AC39" s="2">
        <f>SUM($M9:$M37)-SUM(AC9:AC37)</f>
        <v>-113.65102639296265</v>
      </c>
      <c r="AD39" s="2">
        <f>SUM($M9:$M37)-SUM(AD9:AD37)</f>
        <v>-84.651026392962649</v>
      </c>
      <c r="AE39" s="2">
        <f>SUM($M9:$M37)-SUM(AE9:AE37)</f>
        <v>-55.651026392962649</v>
      </c>
      <c r="AF39" s="2">
        <f>SUM($M9:$M37)-SUM(AF9:AF37)</f>
        <v>-26.651026392962649</v>
      </c>
      <c r="AG39" s="2">
        <f>SUM($M9:$M37)-SUM(AG9:AG37)</f>
        <v>2.348973607037351</v>
      </c>
      <c r="AH39" s="2">
        <f>SUM($M9:$M37)-SUM(AH9:AH37)</f>
        <v>31.348973607037351</v>
      </c>
      <c r="AI39" s="2">
        <f>SUM($M9:$M37)-SUM(AI9:AI37)</f>
        <v>60.348973607037351</v>
      </c>
      <c r="AJ39" s="2">
        <f>SUM($M9:$M37)-SUM(AJ9:AJ37)</f>
        <v>89.348973607037351</v>
      </c>
      <c r="AK39" s="2">
        <f>SUM($M9:$M37)-SUM(AK9:AK37)</f>
        <v>118.34897360703735</v>
      </c>
      <c r="AL39" s="2">
        <f>SUM($M9:$M37)-SUM(AL9:AL37)</f>
        <v>147.34897360703735</v>
      </c>
      <c r="AM39" s="2">
        <f>SUM($M9:$M37)-SUM(AM9:AM37)</f>
        <v>176.34897360703735</v>
      </c>
      <c r="AN39" s="2">
        <f>SUM($M9:$M37)-SUM(AN9:AN37)</f>
        <v>205.34897360703735</v>
      </c>
      <c r="AO39" s="2">
        <f>SUM($M9:$M37)-SUM(AO9:AO37)</f>
        <v>234.34897360703735</v>
      </c>
      <c r="AP39" s="2">
        <f>SUM($M9:$M37)-SUM(AP9:AP37)</f>
        <v>263.34897360703735</v>
      </c>
      <c r="AQ39" s="2">
        <f>SUM($M9:$M37)-SUM(AQ9:AQ37)</f>
        <v>292.34897360703735</v>
      </c>
      <c r="AR39" s="2">
        <f>SUM($M9:$M37)-SUM(AR9:AR37)</f>
        <v>321.34897360703735</v>
      </c>
      <c r="AS39" s="2">
        <f>SUM($M9:$M37)-SUM(AS9:AS37)</f>
        <v>350.34897360703735</v>
      </c>
      <c r="AT39" s="2">
        <f>SUM($M9:$M37)-SUM(AT9:AT37)</f>
        <v>379.34897360703735</v>
      </c>
      <c r="AU39" s="2">
        <f>SUM($M9:$M37)-SUM(AU9:AU37)</f>
        <v>408.34897360703735</v>
      </c>
      <c r="AV39" s="2">
        <f>SUM($M9:$M37)-SUM(AV9:AV37)</f>
        <v>437.34897360703735</v>
      </c>
      <c r="AW39" s="2">
        <f>SUM($M9:$M37)-SUM(AW9:AW37)</f>
        <v>466.34897360703735</v>
      </c>
      <c r="AX39" s="2">
        <f>SUM($M9:$M37)-SUM(AX9:AX37)</f>
        <v>495.34897360703735</v>
      </c>
      <c r="AY39" s="2">
        <f>SUM($M9:$M37)-SUM(AY9:AY37)</f>
        <v>524.34897360703735</v>
      </c>
      <c r="AZ39" s="2">
        <f>SUM($M9:$M37)-SUM(AZ9:AZ37)</f>
        <v>553.34897360703735</v>
      </c>
      <c r="BA39" s="2">
        <f>SUM($M9:$M37)-SUM(BA9:BA37)</f>
        <v>582.34897360703735</v>
      </c>
      <c r="BB39" s="2">
        <f>SUM($M9:$M37)-SUM(BB9:BB37)</f>
        <v>611.34897360703735</v>
      </c>
      <c r="BC39" s="2">
        <f>SUM($M9:$M37)-SUM(BC9:BC37)</f>
        <v>640.34897360703735</v>
      </c>
      <c r="BD39" s="2">
        <f>SUM($M9:$M37)-SUM(BD9:BD37)</f>
        <v>669.34897360703735</v>
      </c>
      <c r="BE39" s="2">
        <f>SUM($M9:$M37)-SUM(BE9:BE37)</f>
        <v>698.34897360703735</v>
      </c>
      <c r="BF39" s="2">
        <f>SUM($M9:$M37)-SUM(BF9:BF37)</f>
        <v>727.34897360703735</v>
      </c>
      <c r="BG39">
        <v>-546.32000000000005</v>
      </c>
      <c r="BH39" s="35">
        <v>-546.32000000000005</v>
      </c>
      <c r="BI39" s="35">
        <v>-546.32000000000005</v>
      </c>
      <c r="BJ39" s="35">
        <v>-546.32000000000005</v>
      </c>
      <c r="BK39" s="35">
        <v>-546.32000000000005</v>
      </c>
      <c r="BL39" s="35">
        <v>-546.32000000000005</v>
      </c>
    </row>
    <row r="40" spans="1:64" x14ac:dyDescent="0.2">
      <c r="A40" s="23">
        <v>7.75</v>
      </c>
      <c r="B40" s="24">
        <f t="shared" si="9"/>
        <v>4.6130952380952381</v>
      </c>
      <c r="C40" s="25">
        <f t="shared" si="10"/>
        <v>943</v>
      </c>
      <c r="D40" s="26">
        <f>C40*B$3/B$4</f>
        <v>4.6089931573802545</v>
      </c>
      <c r="E40" s="26">
        <f>D40/B$12</f>
        <v>7.7431085043988279</v>
      </c>
      <c r="F40" s="26">
        <f>(E40-B$2)/(B$1-B$2)*100</f>
        <v>53.079178885630554</v>
      </c>
      <c r="G40" s="26">
        <f>H$7*C40+I$7</f>
        <v>52.5</v>
      </c>
      <c r="H40" s="26">
        <f t="shared" si="11"/>
        <v>-0.57917888563055442</v>
      </c>
      <c r="I40" s="28">
        <f t="shared" si="12"/>
        <v>-1.0911602209945792</v>
      </c>
    </row>
    <row r="41" spans="1:64" x14ac:dyDescent="0.2">
      <c r="A41" s="23">
        <v>7.8</v>
      </c>
      <c r="B41" s="24">
        <f t="shared" si="9"/>
        <v>4.6428571428571432</v>
      </c>
      <c r="C41" s="25">
        <f t="shared" si="10"/>
        <v>949</v>
      </c>
      <c r="D41" s="26">
        <f>C41*B$3/B$4</f>
        <v>4.6383186705767354</v>
      </c>
      <c r="E41" s="26">
        <f>D41/B$12</f>
        <v>7.7923753665689155</v>
      </c>
      <c r="F41" s="26">
        <f>(E41-B$2)/(B$1-B$2)*100</f>
        <v>56.598240469208235</v>
      </c>
      <c r="G41" s="26">
        <f>H$7*C41+I$7</f>
        <v>55.5</v>
      </c>
      <c r="H41" s="26">
        <f t="shared" si="11"/>
        <v>-1.0982404692082355</v>
      </c>
      <c r="I41" s="28">
        <f t="shared" si="12"/>
        <v>-1.9404145077720629</v>
      </c>
    </row>
    <row r="42" spans="1:64" x14ac:dyDescent="0.2">
      <c r="A42" s="23">
        <v>7.85</v>
      </c>
      <c r="B42" s="24">
        <f t="shared" si="9"/>
        <v>4.6726190476190474</v>
      </c>
      <c r="C42" s="25">
        <f t="shared" si="10"/>
        <v>956</v>
      </c>
      <c r="D42" s="26">
        <f>C42*B$3/B$4</f>
        <v>4.6725317693059631</v>
      </c>
      <c r="E42" s="26">
        <f>D42/B$12</f>
        <v>7.8498533724340183</v>
      </c>
      <c r="F42" s="26">
        <f>(E42-B$2)/(B$1-B$2)*100</f>
        <v>60.703812316715577</v>
      </c>
      <c r="G42" s="26">
        <f>H$7*C42+I$7</f>
        <v>59</v>
      </c>
      <c r="H42" s="26">
        <f t="shared" si="11"/>
        <v>-1.7038123167155774</v>
      </c>
      <c r="I42" s="28">
        <f t="shared" si="12"/>
        <v>-2.8067632850242106</v>
      </c>
    </row>
    <row r="43" spans="1:64" x14ac:dyDescent="0.2">
      <c r="A43" s="23">
        <v>7.9</v>
      </c>
      <c r="B43" s="24">
        <f t="shared" si="9"/>
        <v>4.7023809523809526</v>
      </c>
      <c r="C43" s="25">
        <f t="shared" si="10"/>
        <v>962</v>
      </c>
      <c r="D43" s="26">
        <f>C43*B$3/B$4</f>
        <v>4.7018572825024441</v>
      </c>
      <c r="E43" s="26">
        <f>D43/B$12</f>
        <v>7.8991202346041058</v>
      </c>
      <c r="F43" s="26">
        <f>(E43-B$2)/(B$1-B$2)*100</f>
        <v>64.222873900293251</v>
      </c>
      <c r="G43" s="26">
        <f>H$7*C43+I$7</f>
        <v>62</v>
      </c>
      <c r="H43" s="26">
        <f t="shared" si="11"/>
        <v>-2.2228739002932514</v>
      </c>
      <c r="I43" s="28">
        <f t="shared" si="12"/>
        <v>-3.4611872146118667</v>
      </c>
    </row>
    <row r="44" spans="1:64" x14ac:dyDescent="0.2">
      <c r="A44" s="23">
        <v>7.9499999999999904</v>
      </c>
      <c r="B44" s="24">
        <f t="shared" si="9"/>
        <v>4.7321428571428514</v>
      </c>
      <c r="C44" s="25">
        <f t="shared" si="10"/>
        <v>968</v>
      </c>
      <c r="D44" s="26">
        <f>C44*B$3/B$4</f>
        <v>4.731182795698925</v>
      </c>
      <c r="E44" s="26">
        <f>D44/B$12</f>
        <v>7.9483870967741943</v>
      </c>
      <c r="F44" s="26">
        <f>(E44-B$2)/(B$1-B$2)*100</f>
        <v>67.741935483871003</v>
      </c>
      <c r="G44" s="26">
        <f>H$7*C44+I$7</f>
        <v>65</v>
      </c>
      <c r="H44" s="26">
        <f t="shared" si="11"/>
        <v>-2.7419354838710035</v>
      </c>
      <c r="I44" s="28">
        <f t="shared" si="12"/>
        <v>-4.0476190476190981</v>
      </c>
    </row>
    <row r="45" spans="1:64" x14ac:dyDescent="0.2">
      <c r="A45" s="23">
        <v>7.9999999999999902</v>
      </c>
      <c r="B45" s="24">
        <f t="shared" si="9"/>
        <v>4.7619047619047565</v>
      </c>
      <c r="C45" s="25">
        <f t="shared" si="10"/>
        <v>974</v>
      </c>
      <c r="D45" s="26">
        <f>C45*B$3/B$4</f>
        <v>4.7605083088954059</v>
      </c>
      <c r="E45" s="26">
        <f>D45/B$12</f>
        <v>7.9976539589442819</v>
      </c>
      <c r="F45" s="26">
        <f>(E45-B$2)/(B$1-B$2)*100</f>
        <v>71.260997067448685</v>
      </c>
      <c r="G45" s="26">
        <f>H$7*C45+I$7</f>
        <v>68</v>
      </c>
      <c r="H45" s="26">
        <f t="shared" si="11"/>
        <v>-3.2609970674486846</v>
      </c>
      <c r="I45" s="28">
        <f t="shared" si="12"/>
        <v>-4.5761316872428042</v>
      </c>
    </row>
    <row r="46" spans="1:64" x14ac:dyDescent="0.2">
      <c r="A46" s="23">
        <v>8.0499999999999901</v>
      </c>
      <c r="B46" s="24">
        <f t="shared" si="9"/>
        <v>4.7916666666666607</v>
      </c>
      <c r="C46" s="25">
        <f t="shared" si="10"/>
        <v>980</v>
      </c>
      <c r="D46" s="26">
        <f>C46*B$3/B$4</f>
        <v>4.7898338220918868</v>
      </c>
      <c r="E46" s="26">
        <f>D46/B$12</f>
        <v>8.0469208211143695</v>
      </c>
      <c r="F46" s="26">
        <f>(E46-B$2)/(B$1-B$2)*100</f>
        <v>74.780058651026366</v>
      </c>
      <c r="G46" s="26">
        <f>H$7*C46+I$7</f>
        <v>71</v>
      </c>
      <c r="H46" s="26">
        <f t="shared" si="11"/>
        <v>-3.7800586510263656</v>
      </c>
      <c r="I46" s="28">
        <f t="shared" si="12"/>
        <v>-5.0549019607842789</v>
      </c>
    </row>
    <row r="47" spans="1:64" x14ac:dyDescent="0.2">
      <c r="A47" s="23">
        <v>8.0999999999999908</v>
      </c>
      <c r="B47" s="24">
        <f t="shared" si="9"/>
        <v>4.8214285714285658</v>
      </c>
      <c r="C47" s="25">
        <f t="shared" si="10"/>
        <v>986</v>
      </c>
      <c r="D47" s="26">
        <f>C47*B$3/B$4</f>
        <v>4.8191593352883677</v>
      </c>
      <c r="E47" s="26">
        <f>D47/B$12</f>
        <v>8.096187683284457</v>
      </c>
      <c r="F47" s="26">
        <f>(E47-B$2)/(B$1-B$2)*100</f>
        <v>78.299120234604061</v>
      </c>
      <c r="G47" s="26">
        <f>H$7*C47+I$7</f>
        <v>74</v>
      </c>
      <c r="H47" s="26">
        <f t="shared" si="11"/>
        <v>-4.2991202346040609</v>
      </c>
      <c r="I47" s="28">
        <f t="shared" si="12"/>
        <v>-5.4906367041197957</v>
      </c>
    </row>
    <row r="48" spans="1:64" x14ac:dyDescent="0.2">
      <c r="A48" s="23">
        <v>8.1499999999999897</v>
      </c>
      <c r="B48" s="24">
        <f t="shared" si="9"/>
        <v>4.8511904761904701</v>
      </c>
      <c r="C48" s="25">
        <f t="shared" si="10"/>
        <v>992</v>
      </c>
      <c r="D48" s="26">
        <f>C48*B$3/B$4</f>
        <v>4.8484848484848486</v>
      </c>
      <c r="E48" s="26">
        <f>D48/B$12</f>
        <v>8.1454545454545464</v>
      </c>
      <c r="F48" s="26">
        <f>(E48-B$2)/(B$1-B$2)*100</f>
        <v>81.81818181818187</v>
      </c>
      <c r="G48" s="26">
        <f>H$7*C48+I$7</f>
        <v>77</v>
      </c>
      <c r="H48" s="26">
        <f t="shared" si="11"/>
        <v>-4.8181818181818699</v>
      </c>
      <c r="I48" s="28">
        <f t="shared" si="12"/>
        <v>-5.8888888888889479</v>
      </c>
    </row>
    <row r="49" spans="1:9" x14ac:dyDescent="0.2">
      <c r="A49" s="23">
        <v>8.1999999999999904</v>
      </c>
      <c r="B49" s="24">
        <f t="shared" si="9"/>
        <v>4.8809523809523752</v>
      </c>
      <c r="C49" s="25">
        <f t="shared" si="10"/>
        <v>998</v>
      </c>
      <c r="D49" s="26">
        <f>C49*B$3/B$4</f>
        <v>4.8778103616813295</v>
      </c>
      <c r="E49" s="26">
        <f>D49/B$12</f>
        <v>8.194721407624634</v>
      </c>
      <c r="F49" s="26">
        <f>(E49-B$2)/(B$1-B$2)*100</f>
        <v>85.337243401759537</v>
      </c>
      <c r="G49" s="26">
        <f>H$7*C49+I$7</f>
        <v>80</v>
      </c>
      <c r="H49" s="26">
        <f t="shared" si="11"/>
        <v>-5.3372434017595367</v>
      </c>
      <c r="I49" s="28">
        <f t="shared" si="12"/>
        <v>-6.2542955326460552</v>
      </c>
    </row>
    <row r="50" spans="1:9" x14ac:dyDescent="0.2">
      <c r="A50" s="23">
        <v>8.2499999999999893</v>
      </c>
      <c r="B50" s="24">
        <f t="shared" si="9"/>
        <v>4.9107142857142794</v>
      </c>
      <c r="C50" s="25">
        <f t="shared" si="10"/>
        <v>1004</v>
      </c>
      <c r="D50" s="26">
        <f>C50*B$3/B$4</f>
        <v>4.9071358748778104</v>
      </c>
      <c r="E50" s="26">
        <f>D50/B$12</f>
        <v>8.2439882697947215</v>
      </c>
      <c r="F50" s="26">
        <f>(E50-B$2)/(B$1-B$2)*100</f>
        <v>88.856304985337232</v>
      </c>
      <c r="G50" s="26">
        <f>H$7*C50+I$7</f>
        <v>83</v>
      </c>
      <c r="H50" s="26">
        <f t="shared" si="11"/>
        <v>-5.856304985337232</v>
      </c>
      <c r="I50" s="28">
        <f t="shared" si="12"/>
        <v>-6.5907590759075791</v>
      </c>
    </row>
    <row r="51" spans="1:9" x14ac:dyDescent="0.2">
      <c r="A51" s="23">
        <v>8.2999999999999901</v>
      </c>
      <c r="B51" s="24">
        <f t="shared" si="9"/>
        <v>4.9404761904761854</v>
      </c>
      <c r="C51" s="25">
        <f t="shared" si="10"/>
        <v>1010</v>
      </c>
      <c r="D51" s="26">
        <f>C51*B$3/B$4</f>
        <v>4.9364613880742914</v>
      </c>
      <c r="E51" s="26">
        <f>D51/B$12</f>
        <v>8.2932551319648091</v>
      </c>
      <c r="F51" s="26">
        <f>(E51-B$2)/(B$1-B$2)*100</f>
        <v>92.375366568914913</v>
      </c>
      <c r="G51" s="26">
        <f>H$7*C51+I$7</f>
        <v>86</v>
      </c>
      <c r="H51" s="26">
        <f t="shared" si="11"/>
        <v>-6.375366568914913</v>
      </c>
      <c r="I51" s="28">
        <f t="shared" si="12"/>
        <v>-6.9015873015872584</v>
      </c>
    </row>
    <row r="52" spans="1:9" x14ac:dyDescent="0.2">
      <c r="A52" s="23">
        <v>8.3499999999999908</v>
      </c>
      <c r="B52" s="24">
        <f t="shared" si="9"/>
        <v>4.9702380952380896</v>
      </c>
      <c r="C52" s="25">
        <f t="shared" si="10"/>
        <v>1016</v>
      </c>
      <c r="D52" s="26">
        <f>C52*B$3/B$4</f>
        <v>4.9657869012707723</v>
      </c>
      <c r="E52" s="26">
        <f>D52/B$12</f>
        <v>8.3425219941348967</v>
      </c>
      <c r="F52" s="26">
        <f>(E52-B$2)/(B$1-B$2)*100</f>
        <v>95.894428152492594</v>
      </c>
      <c r="G52" s="26">
        <f>H$7*C52+I$7</f>
        <v>89</v>
      </c>
      <c r="H52" s="26">
        <f t="shared" si="11"/>
        <v>-6.8944281524925941</v>
      </c>
      <c r="I52" s="28">
        <f t="shared" si="12"/>
        <v>-7.1896024464831081</v>
      </c>
    </row>
    <row r="53" spans="1:9" ht="17" thickBot="1" x14ac:dyDescent="0.25">
      <c r="A53" s="29">
        <v>8.3999999999999897</v>
      </c>
      <c r="B53" s="30">
        <f t="shared" si="9"/>
        <v>4.9999999999999938</v>
      </c>
      <c r="C53" s="31">
        <f t="shared" si="10"/>
        <v>1023</v>
      </c>
      <c r="D53" s="32">
        <f>C53*B$3/B$4</f>
        <v>5</v>
      </c>
      <c r="E53" s="32">
        <f>D53/B$12</f>
        <v>8.4</v>
      </c>
      <c r="F53" s="32">
        <f>(E53-B$2)/(B$1-B$2)*100</f>
        <v>100</v>
      </c>
      <c r="G53" s="32">
        <f>H$7*C53+I$7</f>
        <v>92.5</v>
      </c>
      <c r="H53" s="32">
        <f t="shared" si="11"/>
        <v>-7.5</v>
      </c>
      <c r="I53" s="33">
        <f t="shared" si="12"/>
        <v>-7.5</v>
      </c>
    </row>
    <row r="54" spans="1:9" x14ac:dyDescent="0.2">
      <c r="A54" s="2">
        <v>8.4499999999999904</v>
      </c>
      <c r="B54" s="3">
        <f t="shared" si="9"/>
        <v>5.0297619047618989</v>
      </c>
      <c r="C54" s="4">
        <f t="shared" si="10"/>
        <v>1029</v>
      </c>
      <c r="D54" s="2">
        <f>C54*B$3/B$4</f>
        <v>5.0293255131964809</v>
      </c>
      <c r="E54" s="2">
        <f>D54/B$12</f>
        <v>8.4492668621700879</v>
      </c>
      <c r="F54" s="2">
        <f>(E54-B$2)/(B$1-B$2)*100</f>
        <v>103.51906158357768</v>
      </c>
      <c r="G54" s="2">
        <f>H$7*C54+I$7</f>
        <v>95.5</v>
      </c>
      <c r="H54" s="2">
        <f t="shared" ref="H54:H57" si="35">G54-F54</f>
        <v>-8.0190615835776811</v>
      </c>
      <c r="I54" s="2">
        <f t="shared" ref="I54:I57" si="36">H54/F54*100</f>
        <v>-7.7464589235127193</v>
      </c>
    </row>
    <row r="55" spans="1:9" x14ac:dyDescent="0.2">
      <c r="A55" s="2">
        <v>8.4999999999999893</v>
      </c>
      <c r="B55" s="3">
        <f t="shared" si="9"/>
        <v>5.0595238095238031</v>
      </c>
      <c r="C55" s="4">
        <f t="shared" si="10"/>
        <v>1035</v>
      </c>
      <c r="D55" s="2">
        <f>C55*B$3/B$4</f>
        <v>5.0586510263929618</v>
      </c>
      <c r="E55" s="2">
        <f>D55/B$12</f>
        <v>8.4985337243401755</v>
      </c>
      <c r="F55" s="2">
        <f>(E55-B$2)/(B$1-B$2)*100</f>
        <v>107.03812316715538</v>
      </c>
      <c r="G55" s="2">
        <f>H$7*C55+I$7</f>
        <v>98.5</v>
      </c>
      <c r="H55" s="2">
        <f t="shared" si="35"/>
        <v>-8.5381231671553763</v>
      </c>
      <c r="I55" s="2">
        <f t="shared" si="36"/>
        <v>-7.9767123287670811</v>
      </c>
    </row>
    <row r="56" spans="1:9" x14ac:dyDescent="0.2">
      <c r="A56" s="2">
        <v>8.5499999999999901</v>
      </c>
      <c r="B56" s="3">
        <f t="shared" si="9"/>
        <v>5.0892857142857091</v>
      </c>
      <c r="C56" s="4">
        <f t="shared" si="10"/>
        <v>1041</v>
      </c>
      <c r="D56" s="2">
        <f>C56*B$3/B$4</f>
        <v>5.0879765395894427</v>
      </c>
      <c r="E56" s="2">
        <f>D56/B$12</f>
        <v>8.5478005865102631</v>
      </c>
      <c r="F56" s="2">
        <f>(E56-B$2)/(B$1-B$2)*100</f>
        <v>110.55718475073304</v>
      </c>
      <c r="G56" s="2">
        <f>H$7*C56+I$7</f>
        <v>101.5</v>
      </c>
      <c r="H56" s="2">
        <f t="shared" si="35"/>
        <v>-9.0571847507330432</v>
      </c>
      <c r="I56" s="2">
        <f t="shared" si="36"/>
        <v>-8.1923076923076135</v>
      </c>
    </row>
    <row r="57" spans="1:9" x14ac:dyDescent="0.2">
      <c r="A57" s="2">
        <v>8.5999999999999908</v>
      </c>
      <c r="B57" s="3">
        <f t="shared" si="9"/>
        <v>5.1190476190476133</v>
      </c>
      <c r="C57" s="4">
        <f t="shared" si="10"/>
        <v>1047</v>
      </c>
      <c r="D57" s="2">
        <f>C57*B$3/B$4</f>
        <v>5.1173020527859236</v>
      </c>
      <c r="E57" s="2">
        <f>D57/B$12</f>
        <v>8.5970674486803524</v>
      </c>
      <c r="F57" s="2">
        <f>(E57-B$2)/(B$1-B$2)*100</f>
        <v>114.07624633431087</v>
      </c>
      <c r="G57" s="2">
        <f>H$7*C57+I$7</f>
        <v>104.5</v>
      </c>
      <c r="H57" s="2">
        <f t="shared" si="35"/>
        <v>-9.5762463343108664</v>
      </c>
      <c r="I57" s="2">
        <f t="shared" si="36"/>
        <v>-8.3946015424164653</v>
      </c>
    </row>
    <row r="58" spans="1:9" x14ac:dyDescent="0.2">
      <c r="A58" s="2"/>
      <c r="B58" s="3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3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3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3"/>
      <c r="C61" s="2"/>
      <c r="D61" s="2"/>
      <c r="E61" s="2"/>
      <c r="F61" s="2"/>
      <c r="G61" s="2"/>
      <c r="H61" s="2"/>
      <c r="I61" s="2"/>
    </row>
    <row r="62" spans="1:9" x14ac:dyDescent="0.2">
      <c r="B62" s="2" t="s">
        <v>30</v>
      </c>
      <c r="C62" s="3"/>
      <c r="D62" s="2"/>
      <c r="E62" s="2"/>
      <c r="F62" s="2"/>
      <c r="G62" s="2"/>
      <c r="H62" s="2"/>
      <c r="I62" s="2"/>
    </row>
    <row r="63" spans="1:9" x14ac:dyDescent="0.2">
      <c r="A63" t="s">
        <v>33</v>
      </c>
      <c r="B63" s="2" t="s">
        <v>29</v>
      </c>
      <c r="C63" s="3" t="s">
        <v>31</v>
      </c>
      <c r="D63" s="2" t="s">
        <v>32</v>
      </c>
      <c r="E63" s="2"/>
      <c r="F63" s="2"/>
      <c r="G63" s="2"/>
      <c r="H63" s="2"/>
      <c r="I63" s="2"/>
    </row>
    <row r="64" spans="1:9" x14ac:dyDescent="0.2">
      <c r="A64" s="2">
        <f>A25</f>
        <v>7</v>
      </c>
      <c r="B64" s="4">
        <f>ROUNDDOWN(C25/4,0)</f>
        <v>213</v>
      </c>
      <c r="C64" s="3">
        <f>B64*5/255/B$12</f>
        <v>7.0164705882352942</v>
      </c>
      <c r="D64" s="2">
        <f>(C64-B$2)/(B$1-B$2)*100</f>
        <v>1.1764705882353022</v>
      </c>
      <c r="E64" s="2"/>
      <c r="F64" s="2"/>
      <c r="G64" s="2"/>
      <c r="H64" s="2" t="s">
        <v>34</v>
      </c>
      <c r="I64" s="2" t="s">
        <v>35</v>
      </c>
    </row>
    <row r="65" spans="1:9" x14ac:dyDescent="0.2">
      <c r="A65" s="2">
        <f t="shared" ref="A65:A102" si="37">A26</f>
        <v>7.05</v>
      </c>
      <c r="B65" s="4">
        <f t="shared" ref="B65:B102" si="38">ROUNDDOWN(C26/4,0)</f>
        <v>214</v>
      </c>
      <c r="C65" s="3">
        <f>B65*5/255/B$12</f>
        <v>7.0494117647058827</v>
      </c>
      <c r="D65" s="2">
        <f>(C65-B$2)/(B$1-B$2)*100</f>
        <v>3.5294117647059071</v>
      </c>
      <c r="E65" s="2"/>
      <c r="F65" s="2"/>
      <c r="G65" s="2"/>
      <c r="H65" s="4">
        <v>16</v>
      </c>
      <c r="I65" s="4">
        <f>116*H65</f>
        <v>1856</v>
      </c>
    </row>
    <row r="66" spans="1:9" x14ac:dyDescent="0.2">
      <c r="A66" s="2">
        <f t="shared" si="37"/>
        <v>7.1</v>
      </c>
      <c r="B66" s="4">
        <f t="shared" si="38"/>
        <v>216</v>
      </c>
      <c r="C66" s="3">
        <f>B66*5/255/B$12</f>
        <v>7.1152941176470588</v>
      </c>
      <c r="D66" s="2">
        <f>(C66-B$2)/(B$1-B$2)*100</f>
        <v>8.2352941176470527</v>
      </c>
      <c r="E66" s="2"/>
      <c r="F66" s="2"/>
      <c r="G66" s="2"/>
      <c r="H66" s="4">
        <v>32</v>
      </c>
      <c r="I66" s="4">
        <f>116*H66</f>
        <v>3712</v>
      </c>
    </row>
    <row r="67" spans="1:9" x14ac:dyDescent="0.2">
      <c r="A67" s="2">
        <f t="shared" si="37"/>
        <v>7.15</v>
      </c>
      <c r="B67" s="4">
        <f t="shared" si="38"/>
        <v>217</v>
      </c>
      <c r="C67" s="3">
        <f>B67*5/255/B$12</f>
        <v>7.1482352941176472</v>
      </c>
      <c r="D67" s="2">
        <f>(C67-B$2)/(B$1-B$2)*100</f>
        <v>10.588235294117657</v>
      </c>
      <c r="E67" s="2"/>
      <c r="F67" s="2"/>
      <c r="G67" s="2"/>
      <c r="H67" s="4">
        <v>64</v>
      </c>
      <c r="I67" s="4">
        <f>116*H67</f>
        <v>7424</v>
      </c>
    </row>
    <row r="68" spans="1:9" x14ac:dyDescent="0.2">
      <c r="A68" s="2">
        <f t="shared" si="37"/>
        <v>7.2</v>
      </c>
      <c r="B68" s="4">
        <f t="shared" si="38"/>
        <v>219</v>
      </c>
      <c r="C68" s="3">
        <f>B68*5/255/B$12</f>
        <v>7.2141176470588233</v>
      </c>
      <c r="D68" s="2">
        <f>(C68-B$2)/(B$1-B$2)*100</f>
        <v>15.294117647058803</v>
      </c>
      <c r="E68" s="2"/>
      <c r="F68" s="2"/>
      <c r="G68" s="2"/>
      <c r="H68" s="4">
        <v>128</v>
      </c>
      <c r="I68" s="4">
        <f>116*H68</f>
        <v>14848</v>
      </c>
    </row>
    <row r="69" spans="1:9" x14ac:dyDescent="0.2">
      <c r="A69" s="2">
        <f t="shared" si="37"/>
        <v>7.25</v>
      </c>
      <c r="B69" s="4">
        <f t="shared" si="38"/>
        <v>220</v>
      </c>
      <c r="C69" s="3">
        <f>B69*5/255/B$12</f>
        <v>7.2470588235294118</v>
      </c>
      <c r="D69" s="2">
        <f>(C69-B$2)/(B$1-B$2)*100</f>
        <v>17.647058823529406</v>
      </c>
      <c r="E69" s="2"/>
      <c r="F69" s="2"/>
      <c r="G69" s="2"/>
      <c r="H69" s="2"/>
      <c r="I69" s="2"/>
    </row>
    <row r="70" spans="1:9" x14ac:dyDescent="0.2">
      <c r="A70" s="2">
        <f t="shared" si="37"/>
        <v>7.3</v>
      </c>
      <c r="B70" s="4">
        <f t="shared" si="38"/>
        <v>222</v>
      </c>
      <c r="C70" s="3">
        <f>B70*5/255/B$12</f>
        <v>7.3129411764705878</v>
      </c>
      <c r="D70" s="2">
        <f>(C70-B$2)/(B$1-B$2)*100</f>
        <v>22.352941176470551</v>
      </c>
      <c r="E70" s="2"/>
      <c r="F70" s="2"/>
      <c r="G70" s="2"/>
      <c r="H70" s="2"/>
      <c r="I70" s="2"/>
    </row>
    <row r="71" spans="1:9" x14ac:dyDescent="0.2">
      <c r="A71" s="2">
        <f t="shared" si="37"/>
        <v>7.35</v>
      </c>
      <c r="B71" s="4">
        <f t="shared" si="38"/>
        <v>223</v>
      </c>
      <c r="C71" s="3">
        <f>B71*5/255/B$12</f>
        <v>7.3458823529411754</v>
      </c>
      <c r="D71" s="2">
        <f>(C71-B$2)/(B$1-B$2)*100</f>
        <v>24.705882352941096</v>
      </c>
      <c r="E71" s="2"/>
      <c r="F71" s="2"/>
      <c r="G71" s="2"/>
      <c r="H71" s="2"/>
      <c r="I71" s="2"/>
    </row>
    <row r="72" spans="1:9" x14ac:dyDescent="0.2">
      <c r="A72" s="2">
        <f t="shared" si="37"/>
        <v>7.4</v>
      </c>
      <c r="B72" s="4">
        <f t="shared" si="38"/>
        <v>225</v>
      </c>
      <c r="C72" s="3">
        <f>B72*5/255/B$12</f>
        <v>7.4117647058823533</v>
      </c>
      <c r="D72" s="2">
        <f>(C72-B$2)/(B$1-B$2)*100</f>
        <v>29.411764705882369</v>
      </c>
      <c r="E72" s="2"/>
      <c r="F72" s="2"/>
      <c r="G72" s="2"/>
      <c r="H72" s="2"/>
      <c r="I72" s="2"/>
    </row>
    <row r="73" spans="1:9" x14ac:dyDescent="0.2">
      <c r="A73" s="2">
        <f t="shared" si="37"/>
        <v>7.45</v>
      </c>
      <c r="B73" s="4">
        <f t="shared" si="38"/>
        <v>226</v>
      </c>
      <c r="C73" s="3">
        <f>B73*5/255/B$12</f>
        <v>7.4447058823529417</v>
      </c>
      <c r="D73" s="2">
        <f>(C73-B$2)/(B$1-B$2)*100</f>
        <v>31.764705882352974</v>
      </c>
      <c r="E73" s="2"/>
      <c r="F73" s="2"/>
      <c r="G73" s="2"/>
      <c r="H73" s="2"/>
      <c r="I73" s="2"/>
    </row>
    <row r="74" spans="1:9" x14ac:dyDescent="0.2">
      <c r="A74" s="2">
        <f t="shared" si="37"/>
        <v>7.5</v>
      </c>
      <c r="B74" s="4">
        <f t="shared" si="38"/>
        <v>228</v>
      </c>
      <c r="C74" s="3">
        <f>B74*5/255/B$12</f>
        <v>7.5105882352941178</v>
      </c>
      <c r="D74" s="2">
        <f>(C74-B$2)/(B$1-B$2)*100</f>
        <v>36.470588235294116</v>
      </c>
      <c r="E74" s="2"/>
      <c r="F74" s="2"/>
      <c r="G74" s="2"/>
      <c r="H74" s="2"/>
      <c r="I74" s="2"/>
    </row>
    <row r="75" spans="1:9" x14ac:dyDescent="0.2">
      <c r="A75" s="2">
        <f t="shared" si="37"/>
        <v>7.55</v>
      </c>
      <c r="B75" s="4">
        <f t="shared" si="38"/>
        <v>229</v>
      </c>
      <c r="C75" s="3">
        <f>B75*5/255/B$12</f>
        <v>7.5435294117647063</v>
      </c>
      <c r="D75" s="2">
        <f>(C75-B$2)/(B$1-B$2)*100</f>
        <v>38.823529411764724</v>
      </c>
      <c r="E75" s="2"/>
      <c r="F75" s="2"/>
      <c r="G75" s="2"/>
      <c r="H75" s="2"/>
      <c r="I75" s="2"/>
    </row>
    <row r="76" spans="1:9" x14ac:dyDescent="0.2">
      <c r="A76" s="2">
        <f t="shared" si="37"/>
        <v>7.6</v>
      </c>
      <c r="B76" s="4">
        <f t="shared" si="38"/>
        <v>231</v>
      </c>
      <c r="C76" s="3">
        <f>B76*5/255/B$12</f>
        <v>7.6094117647058823</v>
      </c>
      <c r="D76" s="2">
        <f>(C76-B$2)/(B$1-B$2)*100</f>
        <v>43.52941176470587</v>
      </c>
      <c r="E76" s="2"/>
      <c r="F76" s="2"/>
      <c r="G76" s="2"/>
      <c r="H76" s="2"/>
      <c r="I76" s="2"/>
    </row>
    <row r="77" spans="1:9" x14ac:dyDescent="0.2">
      <c r="A77" s="2">
        <f t="shared" si="37"/>
        <v>7.65</v>
      </c>
      <c r="B77" s="4">
        <f t="shared" si="38"/>
        <v>232</v>
      </c>
      <c r="C77" s="3">
        <f>B77*5/255/B$12</f>
        <v>7.6423529411764708</v>
      </c>
      <c r="D77" s="2">
        <f>(C77-B$2)/(B$1-B$2)*100</f>
        <v>45.882352941176471</v>
      </c>
    </row>
    <row r="78" spans="1:9" x14ac:dyDescent="0.2">
      <c r="A78" s="2">
        <f t="shared" si="37"/>
        <v>7.7</v>
      </c>
      <c r="B78" s="4">
        <f t="shared" si="38"/>
        <v>234</v>
      </c>
      <c r="C78" s="3">
        <f>B78*5/255/B$12</f>
        <v>7.7082352941176469</v>
      </c>
      <c r="D78" s="2">
        <f>(C78-B$2)/(B$1-B$2)*100</f>
        <v>50.588235294117624</v>
      </c>
    </row>
    <row r="79" spans="1:9" x14ac:dyDescent="0.2">
      <c r="A79" s="2">
        <f t="shared" si="37"/>
        <v>7.75</v>
      </c>
      <c r="B79" s="4">
        <f t="shared" si="38"/>
        <v>235</v>
      </c>
      <c r="C79" s="3">
        <f>B79*5/255/B$12</f>
        <v>7.7411764705882344</v>
      </c>
      <c r="D79" s="2">
        <f>(C79-B$2)/(B$1-B$2)*100</f>
        <v>52.941176470588161</v>
      </c>
    </row>
    <row r="80" spans="1:9" x14ac:dyDescent="0.2">
      <c r="A80" s="2">
        <f t="shared" si="37"/>
        <v>7.8</v>
      </c>
      <c r="B80" s="4">
        <f t="shared" si="38"/>
        <v>237</v>
      </c>
      <c r="C80" s="3">
        <f>B80*5/255/B$12</f>
        <v>7.8070588235294123</v>
      </c>
      <c r="D80" s="2">
        <f>(C80-B$2)/(B$1-B$2)*100</f>
        <v>57.647058823529427</v>
      </c>
    </row>
    <row r="81" spans="1:4" x14ac:dyDescent="0.2">
      <c r="A81" s="2">
        <f t="shared" si="37"/>
        <v>7.85</v>
      </c>
      <c r="B81" s="4">
        <f t="shared" si="38"/>
        <v>239</v>
      </c>
      <c r="C81" s="3">
        <f>B81*5/255/B$12</f>
        <v>7.8729411764705883</v>
      </c>
      <c r="D81" s="2">
        <f>(C81-B$2)/(B$1-B$2)*100</f>
        <v>62.35294117647058</v>
      </c>
    </row>
    <row r="82" spans="1:4" x14ac:dyDescent="0.2">
      <c r="A82" s="2">
        <f t="shared" si="37"/>
        <v>7.9</v>
      </c>
      <c r="B82" s="4">
        <f t="shared" si="38"/>
        <v>240</v>
      </c>
      <c r="C82" s="3">
        <f>B82*5/255/B$12</f>
        <v>7.9058823529411768</v>
      </c>
      <c r="D82" s="2">
        <f>(C82-B$2)/(B$1-B$2)*100</f>
        <v>64.705882352941174</v>
      </c>
    </row>
    <row r="83" spans="1:4" x14ac:dyDescent="0.2">
      <c r="A83" s="2">
        <f t="shared" si="37"/>
        <v>7.9499999999999904</v>
      </c>
      <c r="B83" s="4">
        <f t="shared" si="38"/>
        <v>242</v>
      </c>
      <c r="C83" s="3">
        <f>B83*5/255/B$12</f>
        <v>7.9717647058823529</v>
      </c>
      <c r="D83" s="2">
        <f>(C83-B$2)/(B$1-B$2)*100</f>
        <v>69.411764705882334</v>
      </c>
    </row>
    <row r="84" spans="1:4" x14ac:dyDescent="0.2">
      <c r="A84" s="2">
        <f t="shared" si="37"/>
        <v>7.9999999999999902</v>
      </c>
      <c r="B84" s="4">
        <f t="shared" si="38"/>
        <v>243</v>
      </c>
      <c r="C84" s="3">
        <f>B84*5/255/B$12</f>
        <v>8.0047058823529404</v>
      </c>
      <c r="D84" s="2">
        <f>(C84-B$2)/(B$1-B$2)*100</f>
        <v>71.764705882352871</v>
      </c>
    </row>
    <row r="85" spans="1:4" x14ac:dyDescent="0.2">
      <c r="A85" s="2">
        <f t="shared" si="37"/>
        <v>8.0499999999999901</v>
      </c>
      <c r="B85" s="4">
        <f t="shared" si="38"/>
        <v>245</v>
      </c>
      <c r="C85" s="3">
        <f>B85*5/255/B$12</f>
        <v>8.0705882352941174</v>
      </c>
      <c r="D85" s="2">
        <f>(C85-B$2)/(B$1-B$2)*100</f>
        <v>76.470588235294073</v>
      </c>
    </row>
    <row r="86" spans="1:4" x14ac:dyDescent="0.2">
      <c r="A86" s="2">
        <f t="shared" si="37"/>
        <v>8.0999999999999908</v>
      </c>
      <c r="B86" s="4">
        <f t="shared" si="38"/>
        <v>246</v>
      </c>
      <c r="C86" s="3">
        <f>B86*5/255/B$12</f>
        <v>8.1035294117647059</v>
      </c>
      <c r="D86" s="2">
        <f>(C86-B$2)/(B$1-B$2)*100</f>
        <v>78.823529411764682</v>
      </c>
    </row>
    <row r="87" spans="1:4" x14ac:dyDescent="0.2">
      <c r="A87" s="2">
        <f t="shared" si="37"/>
        <v>8.1499999999999897</v>
      </c>
      <c r="B87" s="4">
        <f t="shared" si="38"/>
        <v>248</v>
      </c>
      <c r="C87" s="3">
        <f>B87*5/255/B$12</f>
        <v>8.169411764705881</v>
      </c>
      <c r="D87" s="2">
        <f>(C87-B$2)/(B$1-B$2)*100</f>
        <v>83.52941176470577</v>
      </c>
    </row>
    <row r="88" spans="1:4" x14ac:dyDescent="0.2">
      <c r="A88" s="2">
        <f t="shared" si="37"/>
        <v>8.1999999999999904</v>
      </c>
      <c r="B88" s="4">
        <f t="shared" si="38"/>
        <v>249</v>
      </c>
      <c r="C88" s="3">
        <f>B88*5/255/B$12</f>
        <v>8.2023529411764713</v>
      </c>
      <c r="D88" s="2">
        <f>(C88-B$2)/(B$1-B$2)*100</f>
        <v>85.882352941176492</v>
      </c>
    </row>
    <row r="89" spans="1:4" x14ac:dyDescent="0.2">
      <c r="A89" s="2">
        <f t="shared" si="37"/>
        <v>8.2499999999999893</v>
      </c>
      <c r="B89" s="4">
        <f t="shared" si="38"/>
        <v>251</v>
      </c>
      <c r="C89" s="3">
        <f>B89*5/255/B$12</f>
        <v>8.2682352941176482</v>
      </c>
      <c r="D89" s="2">
        <f>(C89-B$2)/(B$1-B$2)*100</f>
        <v>90.588235294117709</v>
      </c>
    </row>
    <row r="90" spans="1:4" x14ac:dyDescent="0.2">
      <c r="A90" s="2">
        <f t="shared" si="37"/>
        <v>8.2999999999999901</v>
      </c>
      <c r="B90" s="4">
        <f t="shared" si="38"/>
        <v>252</v>
      </c>
      <c r="C90" s="3">
        <f>B90*5/255/B$12</f>
        <v>8.3011764705882349</v>
      </c>
      <c r="D90" s="2">
        <f>(C90-B$2)/(B$1-B$2)*100</f>
        <v>92.941176470588189</v>
      </c>
    </row>
    <row r="91" spans="1:4" x14ac:dyDescent="0.2">
      <c r="A91" s="2">
        <f t="shared" si="37"/>
        <v>8.3499999999999908</v>
      </c>
      <c r="B91" s="4">
        <f t="shared" si="38"/>
        <v>254</v>
      </c>
      <c r="C91" s="3">
        <f>B91*5/255/B$12</f>
        <v>8.3670588235294119</v>
      </c>
      <c r="D91" s="2">
        <f>(C91-B$2)/(B$1-B$2)*100</f>
        <v>97.647058823529392</v>
      </c>
    </row>
    <row r="92" spans="1:4" x14ac:dyDescent="0.2">
      <c r="A92" s="2">
        <f t="shared" si="37"/>
        <v>8.3999999999999897</v>
      </c>
      <c r="B92" s="4">
        <f t="shared" si="38"/>
        <v>255</v>
      </c>
      <c r="C92" s="3">
        <f>B92*5/255/B$12</f>
        <v>8.4</v>
      </c>
      <c r="D92" s="2">
        <f>(C92-B$2)/(B$1-B$2)*100</f>
        <v>100</v>
      </c>
    </row>
    <row r="93" spans="1:4" x14ac:dyDescent="0.2">
      <c r="A93" s="2"/>
      <c r="B93" s="4"/>
      <c r="C93" s="3"/>
      <c r="D93" s="2"/>
    </row>
    <row r="94" spans="1:4" x14ac:dyDescent="0.2">
      <c r="A94" s="2"/>
      <c r="B94" s="4"/>
      <c r="C94" s="3"/>
      <c r="D94" s="2"/>
    </row>
    <row r="95" spans="1:4" x14ac:dyDescent="0.2">
      <c r="A95" s="2"/>
      <c r="B95" s="4"/>
      <c r="C95" s="3"/>
      <c r="D95" s="2"/>
    </row>
    <row r="96" spans="1:4" x14ac:dyDescent="0.2">
      <c r="A96" s="2"/>
      <c r="B96" s="4"/>
      <c r="C96" s="3"/>
      <c r="D96" s="2"/>
    </row>
    <row r="97" spans="1:4" x14ac:dyDescent="0.2">
      <c r="A97" s="2"/>
      <c r="B97" s="4"/>
      <c r="C97" s="3"/>
      <c r="D97" s="2"/>
    </row>
    <row r="98" spans="1:4" x14ac:dyDescent="0.2">
      <c r="A98" s="2"/>
      <c r="B98" s="4"/>
      <c r="C98" s="3"/>
      <c r="D98" s="2"/>
    </row>
    <row r="99" spans="1:4" x14ac:dyDescent="0.2">
      <c r="A99" s="2"/>
      <c r="B99" s="4"/>
      <c r="C99" s="3"/>
      <c r="D99" s="2"/>
    </row>
    <row r="100" spans="1:4" x14ac:dyDescent="0.2">
      <c r="A100" s="2"/>
      <c r="B100" s="4"/>
      <c r="C100" s="3"/>
      <c r="D100" s="2"/>
    </row>
    <row r="101" spans="1:4" x14ac:dyDescent="0.2">
      <c r="A101" s="2"/>
      <c r="B101" s="4"/>
      <c r="C101" s="3"/>
      <c r="D101" s="2"/>
    </row>
    <row r="102" spans="1:4" x14ac:dyDescent="0.2">
      <c r="A102" s="2"/>
      <c r="B102" s="4"/>
      <c r="C102" s="3"/>
      <c r="D102" s="2"/>
    </row>
    <row r="103" spans="1:4" x14ac:dyDescent="0.2">
      <c r="A103" s="2"/>
      <c r="B103" s="3"/>
      <c r="C103" s="2"/>
    </row>
    <row r="104" spans="1:4" x14ac:dyDescent="0.2">
      <c r="A104" s="2"/>
      <c r="B104" s="3"/>
      <c r="C104" s="2"/>
    </row>
    <row r="105" spans="1:4" x14ac:dyDescent="0.2">
      <c r="A105" s="2"/>
      <c r="B105" s="3"/>
      <c r="C105" s="2"/>
    </row>
    <row r="106" spans="1:4" x14ac:dyDescent="0.2">
      <c r="A106" s="2"/>
      <c r="B106" s="3"/>
      <c r="C106" s="2"/>
    </row>
    <row r="107" spans="1:4" x14ac:dyDescent="0.2">
      <c r="A107" s="2"/>
      <c r="B107" s="3"/>
      <c r="C107" s="2"/>
    </row>
    <row r="108" spans="1:4" x14ac:dyDescent="0.2">
      <c r="A108" s="2"/>
      <c r="B108" s="3"/>
      <c r="C108" s="2"/>
    </row>
    <row r="109" spans="1:4" x14ac:dyDescent="0.2">
      <c r="A109" s="2"/>
      <c r="B109" s="3"/>
      <c r="C109" s="2"/>
    </row>
    <row r="110" spans="1:4" x14ac:dyDescent="0.2">
      <c r="A110" s="2"/>
      <c r="B110" s="3"/>
      <c r="C110" s="2"/>
    </row>
    <row r="111" spans="1:4" x14ac:dyDescent="0.2">
      <c r="A111" s="2"/>
      <c r="B111" s="3"/>
      <c r="C111" s="2"/>
    </row>
    <row r="112" spans="1:4" x14ac:dyDescent="0.2">
      <c r="A112" s="2"/>
      <c r="B112" s="3"/>
      <c r="C112" s="2"/>
    </row>
    <row r="113" spans="1:3" x14ac:dyDescent="0.2">
      <c r="A113" s="2"/>
      <c r="B113" s="3"/>
      <c r="C113" s="2"/>
    </row>
    <row r="114" spans="1:3" x14ac:dyDescent="0.2">
      <c r="A114" s="2"/>
      <c r="B114" s="3"/>
      <c r="C114" s="2"/>
    </row>
    <row r="115" spans="1:3" x14ac:dyDescent="0.2">
      <c r="A115" s="2"/>
      <c r="B115" s="3"/>
      <c r="C115" s="2"/>
    </row>
    <row r="116" spans="1:3" x14ac:dyDescent="0.2">
      <c r="A116" s="2"/>
      <c r="B116" s="3"/>
      <c r="C116" s="2"/>
    </row>
    <row r="117" spans="1:3" x14ac:dyDescent="0.2">
      <c r="A117" s="2"/>
      <c r="B117" s="3"/>
      <c r="C117" s="2"/>
    </row>
    <row r="118" spans="1:3" x14ac:dyDescent="0.2">
      <c r="A118" s="2"/>
      <c r="B118" s="3"/>
      <c r="C118" s="2"/>
    </row>
    <row r="119" spans="1:3" x14ac:dyDescent="0.2">
      <c r="A119" s="2"/>
      <c r="B119" s="3"/>
      <c r="C119" s="2"/>
    </row>
    <row r="120" spans="1:3" x14ac:dyDescent="0.2">
      <c r="A120" s="2"/>
      <c r="B120" s="3"/>
      <c r="C120" s="2"/>
    </row>
    <row r="121" spans="1:3" x14ac:dyDescent="0.2">
      <c r="A121" s="2"/>
      <c r="B121" s="3"/>
      <c r="C121" s="2"/>
    </row>
    <row r="122" spans="1:3" x14ac:dyDescent="0.2">
      <c r="A122" s="2"/>
      <c r="B122" s="3"/>
      <c r="C122" s="2"/>
    </row>
    <row r="123" spans="1:3" x14ac:dyDescent="0.2">
      <c r="A123" s="2"/>
      <c r="B123" s="3"/>
      <c r="C123" s="2"/>
    </row>
    <row r="124" spans="1:3" x14ac:dyDescent="0.2">
      <c r="A124" s="2"/>
      <c r="B124" s="3"/>
      <c r="C124" s="2"/>
    </row>
    <row r="125" spans="1:3" x14ac:dyDescent="0.2">
      <c r="A125" s="2"/>
      <c r="B125" s="3"/>
      <c r="C125" s="2"/>
    </row>
    <row r="126" spans="1:3" x14ac:dyDescent="0.2">
      <c r="A126" s="2"/>
      <c r="B126" s="3"/>
      <c r="C126" s="2"/>
    </row>
    <row r="127" spans="1:3" x14ac:dyDescent="0.2">
      <c r="A127" s="2"/>
      <c r="B127" s="3"/>
      <c r="C127" s="2"/>
    </row>
    <row r="128" spans="1:3" x14ac:dyDescent="0.2">
      <c r="A128" s="2"/>
      <c r="B128" s="3"/>
      <c r="C128" s="2"/>
    </row>
    <row r="129" spans="1:3" x14ac:dyDescent="0.2">
      <c r="A129" s="2"/>
      <c r="B129" s="3"/>
      <c r="C129" s="2"/>
    </row>
    <row r="130" spans="1:3" x14ac:dyDescent="0.2">
      <c r="A130" s="2"/>
      <c r="B130" s="3"/>
      <c r="C130" s="2"/>
    </row>
    <row r="131" spans="1:3" x14ac:dyDescent="0.2">
      <c r="A131" s="2"/>
      <c r="B131" s="3"/>
      <c r="C131" s="2"/>
    </row>
    <row r="132" spans="1:3" x14ac:dyDescent="0.2">
      <c r="A132" s="2"/>
      <c r="B132" s="3"/>
      <c r="C132" s="2"/>
    </row>
    <row r="133" spans="1:3" x14ac:dyDescent="0.2">
      <c r="A133" s="2"/>
      <c r="B133" s="3"/>
      <c r="C133" s="2"/>
    </row>
    <row r="134" spans="1:3" x14ac:dyDescent="0.2">
      <c r="A134" s="2"/>
      <c r="B134" s="3"/>
      <c r="C134" s="2"/>
    </row>
    <row r="135" spans="1:3" x14ac:dyDescent="0.2">
      <c r="A135" s="2"/>
      <c r="B135" s="3"/>
      <c r="C135" s="2"/>
    </row>
    <row r="136" spans="1:3" x14ac:dyDescent="0.2">
      <c r="A136" s="2"/>
      <c r="B136" s="3"/>
      <c r="C136" s="2"/>
    </row>
    <row r="137" spans="1:3" x14ac:dyDescent="0.2">
      <c r="A137" s="2"/>
      <c r="B137" s="3"/>
      <c r="C137" s="2"/>
    </row>
    <row r="138" spans="1:3" x14ac:dyDescent="0.2">
      <c r="A138" s="2"/>
      <c r="B138" s="3"/>
      <c r="C138" s="2"/>
    </row>
    <row r="139" spans="1:3" x14ac:dyDescent="0.2">
      <c r="A139" s="2"/>
      <c r="B139" s="3"/>
      <c r="C139" s="2"/>
    </row>
    <row r="140" spans="1:3" x14ac:dyDescent="0.2">
      <c r="A140" s="2"/>
      <c r="B140" s="3"/>
      <c r="C140" s="2"/>
    </row>
    <row r="141" spans="1:3" x14ac:dyDescent="0.2">
      <c r="A141" s="2"/>
      <c r="B141" s="3"/>
      <c r="C141" s="2"/>
    </row>
    <row r="142" spans="1:3" x14ac:dyDescent="0.2">
      <c r="A142" s="2"/>
      <c r="B142" s="3"/>
      <c r="C142" s="2"/>
    </row>
    <row r="143" spans="1:3" x14ac:dyDescent="0.2">
      <c r="A143" s="2"/>
      <c r="B143" s="3"/>
      <c r="C143" s="2"/>
    </row>
    <row r="144" spans="1:3" x14ac:dyDescent="0.2">
      <c r="A144" s="2"/>
      <c r="B144" s="3"/>
      <c r="C144" s="2"/>
    </row>
    <row r="145" spans="1:3" x14ac:dyDescent="0.2">
      <c r="A145" s="2"/>
      <c r="B145" s="3"/>
      <c r="C145" s="2"/>
    </row>
    <row r="146" spans="1:3" x14ac:dyDescent="0.2">
      <c r="A146" s="2"/>
      <c r="B146" s="3"/>
      <c r="C146" s="2"/>
    </row>
    <row r="147" spans="1:3" x14ac:dyDescent="0.2">
      <c r="A147" s="2"/>
      <c r="B147" s="3"/>
      <c r="C147" s="2"/>
    </row>
    <row r="148" spans="1:3" x14ac:dyDescent="0.2">
      <c r="A148" s="2"/>
      <c r="B148" s="3"/>
      <c r="C148" s="2"/>
    </row>
    <row r="149" spans="1:3" x14ac:dyDescent="0.2">
      <c r="A149" s="2"/>
      <c r="B149" s="3"/>
      <c r="C149" s="2"/>
    </row>
    <row r="150" spans="1:3" x14ac:dyDescent="0.2">
      <c r="A150" s="2"/>
      <c r="B150" s="3"/>
      <c r="C150" s="2"/>
    </row>
    <row r="151" spans="1:3" x14ac:dyDescent="0.2">
      <c r="A151" s="2"/>
      <c r="B151" s="3"/>
      <c r="C151" s="2"/>
    </row>
    <row r="152" spans="1:3" x14ac:dyDescent="0.2">
      <c r="A152" s="2"/>
      <c r="B152" s="3"/>
      <c r="C152" s="2"/>
    </row>
    <row r="153" spans="1:3" x14ac:dyDescent="0.2">
      <c r="A153" s="2"/>
      <c r="B153" s="3"/>
      <c r="C153" s="2"/>
    </row>
    <row r="154" spans="1:3" x14ac:dyDescent="0.2">
      <c r="A154" s="2"/>
      <c r="B154" s="3"/>
      <c r="C154" s="2"/>
    </row>
    <row r="155" spans="1:3" x14ac:dyDescent="0.2">
      <c r="A155" s="2"/>
      <c r="B155" s="3"/>
      <c r="C155" s="2"/>
    </row>
    <row r="156" spans="1:3" x14ac:dyDescent="0.2">
      <c r="A156" s="2"/>
      <c r="B156" s="3"/>
      <c r="C156" s="2"/>
    </row>
    <row r="157" spans="1:3" x14ac:dyDescent="0.2">
      <c r="A157" s="2"/>
      <c r="B157" s="3"/>
      <c r="C157" s="2"/>
    </row>
    <row r="158" spans="1:3" x14ac:dyDescent="0.2">
      <c r="A158" s="2"/>
      <c r="B158" s="3"/>
      <c r="C158" s="2"/>
    </row>
    <row r="159" spans="1:3" x14ac:dyDescent="0.2">
      <c r="A159" s="2"/>
      <c r="B159" s="3"/>
      <c r="C159" s="2"/>
    </row>
    <row r="160" spans="1:3" x14ac:dyDescent="0.2">
      <c r="A160" s="2"/>
      <c r="B160" s="3"/>
      <c r="C160" s="2"/>
    </row>
    <row r="161" spans="1:3" x14ac:dyDescent="0.2">
      <c r="A161" s="2"/>
      <c r="B161" s="3"/>
      <c r="C161" s="2"/>
    </row>
    <row r="162" spans="1:3" x14ac:dyDescent="0.2">
      <c r="A162" s="2"/>
      <c r="B162" s="3"/>
      <c r="C162" s="2"/>
    </row>
    <row r="163" spans="1:3" x14ac:dyDescent="0.2">
      <c r="A163" s="2"/>
      <c r="B163" s="3"/>
      <c r="C163" s="2"/>
    </row>
    <row r="164" spans="1:3" x14ac:dyDescent="0.2">
      <c r="A164" s="2"/>
      <c r="B164" s="3"/>
      <c r="C164" s="2"/>
    </row>
    <row r="165" spans="1:3" x14ac:dyDescent="0.2">
      <c r="A165" s="2"/>
      <c r="B165" s="3"/>
      <c r="C165" s="2"/>
    </row>
    <row r="166" spans="1:3" x14ac:dyDescent="0.2">
      <c r="A166" s="2"/>
      <c r="B166" s="3"/>
      <c r="C166" s="2"/>
    </row>
    <row r="167" spans="1:3" x14ac:dyDescent="0.2">
      <c r="A167" s="2"/>
      <c r="B167" s="3"/>
      <c r="C167" s="2"/>
    </row>
    <row r="168" spans="1:3" x14ac:dyDescent="0.2">
      <c r="A168" s="2"/>
      <c r="B168" s="3"/>
      <c r="C168" s="2"/>
    </row>
    <row r="169" spans="1:3" x14ac:dyDescent="0.2">
      <c r="A169" s="2"/>
      <c r="B169" s="3"/>
      <c r="C169" s="2"/>
    </row>
    <row r="170" spans="1:3" x14ac:dyDescent="0.2">
      <c r="A170" s="2"/>
      <c r="B170" s="3"/>
      <c r="C170" s="2"/>
    </row>
    <row r="171" spans="1:3" x14ac:dyDescent="0.2">
      <c r="A171" s="2"/>
      <c r="B171" s="3"/>
      <c r="C171" s="2"/>
    </row>
    <row r="172" spans="1:3" x14ac:dyDescent="0.2">
      <c r="A172" s="2"/>
      <c r="B172" s="3"/>
      <c r="C172" s="2"/>
    </row>
    <row r="173" spans="1:3" x14ac:dyDescent="0.2">
      <c r="A173" s="2"/>
      <c r="B173" s="3"/>
      <c r="C173" s="2"/>
    </row>
    <row r="174" spans="1:3" x14ac:dyDescent="0.2">
      <c r="A174" s="2"/>
      <c r="B174" s="3"/>
      <c r="C174" s="2"/>
    </row>
    <row r="175" spans="1:3" x14ac:dyDescent="0.2">
      <c r="A175" s="2"/>
      <c r="B175" s="3"/>
      <c r="C175" s="2"/>
    </row>
    <row r="176" spans="1:3" x14ac:dyDescent="0.2">
      <c r="A176" s="2"/>
      <c r="B176" s="3"/>
      <c r="C176" s="2"/>
    </row>
    <row r="177" spans="1:3" x14ac:dyDescent="0.2">
      <c r="A177" s="2"/>
      <c r="B177" s="3"/>
      <c r="C177" s="2"/>
    </row>
    <row r="178" spans="1:3" x14ac:dyDescent="0.2">
      <c r="A178" s="2"/>
      <c r="B178" s="3"/>
      <c r="C178" s="2"/>
    </row>
    <row r="179" spans="1:3" x14ac:dyDescent="0.2">
      <c r="A179" s="2"/>
      <c r="B179" s="3"/>
      <c r="C179" s="2"/>
    </row>
    <row r="180" spans="1:3" x14ac:dyDescent="0.2">
      <c r="A180" s="2"/>
      <c r="B180" s="3"/>
      <c r="C180" s="2"/>
    </row>
    <row r="181" spans="1:3" x14ac:dyDescent="0.2">
      <c r="A181" s="2"/>
      <c r="B181" s="3"/>
      <c r="C181" s="2"/>
    </row>
    <row r="182" spans="1:3" x14ac:dyDescent="0.2">
      <c r="A182" s="2"/>
      <c r="B182" s="3"/>
      <c r="C182" s="2"/>
    </row>
    <row r="183" spans="1:3" x14ac:dyDescent="0.2">
      <c r="A183" s="2"/>
      <c r="B183" s="3"/>
      <c r="C183" s="2"/>
    </row>
    <row r="184" spans="1:3" x14ac:dyDescent="0.2">
      <c r="A184" s="2"/>
      <c r="B184" s="3"/>
      <c r="C184" s="2"/>
    </row>
    <row r="185" spans="1:3" x14ac:dyDescent="0.2">
      <c r="A185" s="2"/>
      <c r="B185" s="3"/>
      <c r="C185" s="2"/>
    </row>
    <row r="186" spans="1:3" x14ac:dyDescent="0.2">
      <c r="A186" s="2"/>
      <c r="B186" s="3"/>
      <c r="C186" s="2"/>
    </row>
    <row r="187" spans="1:3" x14ac:dyDescent="0.2">
      <c r="A187" s="2"/>
      <c r="B187" s="3"/>
      <c r="C187" s="2"/>
    </row>
    <row r="188" spans="1:3" x14ac:dyDescent="0.2">
      <c r="A188" s="2"/>
      <c r="B188" s="3"/>
      <c r="C188" s="2"/>
    </row>
    <row r="189" spans="1:3" x14ac:dyDescent="0.2">
      <c r="A189" s="2"/>
      <c r="B189" s="3"/>
      <c r="C189" s="2"/>
    </row>
    <row r="190" spans="1:3" x14ac:dyDescent="0.2">
      <c r="A190" s="2"/>
      <c r="B190" s="3"/>
      <c r="C190" s="2"/>
    </row>
    <row r="191" spans="1:3" x14ac:dyDescent="0.2">
      <c r="A191" s="2"/>
      <c r="B191" s="3"/>
      <c r="C191" s="2"/>
    </row>
    <row r="192" spans="1:3" x14ac:dyDescent="0.2">
      <c r="A192" s="2"/>
      <c r="B192" s="3"/>
      <c r="C192" s="2"/>
    </row>
    <row r="193" spans="1:3" x14ac:dyDescent="0.2">
      <c r="A193" s="2"/>
      <c r="B193" s="3"/>
      <c r="C193" s="2"/>
    </row>
    <row r="194" spans="1:3" x14ac:dyDescent="0.2">
      <c r="A194" s="2"/>
      <c r="B194" s="3"/>
      <c r="C194" s="2"/>
    </row>
    <row r="195" spans="1:3" x14ac:dyDescent="0.2">
      <c r="A195" s="2"/>
      <c r="B195" s="3"/>
      <c r="C195" s="2"/>
    </row>
    <row r="196" spans="1:3" x14ac:dyDescent="0.2">
      <c r="A196" s="2"/>
      <c r="B196" s="3"/>
      <c r="C196" s="2"/>
    </row>
    <row r="197" spans="1:3" x14ac:dyDescent="0.2">
      <c r="A197" s="2"/>
      <c r="B197" s="3"/>
      <c r="C197" s="2"/>
    </row>
    <row r="198" spans="1:3" x14ac:dyDescent="0.2">
      <c r="A198" s="2"/>
      <c r="B198" s="3"/>
      <c r="C198" s="2"/>
    </row>
    <row r="199" spans="1:3" x14ac:dyDescent="0.2">
      <c r="A199" s="2"/>
      <c r="B199" s="3"/>
      <c r="C199" s="2"/>
    </row>
    <row r="200" spans="1:3" x14ac:dyDescent="0.2">
      <c r="A200" s="2"/>
      <c r="B200" s="3"/>
      <c r="C200" s="2"/>
    </row>
    <row r="201" spans="1:3" x14ac:dyDescent="0.2">
      <c r="A201" s="2"/>
      <c r="B201" s="3"/>
      <c r="C201" s="2"/>
    </row>
    <row r="202" spans="1:3" x14ac:dyDescent="0.2">
      <c r="A202" s="2"/>
      <c r="B202" s="3"/>
      <c r="C202" s="2"/>
    </row>
    <row r="203" spans="1:3" x14ac:dyDescent="0.2">
      <c r="A203" s="2"/>
      <c r="B203" s="3"/>
      <c r="C203" s="2"/>
    </row>
    <row r="204" spans="1:3" x14ac:dyDescent="0.2">
      <c r="A204" s="2"/>
      <c r="B204" s="3"/>
      <c r="C204" s="2"/>
    </row>
    <row r="205" spans="1:3" x14ac:dyDescent="0.2">
      <c r="A205" s="2"/>
      <c r="B205" s="3"/>
      <c r="C205" s="2"/>
    </row>
    <row r="206" spans="1:3" x14ac:dyDescent="0.2">
      <c r="A206" s="2"/>
      <c r="B206" s="3"/>
      <c r="C206" s="2"/>
    </row>
    <row r="207" spans="1:3" x14ac:dyDescent="0.2">
      <c r="A207" s="2"/>
      <c r="B207" s="3"/>
      <c r="C207" s="2"/>
    </row>
    <row r="208" spans="1:3" x14ac:dyDescent="0.2">
      <c r="A208" s="2"/>
      <c r="B208" s="3"/>
      <c r="C208" s="2"/>
    </row>
    <row r="209" spans="1:3" x14ac:dyDescent="0.2">
      <c r="A209" s="2"/>
      <c r="B209" s="3"/>
      <c r="C209" s="2"/>
    </row>
    <row r="210" spans="1:3" x14ac:dyDescent="0.2">
      <c r="A210" s="2"/>
      <c r="B210" s="3"/>
      <c r="C210" s="2"/>
    </row>
    <row r="211" spans="1:3" x14ac:dyDescent="0.2">
      <c r="A211" s="2"/>
      <c r="B211" s="3"/>
      <c r="C211" s="2"/>
    </row>
    <row r="212" spans="1:3" x14ac:dyDescent="0.2">
      <c r="A212" s="2"/>
      <c r="B212" s="3"/>
      <c r="C212" s="2"/>
    </row>
    <row r="213" spans="1:3" x14ac:dyDescent="0.2">
      <c r="A213" s="2"/>
      <c r="B213" s="3"/>
      <c r="C213" s="2"/>
    </row>
    <row r="214" spans="1:3" x14ac:dyDescent="0.2">
      <c r="A214" s="2"/>
      <c r="B214" s="3"/>
      <c r="C214" s="2"/>
    </row>
    <row r="215" spans="1:3" x14ac:dyDescent="0.2">
      <c r="A215" s="2"/>
      <c r="B215" s="3"/>
      <c r="C215" s="2"/>
    </row>
    <row r="216" spans="1:3" x14ac:dyDescent="0.2">
      <c r="A216" s="2"/>
      <c r="B216" s="3"/>
      <c r="C216" s="2"/>
    </row>
    <row r="217" spans="1:3" x14ac:dyDescent="0.2">
      <c r="A217" s="2"/>
      <c r="B217" s="3"/>
      <c r="C217" s="2"/>
    </row>
    <row r="218" spans="1:3" x14ac:dyDescent="0.2">
      <c r="A218" s="2"/>
      <c r="B218" s="3"/>
      <c r="C218" s="2"/>
    </row>
    <row r="219" spans="1:3" x14ac:dyDescent="0.2">
      <c r="A219" s="2"/>
      <c r="B219" s="3"/>
      <c r="C219" s="2"/>
    </row>
    <row r="220" spans="1:3" x14ac:dyDescent="0.2">
      <c r="A220" s="2"/>
      <c r="B220" s="3"/>
      <c r="C220" s="2"/>
    </row>
    <row r="221" spans="1:3" x14ac:dyDescent="0.2">
      <c r="A221" s="2"/>
      <c r="B221" s="3"/>
      <c r="C221" s="2"/>
    </row>
    <row r="222" spans="1:3" x14ac:dyDescent="0.2">
      <c r="A222" s="2"/>
      <c r="B222" s="3"/>
      <c r="C222" s="2"/>
    </row>
    <row r="223" spans="1:3" x14ac:dyDescent="0.2">
      <c r="A223" s="2"/>
      <c r="B223" s="3"/>
      <c r="C223" s="2"/>
    </row>
    <row r="224" spans="1:3" x14ac:dyDescent="0.2">
      <c r="A224" s="2"/>
      <c r="B224" s="3"/>
      <c r="C224" s="2"/>
    </row>
    <row r="225" spans="1:3" x14ac:dyDescent="0.2">
      <c r="A225" s="2"/>
      <c r="B225" s="3"/>
      <c r="C225" s="2"/>
    </row>
    <row r="226" spans="1:3" x14ac:dyDescent="0.2">
      <c r="A226" s="2"/>
      <c r="B226" s="3"/>
      <c r="C226" s="2"/>
    </row>
    <row r="227" spans="1:3" x14ac:dyDescent="0.2">
      <c r="A227" s="2"/>
      <c r="B227" s="3"/>
      <c r="C227" s="2"/>
    </row>
    <row r="228" spans="1:3" x14ac:dyDescent="0.2">
      <c r="A228" s="2"/>
      <c r="B228" s="3"/>
      <c r="C228" s="2"/>
    </row>
    <row r="229" spans="1:3" x14ac:dyDescent="0.2">
      <c r="A229" s="2"/>
      <c r="B229" s="3"/>
      <c r="C229" s="2"/>
    </row>
    <row r="230" spans="1:3" x14ac:dyDescent="0.2">
      <c r="A230" s="2"/>
      <c r="B230" s="3"/>
      <c r="C230" s="2"/>
    </row>
    <row r="231" spans="1:3" x14ac:dyDescent="0.2">
      <c r="A231" s="2"/>
      <c r="B231" s="3"/>
      <c r="C231" s="2"/>
    </row>
    <row r="232" spans="1:3" x14ac:dyDescent="0.2">
      <c r="A232" s="2"/>
      <c r="B232" s="3"/>
      <c r="C232" s="2"/>
    </row>
    <row r="233" spans="1:3" x14ac:dyDescent="0.2">
      <c r="A233" s="2"/>
      <c r="B233" s="3"/>
      <c r="C233" s="2"/>
    </row>
    <row r="234" spans="1:3" x14ac:dyDescent="0.2">
      <c r="A234" s="2"/>
      <c r="B234" s="3"/>
      <c r="C234" s="2"/>
    </row>
    <row r="235" spans="1:3" x14ac:dyDescent="0.2">
      <c r="A235" s="2"/>
      <c r="B235" s="3"/>
      <c r="C235" s="2"/>
    </row>
    <row r="236" spans="1:3" x14ac:dyDescent="0.2">
      <c r="A236" s="2"/>
      <c r="B236" s="3"/>
      <c r="C236" s="2"/>
    </row>
    <row r="237" spans="1:3" x14ac:dyDescent="0.2">
      <c r="A237" s="2"/>
      <c r="B237" s="3"/>
      <c r="C237" s="2"/>
    </row>
    <row r="238" spans="1:3" x14ac:dyDescent="0.2">
      <c r="A238" s="2"/>
      <c r="B238" s="3"/>
      <c r="C238" s="2"/>
    </row>
    <row r="239" spans="1:3" x14ac:dyDescent="0.2">
      <c r="A239" s="2"/>
      <c r="B239" s="3"/>
      <c r="C239" s="2"/>
    </row>
    <row r="240" spans="1:3" x14ac:dyDescent="0.2">
      <c r="A240" s="2"/>
      <c r="B240" s="3"/>
      <c r="C240" s="2"/>
    </row>
    <row r="241" spans="1:3" x14ac:dyDescent="0.2">
      <c r="A241" s="2"/>
      <c r="B241" s="3"/>
      <c r="C241" s="2"/>
    </row>
    <row r="242" spans="1:3" x14ac:dyDescent="0.2">
      <c r="A242" s="2"/>
      <c r="B242" s="3"/>
      <c r="C242" s="2"/>
    </row>
    <row r="243" spans="1:3" x14ac:dyDescent="0.2">
      <c r="A243" s="2"/>
      <c r="B243" s="3"/>
      <c r="C243" s="2"/>
    </row>
    <row r="244" spans="1:3" x14ac:dyDescent="0.2">
      <c r="A244" s="2"/>
      <c r="B244" s="3"/>
      <c r="C244" s="2"/>
    </row>
    <row r="245" spans="1:3" x14ac:dyDescent="0.2">
      <c r="A245" s="2"/>
      <c r="B245" s="3"/>
      <c r="C245" s="2"/>
    </row>
    <row r="246" spans="1:3" x14ac:dyDescent="0.2">
      <c r="A246" s="2"/>
      <c r="B246" s="3"/>
      <c r="C246" s="2"/>
    </row>
    <row r="247" spans="1:3" x14ac:dyDescent="0.2">
      <c r="A247" s="2"/>
      <c r="B247" s="3"/>
      <c r="C247" s="2"/>
    </row>
    <row r="248" spans="1:3" x14ac:dyDescent="0.2">
      <c r="A248" s="2"/>
      <c r="B248" s="3"/>
      <c r="C248" s="2"/>
    </row>
    <row r="249" spans="1:3" x14ac:dyDescent="0.2">
      <c r="A249" s="2"/>
      <c r="B249" s="3"/>
      <c r="C249" s="2"/>
    </row>
    <row r="250" spans="1:3" x14ac:dyDescent="0.2">
      <c r="A250" s="2"/>
      <c r="B250" s="3"/>
      <c r="C250" s="2"/>
    </row>
    <row r="251" spans="1:3" x14ac:dyDescent="0.2">
      <c r="A251" s="2"/>
      <c r="B251" s="3"/>
      <c r="C251" s="2"/>
    </row>
    <row r="252" spans="1:3" x14ac:dyDescent="0.2">
      <c r="A252" s="2"/>
      <c r="B252" s="3"/>
      <c r="C252" s="2"/>
    </row>
    <row r="253" spans="1:3" x14ac:dyDescent="0.2">
      <c r="A253" s="2"/>
      <c r="B253" s="3"/>
      <c r="C253" s="2"/>
    </row>
    <row r="254" spans="1:3" x14ac:dyDescent="0.2">
      <c r="A254" s="2"/>
      <c r="B254" s="3"/>
      <c r="C254" s="2"/>
    </row>
    <row r="255" spans="1:3" x14ac:dyDescent="0.2">
      <c r="A255" s="2"/>
      <c r="B255" s="3"/>
      <c r="C255" s="2"/>
    </row>
    <row r="256" spans="1:3" x14ac:dyDescent="0.2">
      <c r="A256" s="2"/>
      <c r="B256" s="3"/>
      <c r="C256" s="2"/>
    </row>
    <row r="257" spans="1:3" x14ac:dyDescent="0.2">
      <c r="A257" s="2"/>
      <c r="B257" s="3"/>
      <c r="C257" s="2"/>
    </row>
    <row r="258" spans="1:3" x14ac:dyDescent="0.2">
      <c r="A258" s="2"/>
      <c r="B258" s="3"/>
      <c r="C258" s="2"/>
    </row>
    <row r="259" spans="1:3" x14ac:dyDescent="0.2">
      <c r="A259" s="2"/>
      <c r="B259" s="3"/>
      <c r="C259" s="2"/>
    </row>
    <row r="260" spans="1:3" x14ac:dyDescent="0.2">
      <c r="A260" s="2"/>
      <c r="B260" s="3"/>
      <c r="C260" s="2"/>
    </row>
    <row r="261" spans="1:3" x14ac:dyDescent="0.2">
      <c r="A261" s="2"/>
      <c r="B261" s="3"/>
      <c r="C261" s="2"/>
    </row>
    <row r="262" spans="1:3" x14ac:dyDescent="0.2">
      <c r="A262" s="2"/>
      <c r="B262" s="3"/>
      <c r="C262" s="2"/>
    </row>
    <row r="263" spans="1:3" x14ac:dyDescent="0.2">
      <c r="A263" s="2"/>
      <c r="B263" s="3"/>
      <c r="C263" s="2"/>
    </row>
    <row r="264" spans="1:3" x14ac:dyDescent="0.2">
      <c r="A264" s="2"/>
      <c r="B264" s="3"/>
      <c r="C264" s="2"/>
    </row>
    <row r="265" spans="1:3" x14ac:dyDescent="0.2">
      <c r="A265" s="2"/>
      <c r="B265" s="3"/>
      <c r="C265" s="2"/>
    </row>
    <row r="266" spans="1:3" x14ac:dyDescent="0.2">
      <c r="A266" s="2"/>
      <c r="B266" s="3"/>
      <c r="C266" s="2"/>
    </row>
    <row r="267" spans="1:3" x14ac:dyDescent="0.2">
      <c r="A267" s="2"/>
      <c r="B267" s="3"/>
      <c r="C267" s="2"/>
    </row>
    <row r="268" spans="1:3" x14ac:dyDescent="0.2">
      <c r="A268" s="2"/>
      <c r="B268" s="3"/>
      <c r="C268" s="2"/>
    </row>
    <row r="269" spans="1:3" x14ac:dyDescent="0.2">
      <c r="A269" s="2"/>
      <c r="B269" s="3"/>
      <c r="C269" s="2"/>
    </row>
    <row r="270" spans="1:3" x14ac:dyDescent="0.2">
      <c r="A270" s="2"/>
      <c r="B270" s="3"/>
      <c r="C270" s="2"/>
    </row>
    <row r="271" spans="1:3" x14ac:dyDescent="0.2">
      <c r="A271" s="2"/>
      <c r="B271" s="3"/>
      <c r="C271" s="2"/>
    </row>
    <row r="272" spans="1:3" x14ac:dyDescent="0.2">
      <c r="A272" s="2"/>
      <c r="B272" s="3"/>
      <c r="C272" s="2"/>
    </row>
    <row r="273" spans="1:3" x14ac:dyDescent="0.2">
      <c r="A273" s="2"/>
      <c r="B273" s="3"/>
      <c r="C273" s="2"/>
    </row>
    <row r="274" spans="1:3" x14ac:dyDescent="0.2">
      <c r="A274" s="2"/>
      <c r="B274" s="3"/>
      <c r="C274" s="2"/>
    </row>
    <row r="275" spans="1:3" x14ac:dyDescent="0.2">
      <c r="A275" s="2"/>
      <c r="B275" s="3"/>
      <c r="C275" s="2"/>
    </row>
    <row r="276" spans="1:3" x14ac:dyDescent="0.2">
      <c r="A276" s="2"/>
      <c r="B276" s="3"/>
      <c r="C276" s="2"/>
    </row>
    <row r="277" spans="1:3" x14ac:dyDescent="0.2">
      <c r="A277" s="2"/>
      <c r="B277" s="3"/>
      <c r="C277" s="2"/>
    </row>
    <row r="278" spans="1:3" x14ac:dyDescent="0.2">
      <c r="A278" s="2"/>
      <c r="B278" s="3"/>
      <c r="C278" s="2"/>
    </row>
    <row r="279" spans="1:3" x14ac:dyDescent="0.2">
      <c r="A279" s="2"/>
      <c r="B279" s="3"/>
      <c r="C279" s="2"/>
    </row>
    <row r="280" spans="1:3" x14ac:dyDescent="0.2">
      <c r="A280" s="2"/>
      <c r="B280" s="3"/>
      <c r="C280" s="2"/>
    </row>
    <row r="281" spans="1:3" x14ac:dyDescent="0.2">
      <c r="A281" s="2"/>
      <c r="B281" s="3"/>
      <c r="C281" s="2"/>
    </row>
    <row r="282" spans="1:3" x14ac:dyDescent="0.2">
      <c r="A282" s="2"/>
      <c r="B282" s="3"/>
      <c r="C282" s="2"/>
    </row>
    <row r="283" spans="1:3" x14ac:dyDescent="0.2">
      <c r="A283" s="2"/>
      <c r="B283" s="3"/>
      <c r="C283" s="2"/>
    </row>
    <row r="284" spans="1:3" x14ac:dyDescent="0.2">
      <c r="A284" s="2"/>
      <c r="B284" s="3"/>
      <c r="C284" s="2"/>
    </row>
    <row r="285" spans="1:3" x14ac:dyDescent="0.2">
      <c r="A285" s="2"/>
      <c r="B285" s="3"/>
      <c r="C285" s="2"/>
    </row>
    <row r="286" spans="1:3" x14ac:dyDescent="0.2">
      <c r="A286" s="2"/>
      <c r="B286" s="3"/>
      <c r="C286" s="2"/>
    </row>
    <row r="287" spans="1:3" x14ac:dyDescent="0.2">
      <c r="A287" s="2"/>
      <c r="B287" s="3"/>
      <c r="C287" s="2"/>
    </row>
    <row r="288" spans="1:3" x14ac:dyDescent="0.2">
      <c r="A288" s="2"/>
      <c r="B288" s="3"/>
      <c r="C288" s="2"/>
    </row>
    <row r="289" spans="1:3" x14ac:dyDescent="0.2">
      <c r="A289" s="2"/>
      <c r="B289" s="3"/>
      <c r="C289" s="2"/>
    </row>
    <row r="290" spans="1:3" x14ac:dyDescent="0.2">
      <c r="A290" s="2"/>
      <c r="B290" s="3"/>
      <c r="C290" s="2"/>
    </row>
    <row r="291" spans="1:3" x14ac:dyDescent="0.2">
      <c r="A291" s="2"/>
      <c r="B291" s="3"/>
      <c r="C291" s="2"/>
    </row>
    <row r="292" spans="1:3" x14ac:dyDescent="0.2">
      <c r="A292" s="2"/>
      <c r="B292" s="3"/>
      <c r="C292" s="2"/>
    </row>
    <row r="293" spans="1:3" x14ac:dyDescent="0.2">
      <c r="A293" s="2"/>
      <c r="B293" s="3"/>
      <c r="C293" s="2"/>
    </row>
    <row r="294" spans="1:3" x14ac:dyDescent="0.2">
      <c r="A294" s="2"/>
      <c r="B294" s="3"/>
      <c r="C294" s="2"/>
    </row>
    <row r="295" spans="1:3" x14ac:dyDescent="0.2">
      <c r="A295" s="2"/>
      <c r="B295" s="3"/>
      <c r="C295" s="2"/>
    </row>
    <row r="296" spans="1:3" x14ac:dyDescent="0.2">
      <c r="A296" s="2"/>
      <c r="B296" s="3"/>
      <c r="C296" s="2"/>
    </row>
    <row r="297" spans="1:3" x14ac:dyDescent="0.2">
      <c r="A297" s="2"/>
      <c r="B297" s="3"/>
      <c r="C297" s="2"/>
    </row>
    <row r="298" spans="1:3" x14ac:dyDescent="0.2">
      <c r="A298" s="2"/>
      <c r="B298" s="3"/>
      <c r="C298" s="2"/>
    </row>
    <row r="299" spans="1:3" x14ac:dyDescent="0.2">
      <c r="A299" s="2"/>
      <c r="B299" s="3"/>
      <c r="C299" s="2"/>
    </row>
    <row r="300" spans="1:3" x14ac:dyDescent="0.2">
      <c r="A300" s="2"/>
      <c r="B300" s="3"/>
      <c r="C300" s="2"/>
    </row>
    <row r="301" spans="1:3" x14ac:dyDescent="0.2">
      <c r="A301" s="2"/>
      <c r="B301" s="3"/>
      <c r="C301" s="2"/>
    </row>
    <row r="302" spans="1:3" x14ac:dyDescent="0.2">
      <c r="A302" s="2"/>
      <c r="B302" s="3"/>
      <c r="C302" s="2"/>
    </row>
    <row r="303" spans="1:3" x14ac:dyDescent="0.2">
      <c r="A303" s="2"/>
      <c r="B303" s="3"/>
      <c r="C303" s="2"/>
    </row>
    <row r="304" spans="1:3" x14ac:dyDescent="0.2">
      <c r="A304" s="2"/>
      <c r="B304" s="3"/>
      <c r="C304" s="2"/>
    </row>
    <row r="305" spans="1:3" x14ac:dyDescent="0.2">
      <c r="A305" s="2"/>
      <c r="B305" s="3"/>
      <c r="C305" s="2"/>
    </row>
    <row r="306" spans="1:3" x14ac:dyDescent="0.2">
      <c r="A306" s="2"/>
      <c r="B306" s="3"/>
      <c r="C306" s="2"/>
    </row>
    <row r="307" spans="1:3" x14ac:dyDescent="0.2">
      <c r="A307" s="2"/>
      <c r="B307" s="3"/>
      <c r="C307" s="2"/>
    </row>
    <row r="308" spans="1:3" x14ac:dyDescent="0.2">
      <c r="A308" s="2"/>
      <c r="B308" s="3"/>
      <c r="C308" s="2"/>
    </row>
    <row r="309" spans="1:3" x14ac:dyDescent="0.2">
      <c r="A309" s="2"/>
      <c r="B309" s="3"/>
      <c r="C309" s="2"/>
    </row>
    <row r="310" spans="1:3" x14ac:dyDescent="0.2">
      <c r="A310" s="2"/>
      <c r="B310" s="3"/>
      <c r="C310" s="2"/>
    </row>
    <row r="311" spans="1:3" x14ac:dyDescent="0.2">
      <c r="A311" s="2"/>
      <c r="B311" s="3"/>
      <c r="C311" s="2"/>
    </row>
    <row r="312" spans="1:3" x14ac:dyDescent="0.2">
      <c r="A312" s="2"/>
      <c r="B312" s="3"/>
      <c r="C312" s="2"/>
    </row>
    <row r="313" spans="1:3" x14ac:dyDescent="0.2">
      <c r="A313" s="2"/>
      <c r="B313" s="3"/>
      <c r="C313" s="2"/>
    </row>
    <row r="314" spans="1:3" x14ac:dyDescent="0.2">
      <c r="A314" s="2"/>
      <c r="B314" s="3"/>
      <c r="C314" s="2"/>
    </row>
    <row r="315" spans="1:3" x14ac:dyDescent="0.2">
      <c r="A315" s="2"/>
      <c r="B315" s="3"/>
      <c r="C315" s="2"/>
    </row>
    <row r="316" spans="1:3" x14ac:dyDescent="0.2">
      <c r="A316" s="2"/>
      <c r="B316" s="3"/>
      <c r="C316" s="2"/>
    </row>
    <row r="317" spans="1:3" x14ac:dyDescent="0.2">
      <c r="A317" s="2"/>
      <c r="B317" s="3"/>
      <c r="C317" s="2"/>
    </row>
    <row r="318" spans="1:3" x14ac:dyDescent="0.2">
      <c r="A318" s="2"/>
      <c r="B318" s="3"/>
      <c r="C318" s="2"/>
    </row>
    <row r="319" spans="1:3" x14ac:dyDescent="0.2">
      <c r="A319" s="2"/>
      <c r="B319" s="3"/>
      <c r="C319" s="2"/>
    </row>
    <row r="320" spans="1:3" x14ac:dyDescent="0.2">
      <c r="A320" s="2"/>
      <c r="B320" s="3"/>
      <c r="C320" s="2"/>
    </row>
    <row r="321" spans="1:3" x14ac:dyDescent="0.2">
      <c r="A321" s="2"/>
      <c r="B321" s="3"/>
      <c r="C321" s="2"/>
    </row>
    <row r="322" spans="1:3" x14ac:dyDescent="0.2">
      <c r="A322" s="2"/>
      <c r="B322" s="3"/>
      <c r="C322" s="2"/>
    </row>
    <row r="323" spans="1:3" x14ac:dyDescent="0.2">
      <c r="A323" s="2"/>
      <c r="B323" s="3"/>
      <c r="C323" s="2"/>
    </row>
    <row r="324" spans="1:3" x14ac:dyDescent="0.2">
      <c r="A324" s="2"/>
      <c r="B324" s="3"/>
      <c r="C324" s="2"/>
    </row>
    <row r="325" spans="1:3" x14ac:dyDescent="0.2">
      <c r="A325" s="2"/>
      <c r="B325" s="3"/>
      <c r="C325" s="2"/>
    </row>
    <row r="326" spans="1:3" x14ac:dyDescent="0.2">
      <c r="A326" s="2"/>
      <c r="B326" s="3"/>
      <c r="C326" s="2"/>
    </row>
    <row r="327" spans="1:3" x14ac:dyDescent="0.2">
      <c r="A327" s="2"/>
      <c r="B327" s="3"/>
      <c r="C327" s="2"/>
    </row>
    <row r="328" spans="1:3" x14ac:dyDescent="0.2">
      <c r="A328" s="2"/>
      <c r="B328" s="3"/>
      <c r="C328" s="2"/>
    </row>
    <row r="329" spans="1:3" x14ac:dyDescent="0.2">
      <c r="A329" s="2"/>
      <c r="B329" s="3"/>
      <c r="C329" s="2"/>
    </row>
    <row r="330" spans="1:3" x14ac:dyDescent="0.2">
      <c r="A330" s="2"/>
      <c r="B330" s="3"/>
      <c r="C330" s="2"/>
    </row>
    <row r="331" spans="1:3" x14ac:dyDescent="0.2">
      <c r="A331" s="2"/>
      <c r="B331" s="3"/>
      <c r="C331" s="2"/>
    </row>
    <row r="332" spans="1:3" x14ac:dyDescent="0.2">
      <c r="A332" s="2"/>
      <c r="B332" s="3"/>
      <c r="C332" s="2"/>
    </row>
    <row r="333" spans="1:3" x14ac:dyDescent="0.2">
      <c r="A333" s="2"/>
      <c r="B333" s="3"/>
      <c r="C333" s="2"/>
    </row>
    <row r="334" spans="1:3" x14ac:dyDescent="0.2">
      <c r="A334" s="2"/>
      <c r="B334" s="3"/>
      <c r="C334" s="2"/>
    </row>
    <row r="335" spans="1:3" x14ac:dyDescent="0.2">
      <c r="A335" s="2"/>
      <c r="B335" s="3"/>
      <c r="C335" s="2"/>
    </row>
    <row r="336" spans="1:3" x14ac:dyDescent="0.2">
      <c r="A336" s="2"/>
      <c r="B336" s="3"/>
      <c r="C336" s="2"/>
    </row>
    <row r="337" spans="1:3" x14ac:dyDescent="0.2">
      <c r="A337" s="2"/>
      <c r="B337" s="3"/>
      <c r="C337" s="2"/>
    </row>
    <row r="338" spans="1:3" x14ac:dyDescent="0.2">
      <c r="A338" s="2"/>
      <c r="B338" s="3"/>
      <c r="C338" s="2"/>
    </row>
    <row r="339" spans="1:3" x14ac:dyDescent="0.2">
      <c r="A339" s="2"/>
      <c r="B339" s="3"/>
      <c r="C339" s="2"/>
    </row>
    <row r="340" spans="1:3" x14ac:dyDescent="0.2">
      <c r="A340" s="2"/>
      <c r="B340" s="3"/>
      <c r="C340" s="2"/>
    </row>
    <row r="341" spans="1:3" x14ac:dyDescent="0.2">
      <c r="A341" s="2"/>
      <c r="B341" s="3"/>
      <c r="C341" s="2"/>
    </row>
    <row r="342" spans="1:3" x14ac:dyDescent="0.2">
      <c r="A342" s="2"/>
      <c r="B342" s="3"/>
      <c r="C342" s="2"/>
    </row>
    <row r="343" spans="1:3" x14ac:dyDescent="0.2">
      <c r="A343" s="2"/>
      <c r="B343" s="3"/>
      <c r="C343" s="2"/>
    </row>
    <row r="344" spans="1:3" x14ac:dyDescent="0.2">
      <c r="A344" s="2"/>
      <c r="B344" s="3"/>
      <c r="C344" s="2"/>
    </row>
    <row r="345" spans="1:3" x14ac:dyDescent="0.2">
      <c r="A345" s="2"/>
      <c r="B345" s="3"/>
      <c r="C345" s="2"/>
    </row>
    <row r="346" spans="1:3" x14ac:dyDescent="0.2">
      <c r="A346" s="2"/>
      <c r="B346" s="3"/>
      <c r="C346" s="2"/>
    </row>
    <row r="347" spans="1:3" x14ac:dyDescent="0.2">
      <c r="A347" s="2"/>
      <c r="B347" s="3"/>
      <c r="C347" s="2"/>
    </row>
    <row r="348" spans="1:3" x14ac:dyDescent="0.2">
      <c r="A348" s="2"/>
      <c r="B348" s="3"/>
      <c r="C348" s="2"/>
    </row>
    <row r="349" spans="1:3" x14ac:dyDescent="0.2">
      <c r="A349" s="2"/>
      <c r="B349" s="3"/>
      <c r="C349" s="2"/>
    </row>
    <row r="350" spans="1:3" x14ac:dyDescent="0.2">
      <c r="A350" s="2"/>
      <c r="B350" s="3"/>
      <c r="C350" s="2"/>
    </row>
    <row r="351" spans="1:3" x14ac:dyDescent="0.2">
      <c r="A351" s="2"/>
      <c r="B351" s="3"/>
      <c r="C351" s="2"/>
    </row>
    <row r="352" spans="1:3" x14ac:dyDescent="0.2">
      <c r="A352" s="2"/>
      <c r="B352" s="3"/>
      <c r="C352" s="2"/>
    </row>
    <row r="353" spans="1:3" x14ac:dyDescent="0.2">
      <c r="A353" s="2"/>
      <c r="B353" s="3"/>
      <c r="C353" s="2"/>
    </row>
    <row r="354" spans="1:3" x14ac:dyDescent="0.2">
      <c r="A354" s="2"/>
      <c r="B354" s="3"/>
      <c r="C354" s="2"/>
    </row>
    <row r="355" spans="1:3" x14ac:dyDescent="0.2">
      <c r="A355" s="2"/>
      <c r="B355" s="3"/>
      <c r="C355" s="2"/>
    </row>
    <row r="356" spans="1:3" x14ac:dyDescent="0.2">
      <c r="A356" s="2"/>
      <c r="B356" s="3"/>
      <c r="C356" s="2"/>
    </row>
    <row r="357" spans="1:3" x14ac:dyDescent="0.2">
      <c r="A357" s="2"/>
      <c r="B357" s="3"/>
      <c r="C357" s="2"/>
    </row>
    <row r="358" spans="1:3" x14ac:dyDescent="0.2">
      <c r="A358" s="2"/>
      <c r="B358" s="3"/>
      <c r="C358" s="2"/>
    </row>
    <row r="359" spans="1:3" x14ac:dyDescent="0.2">
      <c r="A359" s="2"/>
      <c r="B359" s="3"/>
      <c r="C359" s="2"/>
    </row>
    <row r="360" spans="1:3" x14ac:dyDescent="0.2">
      <c r="A360" s="2"/>
      <c r="B360" s="3"/>
      <c r="C360" s="2"/>
    </row>
    <row r="361" spans="1:3" x14ac:dyDescent="0.2">
      <c r="A361" s="2"/>
      <c r="B361" s="3"/>
      <c r="C361" s="2"/>
    </row>
    <row r="362" spans="1:3" x14ac:dyDescent="0.2">
      <c r="A362" s="2"/>
      <c r="B362" s="3"/>
      <c r="C362" s="2"/>
    </row>
    <row r="363" spans="1:3" x14ac:dyDescent="0.2">
      <c r="A363" s="2"/>
      <c r="B363" s="3"/>
      <c r="C363" s="2"/>
    </row>
    <row r="364" spans="1:3" x14ac:dyDescent="0.2">
      <c r="A364" s="2"/>
      <c r="B364" s="3"/>
      <c r="C364" s="2"/>
    </row>
    <row r="365" spans="1:3" x14ac:dyDescent="0.2">
      <c r="A365" s="2"/>
      <c r="B365" s="3"/>
      <c r="C365" s="2"/>
    </row>
    <row r="366" spans="1:3" x14ac:dyDescent="0.2">
      <c r="A366" s="2"/>
      <c r="B366" s="3"/>
      <c r="C366" s="2"/>
    </row>
    <row r="367" spans="1:3" x14ac:dyDescent="0.2">
      <c r="A367" s="2"/>
      <c r="B367" s="3"/>
      <c r="C367" s="2"/>
    </row>
    <row r="368" spans="1:3" x14ac:dyDescent="0.2">
      <c r="A368" s="2"/>
      <c r="B368" s="3"/>
      <c r="C368" s="2"/>
    </row>
    <row r="369" spans="1:3" x14ac:dyDescent="0.2">
      <c r="A369" s="2"/>
      <c r="B369" s="3"/>
      <c r="C369" s="2"/>
    </row>
    <row r="370" spans="1:3" x14ac:dyDescent="0.2">
      <c r="A370" s="2"/>
      <c r="B370" s="3"/>
      <c r="C370" s="2"/>
    </row>
    <row r="371" spans="1:3" x14ac:dyDescent="0.2">
      <c r="A371" s="2"/>
      <c r="B371" s="3"/>
      <c r="C371" s="2"/>
    </row>
    <row r="372" spans="1:3" x14ac:dyDescent="0.2">
      <c r="A372" s="2"/>
      <c r="B372" s="3"/>
      <c r="C372" s="2"/>
    </row>
    <row r="373" spans="1:3" x14ac:dyDescent="0.2">
      <c r="A373" s="2"/>
      <c r="B373" s="3"/>
      <c r="C373" s="2"/>
    </row>
    <row r="374" spans="1:3" x14ac:dyDescent="0.2">
      <c r="A374" s="2"/>
      <c r="B374" s="3"/>
      <c r="C374" s="2"/>
    </row>
    <row r="375" spans="1:3" x14ac:dyDescent="0.2">
      <c r="A375" s="2"/>
      <c r="B375" s="3"/>
      <c r="C375" s="2"/>
    </row>
    <row r="376" spans="1:3" x14ac:dyDescent="0.2">
      <c r="A376" s="2"/>
      <c r="B376" s="3"/>
      <c r="C376" s="2"/>
    </row>
    <row r="377" spans="1:3" x14ac:dyDescent="0.2">
      <c r="A377" s="2"/>
      <c r="B377" s="3"/>
      <c r="C377" s="2"/>
    </row>
    <row r="378" spans="1:3" x14ac:dyDescent="0.2">
      <c r="A378" s="2"/>
      <c r="B378" s="3"/>
      <c r="C378" s="2"/>
    </row>
    <row r="379" spans="1:3" x14ac:dyDescent="0.2">
      <c r="A379" s="2"/>
      <c r="B379" s="3"/>
      <c r="C379" s="2"/>
    </row>
    <row r="380" spans="1:3" x14ac:dyDescent="0.2">
      <c r="A380" s="2"/>
      <c r="B380" s="3"/>
      <c r="C380" s="2"/>
    </row>
    <row r="381" spans="1:3" x14ac:dyDescent="0.2">
      <c r="A381" s="2"/>
      <c r="B381" s="3"/>
      <c r="C381" s="2"/>
    </row>
    <row r="382" spans="1:3" x14ac:dyDescent="0.2">
      <c r="A382" s="2"/>
      <c r="B382" s="3"/>
      <c r="C382" s="2"/>
    </row>
    <row r="383" spans="1:3" x14ac:dyDescent="0.2">
      <c r="A383" s="2"/>
      <c r="B383" s="3"/>
      <c r="C383" s="2"/>
    </row>
    <row r="384" spans="1:3" x14ac:dyDescent="0.2">
      <c r="A384" s="2"/>
      <c r="B384" s="3"/>
      <c r="C384" s="2"/>
    </row>
    <row r="385" spans="1:3" x14ac:dyDescent="0.2">
      <c r="A385" s="2"/>
      <c r="B385" s="3"/>
      <c r="C385" s="2"/>
    </row>
    <row r="386" spans="1:3" x14ac:dyDescent="0.2">
      <c r="A386" s="2"/>
      <c r="B386" s="3"/>
      <c r="C386" s="2"/>
    </row>
    <row r="387" spans="1:3" x14ac:dyDescent="0.2">
      <c r="A387" s="2"/>
      <c r="B387" s="3"/>
      <c r="C387" s="2"/>
    </row>
    <row r="388" spans="1:3" x14ac:dyDescent="0.2">
      <c r="A388" s="2"/>
      <c r="B388" s="3"/>
      <c r="C388" s="2"/>
    </row>
    <row r="389" spans="1:3" x14ac:dyDescent="0.2">
      <c r="A389" s="2"/>
      <c r="B389" s="3"/>
      <c r="C389" s="2"/>
    </row>
    <row r="390" spans="1:3" x14ac:dyDescent="0.2">
      <c r="A390" s="2"/>
      <c r="B390" s="3"/>
      <c r="C390" s="2"/>
    </row>
    <row r="391" spans="1:3" x14ac:dyDescent="0.2">
      <c r="A391" s="2"/>
      <c r="B391" s="3"/>
      <c r="C391" s="2"/>
    </row>
    <row r="392" spans="1:3" x14ac:dyDescent="0.2">
      <c r="A392" s="2"/>
      <c r="B392" s="3"/>
      <c r="C392" s="2"/>
    </row>
    <row r="393" spans="1:3" x14ac:dyDescent="0.2">
      <c r="A393" s="2"/>
      <c r="B393" s="3"/>
      <c r="C393" s="2"/>
    </row>
    <row r="394" spans="1:3" x14ac:dyDescent="0.2">
      <c r="A394" s="2"/>
      <c r="B394" s="3"/>
      <c r="C394" s="2"/>
    </row>
    <row r="395" spans="1:3" x14ac:dyDescent="0.2">
      <c r="A395" s="2"/>
      <c r="B395" s="3"/>
      <c r="C395" s="2"/>
    </row>
    <row r="396" spans="1:3" x14ac:dyDescent="0.2">
      <c r="A396" s="2"/>
      <c r="B396" s="3"/>
      <c r="C396" s="2"/>
    </row>
    <row r="397" spans="1:3" x14ac:dyDescent="0.2">
      <c r="A397" s="2"/>
      <c r="B397" s="3"/>
      <c r="C397" s="2"/>
    </row>
    <row r="398" spans="1:3" x14ac:dyDescent="0.2">
      <c r="A398" s="2"/>
      <c r="B398" s="3"/>
      <c r="C398" s="2"/>
    </row>
    <row r="399" spans="1:3" x14ac:dyDescent="0.2">
      <c r="A399" s="2"/>
      <c r="B399" s="3"/>
      <c r="C399" s="2"/>
    </row>
    <row r="400" spans="1:3" x14ac:dyDescent="0.2">
      <c r="A400" s="2"/>
      <c r="B400" s="3"/>
      <c r="C400" s="2"/>
    </row>
    <row r="401" spans="1:3" x14ac:dyDescent="0.2">
      <c r="A401" s="2"/>
      <c r="B401" s="3"/>
      <c r="C401" s="2"/>
    </row>
    <row r="402" spans="1:3" x14ac:dyDescent="0.2">
      <c r="A402" s="2"/>
      <c r="B402" s="3"/>
      <c r="C402" s="2"/>
    </row>
    <row r="403" spans="1:3" x14ac:dyDescent="0.2">
      <c r="A403" s="2"/>
      <c r="B403" s="3"/>
      <c r="C403" s="2"/>
    </row>
    <row r="404" spans="1:3" x14ac:dyDescent="0.2">
      <c r="A404" s="2"/>
      <c r="B404" s="3"/>
      <c r="C404" s="2"/>
    </row>
    <row r="405" spans="1:3" x14ac:dyDescent="0.2">
      <c r="A405" s="2"/>
      <c r="B405" s="3"/>
      <c r="C405" s="2"/>
    </row>
    <row r="406" spans="1:3" x14ac:dyDescent="0.2">
      <c r="A406" s="2"/>
      <c r="B406" s="3"/>
      <c r="C406" s="2"/>
    </row>
    <row r="407" spans="1:3" x14ac:dyDescent="0.2">
      <c r="A407" s="2"/>
      <c r="B407" s="3"/>
      <c r="C407" s="2"/>
    </row>
    <row r="408" spans="1:3" x14ac:dyDescent="0.2">
      <c r="A408" s="2"/>
      <c r="B408" s="3"/>
      <c r="C408" s="2"/>
    </row>
    <row r="409" spans="1:3" x14ac:dyDescent="0.2">
      <c r="A409" s="2"/>
      <c r="B409" s="3"/>
      <c r="C409" s="2"/>
    </row>
    <row r="410" spans="1:3" x14ac:dyDescent="0.2">
      <c r="A410" s="2"/>
      <c r="B410" s="3"/>
      <c r="C410" s="2"/>
    </row>
    <row r="411" spans="1:3" x14ac:dyDescent="0.2">
      <c r="A411" s="2"/>
      <c r="B411" s="3"/>
      <c r="C411" s="2"/>
    </row>
    <row r="412" spans="1:3" x14ac:dyDescent="0.2">
      <c r="A412" s="2"/>
      <c r="B412" s="3"/>
      <c r="C412" s="2"/>
    </row>
    <row r="413" spans="1:3" x14ac:dyDescent="0.2">
      <c r="A413" s="2"/>
      <c r="B413" s="3"/>
      <c r="C413" s="2"/>
    </row>
    <row r="414" spans="1:3" x14ac:dyDescent="0.2">
      <c r="A414" s="2"/>
      <c r="B414" s="3"/>
      <c r="C414" s="2"/>
    </row>
    <row r="415" spans="1:3" x14ac:dyDescent="0.2">
      <c r="A415" s="2"/>
      <c r="B415" s="3"/>
      <c r="C415" s="2"/>
    </row>
    <row r="416" spans="1:3" x14ac:dyDescent="0.2">
      <c r="A416" s="2"/>
      <c r="B416" s="3"/>
      <c r="C416" s="2"/>
    </row>
    <row r="417" spans="1:3" x14ac:dyDescent="0.2">
      <c r="A417" s="2"/>
      <c r="B417" s="3"/>
      <c r="C417" s="2"/>
    </row>
    <row r="418" spans="1:3" x14ac:dyDescent="0.2">
      <c r="A418" s="2"/>
      <c r="B418" s="3"/>
      <c r="C418" s="2"/>
    </row>
    <row r="419" spans="1:3" x14ac:dyDescent="0.2">
      <c r="A419" s="2"/>
      <c r="B419" s="3"/>
      <c r="C419" s="2"/>
    </row>
    <row r="420" spans="1:3" x14ac:dyDescent="0.2">
      <c r="A420" s="2"/>
      <c r="B420" s="3"/>
      <c r="C420" s="2"/>
    </row>
    <row r="421" spans="1:3" x14ac:dyDescent="0.2">
      <c r="A421" s="2"/>
      <c r="B421" s="3"/>
      <c r="C421" s="2"/>
    </row>
    <row r="422" spans="1:3" x14ac:dyDescent="0.2">
      <c r="A422" s="2"/>
      <c r="B422" s="3"/>
      <c r="C422" s="2"/>
    </row>
    <row r="423" spans="1:3" x14ac:dyDescent="0.2">
      <c r="A423" s="2"/>
      <c r="B423" s="3"/>
      <c r="C423" s="2"/>
    </row>
    <row r="424" spans="1:3" x14ac:dyDescent="0.2">
      <c r="A424" s="2"/>
      <c r="B424" s="3"/>
      <c r="C424" s="2"/>
    </row>
    <row r="425" spans="1:3" x14ac:dyDescent="0.2">
      <c r="A425" s="2"/>
      <c r="B425" s="3"/>
      <c r="C425" s="2"/>
    </row>
    <row r="426" spans="1:3" x14ac:dyDescent="0.2">
      <c r="A426" s="2"/>
      <c r="B426" s="3"/>
      <c r="C426" s="2"/>
    </row>
    <row r="427" spans="1:3" x14ac:dyDescent="0.2">
      <c r="A427" s="2"/>
      <c r="B427" s="3"/>
      <c r="C427" s="2"/>
    </row>
    <row r="428" spans="1:3" x14ac:dyDescent="0.2">
      <c r="A428" s="2"/>
      <c r="B428" s="3"/>
      <c r="C428" s="2"/>
    </row>
    <row r="429" spans="1:3" x14ac:dyDescent="0.2">
      <c r="A429" s="2"/>
      <c r="B429" s="3"/>
      <c r="C429" s="2"/>
    </row>
    <row r="430" spans="1:3" x14ac:dyDescent="0.2">
      <c r="A430" s="2"/>
      <c r="B430" s="3"/>
      <c r="C430" s="2"/>
    </row>
    <row r="431" spans="1:3" x14ac:dyDescent="0.2">
      <c r="A431" s="2"/>
      <c r="B431" s="3"/>
      <c r="C431" s="2"/>
    </row>
    <row r="432" spans="1:3" x14ac:dyDescent="0.2">
      <c r="A432" s="2"/>
      <c r="B432" s="3"/>
      <c r="C432" s="2"/>
    </row>
    <row r="433" spans="1:3" x14ac:dyDescent="0.2">
      <c r="A433" s="2"/>
      <c r="B433" s="3"/>
      <c r="C433" s="2"/>
    </row>
    <row r="434" spans="1:3" x14ac:dyDescent="0.2">
      <c r="A434" s="2"/>
      <c r="B434" s="3"/>
      <c r="C434" s="2"/>
    </row>
    <row r="435" spans="1:3" x14ac:dyDescent="0.2">
      <c r="A435" s="2"/>
      <c r="B435" s="3"/>
      <c r="C435" s="2"/>
    </row>
    <row r="436" spans="1:3" x14ac:dyDescent="0.2">
      <c r="A436" s="2"/>
      <c r="B436" s="3"/>
      <c r="C436" s="2"/>
    </row>
    <row r="437" spans="1:3" x14ac:dyDescent="0.2">
      <c r="A437" s="2"/>
      <c r="B437" s="3"/>
      <c r="C437" s="2"/>
    </row>
    <row r="438" spans="1:3" x14ac:dyDescent="0.2">
      <c r="A438" s="2"/>
      <c r="B438" s="3"/>
      <c r="C438" s="2"/>
    </row>
    <row r="439" spans="1:3" x14ac:dyDescent="0.2">
      <c r="A439" s="2"/>
      <c r="B439" s="3"/>
      <c r="C439" s="2"/>
    </row>
    <row r="440" spans="1:3" x14ac:dyDescent="0.2">
      <c r="A440" s="2"/>
      <c r="B440" s="3"/>
      <c r="C440" s="2"/>
    </row>
    <row r="441" spans="1:3" x14ac:dyDescent="0.2">
      <c r="A441" s="2"/>
      <c r="B441" s="3"/>
      <c r="C441" s="2"/>
    </row>
    <row r="442" spans="1:3" x14ac:dyDescent="0.2">
      <c r="A442" s="2"/>
      <c r="B442" s="3"/>
      <c r="C442" s="2"/>
    </row>
    <row r="443" spans="1:3" x14ac:dyDescent="0.2">
      <c r="A443" s="2"/>
      <c r="B443" s="3"/>
      <c r="C443" s="2"/>
    </row>
    <row r="444" spans="1:3" x14ac:dyDescent="0.2">
      <c r="A444" s="2"/>
      <c r="B444" s="3"/>
      <c r="C444" s="2"/>
    </row>
    <row r="445" spans="1:3" x14ac:dyDescent="0.2">
      <c r="A445" s="2"/>
      <c r="B445" s="3"/>
      <c r="C445" s="2"/>
    </row>
    <row r="446" spans="1:3" x14ac:dyDescent="0.2">
      <c r="A446" s="2"/>
      <c r="B446" s="3"/>
      <c r="C446" s="2"/>
    </row>
    <row r="447" spans="1:3" x14ac:dyDescent="0.2">
      <c r="A447" s="2"/>
      <c r="B447" s="3"/>
      <c r="C447" s="2"/>
    </row>
    <row r="448" spans="1:3" x14ac:dyDescent="0.2">
      <c r="A448" s="2"/>
      <c r="B448" s="3"/>
      <c r="C448" s="2"/>
    </row>
    <row r="449" spans="1:3" x14ac:dyDescent="0.2">
      <c r="A449" s="2"/>
      <c r="B449" s="3"/>
      <c r="C449" s="2"/>
    </row>
    <row r="450" spans="1:3" x14ac:dyDescent="0.2">
      <c r="A450" s="2"/>
      <c r="B450" s="3"/>
      <c r="C450" s="2"/>
    </row>
    <row r="451" spans="1:3" x14ac:dyDescent="0.2">
      <c r="A451" s="2"/>
      <c r="B451" s="3"/>
      <c r="C451" s="2"/>
    </row>
    <row r="452" spans="1:3" x14ac:dyDescent="0.2">
      <c r="A452" s="2"/>
      <c r="B452" s="3"/>
      <c r="C452" s="2"/>
    </row>
    <row r="453" spans="1:3" x14ac:dyDescent="0.2">
      <c r="A453" s="2"/>
      <c r="B453" s="3"/>
      <c r="C453" s="2"/>
    </row>
    <row r="454" spans="1:3" x14ac:dyDescent="0.2">
      <c r="A454" s="2"/>
      <c r="B454" s="3"/>
      <c r="C454" s="2"/>
    </row>
    <row r="455" spans="1:3" x14ac:dyDescent="0.2">
      <c r="A455" s="2"/>
      <c r="B455" s="3"/>
      <c r="C455" s="2"/>
    </row>
    <row r="456" spans="1:3" x14ac:dyDescent="0.2">
      <c r="A456" s="2"/>
      <c r="B456" s="3"/>
      <c r="C456" s="2"/>
    </row>
    <row r="457" spans="1:3" x14ac:dyDescent="0.2">
      <c r="A457" s="2"/>
      <c r="B457" s="3"/>
      <c r="C457" s="2"/>
    </row>
    <row r="458" spans="1:3" x14ac:dyDescent="0.2">
      <c r="A458" s="2"/>
      <c r="B458" s="3"/>
      <c r="C458" s="2"/>
    </row>
    <row r="459" spans="1:3" x14ac:dyDescent="0.2">
      <c r="A459" s="2"/>
      <c r="B459" s="3"/>
      <c r="C459" s="2"/>
    </row>
    <row r="460" spans="1:3" x14ac:dyDescent="0.2">
      <c r="A460" s="2"/>
      <c r="B460" s="3"/>
      <c r="C460" s="2"/>
    </row>
    <row r="461" spans="1:3" x14ac:dyDescent="0.2">
      <c r="A461" s="2"/>
      <c r="B461" s="3"/>
      <c r="C461" s="2"/>
    </row>
    <row r="462" spans="1:3" x14ac:dyDescent="0.2">
      <c r="A462" s="2"/>
      <c r="B462" s="3"/>
      <c r="C462" s="2"/>
    </row>
    <row r="463" spans="1:3" x14ac:dyDescent="0.2">
      <c r="A463" s="2"/>
      <c r="B463" s="3"/>
      <c r="C463" s="2"/>
    </row>
    <row r="464" spans="1:3" x14ac:dyDescent="0.2">
      <c r="A464" s="2"/>
      <c r="B464" s="3"/>
      <c r="C464" s="2"/>
    </row>
    <row r="465" spans="1:3" x14ac:dyDescent="0.2">
      <c r="A465" s="2"/>
      <c r="B465" s="3"/>
      <c r="C465" s="2"/>
    </row>
    <row r="466" spans="1:3" x14ac:dyDescent="0.2">
      <c r="A466" s="2"/>
      <c r="B466" s="3"/>
      <c r="C466" s="2"/>
    </row>
    <row r="467" spans="1:3" x14ac:dyDescent="0.2">
      <c r="A467" s="2"/>
      <c r="B467" s="3"/>
      <c r="C467" s="2"/>
    </row>
    <row r="468" spans="1:3" x14ac:dyDescent="0.2">
      <c r="A468" s="2"/>
      <c r="B468" s="3"/>
      <c r="C468" s="2"/>
    </row>
    <row r="469" spans="1:3" x14ac:dyDescent="0.2">
      <c r="A469" s="2"/>
      <c r="B469" s="3"/>
      <c r="C469" s="2"/>
    </row>
    <row r="470" spans="1:3" x14ac:dyDescent="0.2">
      <c r="A470" s="2"/>
      <c r="B470" s="3"/>
      <c r="C470" s="2"/>
    </row>
    <row r="471" spans="1:3" x14ac:dyDescent="0.2">
      <c r="A471" s="2"/>
      <c r="B471" s="3"/>
      <c r="C471" s="2"/>
    </row>
    <row r="472" spans="1:3" x14ac:dyDescent="0.2">
      <c r="A472" s="2"/>
      <c r="B472" s="3"/>
      <c r="C472" s="2"/>
    </row>
    <row r="473" spans="1:3" x14ac:dyDescent="0.2">
      <c r="A473" s="2"/>
      <c r="B473" s="3"/>
      <c r="C473" s="2"/>
    </row>
    <row r="474" spans="1:3" x14ac:dyDescent="0.2">
      <c r="A474" s="2"/>
      <c r="B474" s="3"/>
      <c r="C474" s="2"/>
    </row>
    <row r="475" spans="1:3" x14ac:dyDescent="0.2">
      <c r="A475" s="2"/>
      <c r="B475" s="3"/>
      <c r="C475" s="2"/>
    </row>
    <row r="476" spans="1:3" x14ac:dyDescent="0.2">
      <c r="A476" s="2"/>
      <c r="B476" s="3"/>
      <c r="C476" s="2"/>
    </row>
    <row r="477" spans="1:3" x14ac:dyDescent="0.2">
      <c r="A477" s="2"/>
      <c r="B477" s="3"/>
      <c r="C477" s="2"/>
    </row>
    <row r="478" spans="1:3" x14ac:dyDescent="0.2">
      <c r="A478" s="2"/>
      <c r="B478" s="3"/>
      <c r="C478" s="2"/>
    </row>
    <row r="479" spans="1:3" x14ac:dyDescent="0.2">
      <c r="A479" s="2"/>
      <c r="B479" s="3"/>
      <c r="C479" s="2"/>
    </row>
    <row r="480" spans="1:3" x14ac:dyDescent="0.2">
      <c r="A480" s="2"/>
      <c r="B480" s="3"/>
      <c r="C480" s="2"/>
    </row>
    <row r="481" spans="1:3" x14ac:dyDescent="0.2">
      <c r="A481" s="2"/>
      <c r="B481" s="3"/>
      <c r="C481" s="2"/>
    </row>
    <row r="482" spans="1:3" x14ac:dyDescent="0.2">
      <c r="A482" s="2"/>
      <c r="B482" s="3"/>
      <c r="C482" s="2"/>
    </row>
    <row r="483" spans="1:3" x14ac:dyDescent="0.2">
      <c r="A483" s="2"/>
      <c r="B483" s="3"/>
      <c r="C483" s="2"/>
    </row>
    <row r="484" spans="1:3" x14ac:dyDescent="0.2">
      <c r="A484" s="2"/>
      <c r="B484" s="3"/>
      <c r="C484" s="2"/>
    </row>
    <row r="485" spans="1:3" x14ac:dyDescent="0.2">
      <c r="A485" s="2"/>
      <c r="B485" s="3"/>
      <c r="C485" s="2"/>
    </row>
    <row r="486" spans="1:3" x14ac:dyDescent="0.2">
      <c r="A486" s="2"/>
      <c r="B486" s="3"/>
      <c r="C486" s="2"/>
    </row>
    <row r="487" spans="1:3" x14ac:dyDescent="0.2">
      <c r="A487" s="2"/>
      <c r="B487" s="3"/>
      <c r="C487" s="2"/>
    </row>
    <row r="488" spans="1:3" x14ac:dyDescent="0.2">
      <c r="A488" s="2"/>
      <c r="B488" s="3"/>
      <c r="C488" s="2"/>
    </row>
    <row r="489" spans="1:3" x14ac:dyDescent="0.2">
      <c r="A489" s="2"/>
      <c r="B489" s="3"/>
      <c r="C489" s="2"/>
    </row>
    <row r="490" spans="1:3" x14ac:dyDescent="0.2">
      <c r="A490" s="2"/>
      <c r="B490" s="3"/>
      <c r="C490" s="2"/>
    </row>
    <row r="491" spans="1:3" x14ac:dyDescent="0.2">
      <c r="A491" s="2"/>
      <c r="B491" s="3"/>
      <c r="C491" s="2"/>
    </row>
    <row r="492" spans="1:3" x14ac:dyDescent="0.2">
      <c r="A492" s="2"/>
      <c r="B492" s="3"/>
      <c r="C492" s="2"/>
    </row>
    <row r="493" spans="1:3" x14ac:dyDescent="0.2">
      <c r="A493" s="2"/>
      <c r="B493" s="3"/>
      <c r="C493" s="2"/>
    </row>
    <row r="494" spans="1:3" x14ac:dyDescent="0.2">
      <c r="A494" s="2"/>
      <c r="B494" s="3"/>
      <c r="C494" s="2"/>
    </row>
    <row r="495" spans="1:3" x14ac:dyDescent="0.2">
      <c r="A495" s="2"/>
      <c r="B495" s="3"/>
      <c r="C495" s="2"/>
    </row>
    <row r="496" spans="1:3" x14ac:dyDescent="0.2">
      <c r="A496" s="2"/>
      <c r="B496" s="3"/>
      <c r="C496" s="2"/>
    </row>
    <row r="497" spans="1:3" x14ac:dyDescent="0.2">
      <c r="A497" s="2"/>
      <c r="B497" s="3"/>
      <c r="C497" s="2"/>
    </row>
    <row r="498" spans="1:3" x14ac:dyDescent="0.2">
      <c r="A498" s="2"/>
      <c r="B498" s="3"/>
      <c r="C498" s="2"/>
    </row>
    <row r="499" spans="1:3" x14ac:dyDescent="0.2">
      <c r="A499" s="2"/>
      <c r="B499" s="3"/>
      <c r="C499" s="2"/>
    </row>
    <row r="500" spans="1:3" x14ac:dyDescent="0.2">
      <c r="A500" s="2"/>
      <c r="B500" s="3"/>
      <c r="C500" s="2"/>
    </row>
    <row r="501" spans="1:3" x14ac:dyDescent="0.2">
      <c r="A501" s="2"/>
      <c r="B501" s="3"/>
      <c r="C501" s="2"/>
    </row>
    <row r="502" spans="1:3" x14ac:dyDescent="0.2">
      <c r="A502" s="2"/>
      <c r="B502" s="3"/>
      <c r="C502" s="2"/>
    </row>
    <row r="503" spans="1:3" x14ac:dyDescent="0.2">
      <c r="A503" s="2"/>
      <c r="B503" s="3"/>
      <c r="C503" s="2"/>
    </row>
    <row r="504" spans="1:3" x14ac:dyDescent="0.2">
      <c r="A504" s="2"/>
      <c r="B504" s="3"/>
      <c r="C504" s="2"/>
    </row>
    <row r="505" spans="1:3" x14ac:dyDescent="0.2">
      <c r="A505" s="2"/>
      <c r="B505" s="3"/>
      <c r="C505" s="2"/>
    </row>
    <row r="506" spans="1:3" x14ac:dyDescent="0.2">
      <c r="A506" s="2"/>
      <c r="B506" s="3"/>
      <c r="C506" s="2"/>
    </row>
    <row r="507" spans="1:3" x14ac:dyDescent="0.2">
      <c r="A507" s="2"/>
      <c r="B507" s="3"/>
      <c r="C507" s="2"/>
    </row>
    <row r="508" spans="1:3" x14ac:dyDescent="0.2">
      <c r="A508" s="2"/>
      <c r="B508" s="3"/>
      <c r="C508" s="2"/>
    </row>
    <row r="509" spans="1:3" x14ac:dyDescent="0.2">
      <c r="A509" s="2"/>
      <c r="B509" s="3"/>
      <c r="C509" s="2"/>
    </row>
    <row r="510" spans="1:3" x14ac:dyDescent="0.2">
      <c r="A510" s="2"/>
      <c r="B510" s="3"/>
      <c r="C510" s="2"/>
    </row>
    <row r="511" spans="1:3" x14ac:dyDescent="0.2">
      <c r="A511" s="2"/>
      <c r="B511" s="3"/>
      <c r="C511" s="2"/>
    </row>
    <row r="512" spans="1:3" x14ac:dyDescent="0.2">
      <c r="A512" s="2"/>
      <c r="B512" s="3"/>
      <c r="C512" s="2"/>
    </row>
    <row r="513" spans="1:3" x14ac:dyDescent="0.2">
      <c r="A513" s="2"/>
      <c r="B513" s="3"/>
      <c r="C513" s="2"/>
    </row>
    <row r="514" spans="1:3" x14ac:dyDescent="0.2">
      <c r="A514" s="2"/>
      <c r="B514" s="3"/>
      <c r="C514" s="2"/>
    </row>
    <row r="515" spans="1:3" x14ac:dyDescent="0.2">
      <c r="A515" s="2"/>
      <c r="B515" s="3"/>
      <c r="C515" s="2"/>
    </row>
    <row r="516" spans="1:3" x14ac:dyDescent="0.2">
      <c r="A516" s="2"/>
      <c r="B516" s="3"/>
      <c r="C516" s="2"/>
    </row>
    <row r="517" spans="1:3" x14ac:dyDescent="0.2">
      <c r="A517" s="2"/>
      <c r="B517" s="3"/>
      <c r="C517" s="2"/>
    </row>
    <row r="518" spans="1:3" x14ac:dyDescent="0.2">
      <c r="A518" s="2"/>
      <c r="B518" s="3"/>
      <c r="C518" s="2"/>
    </row>
    <row r="519" spans="1:3" x14ac:dyDescent="0.2">
      <c r="A519" s="2"/>
      <c r="B519" s="3"/>
      <c r="C519" s="2"/>
    </row>
    <row r="520" spans="1:3" x14ac:dyDescent="0.2">
      <c r="A520" s="2"/>
      <c r="B520" s="3"/>
      <c r="C520" s="2"/>
    </row>
    <row r="521" spans="1:3" x14ac:dyDescent="0.2">
      <c r="A521" s="2"/>
      <c r="B521" s="3"/>
      <c r="C521" s="2"/>
    </row>
    <row r="522" spans="1:3" x14ac:dyDescent="0.2">
      <c r="A522" s="2"/>
      <c r="B522" s="3"/>
      <c r="C522" s="2"/>
    </row>
    <row r="523" spans="1:3" x14ac:dyDescent="0.2">
      <c r="A523" s="2"/>
      <c r="B523" s="3"/>
      <c r="C523" s="2"/>
    </row>
    <row r="524" spans="1:3" x14ac:dyDescent="0.2">
      <c r="A524" s="2"/>
      <c r="B524" s="3"/>
      <c r="C524" s="2"/>
    </row>
    <row r="525" spans="1:3" x14ac:dyDescent="0.2">
      <c r="A525" s="2"/>
      <c r="B525" s="3"/>
      <c r="C525" s="2"/>
    </row>
    <row r="526" spans="1:3" x14ac:dyDescent="0.2">
      <c r="A526" s="2"/>
      <c r="B526" s="3"/>
      <c r="C526" s="2"/>
    </row>
    <row r="527" spans="1:3" x14ac:dyDescent="0.2">
      <c r="A527" s="2"/>
      <c r="B527" s="3"/>
      <c r="C527" s="2"/>
    </row>
    <row r="528" spans="1:3" x14ac:dyDescent="0.2">
      <c r="A528" s="2"/>
      <c r="B528" s="3"/>
      <c r="C528" s="2"/>
    </row>
    <row r="529" spans="1:3" x14ac:dyDescent="0.2">
      <c r="A529" s="2"/>
      <c r="B529" s="3"/>
      <c r="C529" s="2"/>
    </row>
    <row r="530" spans="1:3" x14ac:dyDescent="0.2">
      <c r="A530" s="2"/>
      <c r="B530" s="3"/>
      <c r="C530" s="2"/>
    </row>
    <row r="531" spans="1:3" x14ac:dyDescent="0.2">
      <c r="A531" s="2"/>
      <c r="B531" s="3"/>
      <c r="C531" s="2"/>
    </row>
    <row r="532" spans="1:3" x14ac:dyDescent="0.2">
      <c r="A532" s="2"/>
      <c r="B532" s="3"/>
      <c r="C532" s="2"/>
    </row>
    <row r="533" spans="1:3" x14ac:dyDescent="0.2">
      <c r="A533" s="2"/>
      <c r="B533" s="3"/>
      <c r="C533" s="2"/>
    </row>
    <row r="534" spans="1:3" x14ac:dyDescent="0.2">
      <c r="A534" s="2"/>
      <c r="B534" s="3"/>
      <c r="C534" s="2"/>
    </row>
    <row r="535" spans="1:3" x14ac:dyDescent="0.2">
      <c r="A535" s="2"/>
      <c r="B535" s="3"/>
      <c r="C535" s="2"/>
    </row>
    <row r="536" spans="1:3" x14ac:dyDescent="0.2">
      <c r="A536" s="2"/>
      <c r="B536" s="3"/>
      <c r="C536" s="2"/>
    </row>
    <row r="537" spans="1:3" x14ac:dyDescent="0.2">
      <c r="A537" s="2"/>
      <c r="B537" s="3"/>
      <c r="C537" s="2"/>
    </row>
    <row r="538" spans="1:3" x14ac:dyDescent="0.2">
      <c r="A538" s="2"/>
      <c r="B538" s="3"/>
      <c r="C538" s="2"/>
    </row>
    <row r="539" spans="1:3" x14ac:dyDescent="0.2">
      <c r="A539" s="2"/>
      <c r="B539" s="3"/>
      <c r="C539" s="2"/>
    </row>
    <row r="540" spans="1:3" x14ac:dyDescent="0.2">
      <c r="A540" s="2"/>
      <c r="B540" s="3"/>
      <c r="C540" s="2"/>
    </row>
    <row r="541" spans="1:3" x14ac:dyDescent="0.2">
      <c r="A541" s="2"/>
      <c r="B541" s="3"/>
      <c r="C541" s="2"/>
    </row>
    <row r="542" spans="1:3" x14ac:dyDescent="0.2">
      <c r="A542" s="2"/>
      <c r="B542" s="3"/>
      <c r="C542" s="2"/>
    </row>
    <row r="543" spans="1:3" x14ac:dyDescent="0.2">
      <c r="A543" s="2"/>
      <c r="B543" s="3"/>
      <c r="C543" s="2"/>
    </row>
    <row r="544" spans="1:3" x14ac:dyDescent="0.2">
      <c r="A544" s="2"/>
      <c r="B544" s="3"/>
      <c r="C544" s="2"/>
    </row>
    <row r="545" spans="1:3" x14ac:dyDescent="0.2">
      <c r="A545" s="2"/>
      <c r="B545" s="3"/>
      <c r="C545" s="2"/>
    </row>
    <row r="546" spans="1:3" x14ac:dyDescent="0.2">
      <c r="A546" s="2"/>
      <c r="B546" s="3"/>
      <c r="C546" s="2"/>
    </row>
    <row r="547" spans="1:3" x14ac:dyDescent="0.2">
      <c r="A547" s="2"/>
      <c r="B547" s="3"/>
      <c r="C547" s="2"/>
    </row>
    <row r="548" spans="1:3" x14ac:dyDescent="0.2">
      <c r="A548" s="2"/>
      <c r="B548" s="3"/>
      <c r="C548" s="2"/>
    </row>
    <row r="549" spans="1:3" x14ac:dyDescent="0.2">
      <c r="A549" s="2"/>
      <c r="B549" s="3"/>
      <c r="C549" s="2"/>
    </row>
    <row r="550" spans="1:3" x14ac:dyDescent="0.2">
      <c r="A550" s="2"/>
      <c r="B550" s="3"/>
      <c r="C550" s="2"/>
    </row>
    <row r="551" spans="1:3" x14ac:dyDescent="0.2">
      <c r="A551" s="2"/>
      <c r="B551" s="3"/>
      <c r="C551" s="2"/>
    </row>
    <row r="552" spans="1:3" x14ac:dyDescent="0.2">
      <c r="A552" s="2"/>
      <c r="B552" s="3"/>
      <c r="C552" s="2"/>
    </row>
    <row r="553" spans="1:3" x14ac:dyDescent="0.2">
      <c r="A553" s="2"/>
      <c r="B553" s="3"/>
      <c r="C553" s="2"/>
    </row>
    <row r="554" spans="1:3" x14ac:dyDescent="0.2">
      <c r="A554" s="2"/>
      <c r="B554" s="3"/>
      <c r="C554" s="2"/>
    </row>
    <row r="555" spans="1:3" x14ac:dyDescent="0.2">
      <c r="A555" s="2"/>
      <c r="B555" s="3"/>
      <c r="C555" s="2"/>
    </row>
    <row r="556" spans="1:3" x14ac:dyDescent="0.2">
      <c r="A556" s="2"/>
      <c r="B556" s="3"/>
      <c r="C556" s="2"/>
    </row>
    <row r="557" spans="1:3" x14ac:dyDescent="0.2">
      <c r="A557" s="2"/>
      <c r="B557" s="3"/>
      <c r="C557" s="2"/>
    </row>
    <row r="558" spans="1:3" x14ac:dyDescent="0.2">
      <c r="A558" s="2"/>
      <c r="B558" s="3"/>
      <c r="C558" s="2"/>
    </row>
    <row r="559" spans="1:3" x14ac:dyDescent="0.2">
      <c r="A559" s="2"/>
      <c r="B559" s="3"/>
      <c r="C559" s="2"/>
    </row>
    <row r="560" spans="1:3" x14ac:dyDescent="0.2">
      <c r="A560" s="2"/>
      <c r="B560" s="3"/>
      <c r="C560" s="2"/>
    </row>
    <row r="561" spans="1:3" x14ac:dyDescent="0.2">
      <c r="A561" s="2"/>
      <c r="B561" s="3"/>
      <c r="C561" s="2"/>
    </row>
    <row r="562" spans="1:3" x14ac:dyDescent="0.2">
      <c r="A562" s="2"/>
      <c r="B562" s="3"/>
      <c r="C562" s="2"/>
    </row>
    <row r="563" spans="1:3" x14ac:dyDescent="0.2">
      <c r="A563" s="2"/>
      <c r="B563" s="3"/>
      <c r="C563" s="2"/>
    </row>
    <row r="564" spans="1:3" x14ac:dyDescent="0.2">
      <c r="A564" s="2"/>
      <c r="B564" s="3"/>
      <c r="C564" s="2"/>
    </row>
    <row r="565" spans="1:3" x14ac:dyDescent="0.2">
      <c r="A565" s="2"/>
      <c r="B565" s="3"/>
      <c r="C565" s="2"/>
    </row>
    <row r="566" spans="1:3" x14ac:dyDescent="0.2">
      <c r="A566" s="2"/>
      <c r="B566" s="3"/>
      <c r="C566" s="2"/>
    </row>
    <row r="567" spans="1:3" x14ac:dyDescent="0.2">
      <c r="A567" s="2"/>
      <c r="B567" s="3"/>
      <c r="C567" s="2"/>
    </row>
    <row r="568" spans="1:3" x14ac:dyDescent="0.2">
      <c r="A568" s="2"/>
      <c r="B568" s="3"/>
      <c r="C568" s="2"/>
    </row>
    <row r="569" spans="1:3" x14ac:dyDescent="0.2">
      <c r="A569" s="2"/>
      <c r="B569" s="3"/>
      <c r="C569" s="2"/>
    </row>
    <row r="570" spans="1:3" x14ac:dyDescent="0.2">
      <c r="A570" s="2"/>
      <c r="B570" s="3"/>
      <c r="C570" s="2"/>
    </row>
    <row r="571" spans="1:3" x14ac:dyDescent="0.2">
      <c r="A571" s="2"/>
      <c r="B571" s="3"/>
      <c r="C571" s="2"/>
    </row>
    <row r="572" spans="1:3" x14ac:dyDescent="0.2">
      <c r="A572" s="2"/>
      <c r="B572" s="3"/>
      <c r="C572" s="2"/>
    </row>
    <row r="573" spans="1:3" x14ac:dyDescent="0.2">
      <c r="A573" s="2"/>
      <c r="B573" s="3"/>
      <c r="C573" s="2"/>
    </row>
    <row r="574" spans="1:3" x14ac:dyDescent="0.2">
      <c r="A574" s="2"/>
      <c r="B574" s="3"/>
      <c r="C574" s="2"/>
    </row>
    <row r="575" spans="1:3" x14ac:dyDescent="0.2">
      <c r="A575" s="2"/>
      <c r="B575" s="3"/>
      <c r="C575" s="2"/>
    </row>
    <row r="576" spans="1:3" x14ac:dyDescent="0.2">
      <c r="A576" s="2"/>
      <c r="B576" s="3"/>
      <c r="C576" s="2"/>
    </row>
    <row r="577" spans="1:3" x14ac:dyDescent="0.2">
      <c r="A577" s="2"/>
      <c r="B577" s="3"/>
      <c r="C577" s="2"/>
    </row>
    <row r="578" spans="1:3" x14ac:dyDescent="0.2">
      <c r="A578" s="2"/>
      <c r="B578" s="3"/>
      <c r="C578" s="2"/>
    </row>
    <row r="579" spans="1:3" x14ac:dyDescent="0.2">
      <c r="A579" s="2"/>
      <c r="B579" s="3"/>
      <c r="C579" s="2"/>
    </row>
    <row r="580" spans="1:3" x14ac:dyDescent="0.2">
      <c r="A580" s="2"/>
      <c r="B580" s="3"/>
      <c r="C580" s="2"/>
    </row>
    <row r="581" spans="1:3" x14ac:dyDescent="0.2">
      <c r="A581" s="2"/>
      <c r="B581" s="3"/>
      <c r="C581" s="2"/>
    </row>
    <row r="582" spans="1:3" x14ac:dyDescent="0.2">
      <c r="A582" s="2"/>
      <c r="B582" s="3"/>
      <c r="C582" s="2"/>
    </row>
    <row r="583" spans="1:3" x14ac:dyDescent="0.2">
      <c r="A583" s="2"/>
      <c r="B583" s="3"/>
      <c r="C583" s="2"/>
    </row>
    <row r="584" spans="1:3" x14ac:dyDescent="0.2">
      <c r="A584" s="2"/>
      <c r="B584" s="3"/>
      <c r="C584" s="2"/>
    </row>
    <row r="585" spans="1:3" x14ac:dyDescent="0.2">
      <c r="A585" s="2"/>
      <c r="B585" s="3"/>
      <c r="C585" s="2"/>
    </row>
    <row r="586" spans="1:3" x14ac:dyDescent="0.2">
      <c r="A586" s="2"/>
      <c r="B586" s="3"/>
      <c r="C586" s="2"/>
    </row>
    <row r="587" spans="1:3" x14ac:dyDescent="0.2">
      <c r="A587" s="2"/>
      <c r="B587" s="3"/>
      <c r="C587" s="2"/>
    </row>
    <row r="588" spans="1:3" x14ac:dyDescent="0.2">
      <c r="A588" s="2"/>
      <c r="B588" s="3"/>
      <c r="C588" s="2"/>
    </row>
    <row r="589" spans="1:3" x14ac:dyDescent="0.2">
      <c r="A589" s="2"/>
      <c r="B589" s="3"/>
      <c r="C589" s="2"/>
    </row>
    <row r="590" spans="1:3" x14ac:dyDescent="0.2">
      <c r="A590" s="2"/>
      <c r="B590" s="3"/>
      <c r="C590" s="2"/>
    </row>
    <row r="591" spans="1:3" x14ac:dyDescent="0.2">
      <c r="A591" s="2"/>
      <c r="B591" s="3"/>
      <c r="C591" s="2"/>
    </row>
    <row r="592" spans="1:3" x14ac:dyDescent="0.2">
      <c r="A592" s="2"/>
      <c r="B592" s="3"/>
      <c r="C592" s="2"/>
    </row>
    <row r="593" spans="1:3" x14ac:dyDescent="0.2">
      <c r="A593" s="2"/>
      <c r="B593" s="3"/>
      <c r="C593" s="2"/>
    </row>
    <row r="594" spans="1:3" x14ac:dyDescent="0.2">
      <c r="A594" s="2"/>
      <c r="B594" s="3"/>
      <c r="C594" s="2"/>
    </row>
    <row r="595" spans="1:3" x14ac:dyDescent="0.2">
      <c r="A595" s="2"/>
      <c r="B595" s="3"/>
      <c r="C595" s="2"/>
    </row>
    <row r="596" spans="1:3" x14ac:dyDescent="0.2">
      <c r="A596" s="2"/>
      <c r="B596" s="3"/>
      <c r="C596" s="2"/>
    </row>
    <row r="597" spans="1:3" x14ac:dyDescent="0.2">
      <c r="A597" s="2"/>
      <c r="B597" s="3"/>
      <c r="C597" s="2"/>
    </row>
    <row r="598" spans="1:3" x14ac:dyDescent="0.2">
      <c r="A598" s="2"/>
      <c r="B598" s="3"/>
      <c r="C598" s="2"/>
    </row>
    <row r="599" spans="1:3" x14ac:dyDescent="0.2">
      <c r="A599" s="2"/>
      <c r="B599" s="3"/>
      <c r="C599" s="2"/>
    </row>
    <row r="600" spans="1:3" x14ac:dyDescent="0.2">
      <c r="A600" s="2"/>
      <c r="B600" s="3"/>
      <c r="C600" s="2"/>
    </row>
    <row r="601" spans="1:3" x14ac:dyDescent="0.2">
      <c r="A601" s="2"/>
      <c r="B601" s="3"/>
      <c r="C601" s="2"/>
    </row>
    <row r="602" spans="1:3" x14ac:dyDescent="0.2">
      <c r="A602" s="2"/>
      <c r="B602" s="3"/>
      <c r="C602" s="2"/>
    </row>
    <row r="603" spans="1:3" x14ac:dyDescent="0.2">
      <c r="A603" s="2"/>
      <c r="B603" s="3"/>
      <c r="C603" s="2"/>
    </row>
    <row r="604" spans="1:3" x14ac:dyDescent="0.2">
      <c r="A604" s="2"/>
      <c r="B604" s="3"/>
      <c r="C604" s="2"/>
    </row>
    <row r="605" spans="1:3" x14ac:dyDescent="0.2">
      <c r="A605" s="2"/>
      <c r="B605" s="3"/>
      <c r="C605" s="2"/>
    </row>
    <row r="606" spans="1:3" x14ac:dyDescent="0.2">
      <c r="A606" s="2"/>
      <c r="B606" s="3"/>
      <c r="C606" s="2"/>
    </row>
    <row r="607" spans="1:3" x14ac:dyDescent="0.2">
      <c r="A607" s="2"/>
      <c r="B607" s="3"/>
      <c r="C607" s="2"/>
    </row>
    <row r="608" spans="1:3" x14ac:dyDescent="0.2">
      <c r="A608" s="2"/>
      <c r="B608" s="3"/>
      <c r="C608" s="2"/>
    </row>
    <row r="609" spans="1:3" x14ac:dyDescent="0.2">
      <c r="A609" s="2"/>
      <c r="B609" s="3"/>
      <c r="C609" s="2"/>
    </row>
    <row r="610" spans="1:3" x14ac:dyDescent="0.2">
      <c r="A610" s="2"/>
      <c r="B610" s="3"/>
      <c r="C610" s="2"/>
    </row>
    <row r="611" spans="1:3" x14ac:dyDescent="0.2">
      <c r="A611" s="2"/>
      <c r="B611" s="3"/>
      <c r="C611" s="2"/>
    </row>
    <row r="612" spans="1:3" x14ac:dyDescent="0.2">
      <c r="A612" s="2"/>
      <c r="B612" s="3"/>
      <c r="C612" s="2"/>
    </row>
    <row r="613" spans="1:3" x14ac:dyDescent="0.2">
      <c r="A613" s="2"/>
      <c r="B613" s="3"/>
      <c r="C613" s="2"/>
    </row>
    <row r="614" spans="1:3" x14ac:dyDescent="0.2">
      <c r="A614" s="2"/>
      <c r="B614" s="3"/>
      <c r="C614" s="2"/>
    </row>
    <row r="615" spans="1:3" x14ac:dyDescent="0.2">
      <c r="A615" s="2"/>
      <c r="B615" s="3"/>
      <c r="C615" s="2"/>
    </row>
    <row r="616" spans="1:3" x14ac:dyDescent="0.2">
      <c r="A616" s="2"/>
      <c r="B616" s="3"/>
      <c r="C616" s="2"/>
    </row>
    <row r="617" spans="1:3" x14ac:dyDescent="0.2">
      <c r="A617" s="2"/>
      <c r="B617" s="3"/>
      <c r="C617" s="2"/>
    </row>
    <row r="618" spans="1:3" x14ac:dyDescent="0.2">
      <c r="A618" s="2"/>
      <c r="B618" s="3"/>
      <c r="C618" s="2"/>
    </row>
    <row r="619" spans="1:3" x14ac:dyDescent="0.2">
      <c r="A619" s="2"/>
      <c r="B619" s="3"/>
      <c r="C619" s="2"/>
    </row>
    <row r="620" spans="1:3" x14ac:dyDescent="0.2">
      <c r="A620" s="2"/>
      <c r="B620" s="3"/>
      <c r="C620" s="2"/>
    </row>
    <row r="621" spans="1:3" x14ac:dyDescent="0.2">
      <c r="A621" s="2"/>
      <c r="B621" s="3"/>
      <c r="C621" s="2"/>
    </row>
    <row r="622" spans="1:3" x14ac:dyDescent="0.2">
      <c r="A622" s="2"/>
      <c r="B622" s="3"/>
      <c r="C622" s="2"/>
    </row>
    <row r="623" spans="1:3" x14ac:dyDescent="0.2">
      <c r="A623" s="2"/>
      <c r="B623" s="3"/>
      <c r="C623" s="2"/>
    </row>
    <row r="624" spans="1:3" x14ac:dyDescent="0.2">
      <c r="A624" s="2"/>
      <c r="B624" s="3"/>
      <c r="C624" s="2"/>
    </row>
    <row r="625" spans="1:3" x14ac:dyDescent="0.2">
      <c r="A625" s="2"/>
      <c r="B625" s="3"/>
      <c r="C625" s="2"/>
    </row>
    <row r="626" spans="1:3" x14ac:dyDescent="0.2">
      <c r="A626" s="2"/>
      <c r="B626" s="3"/>
      <c r="C626" s="2"/>
    </row>
    <row r="627" spans="1:3" x14ac:dyDescent="0.2">
      <c r="A627" s="2"/>
      <c r="B627" s="3"/>
      <c r="C627" s="2"/>
    </row>
    <row r="628" spans="1:3" x14ac:dyDescent="0.2">
      <c r="A628" s="2"/>
      <c r="B628" s="3"/>
      <c r="C628" s="2"/>
    </row>
    <row r="629" spans="1:3" x14ac:dyDescent="0.2">
      <c r="A629" s="2"/>
      <c r="B629" s="3"/>
      <c r="C629" s="2"/>
    </row>
    <row r="630" spans="1:3" x14ac:dyDescent="0.2">
      <c r="A630" s="2"/>
      <c r="B630" s="3"/>
      <c r="C630" s="2"/>
    </row>
    <row r="631" spans="1:3" x14ac:dyDescent="0.2">
      <c r="A631" s="2"/>
      <c r="B631" s="3"/>
      <c r="C631" s="2"/>
    </row>
    <row r="632" spans="1:3" x14ac:dyDescent="0.2">
      <c r="A632" s="2"/>
      <c r="B632" s="3"/>
      <c r="C632" s="2"/>
    </row>
    <row r="633" spans="1:3" x14ac:dyDescent="0.2">
      <c r="A633" s="2"/>
      <c r="B633" s="3"/>
      <c r="C633" s="2"/>
    </row>
    <row r="634" spans="1:3" x14ac:dyDescent="0.2">
      <c r="A634" s="2"/>
      <c r="B634" s="3"/>
      <c r="C634" s="2"/>
    </row>
    <row r="635" spans="1:3" x14ac:dyDescent="0.2">
      <c r="A635" s="2"/>
      <c r="B635" s="3"/>
      <c r="C635" s="2"/>
    </row>
    <row r="636" spans="1:3" x14ac:dyDescent="0.2">
      <c r="A636" s="2"/>
      <c r="B636" s="3"/>
      <c r="C636" s="2"/>
    </row>
    <row r="637" spans="1:3" x14ac:dyDescent="0.2">
      <c r="A637" s="2"/>
      <c r="B637" s="3"/>
      <c r="C637" s="2"/>
    </row>
    <row r="638" spans="1:3" x14ac:dyDescent="0.2">
      <c r="A638" s="2"/>
      <c r="B638" s="3"/>
      <c r="C638" s="2"/>
    </row>
    <row r="639" spans="1:3" x14ac:dyDescent="0.2">
      <c r="A639" s="2"/>
      <c r="B639" s="3"/>
      <c r="C639" s="2"/>
    </row>
    <row r="640" spans="1:3" x14ac:dyDescent="0.2">
      <c r="A640" s="2"/>
      <c r="B640" s="3"/>
      <c r="C640" s="2"/>
    </row>
    <row r="641" spans="1:3" x14ac:dyDescent="0.2">
      <c r="A641" s="2"/>
      <c r="B641" s="3"/>
      <c r="C641" s="2"/>
    </row>
    <row r="642" spans="1:3" x14ac:dyDescent="0.2">
      <c r="A642" s="2"/>
      <c r="B642" s="3"/>
      <c r="C642" s="2"/>
    </row>
    <row r="643" spans="1:3" x14ac:dyDescent="0.2">
      <c r="A643" s="2"/>
      <c r="B643" s="3"/>
      <c r="C643" s="2"/>
    </row>
    <row r="644" spans="1:3" x14ac:dyDescent="0.2">
      <c r="A644" s="2"/>
      <c r="B644" s="3"/>
      <c r="C644" s="2"/>
    </row>
    <row r="645" spans="1:3" x14ac:dyDescent="0.2">
      <c r="A645" s="2"/>
      <c r="B645" s="3"/>
      <c r="C645" s="2"/>
    </row>
    <row r="646" spans="1:3" x14ac:dyDescent="0.2">
      <c r="A646" s="2"/>
      <c r="B646" s="3"/>
      <c r="C646" s="2"/>
    </row>
    <row r="647" spans="1:3" x14ac:dyDescent="0.2">
      <c r="A647" s="2"/>
      <c r="B647" s="3"/>
      <c r="C647" s="2"/>
    </row>
    <row r="648" spans="1:3" x14ac:dyDescent="0.2">
      <c r="A648" s="2"/>
      <c r="B648" s="3"/>
      <c r="C648" s="2"/>
    </row>
    <row r="649" spans="1:3" x14ac:dyDescent="0.2">
      <c r="A649" s="2"/>
      <c r="B649" s="3"/>
      <c r="C649" s="2"/>
    </row>
    <row r="650" spans="1:3" x14ac:dyDescent="0.2">
      <c r="A650" s="2"/>
      <c r="B650" s="3"/>
      <c r="C650" s="2"/>
    </row>
    <row r="651" spans="1:3" x14ac:dyDescent="0.2">
      <c r="A651" s="2"/>
      <c r="B651" s="3"/>
      <c r="C651" s="2"/>
    </row>
    <row r="652" spans="1:3" x14ac:dyDescent="0.2">
      <c r="A652" s="2"/>
      <c r="B652" s="3"/>
      <c r="C652" s="2"/>
    </row>
    <row r="653" spans="1:3" x14ac:dyDescent="0.2">
      <c r="A653" s="2"/>
      <c r="B653" s="3"/>
      <c r="C653" s="2"/>
    </row>
    <row r="654" spans="1:3" x14ac:dyDescent="0.2">
      <c r="A654" s="2"/>
      <c r="B654" s="3"/>
      <c r="C654" s="2"/>
    </row>
    <row r="655" spans="1:3" x14ac:dyDescent="0.2">
      <c r="A655" s="2"/>
      <c r="B655" s="3"/>
      <c r="C655" s="2"/>
    </row>
    <row r="656" spans="1:3" x14ac:dyDescent="0.2">
      <c r="A656" s="2"/>
      <c r="B656" s="3"/>
      <c r="C656" s="2"/>
    </row>
    <row r="657" spans="1:3" x14ac:dyDescent="0.2">
      <c r="A657" s="2"/>
      <c r="B657" s="3"/>
      <c r="C657" s="2"/>
    </row>
    <row r="658" spans="1:3" x14ac:dyDescent="0.2">
      <c r="A658" s="2"/>
      <c r="B658" s="3"/>
      <c r="C658" s="2"/>
    </row>
    <row r="659" spans="1:3" x14ac:dyDescent="0.2">
      <c r="A659" s="2"/>
      <c r="B659" s="3"/>
      <c r="C659" s="2"/>
    </row>
    <row r="660" spans="1:3" x14ac:dyDescent="0.2">
      <c r="A660" s="2"/>
      <c r="B660" s="3"/>
      <c r="C660" s="2"/>
    </row>
    <row r="661" spans="1:3" x14ac:dyDescent="0.2">
      <c r="A661" s="2"/>
      <c r="B661" s="3"/>
      <c r="C661" s="2"/>
    </row>
    <row r="662" spans="1:3" x14ac:dyDescent="0.2">
      <c r="A662" s="2"/>
      <c r="B662" s="3"/>
      <c r="C662" s="2"/>
    </row>
    <row r="663" spans="1:3" x14ac:dyDescent="0.2">
      <c r="A663" s="2"/>
      <c r="B663" s="3"/>
      <c r="C663" s="2"/>
    </row>
    <row r="664" spans="1:3" x14ac:dyDescent="0.2">
      <c r="A664" s="2"/>
      <c r="B664" s="3"/>
      <c r="C664" s="2"/>
    </row>
    <row r="665" spans="1:3" x14ac:dyDescent="0.2">
      <c r="A665" s="2"/>
      <c r="B665" s="3"/>
      <c r="C665" s="2"/>
    </row>
    <row r="666" spans="1:3" x14ac:dyDescent="0.2">
      <c r="A666" s="2"/>
      <c r="B666" s="3"/>
      <c r="C666" s="2"/>
    </row>
    <row r="667" spans="1:3" x14ac:dyDescent="0.2">
      <c r="A667" s="2"/>
      <c r="B667" s="3"/>
      <c r="C667" s="2"/>
    </row>
    <row r="668" spans="1:3" x14ac:dyDescent="0.2">
      <c r="A668" s="2"/>
      <c r="B668" s="3"/>
      <c r="C668" s="2"/>
    </row>
    <row r="669" spans="1:3" x14ac:dyDescent="0.2">
      <c r="A669" s="2"/>
      <c r="B669" s="3"/>
      <c r="C669" s="2"/>
    </row>
    <row r="670" spans="1:3" x14ac:dyDescent="0.2">
      <c r="A670" s="2"/>
      <c r="B670" s="3"/>
      <c r="C670" s="2"/>
    </row>
    <row r="671" spans="1:3" x14ac:dyDescent="0.2">
      <c r="A671" s="2"/>
      <c r="B671" s="3"/>
      <c r="C671" s="2"/>
    </row>
    <row r="672" spans="1:3" x14ac:dyDescent="0.2">
      <c r="A672" s="2"/>
      <c r="B672" s="3"/>
      <c r="C672" s="2"/>
    </row>
    <row r="673" spans="1:3" x14ac:dyDescent="0.2">
      <c r="A673" s="2"/>
      <c r="B673" s="3"/>
      <c r="C673" s="2"/>
    </row>
    <row r="674" spans="1:3" x14ac:dyDescent="0.2">
      <c r="A674" s="2"/>
      <c r="B674" s="3"/>
      <c r="C674" s="2"/>
    </row>
    <row r="675" spans="1:3" x14ac:dyDescent="0.2">
      <c r="A675" s="2"/>
      <c r="B675" s="3"/>
      <c r="C675" s="2"/>
    </row>
    <row r="676" spans="1:3" x14ac:dyDescent="0.2">
      <c r="A676" s="2"/>
      <c r="B676" s="3"/>
      <c r="C676" s="2"/>
    </row>
    <row r="677" spans="1:3" x14ac:dyDescent="0.2">
      <c r="A677" s="2"/>
      <c r="B677" s="3"/>
      <c r="C677" s="2"/>
    </row>
    <row r="678" spans="1:3" x14ac:dyDescent="0.2">
      <c r="A678" s="2"/>
      <c r="B678" s="3"/>
      <c r="C678" s="2"/>
    </row>
    <row r="679" spans="1:3" x14ac:dyDescent="0.2">
      <c r="A679" s="2"/>
      <c r="B679" s="3"/>
      <c r="C679" s="2"/>
    </row>
    <row r="680" spans="1:3" x14ac:dyDescent="0.2">
      <c r="A680" s="2"/>
      <c r="B680" s="3"/>
      <c r="C680" s="2"/>
    </row>
    <row r="681" spans="1:3" x14ac:dyDescent="0.2">
      <c r="A681" s="2"/>
      <c r="B681" s="3"/>
      <c r="C681" s="2"/>
    </row>
    <row r="682" spans="1:3" x14ac:dyDescent="0.2">
      <c r="A682" s="2"/>
      <c r="B682" s="3"/>
      <c r="C682" s="2"/>
    </row>
    <row r="683" spans="1:3" x14ac:dyDescent="0.2">
      <c r="A683" s="2"/>
      <c r="B683" s="3"/>
      <c r="C683" s="2"/>
    </row>
    <row r="684" spans="1:3" x14ac:dyDescent="0.2">
      <c r="A684" s="2"/>
      <c r="B684" s="3"/>
      <c r="C684" s="2"/>
    </row>
    <row r="685" spans="1:3" x14ac:dyDescent="0.2">
      <c r="A685" s="2"/>
      <c r="B685" s="3"/>
      <c r="C685" s="2"/>
    </row>
    <row r="686" spans="1:3" x14ac:dyDescent="0.2">
      <c r="A686" s="2"/>
      <c r="B686" s="3"/>
      <c r="C686" s="2"/>
    </row>
    <row r="687" spans="1:3" x14ac:dyDescent="0.2">
      <c r="A687" s="2"/>
      <c r="B687" s="3"/>
      <c r="C687" s="2"/>
    </row>
    <row r="688" spans="1:3" x14ac:dyDescent="0.2">
      <c r="A688" s="2"/>
      <c r="B688" s="3"/>
      <c r="C688" s="2"/>
    </row>
    <row r="689" spans="1:3" x14ac:dyDescent="0.2">
      <c r="A689" s="2"/>
      <c r="B689" s="3"/>
      <c r="C689" s="2"/>
    </row>
    <row r="690" spans="1:3" x14ac:dyDescent="0.2">
      <c r="A690" s="2"/>
      <c r="B690" s="3"/>
      <c r="C690" s="2"/>
    </row>
    <row r="691" spans="1:3" x14ac:dyDescent="0.2">
      <c r="A691" s="2"/>
      <c r="B691" s="3"/>
      <c r="C691" s="2"/>
    </row>
    <row r="692" spans="1:3" x14ac:dyDescent="0.2">
      <c r="A692" s="2"/>
      <c r="B692" s="3"/>
      <c r="C692" s="2"/>
    </row>
    <row r="693" spans="1:3" x14ac:dyDescent="0.2">
      <c r="A693" s="2"/>
      <c r="B693" s="3"/>
      <c r="C693" s="2"/>
    </row>
    <row r="694" spans="1:3" x14ac:dyDescent="0.2">
      <c r="A694" s="2"/>
      <c r="B694" s="3"/>
      <c r="C694" s="2"/>
    </row>
    <row r="695" spans="1:3" x14ac:dyDescent="0.2">
      <c r="A695" s="2"/>
      <c r="B695" s="3"/>
      <c r="C695" s="2"/>
    </row>
    <row r="696" spans="1:3" x14ac:dyDescent="0.2">
      <c r="A696" s="2"/>
      <c r="B696" s="3"/>
      <c r="C696" s="2"/>
    </row>
    <row r="697" spans="1:3" x14ac:dyDescent="0.2">
      <c r="A697" s="2"/>
      <c r="B697" s="3"/>
      <c r="C697" s="2"/>
    </row>
    <row r="698" spans="1:3" x14ac:dyDescent="0.2">
      <c r="A698" s="2"/>
      <c r="B698" s="3"/>
      <c r="C698" s="2"/>
    </row>
    <row r="699" spans="1:3" x14ac:dyDescent="0.2">
      <c r="A699" s="2"/>
      <c r="B699" s="3"/>
      <c r="C699" s="2"/>
    </row>
    <row r="700" spans="1:3" x14ac:dyDescent="0.2">
      <c r="A700" s="2"/>
      <c r="B700" s="3"/>
      <c r="C700" s="2"/>
    </row>
    <row r="701" spans="1:3" x14ac:dyDescent="0.2">
      <c r="A701" s="2"/>
      <c r="B701" s="3"/>
      <c r="C701" s="2"/>
    </row>
    <row r="702" spans="1:3" x14ac:dyDescent="0.2">
      <c r="A702" s="2"/>
      <c r="B702" s="3"/>
      <c r="C702" s="2"/>
    </row>
    <row r="703" spans="1:3" x14ac:dyDescent="0.2">
      <c r="A703" s="2"/>
      <c r="B703" s="3"/>
      <c r="C703" s="2"/>
    </row>
    <row r="704" spans="1:3" x14ac:dyDescent="0.2">
      <c r="A704" s="2"/>
      <c r="B704" s="3"/>
      <c r="C704" s="2"/>
    </row>
    <row r="705" spans="1:3" x14ac:dyDescent="0.2">
      <c r="A705" s="2"/>
      <c r="B705" s="3"/>
      <c r="C705" s="2"/>
    </row>
    <row r="706" spans="1:3" x14ac:dyDescent="0.2">
      <c r="A706" s="2"/>
      <c r="B706" s="3"/>
      <c r="C706" s="2"/>
    </row>
    <row r="707" spans="1:3" x14ac:dyDescent="0.2">
      <c r="A707" s="2"/>
      <c r="B707" s="3"/>
      <c r="C707" s="2"/>
    </row>
    <row r="708" spans="1:3" x14ac:dyDescent="0.2">
      <c r="A708" s="2"/>
      <c r="B708" s="3"/>
      <c r="C708" s="2"/>
    </row>
    <row r="709" spans="1:3" x14ac:dyDescent="0.2">
      <c r="A709" s="2"/>
      <c r="B709" s="3"/>
      <c r="C709" s="2"/>
    </row>
    <row r="710" spans="1:3" x14ac:dyDescent="0.2">
      <c r="A710" s="2"/>
      <c r="B710" s="3"/>
      <c r="C710" s="2"/>
    </row>
    <row r="711" spans="1:3" x14ac:dyDescent="0.2">
      <c r="A711" s="2"/>
      <c r="B711" s="3"/>
      <c r="C711" s="2"/>
    </row>
    <row r="712" spans="1:3" x14ac:dyDescent="0.2">
      <c r="A712" s="2"/>
      <c r="B712" s="3"/>
      <c r="C712" s="2"/>
    </row>
    <row r="713" spans="1:3" x14ac:dyDescent="0.2">
      <c r="A713" s="2"/>
      <c r="B713" s="3"/>
      <c r="C713" s="2"/>
    </row>
    <row r="714" spans="1:3" x14ac:dyDescent="0.2">
      <c r="A714" s="2"/>
      <c r="B714" s="3"/>
      <c r="C714" s="2"/>
    </row>
    <row r="715" spans="1:3" x14ac:dyDescent="0.2">
      <c r="A715" s="2"/>
      <c r="B715" s="3"/>
      <c r="C715" s="2"/>
    </row>
    <row r="716" spans="1:3" x14ac:dyDescent="0.2">
      <c r="A716" s="2"/>
      <c r="B716" s="3"/>
      <c r="C716" s="2"/>
    </row>
    <row r="717" spans="1:3" x14ac:dyDescent="0.2">
      <c r="A717" s="2"/>
      <c r="B717" s="3"/>
      <c r="C717" s="2"/>
    </row>
    <row r="718" spans="1:3" x14ac:dyDescent="0.2">
      <c r="A718" s="2"/>
      <c r="B718" s="3"/>
      <c r="C718" s="2"/>
    </row>
    <row r="719" spans="1:3" x14ac:dyDescent="0.2">
      <c r="A719" s="2"/>
      <c r="B719" s="3"/>
      <c r="C719" s="2"/>
    </row>
    <row r="720" spans="1:3" x14ac:dyDescent="0.2">
      <c r="A720" s="2"/>
      <c r="B720" s="3"/>
      <c r="C720" s="2"/>
    </row>
    <row r="721" spans="1:3" x14ac:dyDescent="0.2">
      <c r="A721" s="2"/>
      <c r="B721" s="3"/>
      <c r="C721" s="2"/>
    </row>
    <row r="722" spans="1:3" x14ac:dyDescent="0.2">
      <c r="A722" s="2"/>
      <c r="B722" s="3"/>
      <c r="C722" s="2"/>
    </row>
    <row r="723" spans="1:3" x14ac:dyDescent="0.2">
      <c r="A723" s="2"/>
      <c r="B723" s="3"/>
      <c r="C723" s="2"/>
    </row>
    <row r="724" spans="1:3" x14ac:dyDescent="0.2">
      <c r="A724" s="2"/>
      <c r="B724" s="3"/>
      <c r="C724" s="2"/>
    </row>
    <row r="725" spans="1:3" x14ac:dyDescent="0.2">
      <c r="A725" s="2"/>
      <c r="B725" s="3"/>
      <c r="C725" s="2"/>
    </row>
    <row r="726" spans="1:3" x14ac:dyDescent="0.2">
      <c r="A726" s="2"/>
      <c r="B726" s="3"/>
      <c r="C726" s="2"/>
    </row>
    <row r="727" spans="1:3" x14ac:dyDescent="0.2">
      <c r="A727" s="2"/>
      <c r="B727" s="3"/>
      <c r="C727" s="2"/>
    </row>
    <row r="728" spans="1:3" x14ac:dyDescent="0.2">
      <c r="A728" s="2"/>
      <c r="B728" s="3"/>
      <c r="C728" s="2"/>
    </row>
    <row r="729" spans="1:3" x14ac:dyDescent="0.2">
      <c r="A729" s="2"/>
      <c r="B729" s="3"/>
      <c r="C729" s="2"/>
    </row>
    <row r="730" spans="1:3" x14ac:dyDescent="0.2">
      <c r="A730" s="2"/>
      <c r="B730" s="3"/>
      <c r="C730" s="2"/>
    </row>
    <row r="731" spans="1:3" x14ac:dyDescent="0.2">
      <c r="A731" s="2"/>
      <c r="B731" s="3"/>
      <c r="C731" s="2"/>
    </row>
    <row r="732" spans="1:3" x14ac:dyDescent="0.2">
      <c r="A732" s="2"/>
      <c r="B732" s="3"/>
      <c r="C732" s="2"/>
    </row>
    <row r="733" spans="1:3" x14ac:dyDescent="0.2">
      <c r="A733" s="2"/>
      <c r="B733" s="3"/>
      <c r="C733" s="2"/>
    </row>
    <row r="734" spans="1:3" x14ac:dyDescent="0.2">
      <c r="A734" s="2"/>
      <c r="B734" s="3"/>
      <c r="C734" s="2"/>
    </row>
    <row r="735" spans="1:3" x14ac:dyDescent="0.2">
      <c r="A735" s="2"/>
      <c r="B735" s="3"/>
      <c r="C735" s="2"/>
    </row>
    <row r="736" spans="1:3" x14ac:dyDescent="0.2">
      <c r="A736" s="2"/>
      <c r="B736" s="3"/>
      <c r="C736" s="2"/>
    </row>
    <row r="737" spans="1:3" x14ac:dyDescent="0.2">
      <c r="A737" s="2"/>
      <c r="B737" s="3"/>
      <c r="C737" s="2"/>
    </row>
    <row r="738" spans="1:3" x14ac:dyDescent="0.2">
      <c r="A738" s="2"/>
      <c r="B738" s="3"/>
      <c r="C738" s="2"/>
    </row>
    <row r="739" spans="1:3" x14ac:dyDescent="0.2">
      <c r="A739" s="2"/>
      <c r="B739" s="3"/>
      <c r="C739" s="2"/>
    </row>
    <row r="740" spans="1:3" x14ac:dyDescent="0.2">
      <c r="A740" s="2"/>
      <c r="B740" s="3"/>
      <c r="C740" s="2"/>
    </row>
    <row r="741" spans="1:3" x14ac:dyDescent="0.2">
      <c r="A741" s="2"/>
      <c r="B741" s="3"/>
      <c r="C741" s="2"/>
    </row>
    <row r="742" spans="1:3" x14ac:dyDescent="0.2">
      <c r="A742" s="2"/>
      <c r="B742" s="3"/>
      <c r="C742" s="2"/>
    </row>
    <row r="743" spans="1:3" x14ac:dyDescent="0.2">
      <c r="A743" s="2"/>
      <c r="B743" s="3"/>
      <c r="C743" s="2"/>
    </row>
    <row r="744" spans="1:3" x14ac:dyDescent="0.2">
      <c r="A744" s="2"/>
      <c r="B744" s="3"/>
      <c r="C744" s="2"/>
    </row>
    <row r="745" spans="1:3" x14ac:dyDescent="0.2">
      <c r="A745" s="2"/>
      <c r="B745" s="3"/>
      <c r="C745" s="2"/>
    </row>
    <row r="746" spans="1:3" x14ac:dyDescent="0.2">
      <c r="A746" s="2"/>
      <c r="B746" s="3"/>
      <c r="C746" s="2"/>
    </row>
    <row r="747" spans="1:3" x14ac:dyDescent="0.2">
      <c r="A747" s="2"/>
      <c r="B747" s="3"/>
      <c r="C747" s="2"/>
    </row>
    <row r="748" spans="1:3" x14ac:dyDescent="0.2">
      <c r="A748" s="2"/>
      <c r="B748" s="3"/>
      <c r="C748" s="2"/>
    </row>
    <row r="749" spans="1:3" x14ac:dyDescent="0.2">
      <c r="A749" s="2"/>
      <c r="B749" s="3"/>
      <c r="C749" s="2"/>
    </row>
    <row r="750" spans="1:3" x14ac:dyDescent="0.2">
      <c r="A750" s="2"/>
      <c r="B750" s="3"/>
      <c r="C750" s="2"/>
    </row>
    <row r="751" spans="1:3" x14ac:dyDescent="0.2">
      <c r="A751" s="2"/>
      <c r="B751" s="3"/>
      <c r="C751" s="2"/>
    </row>
    <row r="752" spans="1:3" x14ac:dyDescent="0.2">
      <c r="A752" s="2"/>
      <c r="B752" s="3"/>
      <c r="C752" s="2"/>
    </row>
    <row r="753" spans="1:3" x14ac:dyDescent="0.2">
      <c r="A753" s="2"/>
      <c r="B753" s="3"/>
      <c r="C753" s="2"/>
    </row>
    <row r="754" spans="1:3" x14ac:dyDescent="0.2">
      <c r="A754" s="2"/>
      <c r="B754" s="3"/>
      <c r="C754" s="2"/>
    </row>
    <row r="755" spans="1:3" x14ac:dyDescent="0.2">
      <c r="A755" s="2"/>
      <c r="B755" s="3"/>
      <c r="C755" s="2"/>
    </row>
    <row r="756" spans="1:3" x14ac:dyDescent="0.2">
      <c r="A756" s="2"/>
      <c r="B756" s="3"/>
      <c r="C756" s="2"/>
    </row>
    <row r="757" spans="1:3" x14ac:dyDescent="0.2">
      <c r="A757" s="2"/>
      <c r="B757" s="3"/>
      <c r="C757" s="2"/>
    </row>
    <row r="758" spans="1:3" x14ac:dyDescent="0.2">
      <c r="A758" s="2"/>
      <c r="B758" s="3"/>
      <c r="C758" s="2"/>
    </row>
    <row r="759" spans="1:3" x14ac:dyDescent="0.2">
      <c r="A759" s="2"/>
      <c r="B759" s="3"/>
      <c r="C759" s="2"/>
    </row>
    <row r="760" spans="1:3" x14ac:dyDescent="0.2">
      <c r="A760" s="2"/>
      <c r="B760" s="3"/>
      <c r="C760" s="2"/>
    </row>
    <row r="761" spans="1:3" x14ac:dyDescent="0.2">
      <c r="A761" s="2"/>
      <c r="B761" s="3"/>
      <c r="C761" s="2"/>
    </row>
    <row r="762" spans="1:3" x14ac:dyDescent="0.2">
      <c r="A762" s="2"/>
      <c r="B762" s="3"/>
      <c r="C762" s="2"/>
    </row>
    <row r="763" spans="1:3" x14ac:dyDescent="0.2">
      <c r="A763" s="2"/>
      <c r="B763" s="3"/>
      <c r="C763" s="2"/>
    </row>
    <row r="764" spans="1:3" x14ac:dyDescent="0.2">
      <c r="A764" s="2"/>
      <c r="B764" s="3"/>
      <c r="C764" s="2"/>
    </row>
    <row r="765" spans="1:3" x14ac:dyDescent="0.2">
      <c r="A765" s="2"/>
      <c r="B765" s="3"/>
      <c r="C765" s="2"/>
    </row>
    <row r="766" spans="1:3" x14ac:dyDescent="0.2">
      <c r="A766" s="2"/>
      <c r="B766" s="3"/>
      <c r="C766" s="2"/>
    </row>
    <row r="767" spans="1:3" x14ac:dyDescent="0.2">
      <c r="A767" s="2"/>
      <c r="B767" s="3"/>
      <c r="C767" s="2"/>
    </row>
    <row r="768" spans="1:3" x14ac:dyDescent="0.2">
      <c r="A768" s="2"/>
      <c r="B768" s="3"/>
      <c r="C768" s="2"/>
    </row>
    <row r="769" spans="1:3" x14ac:dyDescent="0.2">
      <c r="A769" s="2"/>
      <c r="B769" s="3"/>
      <c r="C769" s="2"/>
    </row>
    <row r="770" spans="1:3" x14ac:dyDescent="0.2">
      <c r="A770" s="2"/>
      <c r="B770" s="3"/>
      <c r="C770" s="2"/>
    </row>
    <row r="771" spans="1:3" x14ac:dyDescent="0.2">
      <c r="A771" s="2"/>
      <c r="B771" s="3"/>
      <c r="C771" s="2"/>
    </row>
    <row r="772" spans="1:3" x14ac:dyDescent="0.2">
      <c r="A772" s="2"/>
      <c r="B772" s="3"/>
      <c r="C772" s="2"/>
    </row>
    <row r="773" spans="1:3" x14ac:dyDescent="0.2">
      <c r="A773" s="2"/>
      <c r="B773" s="3"/>
      <c r="C773" s="2"/>
    </row>
    <row r="774" spans="1:3" x14ac:dyDescent="0.2">
      <c r="A774" s="2"/>
      <c r="B774" s="3"/>
      <c r="C774" s="2"/>
    </row>
    <row r="775" spans="1:3" x14ac:dyDescent="0.2">
      <c r="A775" s="2"/>
      <c r="B775" s="3"/>
      <c r="C775" s="2"/>
    </row>
    <row r="776" spans="1:3" x14ac:dyDescent="0.2">
      <c r="A776" s="2"/>
      <c r="B776" s="3"/>
      <c r="C776" s="2"/>
    </row>
    <row r="777" spans="1:3" x14ac:dyDescent="0.2">
      <c r="A777" s="2"/>
      <c r="B777" s="3"/>
      <c r="C777" s="2"/>
    </row>
    <row r="778" spans="1:3" x14ac:dyDescent="0.2">
      <c r="A778" s="2"/>
      <c r="B778" s="3"/>
      <c r="C778" s="2"/>
    </row>
    <row r="779" spans="1:3" x14ac:dyDescent="0.2">
      <c r="A779" s="2"/>
      <c r="B779" s="3"/>
      <c r="C779" s="2"/>
    </row>
    <row r="780" spans="1:3" x14ac:dyDescent="0.2">
      <c r="A780" s="2"/>
      <c r="B780" s="3"/>
      <c r="C780" s="2"/>
    </row>
    <row r="781" spans="1:3" x14ac:dyDescent="0.2">
      <c r="A781" s="2"/>
      <c r="B781" s="3"/>
      <c r="C781" s="2"/>
    </row>
    <row r="782" spans="1:3" x14ac:dyDescent="0.2">
      <c r="A782" s="2"/>
      <c r="B782" s="3"/>
      <c r="C782" s="2"/>
    </row>
    <row r="783" spans="1:3" x14ac:dyDescent="0.2">
      <c r="A783" s="2"/>
      <c r="B783" s="3"/>
      <c r="C783" s="2"/>
    </row>
    <row r="784" spans="1:3" x14ac:dyDescent="0.2">
      <c r="A784" s="2"/>
      <c r="B784" s="3"/>
      <c r="C784" s="2"/>
    </row>
    <row r="785" spans="1:3" x14ac:dyDescent="0.2">
      <c r="A785" s="2"/>
      <c r="B785" s="3"/>
      <c r="C785" s="2"/>
    </row>
    <row r="786" spans="1:3" x14ac:dyDescent="0.2">
      <c r="A786" s="2"/>
      <c r="B786" s="3"/>
      <c r="C786" s="2"/>
    </row>
    <row r="787" spans="1:3" x14ac:dyDescent="0.2">
      <c r="A787" s="2"/>
      <c r="B787" s="3"/>
      <c r="C787" s="2"/>
    </row>
    <row r="788" spans="1:3" x14ac:dyDescent="0.2">
      <c r="A788" s="2"/>
      <c r="B788" s="3"/>
      <c r="C788" s="2"/>
    </row>
    <row r="789" spans="1:3" x14ac:dyDescent="0.2">
      <c r="A789" s="2"/>
      <c r="B789" s="3"/>
      <c r="C789" s="2"/>
    </row>
    <row r="790" spans="1:3" x14ac:dyDescent="0.2">
      <c r="A790" s="2"/>
      <c r="B790" s="3"/>
      <c r="C790" s="2"/>
    </row>
    <row r="791" spans="1:3" x14ac:dyDescent="0.2">
      <c r="A791" s="2"/>
      <c r="B791" s="3"/>
      <c r="C791" s="2"/>
    </row>
    <row r="792" spans="1:3" x14ac:dyDescent="0.2">
      <c r="A792" s="2"/>
      <c r="B792" s="3"/>
      <c r="C792" s="2"/>
    </row>
    <row r="793" spans="1:3" x14ac:dyDescent="0.2">
      <c r="A793" s="2"/>
      <c r="B793" s="3"/>
      <c r="C793" s="2"/>
    </row>
    <row r="794" spans="1:3" x14ac:dyDescent="0.2">
      <c r="A794" s="2"/>
      <c r="B794" s="3"/>
      <c r="C794" s="2"/>
    </row>
    <row r="795" spans="1:3" x14ac:dyDescent="0.2">
      <c r="A795" s="2"/>
      <c r="B795" s="3"/>
      <c r="C795" s="2"/>
    </row>
    <row r="796" spans="1:3" x14ac:dyDescent="0.2">
      <c r="A796" s="2"/>
      <c r="B796" s="3"/>
      <c r="C796" s="2"/>
    </row>
    <row r="797" spans="1:3" x14ac:dyDescent="0.2">
      <c r="A797" s="2"/>
      <c r="B797" s="3"/>
      <c r="C797" s="2"/>
    </row>
    <row r="798" spans="1:3" x14ac:dyDescent="0.2">
      <c r="A798" s="2"/>
      <c r="B798" s="3"/>
      <c r="C798" s="2"/>
    </row>
    <row r="799" spans="1:3" x14ac:dyDescent="0.2">
      <c r="A799" s="2"/>
      <c r="B799" s="3"/>
      <c r="C799" s="2"/>
    </row>
    <row r="800" spans="1:3" x14ac:dyDescent="0.2">
      <c r="A800" s="2"/>
      <c r="B800" s="3"/>
      <c r="C800" s="2"/>
    </row>
    <row r="801" spans="1:3" x14ac:dyDescent="0.2">
      <c r="A801" s="2"/>
      <c r="B801" s="3"/>
      <c r="C801" s="2"/>
    </row>
    <row r="802" spans="1:3" x14ac:dyDescent="0.2">
      <c r="A802" s="2"/>
      <c r="B802" s="3"/>
      <c r="C802" s="2"/>
    </row>
    <row r="803" spans="1:3" x14ac:dyDescent="0.2">
      <c r="A803" s="2"/>
      <c r="B803" s="3"/>
      <c r="C803" s="2"/>
    </row>
    <row r="804" spans="1:3" x14ac:dyDescent="0.2">
      <c r="A804" s="2"/>
      <c r="B804" s="3"/>
      <c r="C804" s="2"/>
    </row>
    <row r="805" spans="1:3" x14ac:dyDescent="0.2">
      <c r="A805" s="2"/>
      <c r="B805" s="3"/>
      <c r="C805" s="2"/>
    </row>
    <row r="806" spans="1:3" x14ac:dyDescent="0.2">
      <c r="A806" s="2"/>
      <c r="B806" s="3"/>
      <c r="C806" s="2"/>
    </row>
    <row r="807" spans="1:3" x14ac:dyDescent="0.2">
      <c r="A807" s="2"/>
      <c r="B807" s="3"/>
      <c r="C807" s="2"/>
    </row>
    <row r="808" spans="1:3" x14ac:dyDescent="0.2">
      <c r="A808" s="2"/>
      <c r="B808" s="3"/>
      <c r="C808" s="2"/>
    </row>
    <row r="809" spans="1:3" x14ac:dyDescent="0.2">
      <c r="A809" s="2"/>
      <c r="B809" s="3"/>
      <c r="C809" s="2"/>
    </row>
    <row r="810" spans="1:3" x14ac:dyDescent="0.2">
      <c r="A810" s="2"/>
      <c r="B810" s="3"/>
      <c r="C810" s="2"/>
    </row>
    <row r="811" spans="1:3" x14ac:dyDescent="0.2">
      <c r="A811" s="2"/>
      <c r="B811" s="3"/>
      <c r="C811" s="2"/>
    </row>
    <row r="812" spans="1:3" x14ac:dyDescent="0.2">
      <c r="A812" s="2"/>
      <c r="B812" s="3"/>
      <c r="C812" s="2"/>
    </row>
    <row r="813" spans="1:3" x14ac:dyDescent="0.2">
      <c r="A813" s="2"/>
      <c r="B813" s="3"/>
      <c r="C813" s="2"/>
    </row>
    <row r="814" spans="1:3" x14ac:dyDescent="0.2">
      <c r="A814" s="2"/>
      <c r="B814" s="3"/>
      <c r="C814" s="2"/>
    </row>
    <row r="815" spans="1:3" x14ac:dyDescent="0.2">
      <c r="A815" s="2"/>
      <c r="B815" s="3"/>
      <c r="C815" s="2"/>
    </row>
    <row r="816" spans="1:3" x14ac:dyDescent="0.2">
      <c r="A816" s="2"/>
      <c r="B816" s="3"/>
      <c r="C816" s="2"/>
    </row>
    <row r="817" spans="1:3" x14ac:dyDescent="0.2">
      <c r="A817" s="2"/>
      <c r="B817" s="3"/>
      <c r="C817" s="2"/>
    </row>
    <row r="818" spans="1:3" x14ac:dyDescent="0.2">
      <c r="A818" s="2"/>
      <c r="B818" s="3"/>
      <c r="C818" s="2"/>
    </row>
    <row r="819" spans="1:3" x14ac:dyDescent="0.2">
      <c r="A819" s="2"/>
      <c r="B819" s="3"/>
      <c r="C819" s="2"/>
    </row>
    <row r="820" spans="1:3" x14ac:dyDescent="0.2">
      <c r="A820" s="2"/>
      <c r="B820" s="3"/>
      <c r="C820" s="2"/>
    </row>
    <row r="821" spans="1:3" x14ac:dyDescent="0.2">
      <c r="A821" s="2"/>
      <c r="B821" s="3"/>
      <c r="C821" s="2"/>
    </row>
    <row r="822" spans="1:3" x14ac:dyDescent="0.2">
      <c r="A822" s="2"/>
      <c r="B822" s="3"/>
      <c r="C822" s="2"/>
    </row>
    <row r="823" spans="1:3" x14ac:dyDescent="0.2">
      <c r="A823" s="2"/>
      <c r="B823" s="3"/>
      <c r="C823" s="2"/>
    </row>
    <row r="824" spans="1:3" x14ac:dyDescent="0.2">
      <c r="A824" s="2"/>
      <c r="B824" s="3"/>
      <c r="C824" s="2"/>
    </row>
    <row r="825" spans="1:3" x14ac:dyDescent="0.2">
      <c r="A825" s="2"/>
      <c r="B825" s="3"/>
      <c r="C825" s="2"/>
    </row>
    <row r="826" spans="1:3" x14ac:dyDescent="0.2">
      <c r="A826" s="2"/>
      <c r="B826" s="3"/>
      <c r="C826" s="2"/>
    </row>
    <row r="827" spans="1:3" x14ac:dyDescent="0.2">
      <c r="A827" s="2"/>
      <c r="B827" s="3"/>
      <c r="C827" s="2"/>
    </row>
    <row r="828" spans="1:3" x14ac:dyDescent="0.2">
      <c r="A828" s="2"/>
      <c r="B828" s="3"/>
      <c r="C828" s="2"/>
    </row>
    <row r="829" spans="1:3" x14ac:dyDescent="0.2">
      <c r="A829" s="2"/>
      <c r="B829" s="3"/>
      <c r="C829" s="2"/>
    </row>
    <row r="830" spans="1:3" x14ac:dyDescent="0.2">
      <c r="A830" s="2"/>
      <c r="B830" s="3"/>
      <c r="C830" s="2"/>
    </row>
    <row r="831" spans="1:3" x14ac:dyDescent="0.2">
      <c r="A831" s="2"/>
      <c r="B831" s="3"/>
      <c r="C831" s="2"/>
    </row>
    <row r="832" spans="1:3" x14ac:dyDescent="0.2">
      <c r="A832" s="2"/>
      <c r="B832" s="3"/>
      <c r="C832" s="2"/>
    </row>
    <row r="833" spans="1:3" x14ac:dyDescent="0.2">
      <c r="A833" s="2"/>
      <c r="B833" s="3"/>
      <c r="C833" s="2"/>
    </row>
    <row r="834" spans="1:3" x14ac:dyDescent="0.2">
      <c r="A834" s="2"/>
      <c r="B834" s="3"/>
      <c r="C834" s="2"/>
    </row>
    <row r="835" spans="1:3" x14ac:dyDescent="0.2">
      <c r="A835" s="2"/>
      <c r="B835" s="3"/>
      <c r="C835" s="2"/>
    </row>
    <row r="836" spans="1:3" x14ac:dyDescent="0.2">
      <c r="A836" s="2"/>
      <c r="B836" s="3"/>
      <c r="C836" s="2"/>
    </row>
    <row r="837" spans="1:3" x14ac:dyDescent="0.2">
      <c r="A837" s="2"/>
      <c r="B837" s="3"/>
      <c r="C837" s="2"/>
    </row>
    <row r="838" spans="1:3" x14ac:dyDescent="0.2">
      <c r="A838" s="2"/>
      <c r="B838" s="3"/>
      <c r="C838" s="2"/>
    </row>
    <row r="839" spans="1:3" x14ac:dyDescent="0.2">
      <c r="A839" s="2"/>
      <c r="B839" s="3"/>
      <c r="C839" s="2"/>
    </row>
    <row r="840" spans="1:3" x14ac:dyDescent="0.2">
      <c r="A840" s="2"/>
      <c r="B840" s="3"/>
      <c r="C840" s="2"/>
    </row>
    <row r="841" spans="1:3" x14ac:dyDescent="0.2">
      <c r="A841" s="2"/>
      <c r="B841" s="3"/>
      <c r="C841" s="2"/>
    </row>
    <row r="842" spans="1:3" x14ac:dyDescent="0.2">
      <c r="A842" s="2"/>
      <c r="B842" s="3"/>
      <c r="C842" s="2"/>
    </row>
    <row r="843" spans="1:3" x14ac:dyDescent="0.2">
      <c r="A843" s="2"/>
      <c r="B843" s="3"/>
      <c r="C843" s="2"/>
    </row>
    <row r="844" spans="1:3" x14ac:dyDescent="0.2">
      <c r="A844" s="2"/>
      <c r="B844" s="3"/>
      <c r="C844" s="2"/>
    </row>
    <row r="845" spans="1:3" x14ac:dyDescent="0.2">
      <c r="A845" s="2"/>
      <c r="B845" s="3"/>
      <c r="C845" s="2"/>
    </row>
    <row r="846" spans="1:3" x14ac:dyDescent="0.2">
      <c r="A846" s="2"/>
      <c r="B846" s="3"/>
      <c r="C846" s="2"/>
    </row>
    <row r="847" spans="1:3" x14ac:dyDescent="0.2">
      <c r="A847" s="2"/>
      <c r="B847" s="3"/>
      <c r="C847" s="2"/>
    </row>
    <row r="848" spans="1:3" x14ac:dyDescent="0.2">
      <c r="A848" s="2"/>
      <c r="B848" s="3"/>
      <c r="C848" s="2"/>
    </row>
    <row r="849" spans="1:3" x14ac:dyDescent="0.2">
      <c r="A849" s="2"/>
      <c r="B849" s="3"/>
      <c r="C849" s="2"/>
    </row>
    <row r="850" spans="1:3" x14ac:dyDescent="0.2">
      <c r="A850" s="2"/>
      <c r="B850" s="3"/>
      <c r="C850" s="2"/>
    </row>
    <row r="851" spans="1:3" x14ac:dyDescent="0.2">
      <c r="A851" s="2"/>
      <c r="B851" s="3"/>
      <c r="C851" s="2"/>
    </row>
    <row r="852" spans="1:3" x14ac:dyDescent="0.2">
      <c r="A852" s="2"/>
      <c r="B852" s="3"/>
      <c r="C852" s="2"/>
    </row>
    <row r="853" spans="1:3" x14ac:dyDescent="0.2">
      <c r="A853" s="2"/>
      <c r="B853" s="3"/>
      <c r="C853" s="2"/>
    </row>
    <row r="854" spans="1:3" x14ac:dyDescent="0.2">
      <c r="A854" s="2"/>
      <c r="B854" s="3"/>
      <c r="C854" s="2"/>
    </row>
    <row r="855" spans="1:3" x14ac:dyDescent="0.2">
      <c r="A855" s="2"/>
      <c r="B855" s="3"/>
      <c r="C855" s="2"/>
    </row>
    <row r="856" spans="1:3" x14ac:dyDescent="0.2">
      <c r="A856" s="2"/>
      <c r="B856" s="3"/>
      <c r="C856" s="2"/>
    </row>
    <row r="857" spans="1:3" x14ac:dyDescent="0.2">
      <c r="A857" s="2"/>
      <c r="B857" s="3"/>
      <c r="C857" s="2"/>
    </row>
    <row r="858" spans="1:3" x14ac:dyDescent="0.2">
      <c r="A858" s="2"/>
      <c r="B858" s="3"/>
      <c r="C858" s="2"/>
    </row>
    <row r="859" spans="1:3" x14ac:dyDescent="0.2">
      <c r="A859" s="2"/>
      <c r="B859" s="3"/>
      <c r="C859" s="2"/>
    </row>
    <row r="860" spans="1:3" x14ac:dyDescent="0.2">
      <c r="A860" s="2"/>
      <c r="B860" s="3"/>
      <c r="C860" s="2"/>
    </row>
    <row r="861" spans="1:3" x14ac:dyDescent="0.2">
      <c r="A861" s="2"/>
      <c r="B861" s="3"/>
      <c r="C861" s="2"/>
    </row>
    <row r="862" spans="1:3" x14ac:dyDescent="0.2">
      <c r="A862" s="2"/>
      <c r="B862" s="3"/>
      <c r="C862" s="2"/>
    </row>
    <row r="863" spans="1:3" x14ac:dyDescent="0.2">
      <c r="A863" s="2"/>
      <c r="B863" s="3"/>
      <c r="C863" s="2"/>
    </row>
    <row r="864" spans="1:3" x14ac:dyDescent="0.2">
      <c r="A864" s="2"/>
      <c r="B864" s="3"/>
      <c r="C864" s="2"/>
    </row>
    <row r="865" spans="1:3" x14ac:dyDescent="0.2">
      <c r="A865" s="2"/>
      <c r="B865" s="3"/>
      <c r="C865" s="2"/>
    </row>
    <row r="866" spans="1:3" x14ac:dyDescent="0.2">
      <c r="A866" s="2"/>
      <c r="B866" s="3"/>
      <c r="C866" s="2"/>
    </row>
    <row r="867" spans="1:3" x14ac:dyDescent="0.2">
      <c r="A867" s="2"/>
      <c r="B867" s="3"/>
      <c r="C867" s="2"/>
    </row>
    <row r="868" spans="1:3" x14ac:dyDescent="0.2">
      <c r="A868" s="2"/>
      <c r="B868" s="3"/>
      <c r="C868" s="2"/>
    </row>
    <row r="869" spans="1:3" x14ac:dyDescent="0.2">
      <c r="A869" s="2"/>
      <c r="B869" s="3"/>
      <c r="C869" s="2"/>
    </row>
    <row r="870" spans="1:3" x14ac:dyDescent="0.2">
      <c r="A870" s="2"/>
      <c r="B870" s="3"/>
      <c r="C870" s="2"/>
    </row>
    <row r="871" spans="1:3" x14ac:dyDescent="0.2">
      <c r="A871" s="2"/>
      <c r="B871" s="3"/>
      <c r="C871" s="2"/>
    </row>
    <row r="872" spans="1:3" x14ac:dyDescent="0.2">
      <c r="A872" s="2"/>
      <c r="B872" s="3"/>
      <c r="C872" s="2"/>
    </row>
    <row r="873" spans="1:3" x14ac:dyDescent="0.2">
      <c r="A873" s="2"/>
      <c r="B873" s="3"/>
      <c r="C873" s="2"/>
    </row>
    <row r="874" spans="1:3" x14ac:dyDescent="0.2">
      <c r="A874" s="2"/>
      <c r="B874" s="3"/>
      <c r="C874" s="2"/>
    </row>
    <row r="875" spans="1:3" x14ac:dyDescent="0.2">
      <c r="A875" s="2"/>
      <c r="B875" s="3"/>
      <c r="C875" s="2"/>
    </row>
    <row r="876" spans="1:3" x14ac:dyDescent="0.2">
      <c r="A876" s="2"/>
      <c r="B876" s="3"/>
      <c r="C876" s="2"/>
    </row>
    <row r="877" spans="1:3" x14ac:dyDescent="0.2">
      <c r="A877" s="2"/>
      <c r="B877" s="3"/>
      <c r="C877" s="2"/>
    </row>
    <row r="878" spans="1:3" x14ac:dyDescent="0.2">
      <c r="A878" s="2"/>
      <c r="B878" s="3"/>
      <c r="C878" s="2"/>
    </row>
    <row r="879" spans="1:3" x14ac:dyDescent="0.2">
      <c r="A879" s="2"/>
      <c r="B879" s="3"/>
      <c r="C879" s="2"/>
    </row>
    <row r="880" spans="1:3" x14ac:dyDescent="0.2">
      <c r="A880" s="2"/>
      <c r="B880" s="3"/>
      <c r="C880" s="2"/>
    </row>
    <row r="881" spans="1:3" x14ac:dyDescent="0.2">
      <c r="A881" s="2"/>
      <c r="B881" s="3"/>
      <c r="C881" s="2"/>
    </row>
    <row r="882" spans="1:3" x14ac:dyDescent="0.2">
      <c r="A882" s="2"/>
      <c r="B882" s="3"/>
      <c r="C882" s="2"/>
    </row>
    <row r="883" spans="1:3" x14ac:dyDescent="0.2">
      <c r="A883" s="2"/>
      <c r="B883" s="3"/>
      <c r="C883" s="2"/>
    </row>
    <row r="884" spans="1:3" x14ac:dyDescent="0.2">
      <c r="A884" s="2"/>
      <c r="B884" s="3"/>
      <c r="C884" s="2"/>
    </row>
    <row r="885" spans="1:3" x14ac:dyDescent="0.2">
      <c r="A885" s="2"/>
      <c r="B885" s="3"/>
      <c r="C885" s="2"/>
    </row>
    <row r="886" spans="1:3" x14ac:dyDescent="0.2">
      <c r="A886" s="2"/>
      <c r="B886" s="3"/>
      <c r="C886" s="2"/>
    </row>
    <row r="887" spans="1:3" x14ac:dyDescent="0.2">
      <c r="A887" s="2"/>
      <c r="B887" s="3"/>
      <c r="C887" s="2"/>
    </row>
    <row r="888" spans="1:3" x14ac:dyDescent="0.2">
      <c r="A888" s="2"/>
      <c r="B888" s="3"/>
      <c r="C888" s="2"/>
    </row>
    <row r="889" spans="1:3" x14ac:dyDescent="0.2">
      <c r="A889" s="2"/>
      <c r="B889" s="3"/>
      <c r="C889" s="2"/>
    </row>
    <row r="890" spans="1:3" x14ac:dyDescent="0.2">
      <c r="A890" s="2"/>
      <c r="B890" s="3"/>
      <c r="C890" s="2"/>
    </row>
    <row r="891" spans="1:3" x14ac:dyDescent="0.2">
      <c r="A891" s="2"/>
      <c r="B891" s="3"/>
      <c r="C891" s="2"/>
    </row>
    <row r="892" spans="1:3" x14ac:dyDescent="0.2">
      <c r="A892" s="2"/>
      <c r="B892" s="3"/>
      <c r="C892" s="2"/>
    </row>
    <row r="893" spans="1:3" x14ac:dyDescent="0.2">
      <c r="A893" s="2"/>
      <c r="B893" s="3"/>
      <c r="C893" s="2"/>
    </row>
    <row r="894" spans="1:3" x14ac:dyDescent="0.2">
      <c r="A894" s="2"/>
      <c r="B894" s="3"/>
      <c r="C894" s="2"/>
    </row>
    <row r="895" spans="1:3" x14ac:dyDescent="0.2">
      <c r="A895" s="2"/>
      <c r="B895" s="3"/>
      <c r="C895" s="2"/>
    </row>
    <row r="896" spans="1:3" x14ac:dyDescent="0.2">
      <c r="A896" s="2"/>
      <c r="B896" s="3"/>
      <c r="C896" s="2"/>
    </row>
    <row r="897" spans="1:3" x14ac:dyDescent="0.2">
      <c r="A897" s="2"/>
      <c r="B897" s="3"/>
      <c r="C897" s="2"/>
    </row>
    <row r="898" spans="1:3" x14ac:dyDescent="0.2">
      <c r="A898" s="2"/>
      <c r="B898" s="3"/>
      <c r="C898" s="2"/>
    </row>
    <row r="899" spans="1:3" x14ac:dyDescent="0.2">
      <c r="A899" s="2"/>
      <c r="B899" s="3"/>
      <c r="C899" s="2"/>
    </row>
    <row r="900" spans="1:3" x14ac:dyDescent="0.2">
      <c r="A900" s="2"/>
      <c r="B900" s="3"/>
      <c r="C900" s="2"/>
    </row>
    <row r="901" spans="1:3" x14ac:dyDescent="0.2">
      <c r="A901" s="2"/>
      <c r="B901" s="3"/>
      <c r="C901" s="2"/>
    </row>
    <row r="902" spans="1:3" x14ac:dyDescent="0.2">
      <c r="A902" s="2"/>
      <c r="B902" s="3"/>
      <c r="C902" s="2"/>
    </row>
    <row r="903" spans="1:3" x14ac:dyDescent="0.2">
      <c r="A903" s="2"/>
      <c r="B903" s="3"/>
      <c r="C903" s="2"/>
    </row>
    <row r="904" spans="1:3" x14ac:dyDescent="0.2">
      <c r="A904" s="2"/>
      <c r="B904" s="3"/>
      <c r="C904" s="2"/>
    </row>
    <row r="905" spans="1:3" x14ac:dyDescent="0.2">
      <c r="A905" s="2"/>
      <c r="B905" s="3"/>
      <c r="C905" s="2"/>
    </row>
    <row r="906" spans="1:3" x14ac:dyDescent="0.2">
      <c r="A906" s="2"/>
      <c r="B906" s="3"/>
      <c r="C906" s="2"/>
    </row>
    <row r="907" spans="1:3" x14ac:dyDescent="0.2">
      <c r="A907" s="2"/>
      <c r="B907" s="3"/>
      <c r="C907" s="2"/>
    </row>
    <row r="908" spans="1:3" x14ac:dyDescent="0.2">
      <c r="A908" s="2"/>
      <c r="B908" s="3"/>
      <c r="C908" s="2"/>
    </row>
    <row r="909" spans="1:3" x14ac:dyDescent="0.2">
      <c r="A909" s="2"/>
      <c r="B909" s="3"/>
      <c r="C909" s="2"/>
    </row>
    <row r="910" spans="1:3" x14ac:dyDescent="0.2">
      <c r="A910" s="2"/>
      <c r="B910" s="3"/>
      <c r="C910" s="2"/>
    </row>
    <row r="911" spans="1:3" x14ac:dyDescent="0.2">
      <c r="A911" s="2"/>
      <c r="B911" s="3"/>
      <c r="C911" s="2"/>
    </row>
    <row r="912" spans="1:3" x14ac:dyDescent="0.2">
      <c r="A912" s="2"/>
      <c r="B912" s="3"/>
      <c r="C912" s="2"/>
    </row>
    <row r="913" spans="1:3" x14ac:dyDescent="0.2">
      <c r="A913" s="2"/>
      <c r="B913" s="3"/>
      <c r="C913" s="2"/>
    </row>
    <row r="914" spans="1:3" x14ac:dyDescent="0.2">
      <c r="A914" s="2"/>
      <c r="B914" s="3"/>
      <c r="C914" s="2"/>
    </row>
    <row r="915" spans="1:3" x14ac:dyDescent="0.2">
      <c r="A915" s="2"/>
      <c r="B915" s="3"/>
      <c r="C915" s="2"/>
    </row>
    <row r="916" spans="1:3" x14ac:dyDescent="0.2">
      <c r="A916" s="2"/>
      <c r="B916" s="3"/>
      <c r="C916" s="2"/>
    </row>
    <row r="917" spans="1:3" x14ac:dyDescent="0.2">
      <c r="A917" s="2"/>
      <c r="B917" s="3"/>
      <c r="C917" s="2"/>
    </row>
    <row r="918" spans="1:3" x14ac:dyDescent="0.2">
      <c r="A918" s="2"/>
      <c r="B918" s="3"/>
      <c r="C918" s="2"/>
    </row>
    <row r="919" spans="1:3" x14ac:dyDescent="0.2">
      <c r="A919" s="2"/>
      <c r="B919" s="3"/>
      <c r="C919" s="2"/>
    </row>
    <row r="920" spans="1:3" x14ac:dyDescent="0.2">
      <c r="A920" s="2"/>
      <c r="B920" s="3"/>
      <c r="C920" s="2"/>
    </row>
    <row r="921" spans="1:3" x14ac:dyDescent="0.2">
      <c r="A921" s="2"/>
      <c r="B921" s="3"/>
      <c r="C921" s="2"/>
    </row>
    <row r="922" spans="1:3" x14ac:dyDescent="0.2">
      <c r="A922" s="2"/>
      <c r="B922" s="3"/>
      <c r="C922" s="2"/>
    </row>
    <row r="923" spans="1:3" x14ac:dyDescent="0.2">
      <c r="A923" s="2"/>
      <c r="B923" s="3"/>
      <c r="C923" s="2"/>
    </row>
    <row r="924" spans="1:3" x14ac:dyDescent="0.2">
      <c r="A924" s="2"/>
      <c r="B924" s="3"/>
      <c r="C924" s="2"/>
    </row>
    <row r="925" spans="1:3" x14ac:dyDescent="0.2">
      <c r="A925" s="2"/>
      <c r="B925" s="3"/>
      <c r="C925" s="2"/>
    </row>
    <row r="926" spans="1:3" x14ac:dyDescent="0.2">
      <c r="A926" s="2"/>
      <c r="B926" s="3"/>
      <c r="C926" s="2"/>
    </row>
    <row r="927" spans="1:3" x14ac:dyDescent="0.2">
      <c r="A927" s="2"/>
      <c r="B927" s="3"/>
      <c r="C927" s="2"/>
    </row>
    <row r="928" spans="1:3" x14ac:dyDescent="0.2">
      <c r="A928" s="2"/>
      <c r="B928" s="3"/>
      <c r="C928" s="2"/>
    </row>
    <row r="929" spans="1:3" x14ac:dyDescent="0.2">
      <c r="A929" s="2"/>
      <c r="B929" s="3"/>
      <c r="C929" s="2"/>
    </row>
    <row r="930" spans="1:3" x14ac:dyDescent="0.2">
      <c r="A930" s="2"/>
      <c r="B930" s="3"/>
      <c r="C930" s="2"/>
    </row>
    <row r="931" spans="1:3" x14ac:dyDescent="0.2">
      <c r="A931" s="2"/>
      <c r="B931" s="3"/>
      <c r="C931" s="2"/>
    </row>
    <row r="932" spans="1:3" x14ac:dyDescent="0.2">
      <c r="A932" s="2"/>
      <c r="B932" s="3"/>
      <c r="C932" s="2"/>
    </row>
    <row r="933" spans="1:3" x14ac:dyDescent="0.2">
      <c r="A933" s="2"/>
      <c r="B933" s="3"/>
      <c r="C933" s="2"/>
    </row>
    <row r="934" spans="1:3" x14ac:dyDescent="0.2">
      <c r="A934" s="2"/>
      <c r="B934" s="3"/>
      <c r="C934" s="2"/>
    </row>
    <row r="935" spans="1:3" x14ac:dyDescent="0.2">
      <c r="A935" s="2"/>
      <c r="B935" s="3"/>
      <c r="C935" s="2"/>
    </row>
    <row r="936" spans="1:3" x14ac:dyDescent="0.2">
      <c r="A936" s="2"/>
      <c r="B936" s="3"/>
      <c r="C936" s="2"/>
    </row>
    <row r="937" spans="1:3" x14ac:dyDescent="0.2">
      <c r="A937" s="2"/>
      <c r="B937" s="3"/>
      <c r="C937" s="2"/>
    </row>
    <row r="938" spans="1:3" x14ac:dyDescent="0.2">
      <c r="A938" s="2"/>
      <c r="B938" s="3"/>
      <c r="C938" s="2"/>
    </row>
    <row r="939" spans="1:3" x14ac:dyDescent="0.2">
      <c r="A939" s="2"/>
      <c r="B939" s="3"/>
      <c r="C939" s="2"/>
    </row>
    <row r="940" spans="1:3" x14ac:dyDescent="0.2">
      <c r="A940" s="2"/>
      <c r="B940" s="3"/>
      <c r="C940" s="2"/>
    </row>
    <row r="941" spans="1:3" x14ac:dyDescent="0.2">
      <c r="A941" s="2"/>
      <c r="B941" s="3"/>
      <c r="C941" s="2"/>
    </row>
    <row r="942" spans="1:3" x14ac:dyDescent="0.2">
      <c r="A942" s="2"/>
      <c r="B942" s="3"/>
      <c r="C942" s="2"/>
    </row>
    <row r="943" spans="1:3" x14ac:dyDescent="0.2">
      <c r="A943" s="2"/>
      <c r="B943" s="3"/>
      <c r="C943" s="2"/>
    </row>
    <row r="944" spans="1:3" x14ac:dyDescent="0.2">
      <c r="A944" s="2"/>
      <c r="B944" s="3"/>
      <c r="C944" s="2"/>
    </row>
    <row r="945" spans="1:3" x14ac:dyDescent="0.2">
      <c r="A945" s="2"/>
      <c r="B945" s="3"/>
      <c r="C945" s="2"/>
    </row>
    <row r="946" spans="1:3" x14ac:dyDescent="0.2">
      <c r="A946" s="2"/>
      <c r="B946" s="3"/>
      <c r="C946" s="2"/>
    </row>
    <row r="947" spans="1:3" x14ac:dyDescent="0.2">
      <c r="A947" s="2"/>
      <c r="B947" s="3"/>
      <c r="C947" s="2"/>
    </row>
    <row r="948" spans="1:3" x14ac:dyDescent="0.2">
      <c r="A948" s="2"/>
      <c r="B948" s="3"/>
      <c r="C948" s="2"/>
    </row>
    <row r="949" spans="1:3" x14ac:dyDescent="0.2">
      <c r="A949" s="2"/>
      <c r="B949" s="3"/>
      <c r="C949" s="2"/>
    </row>
    <row r="950" spans="1:3" x14ac:dyDescent="0.2">
      <c r="A950" s="2"/>
      <c r="B950" s="3"/>
      <c r="C950" s="2"/>
    </row>
    <row r="951" spans="1:3" x14ac:dyDescent="0.2">
      <c r="A951" s="2"/>
      <c r="B951" s="3"/>
      <c r="C951" s="2"/>
    </row>
    <row r="952" spans="1:3" x14ac:dyDescent="0.2">
      <c r="A952" s="2"/>
      <c r="B952" s="3"/>
      <c r="C952" s="2"/>
    </row>
    <row r="953" spans="1:3" x14ac:dyDescent="0.2">
      <c r="A953" s="2"/>
      <c r="B953" s="3"/>
      <c r="C953" s="2"/>
    </row>
    <row r="954" spans="1:3" x14ac:dyDescent="0.2">
      <c r="A954" s="2"/>
      <c r="B954" s="3"/>
      <c r="C954" s="2"/>
    </row>
    <row r="955" spans="1:3" x14ac:dyDescent="0.2">
      <c r="A955" s="2"/>
      <c r="B955" s="3"/>
      <c r="C955" s="2"/>
    </row>
    <row r="956" spans="1:3" x14ac:dyDescent="0.2">
      <c r="A956" s="2"/>
      <c r="B956" s="3"/>
      <c r="C956" s="2"/>
    </row>
    <row r="957" spans="1:3" x14ac:dyDescent="0.2">
      <c r="A957" s="2"/>
      <c r="B957" s="3"/>
      <c r="C957" s="2"/>
    </row>
    <row r="958" spans="1:3" x14ac:dyDescent="0.2">
      <c r="A958" s="2"/>
      <c r="B958" s="3"/>
      <c r="C958" s="2"/>
    </row>
    <row r="959" spans="1:3" x14ac:dyDescent="0.2">
      <c r="A959" s="2"/>
      <c r="B959" s="3"/>
      <c r="C959" s="2"/>
    </row>
    <row r="960" spans="1:3" x14ac:dyDescent="0.2">
      <c r="A960" s="2"/>
      <c r="B960" s="3"/>
      <c r="C960" s="2"/>
    </row>
    <row r="961" spans="1:3" x14ac:dyDescent="0.2">
      <c r="A961" s="2"/>
      <c r="B961" s="3"/>
      <c r="C961" s="2"/>
    </row>
    <row r="962" spans="1:3" x14ac:dyDescent="0.2">
      <c r="A962" s="2"/>
      <c r="B962" s="3"/>
      <c r="C962" s="2"/>
    </row>
    <row r="963" spans="1:3" x14ac:dyDescent="0.2">
      <c r="A963" s="2"/>
      <c r="B963" s="3"/>
      <c r="C963" s="2"/>
    </row>
    <row r="964" spans="1:3" x14ac:dyDescent="0.2">
      <c r="A964" s="2"/>
      <c r="B964" s="3"/>
      <c r="C964" s="2"/>
    </row>
    <row r="965" spans="1:3" x14ac:dyDescent="0.2">
      <c r="A965" s="2"/>
      <c r="B965" s="3"/>
      <c r="C965" s="2"/>
    </row>
    <row r="966" spans="1:3" x14ac:dyDescent="0.2">
      <c r="A966" s="2"/>
      <c r="B966" s="3"/>
      <c r="C966" s="2"/>
    </row>
    <row r="967" spans="1:3" x14ac:dyDescent="0.2">
      <c r="A967" s="2"/>
      <c r="B967" s="3"/>
      <c r="C967" s="2"/>
    </row>
    <row r="968" spans="1:3" x14ac:dyDescent="0.2">
      <c r="A968" s="2"/>
      <c r="B968" s="3"/>
      <c r="C968" s="2"/>
    </row>
    <row r="969" spans="1:3" x14ac:dyDescent="0.2">
      <c r="A969" s="2"/>
      <c r="B969" s="3"/>
      <c r="C969" s="2"/>
    </row>
    <row r="970" spans="1:3" x14ac:dyDescent="0.2">
      <c r="A970" s="2"/>
      <c r="B970" s="3"/>
      <c r="C970" s="2"/>
    </row>
    <row r="971" spans="1:3" x14ac:dyDescent="0.2">
      <c r="A971" s="2"/>
      <c r="B971" s="3"/>
      <c r="C971" s="2"/>
    </row>
    <row r="972" spans="1:3" x14ac:dyDescent="0.2">
      <c r="A972" s="2"/>
      <c r="B972" s="3"/>
      <c r="C972" s="2"/>
    </row>
    <row r="973" spans="1:3" x14ac:dyDescent="0.2">
      <c r="A973" s="2"/>
      <c r="B973" s="3"/>
      <c r="C973" s="2"/>
    </row>
    <row r="974" spans="1:3" x14ac:dyDescent="0.2">
      <c r="A974" s="2"/>
      <c r="B974" s="3"/>
      <c r="C974" s="2"/>
    </row>
    <row r="975" spans="1:3" x14ac:dyDescent="0.2">
      <c r="A975" s="2"/>
      <c r="B975" s="3"/>
      <c r="C975" s="2"/>
    </row>
    <row r="976" spans="1:3" x14ac:dyDescent="0.2">
      <c r="A976" s="2"/>
      <c r="B976" s="3"/>
      <c r="C976" s="2"/>
    </row>
    <row r="977" spans="1:3" x14ac:dyDescent="0.2">
      <c r="A977" s="2"/>
      <c r="B977" s="3"/>
      <c r="C977" s="2"/>
    </row>
    <row r="978" spans="1:3" x14ac:dyDescent="0.2">
      <c r="A978" s="2"/>
      <c r="B978" s="3"/>
      <c r="C978" s="2"/>
    </row>
    <row r="979" spans="1:3" x14ac:dyDescent="0.2">
      <c r="A979" s="2"/>
      <c r="B979" s="3"/>
      <c r="C979" s="2"/>
    </row>
    <row r="980" spans="1:3" x14ac:dyDescent="0.2">
      <c r="A980" s="2"/>
      <c r="B980" s="3"/>
      <c r="C980" s="2"/>
    </row>
    <row r="981" spans="1:3" x14ac:dyDescent="0.2">
      <c r="A981" s="2"/>
      <c r="B981" s="3"/>
      <c r="C981" s="2"/>
    </row>
    <row r="982" spans="1:3" x14ac:dyDescent="0.2">
      <c r="A982" s="2"/>
      <c r="B982" s="3"/>
      <c r="C982" s="2"/>
    </row>
    <row r="983" spans="1:3" x14ac:dyDescent="0.2">
      <c r="A983" s="2"/>
      <c r="B983" s="3"/>
      <c r="C983" s="2"/>
    </row>
    <row r="984" spans="1:3" x14ac:dyDescent="0.2">
      <c r="A984" s="2"/>
      <c r="B984" s="3"/>
      <c r="C984" s="2"/>
    </row>
    <row r="985" spans="1:3" x14ac:dyDescent="0.2">
      <c r="A985" s="2"/>
      <c r="B985" s="3"/>
      <c r="C985" s="2"/>
    </row>
    <row r="986" spans="1:3" x14ac:dyDescent="0.2">
      <c r="A986" s="2"/>
      <c r="B986" s="3"/>
      <c r="C986" s="2"/>
    </row>
    <row r="987" spans="1:3" x14ac:dyDescent="0.2">
      <c r="A987" s="2"/>
      <c r="B987" s="3"/>
      <c r="C987" s="2"/>
    </row>
    <row r="988" spans="1:3" x14ac:dyDescent="0.2">
      <c r="A988" s="2"/>
      <c r="B988" s="3"/>
      <c r="C988" s="2"/>
    </row>
    <row r="989" spans="1:3" x14ac:dyDescent="0.2">
      <c r="A989" s="2"/>
      <c r="B989" s="3"/>
      <c r="C989" s="2"/>
    </row>
    <row r="990" spans="1:3" x14ac:dyDescent="0.2">
      <c r="A990" s="2"/>
      <c r="B990" s="3"/>
      <c r="C990" s="2"/>
    </row>
    <row r="991" spans="1:3" x14ac:dyDescent="0.2">
      <c r="A991" s="2"/>
      <c r="B991" s="3"/>
      <c r="C991" s="2"/>
    </row>
    <row r="992" spans="1:3" x14ac:dyDescent="0.2">
      <c r="A992" s="2"/>
      <c r="B992" s="3"/>
      <c r="C992" s="2"/>
    </row>
    <row r="993" spans="1:3" x14ac:dyDescent="0.2">
      <c r="A993" s="2"/>
      <c r="B993" s="3"/>
      <c r="C993" s="2"/>
    </row>
    <row r="994" spans="1:3" x14ac:dyDescent="0.2">
      <c r="A994" s="2"/>
      <c r="B994" s="3"/>
      <c r="C994" s="2"/>
    </row>
    <row r="995" spans="1:3" x14ac:dyDescent="0.2">
      <c r="A995" s="2"/>
      <c r="B995" s="3"/>
      <c r="C995" s="2"/>
    </row>
    <row r="996" spans="1:3" x14ac:dyDescent="0.2">
      <c r="A996" s="2"/>
      <c r="B996" s="3"/>
      <c r="C996" s="2"/>
    </row>
    <row r="997" spans="1:3" x14ac:dyDescent="0.2">
      <c r="A997" s="2"/>
      <c r="B997" s="3"/>
      <c r="C997" s="2"/>
    </row>
    <row r="998" spans="1:3" x14ac:dyDescent="0.2">
      <c r="A998" s="2"/>
      <c r="B998" s="3"/>
      <c r="C998" s="2"/>
    </row>
    <row r="999" spans="1:3" x14ac:dyDescent="0.2">
      <c r="A999" s="2"/>
      <c r="B999" s="3"/>
      <c r="C999" s="2"/>
    </row>
    <row r="1000" spans="1:3" x14ac:dyDescent="0.2">
      <c r="A1000" s="2"/>
      <c r="B1000" s="3"/>
      <c r="C1000" s="2"/>
    </row>
    <row r="1001" spans="1:3" x14ac:dyDescent="0.2">
      <c r="A1001" s="2"/>
      <c r="B1001" s="3"/>
      <c r="C1001" s="2"/>
    </row>
    <row r="1002" spans="1:3" x14ac:dyDescent="0.2">
      <c r="A1002" s="2"/>
      <c r="B1002" s="3"/>
      <c r="C1002" s="2"/>
    </row>
    <row r="1003" spans="1:3" x14ac:dyDescent="0.2">
      <c r="A1003" s="2"/>
      <c r="B1003" s="3"/>
      <c r="C1003" s="2"/>
    </row>
    <row r="1004" spans="1:3" x14ac:dyDescent="0.2">
      <c r="A1004" s="2"/>
      <c r="B1004" s="3"/>
      <c r="C1004" s="2"/>
    </row>
    <row r="1005" spans="1:3" x14ac:dyDescent="0.2">
      <c r="A1005" s="2"/>
      <c r="B1005" s="3"/>
      <c r="C1005" s="2"/>
    </row>
    <row r="1006" spans="1:3" x14ac:dyDescent="0.2">
      <c r="A1006" s="2"/>
      <c r="B1006" s="3"/>
      <c r="C1006" s="2"/>
    </row>
    <row r="1007" spans="1:3" x14ac:dyDescent="0.2">
      <c r="A1007" s="2"/>
      <c r="B1007" s="3"/>
      <c r="C1007" s="2"/>
    </row>
    <row r="1008" spans="1:3" x14ac:dyDescent="0.2">
      <c r="A1008" s="2"/>
      <c r="B1008" s="3"/>
      <c r="C1008" s="2"/>
    </row>
    <row r="1009" spans="1:3" x14ac:dyDescent="0.2">
      <c r="A1009" s="2"/>
      <c r="B1009" s="3"/>
      <c r="C1009" s="2"/>
    </row>
    <row r="1010" spans="1:3" x14ac:dyDescent="0.2">
      <c r="A1010" s="2"/>
      <c r="B1010" s="3"/>
      <c r="C1010" s="2"/>
    </row>
    <row r="1011" spans="1:3" x14ac:dyDescent="0.2">
      <c r="A1011" s="2"/>
      <c r="B1011" s="3"/>
      <c r="C1011" s="2"/>
    </row>
    <row r="1012" spans="1:3" x14ac:dyDescent="0.2">
      <c r="A1012" s="2"/>
      <c r="B1012" s="3"/>
      <c r="C1012" s="2"/>
    </row>
    <row r="1013" spans="1:3" x14ac:dyDescent="0.2">
      <c r="A1013" s="2"/>
      <c r="B1013" s="3"/>
      <c r="C1013" s="2"/>
    </row>
    <row r="1014" spans="1:3" x14ac:dyDescent="0.2">
      <c r="A1014" s="2"/>
      <c r="B1014" s="3"/>
      <c r="C1014" s="2"/>
    </row>
    <row r="1015" spans="1:3" x14ac:dyDescent="0.2">
      <c r="A1015" s="2"/>
      <c r="B1015" s="3"/>
      <c r="C1015" s="2"/>
    </row>
    <row r="1016" spans="1:3" x14ac:dyDescent="0.2">
      <c r="A1016" s="2"/>
      <c r="B1016" s="3"/>
      <c r="C1016" s="2"/>
    </row>
    <row r="1017" spans="1:3" x14ac:dyDescent="0.2">
      <c r="A1017" s="2"/>
      <c r="B1017" s="3"/>
      <c r="C1017" s="2"/>
    </row>
    <row r="1018" spans="1:3" x14ac:dyDescent="0.2">
      <c r="A1018" s="2"/>
      <c r="B1018" s="3"/>
      <c r="C1018" s="2"/>
    </row>
    <row r="1019" spans="1:3" x14ac:dyDescent="0.2">
      <c r="A1019" s="2"/>
      <c r="B1019" s="3"/>
      <c r="C1019" s="2"/>
    </row>
    <row r="1020" spans="1:3" x14ac:dyDescent="0.2">
      <c r="A1020" s="2"/>
      <c r="B1020" s="3"/>
      <c r="C1020" s="2"/>
    </row>
    <row r="1021" spans="1:3" x14ac:dyDescent="0.2">
      <c r="A1021" s="2"/>
      <c r="B1021" s="3"/>
      <c r="C1021" s="2"/>
    </row>
    <row r="1022" spans="1:3" x14ac:dyDescent="0.2">
      <c r="A1022" s="2"/>
      <c r="B1022" s="3"/>
      <c r="C1022" s="2"/>
    </row>
    <row r="1023" spans="1:3" x14ac:dyDescent="0.2">
      <c r="A1023" s="2"/>
      <c r="B1023" s="3"/>
      <c r="C1023" s="2"/>
    </row>
    <row r="1024" spans="1:3" x14ac:dyDescent="0.2">
      <c r="A1024" s="2"/>
      <c r="B1024" s="3"/>
      <c r="C1024" s="2"/>
    </row>
    <row r="1025" spans="1:3" x14ac:dyDescent="0.2">
      <c r="A1025" s="2"/>
      <c r="B1025" s="3"/>
      <c r="C1025" s="2"/>
    </row>
    <row r="1026" spans="1:3" x14ac:dyDescent="0.2">
      <c r="A1026" s="2"/>
      <c r="B1026" s="3"/>
      <c r="C1026" s="2"/>
    </row>
    <row r="1027" spans="1:3" x14ac:dyDescent="0.2">
      <c r="A1027" s="2"/>
      <c r="B1027" s="3"/>
      <c r="C1027" s="2"/>
    </row>
    <row r="1028" spans="1:3" x14ac:dyDescent="0.2">
      <c r="A1028" s="2"/>
      <c r="B1028" s="3"/>
      <c r="C1028" s="2"/>
    </row>
    <row r="1029" spans="1:3" x14ac:dyDescent="0.2">
      <c r="A1029" s="2"/>
      <c r="B1029" s="3"/>
      <c r="C1029" s="2"/>
    </row>
    <row r="1030" spans="1:3" x14ac:dyDescent="0.2">
      <c r="A1030" s="2"/>
      <c r="B1030" s="3"/>
      <c r="C1030" s="2"/>
    </row>
    <row r="1031" spans="1:3" x14ac:dyDescent="0.2">
      <c r="A1031" s="2"/>
      <c r="B1031" s="3"/>
      <c r="C1031" s="2"/>
    </row>
    <row r="1032" spans="1:3" x14ac:dyDescent="0.2">
      <c r="A1032" s="2"/>
      <c r="B1032" s="3"/>
      <c r="C1032" s="2"/>
    </row>
    <row r="1033" spans="1:3" x14ac:dyDescent="0.2">
      <c r="A1033" s="2"/>
      <c r="B1033" s="3"/>
      <c r="C1033" s="2"/>
    </row>
    <row r="1034" spans="1:3" x14ac:dyDescent="0.2">
      <c r="A1034" s="2"/>
      <c r="B1034" s="3"/>
      <c r="C1034" s="2"/>
    </row>
    <row r="1035" spans="1:3" x14ac:dyDescent="0.2">
      <c r="A1035" s="2"/>
      <c r="B1035" s="3"/>
      <c r="C1035" s="2"/>
    </row>
    <row r="1036" spans="1:3" x14ac:dyDescent="0.2">
      <c r="A1036" s="2"/>
      <c r="B1036" s="3"/>
      <c r="C1036" s="2"/>
    </row>
    <row r="1037" spans="1:3" x14ac:dyDescent="0.2">
      <c r="A1037" s="2"/>
      <c r="B1037" s="3"/>
      <c r="C1037" s="2"/>
    </row>
    <row r="1038" spans="1:3" x14ac:dyDescent="0.2">
      <c r="A1038" s="2"/>
      <c r="B1038" s="3"/>
      <c r="C103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2022-03-16T09:50:11Z</dcterms:created>
  <dcterms:modified xsi:type="dcterms:W3CDTF">2022-03-16T12:56:03Z</dcterms:modified>
</cp:coreProperties>
</file>