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<sst xmlns="http://schemas.openxmlformats.org/spreadsheetml/2006/main" count="158" uniqueCount="74">
  <si>
    <t xml:space="preserve">t0-pszczoly,t1-ul,t2-zdrowie,t3-uzadlenie</t>
  </si>
  <si>
    <t xml:space="preserve">TFM</t>
  </si>
  <si>
    <t xml:space="preserve">t4-pasieka,t5-hodowla,t6-ramki,t7-miód,t8-rój</t>
  </si>
  <si>
    <t xml:space="preserve">metoda  euklidesowa do  wyliczania podobieństwa wektorów</t>
  </si>
  <si>
    <t xml:space="preserve">t0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</si>
  <si>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</si>
  <si>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</si>
  <si>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</si>
  <si>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</si>
  <si>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</si>
  <si>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</si>
  <si>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</si>
  <si>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</si>
  <si>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termy(słowa)</t>
  </si>
  <si>
    <t xml:space="preserve">d(x,y)=((x1-y1)^2+(x2-y2)...)^0.5</t>
  </si>
  <si>
    <t xml:space="preserve">Pszczola – wikipedia</t>
  </si>
  <si>
    <t xml:space="preserve">d(0,0)</t>
  </si>
  <si>
    <t xml:space="preserve">Pszczoły – skąd wziąć i jakie trzeba ponieść koszty</t>
  </si>
  <si>
    <t xml:space="preserve">d(0,1)</t>
  </si>
  <si>
    <t xml:space="preserve">Ul – Wikipedia</t>
  </si>
  <si>
    <t xml:space="preserve">d(0,2)</t>
  </si>
  <si>
    <t xml:space="preserve">zdrowie pszczół</t>
  </si>
  <si>
    <t xml:space="preserve">d(0,3)</t>
  </si>
  <si>
    <t xml:space="preserve">jak sprawdzić czy pszczoły są zdrowe</t>
  </si>
  <si>
    <t xml:space="preserve">d(0,4)</t>
  </si>
  <si>
    <t xml:space="preserve">domowe sposoby na użądlenie pszczoly</t>
  </si>
  <si>
    <t xml:space="preserve">d(0,5)</t>
  </si>
  <si>
    <t xml:space="preserve">co robić gdy użądli pszczola</t>
  </si>
  <si>
    <t xml:space="preserve">d(0,6)</t>
  </si>
  <si>
    <t xml:space="preserve">Pasieka</t>
  </si>
  <si>
    <t xml:space="preserve">d(0,7)</t>
  </si>
  <si>
    <t xml:space="preserve">W „pasiece”</t>
  </si>
  <si>
    <t xml:space="preserve">d(0,8)</t>
  </si>
  <si>
    <t xml:space="preserve">Czy własna pasieka to dochodowy biznes?</t>
  </si>
  <si>
    <t xml:space="preserve">d(0,9)</t>
  </si>
  <si>
    <t xml:space="preserve">jak zalozyc pasieke</t>
  </si>
  <si>
    <t xml:space="preserve">d(0,10)</t>
  </si>
  <si>
    <t xml:space="preserve">ramka pracy</t>
  </si>
  <si>
    <t xml:space="preserve">d(0,11)</t>
  </si>
  <si>
    <t xml:space="preserve">ramki pracy</t>
  </si>
  <si>
    <t xml:space="preserve">d(0,12)</t>
  </si>
  <si>
    <t xml:space="preserve">jak powstaje miód</t>
  </si>
  <si>
    <t xml:space="preserve">d(0,13)</t>
  </si>
  <si>
    <t xml:space="preserve">sposob na darmowe ściągniecie roju pszczół</t>
  </si>
  <si>
    <t xml:space="preserve">d(0,14)</t>
  </si>
  <si>
    <t xml:space="preserve">TFIDF</t>
  </si>
  <si>
    <t xml:space="preserve">Cosinusowa</t>
  </si>
  <si>
    <t xml:space="preserve">x</t>
  </si>
  <si>
    <t xml:space="preserve">wzor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</si>
  <si>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</si>
  <si>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</si>
  <si>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</si>
  <si>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</si>
  <si>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</si>
  <si>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</si>
  <si>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</si>
  <si>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</si>
  <si>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</si>
  <si>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</si>
  <si>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</si>
  <si>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</si>
  <si>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</si>
  <si>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</si>
  <si>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</si>
  <si>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d[i,j]*ln(N/n)</t>
  </si>
  <si>
    <t xml:space="preserve">d[i,j]-element macierzy tfm</t>
  </si>
  <si>
    <t xml:space="preserve">N-liczba dokumentow</t>
  </si>
  <si>
    <t xml:space="preserve">Maximum +manhatan</t>
  </si>
  <si>
    <t xml:space="preserve">maximum</t>
  </si>
  <si>
    <t xml:space="preserve">manhatan</t>
  </si>
  <si>
    <t xml:space="preserve">posredni do minikowskiego</t>
  </si>
  <si>
    <t xml:space="preserve">Minikowski p=? r=?</t>
  </si>
  <si>
    <t xml:space="preserve">euklides</t>
  </si>
  <si>
    <t xml:space="preserve">cos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</si>
</sst>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00000"/>
      <name val="Cambria"/>
      <family val="0"/>
      <charset val="1"/>
    </font>
    <font>
      <sz val="11"/>
      <color rgb="FF000000"/>
      <name val="Monospace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EFEFEF"/>
        <bgColor rgb="FFF8F9FA"/>
      </patternFill>
    </fill>
    <fill>
      <patternFill patternType="solid">
        <fgColor rgb="FFF8F9FA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8F9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.75" zeroHeight="false" outlineLevelRow="0" outlineLevelCol="0"/>
  <cols>
    <col collapsed="false" customWidth="true" hidden="false" outlineLevel="0" max="1" min="1" style="0" width="42.43"/>
    <col collapsed="false" customWidth="true" hidden="false" outlineLevel="0" max="11" min="2" style="0" width="6.42"/>
    <col collapsed="false" customWidth="true" hidden="false" outlineLevel="0" max="12" min="12" style="0" width="8.14"/>
    <col collapsed="false" customWidth="true" hidden="false" outlineLevel="0" max="28" min="13" style="0" width="5.7"/>
    <col collapsed="false" customWidth="true" hidden="false" outlineLevel="0" max="1025" min="29" style="0" width="14.43"/>
  </cols>
  <sheetData>
    <row r="1" customFormat="false" ht="15.75" hidden="false" customHeight="false" outlineLevel="0" collapsed="false">
      <c r="A1" s="1" t="s">
        <v>0</v>
      </c>
      <c r="G1" s="1" t="s">
        <v>1</v>
      </c>
    </row>
    <row r="2" customFormat="false" ht="15.75" hidden="false" customHeight="false" outlineLevel="0" collapsed="false">
      <c r="A2" s="1" t="s">
        <v>2</v>
      </c>
      <c r="B2" s="1"/>
      <c r="C2" s="2"/>
      <c r="D2" s="2"/>
      <c r="E2" s="2"/>
      <c r="F2" s="2"/>
      <c r="G2" s="2"/>
      <c r="H2" s="2"/>
      <c r="I2" s="2"/>
      <c r="J2" s="2"/>
      <c r="K2" s="2"/>
      <c r="N2" s="3" t="s">
        <v>3</v>
      </c>
      <c r="O2" s="3"/>
      <c r="P2" s="3"/>
      <c r="Q2" s="3"/>
      <c r="R2" s="3"/>
      <c r="S2" s="3"/>
      <c r="T2" s="3"/>
      <c r="U2" s="3"/>
      <c r="V2" s="3"/>
      <c r="W2" s="3"/>
    </row>
    <row r="3" customFormat="false" ht="15.75" hidden="false" customHeight="false" outlineLevel="0" collapsed="false">
      <c r="B3" s="4"/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1" t="s">
        <v>13</v>
      </c>
      <c r="N3" s="3" t="s">
        <v>14</v>
      </c>
      <c r="O3" s="3"/>
      <c r="P3" s="3"/>
      <c r="Q3" s="3"/>
      <c r="R3" s="3"/>
      <c r="S3" s="3"/>
      <c r="T3" s="3"/>
      <c r="U3" s="3"/>
      <c r="V3" s="3"/>
      <c r="W3" s="3"/>
    </row>
    <row r="4" customFormat="false" ht="14.25" hidden="false" customHeight="false" outlineLevel="0" collapsed="false">
      <c r="A4" s="1" t="s">
        <v>15</v>
      </c>
      <c r="B4" s="5" t="str">
        <f aca="false">HYPERLINK("http://kobietapisze.pl/wszechobecny-fast-food-artykul-dietetyka/2012/08/02/","d0")</f>
        <v>d0</v>
      </c>
      <c r="C4" s="2" t="n">
        <v>6</v>
      </c>
      <c r="D4" s="2" t="n">
        <v>1</v>
      </c>
      <c r="E4" s="2" t="n">
        <v>0</v>
      </c>
      <c r="F4" s="2" t="n">
        <v>0</v>
      </c>
      <c r="G4" s="2" t="n">
        <v>1</v>
      </c>
      <c r="H4" s="2" t="n">
        <v>0</v>
      </c>
      <c r="I4" s="2" t="n">
        <v>0</v>
      </c>
      <c r="J4" s="2" t="n">
        <v>5</v>
      </c>
      <c r="K4" s="2" t="n">
        <v>0</v>
      </c>
      <c r="N4" s="6" t="s">
        <v>16</v>
      </c>
      <c r="O4" s="6"/>
      <c r="P4" s="7" t="n">
        <f aca="false">SQRT(($C$4-C4)^2+($D$4-D4)^2+($E$4-E4)^2+($F$4-F4)^2+($G$4-G4)^2+($H$4-H4)^2+($I$4-I4)^2+($J$4-J4)^2+($K$4-K4)^2)</f>
        <v>0</v>
      </c>
      <c r="Q4" s="7"/>
    </row>
    <row r="5" customFormat="false" ht="15.75" hidden="false" customHeight="false" outlineLevel="0" collapsed="false">
      <c r="A5" s="1" t="s">
        <v>17</v>
      </c>
      <c r="B5" s="5" t="str">
        <f aca="false">HYPERLINK("http://www.mojdietetyk.pl/artykuly/dlaczego-hot-dogi-sa-niezdrowe.html","d1")</f>
        <v>d1</v>
      </c>
      <c r="C5" s="2" t="n">
        <v>7</v>
      </c>
      <c r="D5" s="2" t="n">
        <v>0</v>
      </c>
      <c r="E5" s="2" t="n">
        <v>0</v>
      </c>
      <c r="F5" s="2" t="n">
        <v>0</v>
      </c>
      <c r="G5" s="2" t="n">
        <v>5</v>
      </c>
      <c r="H5" s="2" t="n">
        <v>3</v>
      </c>
      <c r="I5" s="2" t="n">
        <v>3</v>
      </c>
      <c r="J5" s="2" t="n">
        <v>0</v>
      </c>
      <c r="K5" s="2" t="n">
        <v>19</v>
      </c>
      <c r="N5" s="6" t="s">
        <v>18</v>
      </c>
      <c r="O5" s="6"/>
      <c r="P5" s="7" t="n">
        <f aca="false">SQRT(($C$4-C5)^2+($D$4-D5)^2+($E$4-E5)^2+($F$4-F5)^2+($G$4-G5)^2+($H$4-H5)^2+($I$4-I5)^2+($J$4-J5)^2+($K$4-K5)^2)</f>
        <v>20.5426385841741</v>
      </c>
      <c r="Q5" s="7"/>
    </row>
    <row r="6" customFormat="false" ht="15.75" hidden="false" customHeight="false" outlineLevel="0" collapsed="false">
      <c r="A6" s="1" t="s">
        <v>19</v>
      </c>
      <c r="B6" s="5" t="str">
        <f aca="false">HYPERLINK("http://www.elle.pl/s/elle-sport-1/jak-zjesc-zdrowo-w-restauracji-fast-food","d2")</f>
        <v>d2</v>
      </c>
      <c r="C6" s="2" t="n">
        <v>2</v>
      </c>
      <c r="D6" s="2" t="n">
        <v>3</v>
      </c>
      <c r="E6" s="2" t="n">
        <v>0</v>
      </c>
      <c r="F6" s="2" t="n">
        <v>0</v>
      </c>
      <c r="G6" s="2" t="n">
        <v>2</v>
      </c>
      <c r="H6" s="2" t="n">
        <v>0</v>
      </c>
      <c r="I6" s="2" t="n">
        <v>0</v>
      </c>
      <c r="J6" s="2" t="n">
        <v>0</v>
      </c>
      <c r="K6" s="2" t="n">
        <v>0</v>
      </c>
      <c r="N6" s="6" t="s">
        <v>20</v>
      </c>
      <c r="O6" s="6"/>
      <c r="P6" s="7" t="n">
        <f aca="false">SQRT(($C$4-C6)^2+($D$4-D6)^2+($E$4-E6)^2+($F$4-F6)^2+($G$4-G6)^2+($H$4-H6)^2+($I$4-I6)^2+($J$4-J6)^2+($K$4-K6)^2)</f>
        <v>6.78232998312527</v>
      </c>
      <c r="Q6" s="7"/>
    </row>
    <row r="7" customFormat="false" ht="14.25" hidden="false" customHeight="false" outlineLevel="0" collapsed="false">
      <c r="A7" s="1" t="s">
        <v>21</v>
      </c>
      <c r="B7" s="5" t="str">
        <f aca="false">HYPERLINK("http://www.nto.pl/magazyn/reportaz/art/4134661,fast-food-czy-zywnosc-bio-zastanow-sie-zanim-zjesz,id,t.html","d3")</f>
        <v>d3</v>
      </c>
      <c r="C7" s="2" t="n">
        <v>1</v>
      </c>
      <c r="D7" s="2" t="n">
        <v>0</v>
      </c>
      <c r="E7" s="2" t="n">
        <v>1</v>
      </c>
      <c r="F7" s="2" t="n">
        <v>0</v>
      </c>
      <c r="G7" s="2" t="n">
        <v>0</v>
      </c>
      <c r="H7" s="2" t="n">
        <v>1</v>
      </c>
      <c r="I7" s="2" t="n">
        <v>0</v>
      </c>
      <c r="J7" s="2" t="n">
        <v>1</v>
      </c>
      <c r="K7" s="2" t="n">
        <v>0</v>
      </c>
      <c r="N7" s="6" t="s">
        <v>22</v>
      </c>
      <c r="O7" s="6"/>
      <c r="P7" s="7" t="n">
        <f aca="false">SQRT(($C$4-C7)^2+($D$4-D7)^2+($E$4-E7)^2+($F$4-F7)^2+($G$4-G7)^2+($H$4-H7)^2+($I$4-I7)^2+($J$4-J7)^2+($K$4-K7)^2)</f>
        <v>6.70820393249937</v>
      </c>
      <c r="Q7" s="7"/>
    </row>
    <row r="8" customFormat="false" ht="15.75" hidden="false" customHeight="false" outlineLevel="0" collapsed="false">
      <c r="A8" s="1" t="s">
        <v>23</v>
      </c>
      <c r="B8" s="5" t="str">
        <f aca="false">HYPERLINK("http://www.rp.pl/artykul/265390-Czipsy-i-frytki-bardziej-szkodliwe--niz-myslelismy.html#ap-1","d4")</f>
        <v>d4</v>
      </c>
      <c r="C8" s="2" t="n">
        <v>6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N8" s="6" t="s">
        <v>24</v>
      </c>
      <c r="O8" s="6"/>
      <c r="P8" s="7" t="n">
        <f aca="false">SQRT(($C$4-C8)^2+($D$4-D8)^2+($E$4-E8)^2+($F$4-F8)^2+($G$4-G8)^2+($H$4-H8)^2+($I$4-I8)^2+($J$4-J8)^2+($K$4-K8)^2)</f>
        <v>5.19615242270663</v>
      </c>
      <c r="Q8" s="7"/>
    </row>
    <row r="9" customFormat="false" ht="15.75" hidden="false" customHeight="false" outlineLevel="0" collapsed="false">
      <c r="A9" s="1" t="s">
        <v>25</v>
      </c>
      <c r="B9" s="5" t="str">
        <f aca="false">HYPERLINK("http://natemat.pl/59021,14-letni-hamburger-z-mcdonalda-wyglada-prawie-jak-nowy","d5")</f>
        <v>d5</v>
      </c>
      <c r="C9" s="2" t="n">
        <v>2</v>
      </c>
      <c r="D9" s="2" t="n">
        <v>0</v>
      </c>
      <c r="E9" s="2" t="n">
        <v>0</v>
      </c>
      <c r="F9" s="2" t="n">
        <v>2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N9" s="6" t="s">
        <v>26</v>
      </c>
      <c r="O9" s="6"/>
      <c r="P9" s="7" t="n">
        <f aca="false">SQRT(($C$4-C9)^2+($D$4-D9)^2+($E$4-E9)^2+($F$4-F9)^2+($G$4-G9)^2+($H$4-H9)^2+($I$4-I9)^2+($J$4-J9)^2+($K$4-K9)^2)</f>
        <v>6.85565460040104</v>
      </c>
      <c r="Q9" s="7"/>
    </row>
    <row r="10" customFormat="false" ht="15.75" hidden="false" customHeight="false" outlineLevel="0" collapsed="false">
      <c r="A10" s="1" t="s">
        <v>27</v>
      </c>
      <c r="B10" s="5" t="str">
        <f aca="false">HYPERLINK("https://portal.abczdrowie.pl/fast-food","d6")</f>
        <v>d6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N10" s="6" t="s">
        <v>28</v>
      </c>
      <c r="O10" s="6"/>
      <c r="P10" s="7" t="n">
        <f aca="false">SQRT(($C$4-C10)^2+($D$4-D10)^2+($E$4-E10)^2+($F$4-F10)^2+($G$4-G10)^2+($H$4-H10)^2+($I$4-I10)^2+($J$4-J10)^2+($K$4-K10)^2)</f>
        <v>8</v>
      </c>
      <c r="Q10" s="7"/>
    </row>
    <row r="11" customFormat="false" ht="14.25" hidden="false" customHeight="false" outlineLevel="0" collapsed="false">
      <c r="A11" s="1" t="s">
        <v>29</v>
      </c>
      <c r="B11" s="5" t="str">
        <f aca="false">HYPERLINK("http://www.odzywianie.info.pl/przydatne-informacje/artykuly/art,fast-food-czemu-tak-naprawde-jest-szkodliwy.html","d7")</f>
        <v>d7</v>
      </c>
      <c r="C11" s="2" t="n">
        <v>8</v>
      </c>
      <c r="D11" s="2" t="n">
        <v>0</v>
      </c>
      <c r="E11" s="2" t="n">
        <v>0</v>
      </c>
      <c r="F11" s="2" t="n">
        <v>0</v>
      </c>
      <c r="G11" s="2" t="n">
        <v>3</v>
      </c>
      <c r="H11" s="2" t="n">
        <v>0</v>
      </c>
      <c r="I11" s="2" t="n">
        <v>0</v>
      </c>
      <c r="J11" s="2" t="n">
        <v>3</v>
      </c>
      <c r="K11" s="2" t="n">
        <v>1</v>
      </c>
      <c r="N11" s="6" t="s">
        <v>30</v>
      </c>
      <c r="O11" s="6"/>
      <c r="P11" s="7" t="n">
        <f aca="false">SQRT(($C$4-C11)^2+($D$4-D11)^2+($E$4-E11)^2+($F$4-F11)^2+($G$4-G11)^2+($H$4-H11)^2+($I$4-I11)^2+($J$4-J11)^2+($K$4-K11)^2)</f>
        <v>3.74165738677394</v>
      </c>
      <c r="Q11" s="7"/>
    </row>
    <row r="12" customFormat="false" ht="15.75" hidden="false" customHeight="false" outlineLevel="0" collapsed="false">
      <c r="A12" s="1" t="s">
        <v>31</v>
      </c>
      <c r="B12" s="5" t="str">
        <f aca="false">HYPERLINK("https://vitalia.pl/artykul3421_Otylosc-kiedy-wlasne-cialo-zabija.html","d8")</f>
        <v>d8</v>
      </c>
      <c r="C12" s="2" t="n">
        <v>9</v>
      </c>
      <c r="D12" s="2" t="n">
        <v>0</v>
      </c>
      <c r="E12" s="2" t="n">
        <v>0</v>
      </c>
      <c r="F12" s="2" t="n">
        <v>0</v>
      </c>
      <c r="G12" s="2" t="n">
        <v>5</v>
      </c>
      <c r="H12" s="2" t="n">
        <v>0</v>
      </c>
      <c r="I12" s="2" t="n">
        <v>0</v>
      </c>
      <c r="J12" s="2" t="n">
        <v>7</v>
      </c>
      <c r="K12" s="2" t="n">
        <v>0</v>
      </c>
      <c r="N12" s="6" t="s">
        <v>32</v>
      </c>
      <c r="O12" s="6"/>
      <c r="P12" s="7" t="n">
        <f aca="false">SQRT(($C$4-C12)^2+($D$4-D12)^2+($E$4-E12)^2+($F$4-F12)^2+($G$4-G12)^2+($H$4-H12)^2+($I$4-I12)^2+($J$4-J12)^2+($K$4-K12)^2)</f>
        <v>5.47722557505166</v>
      </c>
      <c r="Q12" s="7"/>
    </row>
    <row r="13" customFormat="false" ht="15.75" hidden="false" customHeight="false" outlineLevel="0" collapsed="false">
      <c r="A13" s="1" t="s">
        <v>33</v>
      </c>
      <c r="B13" s="5" t="str">
        <f aca="false">HYPERLINK("http://www.medonet.pl/choroby-od-a-do-z/inne-choroby,otylosc,artykul,1577362.html","d9")</f>
        <v>d9</v>
      </c>
      <c r="C13" s="2" t="n">
        <v>2</v>
      </c>
      <c r="D13" s="2" t="n">
        <v>0</v>
      </c>
      <c r="E13" s="2" t="n">
        <v>1</v>
      </c>
      <c r="F13" s="2" t="n">
        <v>0</v>
      </c>
      <c r="G13" s="2" t="n">
        <v>1</v>
      </c>
      <c r="H13" s="2" t="n">
        <v>4</v>
      </c>
      <c r="I13" s="2" t="n">
        <v>1</v>
      </c>
      <c r="J13" s="2" t="n">
        <v>13</v>
      </c>
      <c r="K13" s="2" t="n">
        <v>0</v>
      </c>
      <c r="N13" s="6" t="s">
        <v>34</v>
      </c>
      <c r="O13" s="6"/>
      <c r="P13" s="7" t="n">
        <f aca="false">SQRT(($C$4-C13)^2+($D$4-D13)^2+($E$4-E13)^2+($F$4-F13)^2+($G$4-G13)^2+($H$4-H13)^2+($I$4-I13)^2+($J$4-J13)^2+($K$4-K13)^2)</f>
        <v>9.9498743710662</v>
      </c>
      <c r="Q13" s="7"/>
    </row>
    <row r="14" customFormat="false" ht="15.75" hidden="false" customHeight="false" outlineLevel="0" collapsed="false">
      <c r="A14" s="1" t="s">
        <v>35</v>
      </c>
      <c r="B14" s="5" t="str">
        <f aca="false">HYPERLINK("http://www.medonet.pl/zdrowie/wiadomosci,zawaly-serca-rano-najbardziej-smiertelne,artykul,1642846.html","d10")</f>
        <v>d10</v>
      </c>
      <c r="C14" s="2" t="n">
        <v>11</v>
      </c>
      <c r="D14" s="2" t="n">
        <v>5</v>
      </c>
      <c r="E14" s="2" t="n">
        <v>0</v>
      </c>
      <c r="F14" s="2" t="n">
        <v>0</v>
      </c>
      <c r="G14" s="2" t="n">
        <v>1</v>
      </c>
      <c r="H14" s="2" t="n">
        <v>4</v>
      </c>
      <c r="I14" s="2" t="n">
        <v>4</v>
      </c>
      <c r="J14" s="2" t="n">
        <v>24</v>
      </c>
      <c r="K14" s="2" t="n">
        <v>9</v>
      </c>
      <c r="N14" s="6" t="s">
        <v>36</v>
      </c>
      <c r="O14" s="6"/>
      <c r="P14" s="7" t="n">
        <f aca="false">SQRT(($C$4-C14)^2+($D$4-D14)^2+($E$4-E14)^2+($F$4-F14)^2+($G$4-G14)^2+($H$4-H14)^2+($I$4-I14)^2+($J$4-J14)^2+($K$4-K14)^2)</f>
        <v>22.6936114358204</v>
      </c>
      <c r="Q14" s="7"/>
    </row>
    <row r="15" customFormat="false" ht="15.75" hidden="false" customHeight="false" outlineLevel="0" collapsed="false">
      <c r="A15" s="1" t="s">
        <v>37</v>
      </c>
      <c r="B15" s="5" t="str">
        <f aca="false">HYPERLINK("http://www.medonet.pl/choroby-od-a-do-z/urazy-i-stany-nagle,zawal-serca,artykul,1579555.html","d11")</f>
        <v>d11</v>
      </c>
      <c r="C15" s="2" t="n">
        <v>3</v>
      </c>
      <c r="D15" s="2" t="n">
        <v>0</v>
      </c>
      <c r="E15" s="2" t="n">
        <v>0</v>
      </c>
      <c r="F15" s="2" t="n">
        <v>0</v>
      </c>
      <c r="G15" s="2" t="n">
        <v>3</v>
      </c>
      <c r="H15" s="2" t="n">
        <v>0</v>
      </c>
      <c r="I15" s="2" t="n">
        <v>4</v>
      </c>
      <c r="J15" s="2" t="n">
        <v>0</v>
      </c>
      <c r="K15" s="2" t="n">
        <v>11</v>
      </c>
      <c r="N15" s="6" t="s">
        <v>38</v>
      </c>
      <c r="O15" s="6"/>
      <c r="P15" s="7" t="n">
        <f aca="false">SQRT(($C$4-C15)^2+($D$4-D15)^2+($E$4-E15)^2+($F$4-F15)^2+($G$4-G15)^2+($H$4-H15)^2+($I$4-I15)^2+($J$4-J15)^2+($K$4-K15)^2)</f>
        <v>13.2664991614216</v>
      </c>
      <c r="Q15" s="7"/>
    </row>
    <row r="16" customFormat="false" ht="15.75" hidden="false" customHeight="false" outlineLevel="0" collapsed="false">
      <c r="A16" s="1" t="s">
        <v>39</v>
      </c>
      <c r="B16" s="5" t="str">
        <f aca="false">HYPERLINK("http://dietadlazdrowia.pl/artykuly/dietetyka/3/kalorie/311.html","d12")</f>
        <v>d12</v>
      </c>
      <c r="C16" s="2" t="n">
        <v>6</v>
      </c>
      <c r="D16" s="2" t="n">
        <v>0</v>
      </c>
      <c r="E16" s="2" t="n">
        <v>0</v>
      </c>
      <c r="F16" s="2" t="n">
        <v>0</v>
      </c>
      <c r="G16" s="2" t="n">
        <v>2</v>
      </c>
      <c r="H16" s="2" t="n">
        <v>0</v>
      </c>
      <c r="I16" s="2" t="n">
        <v>5</v>
      </c>
      <c r="J16" s="2" t="n">
        <v>0</v>
      </c>
      <c r="K16" s="2" t="n">
        <v>6</v>
      </c>
      <c r="N16" s="6" t="s">
        <v>40</v>
      </c>
      <c r="O16" s="6"/>
      <c r="P16" s="7" t="n">
        <f aca="false">SQRT(($C$4-C16)^2+($D$4-D16)^2+($E$4-E16)^2+($F$4-F16)^2+($G$4-G16)^2+($H$4-H16)^2+($I$4-I16)^2+($J$4-J16)^2+($K$4-K16)^2)</f>
        <v>9.38083151964686</v>
      </c>
      <c r="Q16" s="7"/>
    </row>
    <row r="17" customFormat="false" ht="15.75" hidden="false" customHeight="false" outlineLevel="0" collapsed="false">
      <c r="A17" s="1" t="s">
        <v>41</v>
      </c>
      <c r="B17" s="5" t="str">
        <f aca="false">HYPERLINK("http://polki.pl/dieta-i-fitness/odchudzanie,ile-kalorii-ma-jedzenie-typu-fast-food,10338699,artykul.html","d13")</f>
        <v>d13</v>
      </c>
      <c r="C17" s="2" t="n">
        <v>9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29</v>
      </c>
      <c r="K17" s="2" t="n">
        <v>0</v>
      </c>
      <c r="N17" s="6" t="s">
        <v>42</v>
      </c>
      <c r="O17" s="6"/>
      <c r="P17" s="7" t="n">
        <f aca="false">SQRT(($C$4-C17)^2+($D$4-D17)^2+($E$4-E17)^2+($F$4-F17)^2+($G$4-G17)^2+($H$4-H17)^2+($I$4-I17)^2+($J$4-J17)^2+($K$4-K17)^2)</f>
        <v>24.2280828791714</v>
      </c>
      <c r="Q17" s="7"/>
    </row>
    <row r="18" customFormat="false" ht="15.75" hidden="false" customHeight="false" outlineLevel="0" collapsed="false">
      <c r="A18" s="1" t="s">
        <v>43</v>
      </c>
      <c r="B18" s="5" t="str">
        <f aca="false">HYPERLINK("http://zdrowie.dziennik.pl/diety/artykuly/551923,dieta-zdrowy-fast-food.html","d14")</f>
        <v>d14</v>
      </c>
      <c r="C18" s="2" t="n">
        <v>13</v>
      </c>
      <c r="D18" s="2" t="n">
        <v>4</v>
      </c>
      <c r="E18" s="2" t="n">
        <v>0</v>
      </c>
      <c r="F18" s="2" t="n">
        <v>0</v>
      </c>
      <c r="G18" s="2" t="n">
        <v>3</v>
      </c>
      <c r="H18" s="2" t="n">
        <v>0</v>
      </c>
      <c r="I18" s="2" t="n">
        <v>4</v>
      </c>
      <c r="J18" s="2" t="n">
        <v>4</v>
      </c>
      <c r="K18" s="2" t="n">
        <v>16</v>
      </c>
      <c r="N18" s="6" t="s">
        <v>44</v>
      </c>
      <c r="O18" s="6"/>
      <c r="P18" s="7" t="n">
        <f aca="false">SQRT(($C$4-C18)^2+($D$4-D18)^2+($E$4-E18)^2+($F$4-F18)^2+($G$4-G18)^2+($H$4-H18)^2+($I$4-I18)^2+($J$4-J18)^2+($K$4-K18)^2)</f>
        <v>18.3030052177231</v>
      </c>
      <c r="Q18" s="7"/>
    </row>
    <row r="19" customFormat="false" ht="15.75" hidden="false" customHeight="false" outlineLevel="0" collapsed="false">
      <c r="C19" s="1"/>
      <c r="D19" s="1"/>
      <c r="E19" s="1"/>
      <c r="F19" s="1"/>
      <c r="G19" s="1"/>
      <c r="H19" s="1"/>
      <c r="I19" s="1"/>
      <c r="J19" s="1"/>
      <c r="K19" s="1"/>
    </row>
    <row r="20" customFormat="false" ht="15.75" hidden="false" customHeight="false" outlineLevel="0" collapsed="false">
      <c r="G20" s="1" t="s">
        <v>45</v>
      </c>
      <c r="R20" s="1" t="s">
        <v>46</v>
      </c>
      <c r="U20" s="1" t="s">
        <v>47</v>
      </c>
    </row>
    <row r="21" customFormat="false" ht="15.75" hidden="false" customHeight="false" outlineLevel="0" collapsed="false">
      <c r="A21" s="1" t="s">
        <v>48</v>
      </c>
      <c r="B21" s="8"/>
      <c r="C21" s="8" t="s">
        <v>4</v>
      </c>
      <c r="D21" s="8" t="s">
        <v>5</v>
      </c>
      <c r="E21" s="8" t="s">
        <v>6</v>
      </c>
      <c r="F21" s="8" t="s">
        <v>7</v>
      </c>
      <c r="G21" s="8" t="s">
        <v>8</v>
      </c>
      <c r="H21" s="8" t="s">
        <v>9</v>
      </c>
      <c r="I21" s="8" t="s">
        <v>10</v>
      </c>
      <c r="J21" s="8" t="s">
        <v>11</v>
      </c>
      <c r="K21" s="8" t="s">
        <v>12</v>
      </c>
      <c r="M21" s="9"/>
      <c r="N21" s="10" t="s">
        <v>49</v>
      </c>
      <c r="O21" s="10" t="s">
        <v>50</v>
      </c>
      <c r="P21" s="10" t="s">
        <v>51</v>
      </c>
      <c r="Q21" s="10" t="s">
        <v>52</v>
      </c>
      <c r="R21" s="10" t="s">
        <v>53</v>
      </c>
      <c r="S21" s="10" t="s">
        <v>54</v>
      </c>
      <c r="T21" s="10" t="s">
        <v>55</v>
      </c>
      <c r="U21" s="10" t="s">
        <v>56</v>
      </c>
      <c r="V21" s="10" t="s">
        <v>57</v>
      </c>
      <c r="W21" s="10" t="s">
        <v>58</v>
      </c>
      <c r="X21" s="10" t="s">
        <v>59</v>
      </c>
      <c r="Y21" s="10" t="s">
        <v>60</v>
      </c>
      <c r="Z21" s="10" t="s">
        <v>61</v>
      </c>
      <c r="AA21" s="10" t="s">
        <v>62</v>
      </c>
      <c r="AB21" s="10" t="s">
        <v>63</v>
      </c>
    </row>
    <row r="22" customFormat="false" ht="15.75" hidden="false" customHeight="false" outlineLevel="0" collapsed="false">
      <c r="A22" s="1" t="s">
        <v>64</v>
      </c>
      <c r="B22" s="8" t="s">
        <v>49</v>
      </c>
      <c r="C22" s="11" t="n">
        <f aca="false">C4*LN(ROWS(C$4:C$18)/IF(COUNTIF(C$4:C$18,"&gt;0")=0,1,COUNTIF(C$4:C$18,"&gt;0")))</f>
        <v>0.413957228921708</v>
      </c>
      <c r="D22" s="11" t="n">
        <f aca="false">D4*LN(ROWS(D$4:D$18)/IF(COUNTIF(D$4:D$18,"&gt;0")=0,1,COUNTIF(D$4:D$18,"&gt;0")))</f>
        <v>1.32175583998232</v>
      </c>
      <c r="E22" s="11" t="n">
        <f aca="false">E4*LN(ROWS(E$4:E$18)/IF(COUNTIF(E$4:E$18,"&gt;0")=0,1,COUNTIF(E$4:E$18,"&gt;0")))</f>
        <v>0</v>
      </c>
      <c r="F22" s="11" t="n">
        <f aca="false">F4*LN(ROWS(F$4:F$18)/IF(COUNTIF(F$4:F$18,"&gt;0")=0,1,COUNTIF(F$4:F$18,"&gt;0")))</f>
        <v>0</v>
      </c>
      <c r="G22" s="11" t="n">
        <f aca="false">G4*LN(ROWS(G$4:G$18)/IF(COUNTIF(G$4:G$18,"&gt;0")=0,1,COUNTIF(G$4:G$18,"&gt;0")))</f>
        <v>0.405465108108164</v>
      </c>
      <c r="H22" s="11" t="n">
        <f aca="false">H4*LN(ROWS(H$4:H$18)/IF(COUNTIF(H$4:H$18,"&gt;0")=0,1,COUNTIF(H$4:H$18,"&gt;0")))</f>
        <v>0</v>
      </c>
      <c r="I22" s="11" t="n">
        <f aca="false">I4*LN(ROWS(I$4:I$18)/IF(COUNTIF(I$4:I$18,"&gt;0")=0,1,COUNTIF(I$4:I$18,"&gt;0")))</f>
        <v>0</v>
      </c>
      <c r="J22" s="11" t="n">
        <f aca="false">J4*LN(ROWS(J$4:J$18)/IF(COUNTIF(J$4:J$18,"&gt;0")=0,1,COUNTIF(J$4:J$18,"&gt;0")))</f>
        <v>3.14304329711187</v>
      </c>
      <c r="K22" s="11" t="n">
        <f aca="false">K4*LN(ROWS(K$4:K$18)/IF(COUNTIF(K$4:K$18,"&gt;0")=0,1,COUNTIF(K$4:K$18,"&gt;0")))</f>
        <v>0</v>
      </c>
      <c r="M22" s="10" t="s">
        <v>49</v>
      </c>
      <c r="N22" s="12" t="n">
        <f aca="false">SUMPRODUCT($C$4:$K$4,$C4:$K4)/(SQRT(SUMSQ($C$4:$K$4))*SQRT(SUMSQ($C4:$K4)))</f>
        <v>1</v>
      </c>
      <c r="O22" s="12" t="n">
        <f aca="false">SUMPRODUCT($C$5:$K$5,$C4:$K4)/(SQRT(SUMSQ($C$5:$K$5))*SQRT(SUMSQ($C4:$K4)))</f>
        <v>0.27821368089526</v>
      </c>
      <c r="P22" s="12" t="n">
        <f aca="false">SUMPRODUCT($C$6:$K$6,$C4:$K4)/(SQRT(SUMSQ($C$6:$K$6))*SQRT(SUMSQ($C4:$K4)))</f>
        <v>0.51946248164932</v>
      </c>
      <c r="Q22" s="12" t="n">
        <f aca="false">SUMPRODUCT($C$7:$K$7,$C4:$K4)/(SQRT(SUMSQ($C$7:$K$7))*SQRT(SUMSQ($C4:$K4)))</f>
        <v>0.692934867183583</v>
      </c>
      <c r="R22" s="12" t="n">
        <f aca="false">SUMPRODUCT($C$8:$K$8,$C4:$K4)/(SQRT(SUMSQ($C$8:$K$8))*SQRT(SUMSQ($C4:$K4)))</f>
        <v>0.755928946018454</v>
      </c>
      <c r="S22" s="12" t="n">
        <f aca="false">SUMPRODUCT($C$9:$K$9,$C4:$K4)/(SQRT(SUMSQ($C$9:$K$9))*SQRT(SUMSQ($C4:$K4)))</f>
        <v>0.534522483824849</v>
      </c>
      <c r="T22" s="12" t="n">
        <f aca="false">SUMPRODUCT($C$10:$K$10,$C4:$K4)/(SQRT(SUMSQ($C$10:$K$10))*SQRT(SUMSQ($C4:$K4)))</f>
        <v>0</v>
      </c>
      <c r="U22" s="12" t="n">
        <f aca="false">SUMPRODUCT($C$11:$K$11,$C4:$K4)/(SQRT(SUMSQ($C$11:$K$11))*SQRT(SUMSQ($C4:$K4)))</f>
        <v>0.912713795009524</v>
      </c>
      <c r="V22" s="12" t="n">
        <f aca="false">SUMPRODUCT($C$12:$K$12,$C4:$K4)/(SQRT(SUMSQ($C$12:$K$12))*SQRT(SUMSQ($C4:$K4)))</f>
        <v>0.951243560459635</v>
      </c>
      <c r="W22" s="12" t="n">
        <f aca="false">SUMPRODUCT($C$13:$K$13,$C4:$K4)/(SQRT(SUMSQ($C$13:$K$13))*SQRT(SUMSQ($C4:$K4)))</f>
        <v>0.709208143266975</v>
      </c>
      <c r="X22" s="12" t="n">
        <f aca="false">SUMPRODUCT($C$14:$K$14,$C4:$K4)/(SQRT(SUMSQ($C$14:$K$14))*SQRT(SUMSQ($C4:$K4)))</f>
        <v>0.836619176985603</v>
      </c>
      <c r="Y22" s="12" t="n">
        <f aca="false">SUMPRODUCT($C$15:$K$15,$C4:$K4)/(SQRT(SUMSQ($C$15:$K$15))*SQRT(SUMSQ($C4:$K4)))</f>
        <v>0.212511859251621</v>
      </c>
      <c r="Z22" s="12" t="n">
        <f aca="false">SUMPRODUCT($C$16:$K$16,$C4:$K4)/(SQRT(SUMSQ($C$16:$K$16))*SQRT(SUMSQ($C4:$K4)))</f>
        <v>0.476379029148248</v>
      </c>
      <c r="AA22" s="12" t="n">
        <f aca="false">SUMPRODUCT($C$17:$K$17,$C4:$K4)/(SQRT(SUMSQ($C$17:$K$17))*SQRT(SUMSQ($C4:$K4)))</f>
        <v>0.825690601365684</v>
      </c>
      <c r="AB22" s="12" t="n">
        <f aca="false">SUMPRODUCT($C$18:$K$18,$C4:$K4)/(SQRT(SUMSQ($C$18:$K$18))*SQRT(SUMSQ($C4:$K4)))</f>
        <v>0.602553349853013</v>
      </c>
    </row>
    <row r="23" customFormat="false" ht="15.75" hidden="false" customHeight="false" outlineLevel="0" collapsed="false">
      <c r="A23" s="1" t="s">
        <v>65</v>
      </c>
      <c r="B23" s="8" t="s">
        <v>50</v>
      </c>
      <c r="C23" s="11" t="n">
        <f aca="false">C5*LN(ROWS(C$4:C$18)/IF(COUNTIF(C$4:C$18,"&gt;0")=0,1,COUNTIF(C$4:C$18,"&gt;0")))</f>
        <v>0.48295010040866</v>
      </c>
      <c r="D23" s="11" t="n">
        <f aca="false">D5*LN(ROWS(D$4:D$18)/IF(COUNTIF(D$4:D$18,"&gt;0")=0,1,COUNTIF(D$4:D$18,"&gt;0")))</f>
        <v>0</v>
      </c>
      <c r="E23" s="11" t="n">
        <f aca="false">E5*LN(ROWS(E$4:E$18)/IF(COUNTIF(E$4:E$18,"&gt;0")=0,1,COUNTIF(E$4:E$18,"&gt;0")))</f>
        <v>0</v>
      </c>
      <c r="F23" s="11" t="n">
        <f aca="false">F5*LN(ROWS(F$4:F$18)/IF(COUNTIF(F$4:F$18,"&gt;0")=0,1,COUNTIF(F$4:F$18,"&gt;0")))</f>
        <v>0</v>
      </c>
      <c r="G23" s="11" t="n">
        <f aca="false">G5*LN(ROWS(G$4:G$18)/IF(COUNTIF(G$4:G$18,"&gt;0")=0,1,COUNTIF(G$4:G$18,"&gt;0")))</f>
        <v>2.02732554054082</v>
      </c>
      <c r="H23" s="11" t="n">
        <f aca="false">H5*LN(ROWS(H$4:H$18)/IF(COUNTIF(H$4:H$18,"&gt;0")=0,1,COUNTIF(H$4:H$18,"&gt;0")))</f>
        <v>3.96526751994696</v>
      </c>
      <c r="I23" s="11" t="n">
        <f aca="false">I5*LN(ROWS(I$4:I$18)/IF(COUNTIF(I$4:I$18,"&gt;0")=0,1,COUNTIF(I$4:I$18,"&gt;0")))</f>
        <v>2.74887219562247</v>
      </c>
      <c r="J23" s="11" t="n">
        <f aca="false">J5*LN(ROWS(J$4:J$18)/IF(COUNTIF(J$4:J$18,"&gt;0")=0,1,COUNTIF(J$4:J$18,"&gt;0")))</f>
        <v>0</v>
      </c>
      <c r="K23" s="11" t="n">
        <f aca="false">K5*LN(ROWS(K$4:K$18)/IF(COUNTIF(K$4:K$18,"&gt;0")=0,1,COUNTIF(K$4:K$18,"&gt;0")))</f>
        <v>14.480660988891</v>
      </c>
      <c r="M23" s="10" t="s">
        <v>50</v>
      </c>
      <c r="N23" s="12" t="n">
        <f aca="false">SUMPRODUCT($C$4:$K$4,$C5:$K5)/(SQRT(SUMSQ($C$4:$K$4))*SQRT(SUMSQ($C5:$K5)))</f>
        <v>0.27821368089526</v>
      </c>
      <c r="O23" s="12" t="n">
        <f aca="false">SUMPRODUCT($C$5:$K$5,$C5:$K5)/(SQRT(SUMSQ($C$5:$K$5))*SQRT(SUMSQ($C5:$K5)))</f>
        <v>1</v>
      </c>
      <c r="P23" s="12" t="n">
        <f aca="false">SUMPRODUCT($C$6:$K$6,$C5:$K5)/(SQRT(SUMSQ($C$6:$K$6))*SQRT(SUMSQ($C5:$K5)))</f>
        <v>0.273487625142985</v>
      </c>
      <c r="Q23" s="12" t="n">
        <f aca="false">SUMPRODUCT($C$7:$K$7,$C5:$K5)/(SQRT(SUMSQ($C$7:$K$7))*SQRT(SUMSQ($C5:$K5)))</f>
        <v>0.23492049286747</v>
      </c>
      <c r="R23" s="12" t="n">
        <f aca="false">SUMPRODUCT($C$8:$K$8,$C5:$K5)/(SQRT(SUMSQ($C$8:$K$8))*SQRT(SUMSQ($C5:$K5)))</f>
        <v>0.328888690014458</v>
      </c>
      <c r="S23" s="12" t="n">
        <f aca="false">SUMPRODUCT($C$9:$K$9,$C5:$K5)/(SQRT(SUMSQ($C$9:$K$9))*SQRT(SUMSQ($C5:$K5)))</f>
        <v>0.232559422964783</v>
      </c>
      <c r="T23" s="12" t="n">
        <f aca="false">SUMPRODUCT($C$10:$K$10,$C5:$K5)/(SQRT(SUMSQ($C$10:$K$10))*SQRT(SUMSQ($C5:$K5)))</f>
        <v>0.892697872896385</v>
      </c>
      <c r="U23" s="12" t="n">
        <f aca="false">SUMPRODUCT($C$11:$K$11,$C5:$K5)/(SQRT(SUMSQ($C$11:$K$11))*SQRT(SUMSQ($C5:$K5)))</f>
        <v>0.464145733008201</v>
      </c>
      <c r="V23" s="12" t="n">
        <f aca="false">SUMPRODUCT($C$12:$K$12,$C5:$K5)/(SQRT(SUMSQ($C$12:$K$12))*SQRT(SUMSQ($C5:$K5)))</f>
        <v>0.332099117902558</v>
      </c>
      <c r="W23" s="12" t="n">
        <f aca="false">SUMPRODUCT($C$13:$K$13,$C5:$K5)/(SQRT(SUMSQ($C$13:$K$13))*SQRT(SUMSQ($C5:$K5)))</f>
        <v>0.115286698325914</v>
      </c>
      <c r="X23" s="12" t="n">
        <f aca="false">SUMPRODUCT($C$14:$K$14,$C5:$K5)/(SQRT(SUMSQ($C$14:$K$14))*SQRT(SUMSQ($C5:$K5)))</f>
        <v>0.450119190686683</v>
      </c>
      <c r="Y23" s="12" t="n">
        <f aca="false">SUMPRODUCT($C$15:$K$15,$C5:$K5)/(SQRT(SUMSQ($C$15:$K$15))*SQRT(SUMSQ($C5:$K5)))</f>
        <v>0.96988037841997</v>
      </c>
      <c r="Z23" s="12" t="n">
        <f aca="false">SUMPRODUCT($C$16:$K$16,$C5:$K5)/(SQRT(SUMSQ($C$16:$K$16))*SQRT(SUMSQ($C5:$K5)))</f>
        <v>0.846191750267046</v>
      </c>
      <c r="AA23" s="12" t="n">
        <f aca="false">SUMPRODUCT($C$17:$K$17,$C5:$K5)/(SQRT(SUMSQ($C$17:$K$17))*SQRT(SUMSQ($C5:$K5)))</f>
        <v>0.0974823495007148</v>
      </c>
      <c r="AB23" s="12" t="n">
        <f aca="false">SUMPRODUCT($C$18:$K$18,$C5:$K5)/(SQRT(SUMSQ($C$18:$K$18))*SQRT(SUMSQ($C5:$K5)))</f>
        <v>0.90310829410359</v>
      </c>
    </row>
    <row r="24" customFormat="false" ht="15.75" hidden="false" customHeight="false" outlineLevel="0" collapsed="false">
      <c r="A24" s="1" t="s">
        <v>66</v>
      </c>
      <c r="B24" s="8" t="s">
        <v>51</v>
      </c>
      <c r="C24" s="11" t="n">
        <f aca="false">C6*LN(ROWS(C$4:C$18)/IF(COUNTIF(C$4:C$18,"&gt;0")=0,1,COUNTIF(C$4:C$18,"&gt;0")))</f>
        <v>0.137985742973903</v>
      </c>
      <c r="D24" s="11" t="n">
        <f aca="false">D6*LN(ROWS(D$4:D$18)/IF(COUNTIF(D$4:D$18,"&gt;0")=0,1,COUNTIF(D$4:D$18,"&gt;0")))</f>
        <v>3.96526751994696</v>
      </c>
      <c r="E24" s="11" t="n">
        <f aca="false">E6*LN(ROWS(E$4:E$18)/IF(COUNTIF(E$4:E$18,"&gt;0")=0,1,COUNTIF(E$4:E$18,"&gt;0")))</f>
        <v>0</v>
      </c>
      <c r="F24" s="11" t="n">
        <f aca="false">F6*LN(ROWS(F$4:F$18)/IF(COUNTIF(F$4:F$18,"&gt;0")=0,1,COUNTIF(F$4:F$18,"&gt;0")))</f>
        <v>0</v>
      </c>
      <c r="G24" s="11" t="n">
        <f aca="false">G6*LN(ROWS(G$4:G$18)/IF(COUNTIF(G$4:G$18,"&gt;0")=0,1,COUNTIF(G$4:G$18,"&gt;0")))</f>
        <v>0.810930216216329</v>
      </c>
      <c r="H24" s="11" t="n">
        <f aca="false">H6*LN(ROWS(H$4:H$18)/IF(COUNTIF(H$4:H$18,"&gt;0")=0,1,COUNTIF(H$4:H$18,"&gt;0")))</f>
        <v>0</v>
      </c>
      <c r="I24" s="11" t="n">
        <f aca="false">I6*LN(ROWS(I$4:I$18)/IF(COUNTIF(I$4:I$18,"&gt;0")=0,1,COUNTIF(I$4:I$18,"&gt;0")))</f>
        <v>0</v>
      </c>
      <c r="J24" s="11" t="n">
        <f aca="false">J6*LN(ROWS(J$4:J$18)/IF(COUNTIF(J$4:J$18,"&gt;0")=0,1,COUNTIF(J$4:J$18,"&gt;0")))</f>
        <v>0</v>
      </c>
      <c r="K24" s="11" t="n">
        <f aca="false">K6*LN(ROWS(K$4:K$18)/IF(COUNTIF(K$4:K$18,"&gt;0")=0,1,COUNTIF(K$4:K$18,"&gt;0")))</f>
        <v>0</v>
      </c>
      <c r="M24" s="10" t="s">
        <v>51</v>
      </c>
      <c r="N24" s="12" t="n">
        <f aca="false">SUMPRODUCT($C$4:$K$4,$C6:$K6)/(SQRT(SUMSQ($C$4:$K$4))*SQRT(SUMSQ($C6:$K6)))</f>
        <v>0.51946248164932</v>
      </c>
      <c r="O24" s="12" t="n">
        <f aca="false">SUMPRODUCT($C$5:$K$5,$C6:$K6)/(SQRT(SUMSQ($C$5:$K$5))*SQRT(SUMSQ($C6:$K6)))</f>
        <v>0.273487625142985</v>
      </c>
      <c r="P24" s="12" t="n">
        <f aca="false">SUMPRODUCT($C$6:$K$6,$C6:$K6)/(SQRT(SUMSQ($C$6:$K$6))*SQRT(SUMSQ($C6:$K6)))</f>
        <v>1</v>
      </c>
      <c r="Q24" s="12" t="n">
        <f aca="false">SUMPRODUCT($C$7:$K$7,$C6:$K6)/(SQRT(SUMSQ($C$7:$K$7))*SQRT(SUMSQ($C6:$K6)))</f>
        <v>0.242535625036333</v>
      </c>
      <c r="R24" s="12" t="n">
        <f aca="false">SUMPRODUCT($C$8:$K$8,$C6:$K6)/(SQRT(SUMSQ($C$8:$K$8))*SQRT(SUMSQ($C6:$K6)))</f>
        <v>0.485071250072666</v>
      </c>
      <c r="S24" s="12" t="n">
        <f aca="false">SUMPRODUCT($C$9:$K$9,$C6:$K6)/(SQRT(SUMSQ($C$9:$K$9))*SQRT(SUMSQ($C6:$K6)))</f>
        <v>0.342997170285018</v>
      </c>
      <c r="T24" s="12" t="n">
        <f aca="false">SUMPRODUCT($C$10:$K$10,$C6:$K6)/(SQRT(SUMSQ($C$10:$K$10))*SQRT(SUMSQ($C6:$K6)))</f>
        <v>0</v>
      </c>
      <c r="U24" s="12" t="n">
        <f aca="false">SUMPRODUCT($C$11:$K$11,$C6:$K6)/(SQRT(SUMSQ($C$11:$K$11))*SQRT(SUMSQ($C6:$K6)))</f>
        <v>0.585678354871502</v>
      </c>
      <c r="V24" s="12" t="n">
        <f aca="false">SUMPRODUCT($C$12:$K$12,$C6:$K6)/(SQRT(SUMSQ($C$12:$K$12))*SQRT(SUMSQ($C6:$K6)))</f>
        <v>0.545466045534568</v>
      </c>
      <c r="W24" s="12" t="n">
        <f aca="false">SUMPRODUCT($C$13:$K$13,$C6:$K6)/(SQRT(SUMSQ($C$13:$K$13))*SQRT(SUMSQ($C6:$K6)))</f>
        <v>0.105021006302101</v>
      </c>
      <c r="X24" s="12" t="n">
        <f aca="false">SUMPRODUCT($C$14:$K$14,$C6:$K6)/(SQRT(SUMSQ($C$14:$K$14))*SQRT(SUMSQ($C6:$K6)))</f>
        <v>0.327142529688839</v>
      </c>
      <c r="Y24" s="12" t="n">
        <f aca="false">SUMPRODUCT($C$15:$K$15,$C6:$K6)/(SQRT(SUMSQ($C$15:$K$15))*SQRT(SUMSQ($C6:$K6)))</f>
        <v>0.233771162371958</v>
      </c>
      <c r="Z24" s="12" t="n">
        <f aca="false">SUMPRODUCT($C$16:$K$16,$C6:$K6)/(SQRT(SUMSQ($C$16:$K$16))*SQRT(SUMSQ($C6:$K6)))</f>
        <v>0.386131146979162</v>
      </c>
      <c r="AA24" s="12" t="n">
        <f aca="false">SUMPRODUCT($C$17:$K$17,$C6:$K6)/(SQRT(SUMSQ($C$17:$K$17))*SQRT(SUMSQ($C6:$K6)))</f>
        <v>0.143774737678737</v>
      </c>
      <c r="AB24" s="12" t="n">
        <f aca="false">SUMPRODUCT($C$18:$K$18,$C6:$K6)/(SQRT(SUMSQ($C$18:$K$18))*SQRT(SUMSQ($C6:$K6)))</f>
        <v>0.486076580166822</v>
      </c>
    </row>
    <row r="25" customFormat="false" ht="15.75" hidden="false" customHeight="false" outlineLevel="0" collapsed="false">
      <c r="A25" s="1"/>
      <c r="B25" s="8" t="s">
        <v>52</v>
      </c>
      <c r="C25" s="11" t="n">
        <f aca="false">C7*LN(ROWS(C$4:C$18)/IF(COUNTIF(C$4:C$18,"&gt;0")=0,1,COUNTIF(C$4:C$18,"&gt;0")))</f>
        <v>0.0689928714869514</v>
      </c>
      <c r="D25" s="11" t="n">
        <f aca="false">D7*LN(ROWS(D$4:D$18)/IF(COUNTIF(D$4:D$18,"&gt;0")=0,1,COUNTIF(D$4:D$18,"&gt;0")))</f>
        <v>0</v>
      </c>
      <c r="E25" s="11" t="n">
        <f aca="false">E7*LN(ROWS(E$4:E$18)/IF(COUNTIF(E$4:E$18,"&gt;0")=0,1,COUNTIF(E$4:E$18,"&gt;0")))</f>
        <v>2.01490302054226</v>
      </c>
      <c r="F25" s="11" t="n">
        <f aca="false">F7*LN(ROWS(F$4:F$18)/IF(COUNTIF(F$4:F$18,"&gt;0")=0,1,COUNTIF(F$4:F$18,"&gt;0")))</f>
        <v>0</v>
      </c>
      <c r="G25" s="11" t="n">
        <f aca="false">G7*LN(ROWS(G$4:G$18)/IF(COUNTIF(G$4:G$18,"&gt;0")=0,1,COUNTIF(G$4:G$18,"&gt;0")))</f>
        <v>0</v>
      </c>
      <c r="H25" s="11" t="n">
        <f aca="false">H7*LN(ROWS(H$4:H$18)/IF(COUNTIF(H$4:H$18,"&gt;0")=0,1,COUNTIF(H$4:H$18,"&gt;0")))</f>
        <v>1.32175583998232</v>
      </c>
      <c r="I25" s="11" t="n">
        <f aca="false">I7*LN(ROWS(I$4:I$18)/IF(COUNTIF(I$4:I$18,"&gt;0")=0,1,COUNTIF(I$4:I$18,"&gt;0")))</f>
        <v>0</v>
      </c>
      <c r="J25" s="11" t="n">
        <f aca="false">J7*LN(ROWS(J$4:J$18)/IF(COUNTIF(J$4:J$18,"&gt;0")=0,1,COUNTIF(J$4:J$18,"&gt;0")))</f>
        <v>0.628608659422374</v>
      </c>
      <c r="K25" s="11" t="n">
        <f aca="false">K7*LN(ROWS(K$4:K$18)/IF(COUNTIF(K$4:K$18,"&gt;0")=0,1,COUNTIF(K$4:K$18,"&gt;0")))</f>
        <v>0</v>
      </c>
      <c r="M25" s="10" t="s">
        <v>52</v>
      </c>
      <c r="N25" s="12" t="n">
        <f aca="false">SUMPRODUCT($C$4:$K$4,$C7:$K7)/(SQRT(SUMSQ($C$4:$K$4))*SQRT(SUMSQ($C7:$K7)))</f>
        <v>0.692934867183583</v>
      </c>
      <c r="O25" s="12" t="n">
        <f aca="false">SUMPRODUCT($C$5:$K$5,$C7:$K7)/(SQRT(SUMSQ($C$5:$K$5))*SQRT(SUMSQ($C7:$K7)))</f>
        <v>0.23492049286747</v>
      </c>
      <c r="P25" s="12" t="n">
        <f aca="false">SUMPRODUCT($C$6:$K$6,$C7:$K7)/(SQRT(SUMSQ($C$6:$K$6))*SQRT(SUMSQ($C7:$K7)))</f>
        <v>0.242535625036333</v>
      </c>
      <c r="Q25" s="12" t="n">
        <f aca="false">SUMPRODUCT($C$7:$K$7,$C7:$K7)/(SQRT(SUMSQ($C$7:$K$7))*SQRT(SUMSQ($C7:$K7)))</f>
        <v>1</v>
      </c>
      <c r="R25" s="12" t="n">
        <f aca="false">SUMPRODUCT($C$8:$K$8,$C7:$K7)/(SQRT(SUMSQ($C$8:$K$8))*SQRT(SUMSQ($C7:$K7)))</f>
        <v>0.5</v>
      </c>
      <c r="S25" s="12" t="n">
        <f aca="false">SUMPRODUCT($C$9:$K$9,$C7:$K7)/(SQRT(SUMSQ($C$9:$K$9))*SQRT(SUMSQ($C7:$K7)))</f>
        <v>0.353553390593274</v>
      </c>
      <c r="T25" s="12" t="n">
        <f aca="false">SUMPRODUCT($C$10:$K$10,$C7:$K7)/(SQRT(SUMSQ($C$10:$K$10))*SQRT(SUMSQ($C7:$K7)))</f>
        <v>0</v>
      </c>
      <c r="U25" s="12" t="n">
        <f aca="false">SUMPRODUCT($C$11:$K$11,$C7:$K7)/(SQRT(SUMSQ($C$11:$K$11))*SQRT(SUMSQ($C7:$K7)))</f>
        <v>0.603703429943297</v>
      </c>
      <c r="V25" s="12" t="n">
        <f aca="false">SUMPRODUCT($C$12:$K$12,$C7:$K7)/(SQRT(SUMSQ($C$12:$K$12))*SQRT(SUMSQ($C7:$K7)))</f>
        <v>0.642575463121999</v>
      </c>
      <c r="W25" s="12" t="n">
        <f aca="false">SUMPRODUCT($C$13:$K$13,$C7:$K7)/(SQRT(SUMSQ($C$13:$K$13))*SQRT(SUMSQ($C7:$K7)))</f>
        <v>0.721687836487032</v>
      </c>
      <c r="X25" s="12" t="n">
        <f aca="false">SUMPRODUCT($C$14:$K$14,$C7:$K7)/(SQRT(SUMSQ($C$14:$K$14))*SQRT(SUMSQ($C7:$K7)))</f>
        <v>0.674421602269423</v>
      </c>
      <c r="Y25" s="12" t="n">
        <f aca="false">SUMPRODUCT($C$15:$K$15,$C7:$K7)/(SQRT(SUMSQ($C$15:$K$15))*SQRT(SUMSQ($C7:$K7)))</f>
        <v>0.120482899335375</v>
      </c>
      <c r="Z25" s="12" t="n">
        <f aca="false">SUMPRODUCT($C$16:$K$16,$C7:$K7)/(SQRT(SUMSQ($C$16:$K$16))*SQRT(SUMSQ($C7:$K7)))</f>
        <v>0.298511157062997</v>
      </c>
      <c r="AA25" s="12" t="n">
        <f aca="false">SUMPRODUCT($C$17:$K$17,$C7:$K7)/(SQRT(SUMSQ($C$17:$K$17))*SQRT(SUMSQ($C7:$K7)))</f>
        <v>0.625731675841845</v>
      </c>
      <c r="AB25" s="12" t="n">
        <f aca="false">SUMPRODUCT($C$18:$K$18,$C7:$K7)/(SQRT(SUMSQ($C$18:$K$18))*SQRT(SUMSQ($C7:$K7)))</f>
        <v>0.387164390873135</v>
      </c>
    </row>
    <row r="26" customFormat="false" ht="15.75" hidden="false" customHeight="false" outlineLevel="0" collapsed="false">
      <c r="B26" s="8" t="s">
        <v>53</v>
      </c>
      <c r="C26" s="11" t="n">
        <f aca="false">C8*LN(ROWS(C$4:C$18)/IF(COUNTIF(C$4:C$18,"&gt;0")=0,1,COUNTIF(C$4:C$18,"&gt;0")))</f>
        <v>0.413957228921708</v>
      </c>
      <c r="D26" s="11" t="n">
        <f aca="false">D8*LN(ROWS(D$4:D$18)/IF(COUNTIF(D$4:D$18,"&gt;0")=0,1,COUNTIF(D$4:D$18,"&gt;0")))</f>
        <v>0</v>
      </c>
      <c r="E26" s="11" t="n">
        <f aca="false">E8*LN(ROWS(E$4:E$18)/IF(COUNTIF(E$4:E$18,"&gt;0")=0,1,COUNTIF(E$4:E$18,"&gt;0")))</f>
        <v>0</v>
      </c>
      <c r="F26" s="11" t="n">
        <f aca="false">F8*LN(ROWS(F$4:F$18)/IF(COUNTIF(F$4:F$18,"&gt;0")=0,1,COUNTIF(F$4:F$18,"&gt;0")))</f>
        <v>0</v>
      </c>
      <c r="G26" s="11" t="n">
        <f aca="false">G8*LN(ROWS(G$4:G$18)/IF(COUNTIF(G$4:G$18,"&gt;0")=0,1,COUNTIF(G$4:G$18,"&gt;0")))</f>
        <v>0</v>
      </c>
      <c r="H26" s="11" t="n">
        <f aca="false">H8*LN(ROWS(H$4:H$18)/IF(COUNTIF(H$4:H$18,"&gt;0")=0,1,COUNTIF(H$4:H$18,"&gt;0")))</f>
        <v>0</v>
      </c>
      <c r="I26" s="11" t="n">
        <f aca="false">I8*LN(ROWS(I$4:I$18)/IF(COUNTIF(I$4:I$18,"&gt;0")=0,1,COUNTIF(I$4:I$18,"&gt;0")))</f>
        <v>0</v>
      </c>
      <c r="J26" s="11" t="n">
        <f aca="false">J8*LN(ROWS(J$4:J$18)/IF(COUNTIF(J$4:J$18,"&gt;0")=0,1,COUNTIF(J$4:J$18,"&gt;0")))</f>
        <v>0</v>
      </c>
      <c r="K26" s="11" t="n">
        <f aca="false">K8*LN(ROWS(K$4:K$18)/IF(COUNTIF(K$4:K$18,"&gt;0")=0,1,COUNTIF(K$4:K$18,"&gt;0")))</f>
        <v>0</v>
      </c>
      <c r="M26" s="10" t="s">
        <v>53</v>
      </c>
      <c r="N26" s="12" t="n">
        <f aca="false">SUMPRODUCT($C$4:$K$4,$C8:$K8)/(SQRT(SUMSQ($C$4:$K$4))*SQRT(SUMSQ($C8:$K8)))</f>
        <v>0.755928946018454</v>
      </c>
      <c r="O26" s="12" t="n">
        <f aca="false">SUMPRODUCT($C$5:$K$5,$C8:$K8)/(SQRT(SUMSQ($C$5:$K$5))*SQRT(SUMSQ($C8:$K8)))</f>
        <v>0.328888690014458</v>
      </c>
      <c r="P26" s="12" t="n">
        <f aca="false">SUMPRODUCT($C$6:$K$6,$C8:$K8)/(SQRT(SUMSQ($C$6:$K$6))*SQRT(SUMSQ($C8:$K8)))</f>
        <v>0.485071250072666</v>
      </c>
      <c r="Q26" s="12" t="n">
        <f aca="false">SUMPRODUCT($C$7:$K$7,$C8:$K8)/(SQRT(SUMSQ($C$7:$K$7))*SQRT(SUMSQ($C8:$K8)))</f>
        <v>0.5</v>
      </c>
      <c r="R26" s="12" t="n">
        <f aca="false">SUMPRODUCT($C$8:$K$8,$C8:$K8)/(SQRT(SUMSQ($C$8:$K$8))*SQRT(SUMSQ($C8:$K8)))</f>
        <v>1</v>
      </c>
      <c r="S26" s="12" t="n">
        <f aca="false">SUMPRODUCT($C$9:$K$9,$C8:$K8)/(SQRT(SUMSQ($C$9:$K$9))*SQRT(SUMSQ($C8:$K8)))</f>
        <v>0.707106781186547</v>
      </c>
      <c r="T26" s="12" t="n">
        <f aca="false">SUMPRODUCT($C$10:$K$10,$C8:$K8)/(SQRT(SUMSQ($C$10:$K$10))*SQRT(SUMSQ($C8:$K8)))</f>
        <v>0</v>
      </c>
      <c r="U26" s="12" t="n">
        <f aca="false">SUMPRODUCT($C$11:$K$11,$C8:$K8)/(SQRT(SUMSQ($C$11:$K$11))*SQRT(SUMSQ($C8:$K8)))</f>
        <v>0.878114079917523</v>
      </c>
      <c r="V26" s="12" t="n">
        <f aca="false">SUMPRODUCT($C$12:$K$12,$C8:$K8)/(SQRT(SUMSQ($C$12:$K$12))*SQRT(SUMSQ($C8:$K8)))</f>
        <v>0.722897396012249</v>
      </c>
      <c r="W26" s="12" t="n">
        <f aca="false">SUMPRODUCT($C$13:$K$13,$C8:$K8)/(SQRT(SUMSQ($C$13:$K$13))*SQRT(SUMSQ($C8:$K8)))</f>
        <v>0.144337567297406</v>
      </c>
      <c r="X26" s="12" t="n">
        <f aca="false">SUMPRODUCT($C$14:$K$14,$C8:$K8)/(SQRT(SUMSQ($C$14:$K$14))*SQRT(SUMSQ($C8:$K8)))</f>
        <v>0.380442955126341</v>
      </c>
      <c r="Y26" s="12" t="n">
        <f aca="false">SUMPRODUCT($C$15:$K$15,$C8:$K8)/(SQRT(SUMSQ($C$15:$K$15))*SQRT(SUMSQ($C8:$K8)))</f>
        <v>0.24096579867075</v>
      </c>
      <c r="Z26" s="12" t="n">
        <f aca="false">SUMPRODUCT($C$16:$K$16,$C8:$K8)/(SQRT(SUMSQ($C$16:$K$16))*SQRT(SUMSQ($C8:$K8)))</f>
        <v>0.597022314125993</v>
      </c>
      <c r="AA26" s="12" t="n">
        <f aca="false">SUMPRODUCT($C$17:$K$17,$C8:$K8)/(SQRT(SUMSQ($C$17:$K$17))*SQRT(SUMSQ($C8:$K8)))</f>
        <v>0.296399214872453</v>
      </c>
      <c r="AB26" s="12" t="n">
        <f aca="false">SUMPRODUCT($C$18:$K$18,$C8:$K8)/(SQRT(SUMSQ($C$18:$K$18))*SQRT(SUMSQ($C8:$K8)))</f>
        <v>0.59213377427656</v>
      </c>
    </row>
    <row r="27" customFormat="false" ht="15.75" hidden="false" customHeight="false" outlineLevel="0" collapsed="false">
      <c r="B27" s="8" t="s">
        <v>54</v>
      </c>
      <c r="C27" s="11" t="n">
        <f aca="false">C9*LN(ROWS(C$4:C$18)/IF(COUNTIF(C$4:C$18,"&gt;0")=0,1,COUNTIF(C$4:C$18,"&gt;0")))</f>
        <v>0.137985742973903</v>
      </c>
      <c r="D27" s="11" t="n">
        <f aca="false">D9*LN(ROWS(D$4:D$18)/IF(COUNTIF(D$4:D$18,"&gt;0")=0,1,COUNTIF(D$4:D$18,"&gt;0")))</f>
        <v>0</v>
      </c>
      <c r="E27" s="11" t="n">
        <f aca="false">E9*LN(ROWS(E$4:E$18)/IF(COUNTIF(E$4:E$18,"&gt;0")=0,1,COUNTIF(E$4:E$18,"&gt;0")))</f>
        <v>0</v>
      </c>
      <c r="F27" s="11" t="n">
        <f aca="false">F9*LN(ROWS(F$4:F$18)/IF(COUNTIF(F$4:F$18,"&gt;0")=0,1,COUNTIF(F$4:F$18,"&gt;0")))</f>
        <v>5.41610040220442</v>
      </c>
      <c r="G27" s="11" t="n">
        <f aca="false">G9*LN(ROWS(G$4:G$18)/IF(COUNTIF(G$4:G$18,"&gt;0")=0,1,COUNTIF(G$4:G$18,"&gt;0")))</f>
        <v>0</v>
      </c>
      <c r="H27" s="11" t="n">
        <f aca="false">H9*LN(ROWS(H$4:H$18)/IF(COUNTIF(H$4:H$18,"&gt;0")=0,1,COUNTIF(H$4:H$18,"&gt;0")))</f>
        <v>0</v>
      </c>
      <c r="I27" s="11" t="n">
        <f aca="false">I9*LN(ROWS(I$4:I$18)/IF(COUNTIF(I$4:I$18,"&gt;0")=0,1,COUNTIF(I$4:I$18,"&gt;0")))</f>
        <v>0</v>
      </c>
      <c r="J27" s="11" t="n">
        <f aca="false">J9*LN(ROWS(J$4:J$18)/IF(COUNTIF(J$4:J$18,"&gt;0")=0,1,COUNTIF(J$4:J$18,"&gt;0")))</f>
        <v>0</v>
      </c>
      <c r="K27" s="11" t="n">
        <f aca="false">K9*LN(ROWS(K$4:K$18)/IF(COUNTIF(K$4:K$18,"&gt;0")=0,1,COUNTIF(K$4:K$18,"&gt;0")))</f>
        <v>0</v>
      </c>
      <c r="M27" s="10" t="s">
        <v>54</v>
      </c>
      <c r="N27" s="12" t="n">
        <f aca="false">SUMPRODUCT($C$4:$K$4,$C9:$K9)/(SQRT(SUMSQ($C$4:$K$4))*SQRT(SUMSQ($C9:$K9)))</f>
        <v>0.534522483824849</v>
      </c>
      <c r="O27" s="12" t="n">
        <f aca="false">SUMPRODUCT($C$5:$K$5,$C9:$K9)/(SQRT(SUMSQ($C$5:$K$5))*SQRT(SUMSQ($C9:$K9)))</f>
        <v>0.232559422964783</v>
      </c>
      <c r="P27" s="12" t="n">
        <f aca="false">SUMPRODUCT($C$6:$K$6,$C9:$K9)/(SQRT(SUMSQ($C$6:$K$6))*SQRT(SUMSQ($C9:$K9)))</f>
        <v>0.342997170285018</v>
      </c>
      <c r="Q27" s="12" t="n">
        <f aca="false">SUMPRODUCT($C$7:$K$7,$C9:$K9)/(SQRT(SUMSQ($C$7:$K$7))*SQRT(SUMSQ($C9:$K9)))</f>
        <v>0.353553390593274</v>
      </c>
      <c r="R27" s="12" t="n">
        <f aca="false">SUMPRODUCT($C$8:$K$8,$C9:$K9)/(SQRT(SUMSQ($C$8:$K$8))*SQRT(SUMSQ($C9:$K9)))</f>
        <v>0.707106781186547</v>
      </c>
      <c r="S27" s="12" t="n">
        <f aca="false">SUMPRODUCT($C$9:$K$9,$C9:$K9)/(SQRT(SUMSQ($C$9:$K$9))*SQRT(SUMSQ($C9:$K9)))</f>
        <v>1</v>
      </c>
      <c r="T27" s="12" t="n">
        <f aca="false">SUMPRODUCT($C$10:$K$10,$C9:$K9)/(SQRT(SUMSQ($C$10:$K$10))*SQRT(SUMSQ($C9:$K9)))</f>
        <v>0</v>
      </c>
      <c r="U27" s="12" t="n">
        <f aca="false">SUMPRODUCT($C$11:$K$11,$C9:$K9)/(SQRT(SUMSQ($C$11:$K$11))*SQRT(SUMSQ($C9:$K9)))</f>
        <v>0.620920420565066</v>
      </c>
      <c r="V27" s="12" t="n">
        <f aca="false">SUMPRODUCT($C$12:$K$12,$C9:$K9)/(SQRT(SUMSQ($C$12:$K$12))*SQRT(SUMSQ($C9:$K9)))</f>
        <v>0.511165650822358</v>
      </c>
      <c r="W27" s="12" t="n">
        <f aca="false">SUMPRODUCT($C$13:$K$13,$C9:$K9)/(SQRT(SUMSQ($C$13:$K$13))*SQRT(SUMSQ($C9:$K9)))</f>
        <v>0.102062072615966</v>
      </c>
      <c r="X27" s="12" t="n">
        <f aca="false">SUMPRODUCT($C$14:$K$14,$C9:$K9)/(SQRT(SUMSQ($C$14:$K$14))*SQRT(SUMSQ($C9:$K9)))</f>
        <v>0.269013793424485</v>
      </c>
      <c r="Y27" s="12" t="n">
        <f aca="false">SUMPRODUCT($C$15:$K$15,$C9:$K9)/(SQRT(SUMSQ($C$15:$K$15))*SQRT(SUMSQ($C9:$K9)))</f>
        <v>0.170388550274119</v>
      </c>
      <c r="Z27" s="12" t="n">
        <f aca="false">SUMPRODUCT($C$16:$K$16,$C9:$K9)/(SQRT(SUMSQ($C$16:$K$16))*SQRT(SUMSQ($C9:$K9)))</f>
        <v>0.422158526838175</v>
      </c>
      <c r="AA27" s="12" t="n">
        <f aca="false">SUMPRODUCT($C$17:$K$17,$C9:$K9)/(SQRT(SUMSQ($C$17:$K$17))*SQRT(SUMSQ($C9:$K9)))</f>
        <v>0.20958589477468</v>
      </c>
      <c r="AB27" s="12" t="n">
        <f aca="false">SUMPRODUCT($C$18:$K$18,$C9:$K9)/(SQRT(SUMSQ($C$18:$K$18))*SQRT(SUMSQ($C9:$K9)))</f>
        <v>0.41870180716054</v>
      </c>
    </row>
    <row r="28" customFormat="false" ht="15.75" hidden="false" customHeight="false" outlineLevel="0" collapsed="false">
      <c r="B28" s="8" t="s">
        <v>55</v>
      </c>
      <c r="C28" s="11" t="n">
        <f aca="false">C10*LN(ROWS(C$4:C$18)/IF(COUNTIF(C$4:C$18,"&gt;0")=0,1,COUNTIF(C$4:C$18,"&gt;0")))</f>
        <v>0</v>
      </c>
      <c r="D28" s="11" t="n">
        <f aca="false">D10*LN(ROWS(D$4:D$18)/IF(COUNTIF(D$4:D$18,"&gt;0")=0,1,COUNTIF(D$4:D$18,"&gt;0")))</f>
        <v>0</v>
      </c>
      <c r="E28" s="11" t="n">
        <f aca="false">E10*LN(ROWS(E$4:E$18)/IF(COUNTIF(E$4:E$18,"&gt;0")=0,1,COUNTIF(E$4:E$18,"&gt;0")))</f>
        <v>0</v>
      </c>
      <c r="F28" s="11" t="n">
        <f aca="false">F10*LN(ROWS(F$4:F$18)/IF(COUNTIF(F$4:F$18,"&gt;0")=0,1,COUNTIF(F$4:F$18,"&gt;0")))</f>
        <v>0</v>
      </c>
      <c r="G28" s="11" t="n">
        <f aca="false">G10*LN(ROWS(G$4:G$18)/IF(COUNTIF(G$4:G$18,"&gt;0")=0,1,COUNTIF(G$4:G$18,"&gt;0")))</f>
        <v>0</v>
      </c>
      <c r="H28" s="11" t="n">
        <f aca="false">H10*LN(ROWS(H$4:H$18)/IF(COUNTIF(H$4:H$18,"&gt;0")=0,1,COUNTIF(H$4:H$18,"&gt;0")))</f>
        <v>0</v>
      </c>
      <c r="I28" s="11" t="n">
        <f aca="false">I10*LN(ROWS(I$4:I$18)/IF(COUNTIF(I$4:I$18,"&gt;0")=0,1,COUNTIF(I$4:I$18,"&gt;0")))</f>
        <v>0</v>
      </c>
      <c r="J28" s="11" t="n">
        <f aca="false">J10*LN(ROWS(J$4:J$18)/IF(COUNTIF(J$4:J$18,"&gt;0")=0,1,COUNTIF(J$4:J$18,"&gt;0")))</f>
        <v>0</v>
      </c>
      <c r="K28" s="11" t="n">
        <f aca="false">K10*LN(ROWS(K$4:K$18)/IF(COUNTIF(K$4:K$18,"&gt;0")=0,1,COUNTIF(K$4:K$18,"&gt;0")))</f>
        <v>0.762140052046897</v>
      </c>
      <c r="M28" s="10" t="s">
        <v>55</v>
      </c>
      <c r="N28" s="12" t="n">
        <f aca="false">SUMPRODUCT($C$4:$K$4,$C10:$K10)/(SQRT(SUMSQ($C$4:$K$4))*SQRT(SUMSQ($C10:$K10)))</f>
        <v>0</v>
      </c>
      <c r="O28" s="12" t="n">
        <f aca="false">SUMPRODUCT($C$5:$K$5,$C10:$K10)/(SQRT(SUMSQ($C$5:$K$5))*SQRT(SUMSQ($C10:$K10)))</f>
        <v>0.892697872896385</v>
      </c>
      <c r="P28" s="12" t="n">
        <f aca="false">SUMPRODUCT($C$6:$K$6,$C10:$K10)/(SQRT(SUMSQ($C$6:$K$6))*SQRT(SUMSQ($C10:$K10)))</f>
        <v>0</v>
      </c>
      <c r="Q28" s="12" t="n">
        <f aca="false">SUMPRODUCT($C$7:$K$7,$C10:$K10)/(SQRT(SUMSQ($C$7:$K$7))*SQRT(SUMSQ($C10:$K10)))</f>
        <v>0</v>
      </c>
      <c r="R28" s="12" t="n">
        <f aca="false">SUMPRODUCT($C$8:$K$8,$C10:$K10)/(SQRT(SUMSQ($C$8:$K$8))*SQRT(SUMSQ($C10:$K10)))</f>
        <v>0</v>
      </c>
      <c r="S28" s="12" t="n">
        <f aca="false">SUMPRODUCT($C$9:$K$9,$C10:$K10)/(SQRT(SUMSQ($C$9:$K$9))*SQRT(SUMSQ($C10:$K10)))</f>
        <v>0</v>
      </c>
      <c r="T28" s="12" t="n">
        <f aca="false">SUMPRODUCT($C$10:$K$10,$C10:$K10)/(SQRT(SUMSQ($C$10:$K$10))*SQRT(SUMSQ($C10:$K10)))</f>
        <v>1</v>
      </c>
      <c r="U28" s="12" t="n">
        <f aca="false">SUMPRODUCT($C$11:$K$11,$C10:$K10)/(SQRT(SUMSQ($C$11:$K$11))*SQRT(SUMSQ($C10:$K10)))</f>
        <v>0.10976425998969</v>
      </c>
      <c r="V28" s="12" t="n">
        <f aca="false">SUMPRODUCT($C$12:$K$12,$C10:$K10)/(SQRT(SUMSQ($C$12:$K$12))*SQRT(SUMSQ($C10:$K10)))</f>
        <v>0</v>
      </c>
      <c r="W28" s="12" t="n">
        <f aca="false">SUMPRODUCT($C$13:$K$13,$C10:$K10)/(SQRT(SUMSQ($C$13:$K$13))*SQRT(SUMSQ($C10:$K10)))</f>
        <v>0</v>
      </c>
      <c r="X28" s="12" t="n">
        <f aca="false">SUMPRODUCT($C$14:$K$14,$C10:$K10)/(SQRT(SUMSQ($C$14:$K$14))*SQRT(SUMSQ($C10:$K10)))</f>
        <v>0.311271508739734</v>
      </c>
      <c r="Y28" s="12" t="n">
        <f aca="false">SUMPRODUCT($C$15:$K$15,$C10:$K10)/(SQRT(SUMSQ($C$15:$K$15))*SQRT(SUMSQ($C10:$K10)))</f>
        <v>0.883541261792749</v>
      </c>
      <c r="Z28" s="12" t="n">
        <f aca="false">SUMPRODUCT($C$16:$K$16,$C10:$K10)/(SQRT(SUMSQ($C$16:$K$16))*SQRT(SUMSQ($C10:$K10)))</f>
        <v>0.597022314125993</v>
      </c>
      <c r="AA28" s="12" t="n">
        <f aca="false">SUMPRODUCT($C$17:$K$17,$C10:$K10)/(SQRT(SUMSQ($C$17:$K$17))*SQRT(SUMSQ($C10:$K10)))</f>
        <v>0</v>
      </c>
      <c r="AB28" s="12" t="n">
        <f aca="false">SUMPRODUCT($C$18:$K$18,$C10:$K10)/(SQRT(SUMSQ($C$18:$K$18))*SQRT(SUMSQ($C10:$K10)))</f>
        <v>0.728780029878843</v>
      </c>
    </row>
    <row r="29" customFormat="false" ht="15.75" hidden="false" customHeight="false" outlineLevel="0" collapsed="false">
      <c r="B29" s="8" t="s">
        <v>56</v>
      </c>
      <c r="C29" s="11" t="n">
        <f aca="false">C11*LN(ROWS(C$4:C$18)/IF(COUNTIF(C$4:C$18,"&gt;0")=0,1,COUNTIF(C$4:C$18,"&gt;0")))</f>
        <v>0.551942971895611</v>
      </c>
      <c r="D29" s="11" t="n">
        <f aca="false">D11*LN(ROWS(D$4:D$18)/IF(COUNTIF(D$4:D$18,"&gt;0")=0,1,COUNTIF(D$4:D$18,"&gt;0")))</f>
        <v>0</v>
      </c>
      <c r="E29" s="11" t="n">
        <f aca="false">E11*LN(ROWS(E$4:E$18)/IF(COUNTIF(E$4:E$18,"&gt;0")=0,1,COUNTIF(E$4:E$18,"&gt;0")))</f>
        <v>0</v>
      </c>
      <c r="F29" s="11" t="n">
        <f aca="false">F11*LN(ROWS(F$4:F$18)/IF(COUNTIF(F$4:F$18,"&gt;0")=0,1,COUNTIF(F$4:F$18,"&gt;0")))</f>
        <v>0</v>
      </c>
      <c r="G29" s="11" t="n">
        <f aca="false">G11*LN(ROWS(G$4:G$18)/IF(COUNTIF(G$4:G$18,"&gt;0")=0,1,COUNTIF(G$4:G$18,"&gt;0")))</f>
        <v>1.21639532432449</v>
      </c>
      <c r="H29" s="11" t="n">
        <f aca="false">H11*LN(ROWS(H$4:H$18)/IF(COUNTIF(H$4:H$18,"&gt;0")=0,1,COUNTIF(H$4:H$18,"&gt;0")))</f>
        <v>0</v>
      </c>
      <c r="I29" s="11" t="n">
        <f aca="false">I11*LN(ROWS(I$4:I$18)/IF(COUNTIF(I$4:I$18,"&gt;0")=0,1,COUNTIF(I$4:I$18,"&gt;0")))</f>
        <v>0</v>
      </c>
      <c r="J29" s="11" t="n">
        <f aca="false">J11*LN(ROWS(J$4:J$18)/IF(COUNTIF(J$4:J$18,"&gt;0")=0,1,COUNTIF(J$4:J$18,"&gt;0")))</f>
        <v>1.88582597826712</v>
      </c>
      <c r="K29" s="11" t="n">
        <f aca="false">K11*LN(ROWS(K$4:K$18)/IF(COUNTIF(K$4:K$18,"&gt;0")=0,1,COUNTIF(K$4:K$18,"&gt;0")))</f>
        <v>0.762140052046897</v>
      </c>
      <c r="M29" s="10" t="s">
        <v>56</v>
      </c>
      <c r="N29" s="12" t="n">
        <f aca="false">SUMPRODUCT($C$4:$K$4,$C11:$K11)/(SQRT(SUMSQ($C$4:$K$4))*SQRT(SUMSQ($C11:$K11)))</f>
        <v>0.912713795009524</v>
      </c>
      <c r="O29" s="12" t="n">
        <f aca="false">SUMPRODUCT($C$5:$K$5,$C11:$K11)/(SQRT(SUMSQ($C$5:$K$5))*SQRT(SUMSQ($C11:$K11)))</f>
        <v>0.464145733008201</v>
      </c>
      <c r="P29" s="12" t="n">
        <f aca="false">SUMPRODUCT($C$6:$K$6,$C11:$K11)/(SQRT(SUMSQ($C$6:$K$6))*SQRT(SUMSQ($C11:$K11)))</f>
        <v>0.585678354871502</v>
      </c>
      <c r="Q29" s="12" t="n">
        <f aca="false">SUMPRODUCT($C$7:$K$7,$C11:$K11)/(SQRT(SUMSQ($C$7:$K$7))*SQRT(SUMSQ($C11:$K11)))</f>
        <v>0.603703429943297</v>
      </c>
      <c r="R29" s="12" t="n">
        <f aca="false">SUMPRODUCT($C$8:$K$8,$C11:$K11)/(SQRT(SUMSQ($C$8:$K$8))*SQRT(SUMSQ($C11:$K11)))</f>
        <v>0.878114079917523</v>
      </c>
      <c r="S29" s="12" t="n">
        <f aca="false">SUMPRODUCT($C$9:$K$9,$C11:$K11)/(SQRT(SUMSQ($C$9:$K$9))*SQRT(SUMSQ($C11:$K11)))</f>
        <v>0.620920420565066</v>
      </c>
      <c r="T29" s="12" t="n">
        <f aca="false">SUMPRODUCT($C$10:$K$10,$C11:$K11)/(SQRT(SUMSQ($C$10:$K$10))*SQRT(SUMSQ($C11:$K11)))</f>
        <v>0.10976425998969</v>
      </c>
      <c r="U29" s="12" t="n">
        <f aca="false">SUMPRODUCT($C$11:$K$11,$C11:$K11)/(SQRT(SUMSQ($C$11:$K$11))*SQRT(SUMSQ($C11:$K11)))</f>
        <v>1</v>
      </c>
      <c r="V29" s="12" t="n">
        <f aca="false">SUMPRODUCT($C$12:$K$12,$C11:$K11)/(SQRT(SUMSQ($C$12:$K$12))*SQRT(SUMSQ($C11:$K11)))</f>
        <v>0.952179572661104</v>
      </c>
      <c r="W29" s="12" t="n">
        <f aca="false">SUMPRODUCT($C$13:$K$13,$C11:$K11)/(SQRT(SUMSQ($C$13:$K$13))*SQRT(SUMSQ($C11:$K11)))</f>
        <v>0.459450081630247</v>
      </c>
      <c r="X29" s="12" t="n">
        <f aca="false">SUMPRODUCT($C$14:$K$14,$C11:$K11)/(SQRT(SUMSQ($C$14:$K$14))*SQRT(SUMSQ($C11:$K11)))</f>
        <v>0.652959525753656</v>
      </c>
      <c r="Y29" s="12" t="n">
        <f aca="false">SUMPRODUCT($C$15:$K$15,$C11:$K11)/(SQRT(SUMSQ($C$15:$K$15))*SQRT(SUMSQ($C11:$K11)))</f>
        <v>0.387925011084153</v>
      </c>
      <c r="Z29" s="12" t="n">
        <f aca="false">SUMPRODUCT($C$16:$K$16,$C11:$K11)/(SQRT(SUMSQ($C$16:$K$16))*SQRT(SUMSQ($C11:$K11)))</f>
        <v>0.655317125073721</v>
      </c>
      <c r="AA29" s="12" t="n">
        <f aca="false">SUMPRODUCT($C$17:$K$17,$C11:$K11)/(SQRT(SUMSQ($C$17:$K$17))*SQRT(SUMSQ($C11:$K11)))</f>
        <v>0.574768048515334</v>
      </c>
      <c r="AB29" s="12" t="n">
        <f aca="false">SUMPRODUCT($C$18:$K$18,$C11:$K11)/(SQRT(SUMSQ($C$18:$K$18))*SQRT(SUMSQ($C11:$K11)))</f>
        <v>0.704947130947694</v>
      </c>
    </row>
    <row r="30" customFormat="false" ht="15.75" hidden="false" customHeight="false" outlineLevel="0" collapsed="false">
      <c r="B30" s="8" t="s">
        <v>57</v>
      </c>
      <c r="C30" s="11" t="n">
        <f aca="false">C12*LN(ROWS(C$4:C$18)/IF(COUNTIF(C$4:C$18,"&gt;0")=0,1,COUNTIF(C$4:C$18,"&gt;0")))</f>
        <v>0.620935843382563</v>
      </c>
      <c r="D30" s="11" t="n">
        <f aca="false">D12*LN(ROWS(D$4:D$18)/IF(COUNTIF(D$4:D$18,"&gt;0")=0,1,COUNTIF(D$4:D$18,"&gt;0")))</f>
        <v>0</v>
      </c>
      <c r="E30" s="11" t="n">
        <f aca="false">E12*LN(ROWS(E$4:E$18)/IF(COUNTIF(E$4:E$18,"&gt;0")=0,1,COUNTIF(E$4:E$18,"&gt;0")))</f>
        <v>0</v>
      </c>
      <c r="F30" s="11" t="n">
        <f aca="false">F12*LN(ROWS(F$4:F$18)/IF(COUNTIF(F$4:F$18,"&gt;0")=0,1,COUNTIF(F$4:F$18,"&gt;0")))</f>
        <v>0</v>
      </c>
      <c r="G30" s="11" t="n">
        <f aca="false">G12*LN(ROWS(G$4:G$18)/IF(COUNTIF(G$4:G$18,"&gt;0")=0,1,COUNTIF(G$4:G$18,"&gt;0")))</f>
        <v>2.02732554054082</v>
      </c>
      <c r="H30" s="11" t="n">
        <f aca="false">H12*LN(ROWS(H$4:H$18)/IF(COUNTIF(H$4:H$18,"&gt;0")=0,1,COUNTIF(H$4:H$18,"&gt;0")))</f>
        <v>0</v>
      </c>
      <c r="I30" s="11" t="n">
        <f aca="false">I12*LN(ROWS(I$4:I$18)/IF(COUNTIF(I$4:I$18,"&gt;0")=0,1,COUNTIF(I$4:I$18,"&gt;0")))</f>
        <v>0</v>
      </c>
      <c r="J30" s="11" t="n">
        <f aca="false">J12*LN(ROWS(J$4:J$18)/IF(COUNTIF(J$4:J$18,"&gt;0")=0,1,COUNTIF(J$4:J$18,"&gt;0")))</f>
        <v>4.40026061595662</v>
      </c>
      <c r="K30" s="11" t="n">
        <f aca="false">K12*LN(ROWS(K$4:K$18)/IF(COUNTIF(K$4:K$18,"&gt;0")=0,1,COUNTIF(K$4:K$18,"&gt;0")))</f>
        <v>0</v>
      </c>
      <c r="M30" s="10" t="s">
        <v>57</v>
      </c>
      <c r="N30" s="12" t="n">
        <f aca="false">SUMPRODUCT($C$4:$K$4,$C12:$K12)/(SQRT(SUMSQ($C$4:$K$4))*SQRT(SUMSQ($C12:$K12)))</f>
        <v>0.951243560459635</v>
      </c>
      <c r="O30" s="12" t="n">
        <f aca="false">SUMPRODUCT($C$5:$K$5,$C12:$K12)/(SQRT(SUMSQ($C$5:$K$5))*SQRT(SUMSQ($C12:$K12)))</f>
        <v>0.332099117902558</v>
      </c>
      <c r="P30" s="12" t="n">
        <f aca="false">SUMPRODUCT($C$6:$K$6,$C12:$K12)/(SQRT(SUMSQ($C$6:$K$6))*SQRT(SUMSQ($C12:$K12)))</f>
        <v>0.545466045534568</v>
      </c>
      <c r="Q30" s="12" t="n">
        <f aca="false">SUMPRODUCT($C$7:$K$7,$C12:$K12)/(SQRT(SUMSQ($C$7:$K$7))*SQRT(SUMSQ($C12:$K12)))</f>
        <v>0.642575463121999</v>
      </c>
      <c r="R30" s="12" t="n">
        <f aca="false">SUMPRODUCT($C$8:$K$8,$C12:$K12)/(SQRT(SUMSQ($C$8:$K$8))*SQRT(SUMSQ($C12:$K12)))</f>
        <v>0.722897396012249</v>
      </c>
      <c r="S30" s="12" t="n">
        <f aca="false">SUMPRODUCT($C$9:$K$9,$C12:$K12)/(SQRT(SUMSQ($C$9:$K$9))*SQRT(SUMSQ($C12:$K12)))</f>
        <v>0.511165650822358</v>
      </c>
      <c r="T30" s="12" t="n">
        <f aca="false">SUMPRODUCT($C$10:$K$10,$C12:$K12)/(SQRT(SUMSQ($C$10:$K$10))*SQRT(SUMSQ($C12:$K12)))</f>
        <v>0</v>
      </c>
      <c r="U30" s="12" t="n">
        <f aca="false">SUMPRODUCT($C$11:$K$11,$C12:$K12)/(SQRT(SUMSQ($C$11:$K$11))*SQRT(SUMSQ($C12:$K12)))</f>
        <v>0.952179572661104</v>
      </c>
      <c r="V30" s="12" t="n">
        <f aca="false">SUMPRODUCT($C$12:$K$12,$C12:$K12)/(SQRT(SUMSQ($C$12:$K$12))*SQRT(SUMSQ($C12:$K12)))</f>
        <v>1</v>
      </c>
      <c r="W30" s="12" t="n">
        <f aca="false">SUMPRODUCT($C$13:$K$13,$C12:$K12)/(SQRT(SUMSQ($C$13:$K$13))*SQRT(SUMSQ($C12:$K12)))</f>
        <v>0.66082792645824</v>
      </c>
      <c r="X30" s="12" t="n">
        <f aca="false">SUMPRODUCT($C$14:$K$14,$C12:$K12)/(SQRT(SUMSQ($C$14:$K$14))*SQRT(SUMSQ($C12:$K12)))</f>
        <v>0.755613861343778</v>
      </c>
      <c r="Y30" s="12" t="n">
        <f aca="false">SUMPRODUCT($C$15:$K$15,$C12:$K12)/(SQRT(SUMSQ($C$15:$K$15))*SQRT(SUMSQ($C12:$K12)))</f>
        <v>0.270967741935484</v>
      </c>
      <c r="Z30" s="12" t="n">
        <f aca="false">SUMPRODUCT($C$16:$K$16,$C12:$K12)/(SQRT(SUMSQ($C$16:$K$16))*SQRT(SUMSQ($C12:$K12)))</f>
        <v>0.511509186658237</v>
      </c>
      <c r="AA30" s="12" t="n">
        <f aca="false">SUMPRODUCT($C$17:$K$17,$C12:$K12)/(SQRT(SUMSQ($C$17:$K$17))*SQRT(SUMSQ($C12:$K12)))</f>
        <v>0.751254403131228</v>
      </c>
      <c r="AB30" s="12" t="n">
        <f aca="false">SUMPRODUCT($C$18:$K$18,$C12:$K12)/(SQRT(SUMSQ($C$18:$K$18))*SQRT(SUMSQ($C12:$K12)))</f>
        <v>0.585370206516827</v>
      </c>
    </row>
    <row r="31" customFormat="false" ht="15.75" hidden="false" customHeight="false" outlineLevel="0" collapsed="false">
      <c r="B31" s="8" t="s">
        <v>58</v>
      </c>
      <c r="C31" s="11" t="n">
        <f aca="false">C13*LN(ROWS(C$4:C$18)/IF(COUNTIF(C$4:C$18,"&gt;0")=0,1,COUNTIF(C$4:C$18,"&gt;0")))</f>
        <v>0.137985742973903</v>
      </c>
      <c r="D31" s="11" t="n">
        <f aca="false">D13*LN(ROWS(D$4:D$18)/IF(COUNTIF(D$4:D$18,"&gt;0")=0,1,COUNTIF(D$4:D$18,"&gt;0")))</f>
        <v>0</v>
      </c>
      <c r="E31" s="11" t="n">
        <f aca="false">E13*LN(ROWS(E$4:E$18)/IF(COUNTIF(E$4:E$18,"&gt;0")=0,1,COUNTIF(E$4:E$18,"&gt;0")))</f>
        <v>2.01490302054226</v>
      </c>
      <c r="F31" s="11" t="n">
        <f aca="false">F13*LN(ROWS(F$4:F$18)/IF(COUNTIF(F$4:F$18,"&gt;0")=0,1,COUNTIF(F$4:F$18,"&gt;0")))</f>
        <v>0</v>
      </c>
      <c r="G31" s="11" t="n">
        <f aca="false">G13*LN(ROWS(G$4:G$18)/IF(COUNTIF(G$4:G$18,"&gt;0")=0,1,COUNTIF(G$4:G$18,"&gt;0")))</f>
        <v>0.405465108108164</v>
      </c>
      <c r="H31" s="11" t="n">
        <f aca="false">H13*LN(ROWS(H$4:H$18)/IF(COUNTIF(H$4:H$18,"&gt;0")=0,1,COUNTIF(H$4:H$18,"&gt;0")))</f>
        <v>5.28702335992928</v>
      </c>
      <c r="I31" s="11" t="n">
        <f aca="false">I13*LN(ROWS(I$4:I$18)/IF(COUNTIF(I$4:I$18,"&gt;0")=0,1,COUNTIF(I$4:I$18,"&gt;0")))</f>
        <v>0.916290731874155</v>
      </c>
      <c r="J31" s="11" t="n">
        <f aca="false">J13*LN(ROWS(J$4:J$18)/IF(COUNTIF(J$4:J$18,"&gt;0")=0,1,COUNTIF(J$4:J$18,"&gt;0")))</f>
        <v>8.17191257249086</v>
      </c>
      <c r="K31" s="11" t="n">
        <f aca="false">K13*LN(ROWS(K$4:K$18)/IF(COUNTIF(K$4:K$18,"&gt;0")=0,1,COUNTIF(K$4:K$18,"&gt;0")))</f>
        <v>0</v>
      </c>
      <c r="M31" s="10" t="s">
        <v>58</v>
      </c>
      <c r="N31" s="12" t="n">
        <f aca="false">SUMPRODUCT($C$4:$K$4,$C13:$K13)/(SQRT(SUMSQ($C$4:$K$4))*SQRT(SUMSQ($C13:$K13)))</f>
        <v>0.709208143266975</v>
      </c>
      <c r="O31" s="12" t="n">
        <f aca="false">SUMPRODUCT($C$5:$K$5,$C13:$K13)/(SQRT(SUMSQ($C$5:$K$5))*SQRT(SUMSQ($C13:$K13)))</f>
        <v>0.115286698325914</v>
      </c>
      <c r="P31" s="12" t="n">
        <f aca="false">SUMPRODUCT($C$6:$K$6,$C13:$K13)/(SQRT(SUMSQ($C$6:$K$6))*SQRT(SUMSQ($C13:$K13)))</f>
        <v>0.105021006302101</v>
      </c>
      <c r="Q31" s="12" t="n">
        <f aca="false">SUMPRODUCT($C$7:$K$7,$C13:$K13)/(SQRT(SUMSQ($C$7:$K$7))*SQRT(SUMSQ($C13:$K13)))</f>
        <v>0.721687836487032</v>
      </c>
      <c r="R31" s="12" t="n">
        <f aca="false">SUMPRODUCT($C$8:$K$8,$C13:$K13)/(SQRT(SUMSQ($C$8:$K$8))*SQRT(SUMSQ($C13:$K13)))</f>
        <v>0.144337567297406</v>
      </c>
      <c r="S31" s="12" t="n">
        <f aca="false">SUMPRODUCT($C$9:$K$9,$C13:$K13)/(SQRT(SUMSQ($C$9:$K$9))*SQRT(SUMSQ($C13:$K13)))</f>
        <v>0.102062072615966</v>
      </c>
      <c r="T31" s="12" t="n">
        <f aca="false">SUMPRODUCT($C$10:$K$10,$C13:$K13)/(SQRT(SUMSQ($C$10:$K$10))*SQRT(SUMSQ($C13:$K13)))</f>
        <v>0</v>
      </c>
      <c r="U31" s="12" t="n">
        <f aca="false">SUMPRODUCT($C$11:$K$11,$C13:$K13)/(SQRT(SUMSQ($C$11:$K$11))*SQRT(SUMSQ($C13:$K13)))</f>
        <v>0.459450081630247</v>
      </c>
      <c r="V31" s="12" t="n">
        <f aca="false">SUMPRODUCT($C$12:$K$12,$C13:$K13)/(SQRT(SUMSQ($C$12:$K$12))*SQRT(SUMSQ($C13:$K13)))</f>
        <v>0.66082792645824</v>
      </c>
      <c r="W31" s="12" t="n">
        <f aca="false">SUMPRODUCT($C$13:$K$13,$C13:$K13)/(SQRT(SUMSQ($C$13:$K$13))*SQRT(SUMSQ($C13:$K13)))</f>
        <v>1</v>
      </c>
      <c r="X31" s="12" t="n">
        <f aca="false">SUMPRODUCT($C$14:$K$14,$C13:$K13)/(SQRT(SUMSQ($C$14:$K$14))*SQRT(SUMSQ($C13:$K13)))</f>
        <v>0.886083398937373</v>
      </c>
      <c r="Y31" s="12" t="n">
        <f aca="false">SUMPRODUCT($C$15:$K$15,$C13:$K13)/(SQRT(SUMSQ($C$15:$K$15))*SQRT(SUMSQ($C13:$K13)))</f>
        <v>0.0753575705610273</v>
      </c>
      <c r="Z31" s="12" t="n">
        <f aca="false">SUMPRODUCT($C$16:$K$16,$C13:$K13)/(SQRT(SUMSQ($C$16:$K$16))*SQRT(SUMSQ($C13:$K13)))</f>
        <v>0.136440185035089</v>
      </c>
      <c r="AA31" s="12" t="n">
        <f aca="false">SUMPRODUCT($C$17:$K$17,$C13:$K13)/(SQRT(SUMSQ($C$17:$K$17))*SQRT(SUMSQ($C13:$K13)))</f>
        <v>0.938817163405705</v>
      </c>
      <c r="AB31" s="12" t="n">
        <f aca="false">SUMPRODUCT($C$18:$K$18,$C13:$K13)/(SQRT(SUMSQ($C$18:$K$18))*SQRT(SUMSQ($C13:$K13)))</f>
        <v>0.279411831614053</v>
      </c>
    </row>
    <row r="32" customFormat="false" ht="15.75" hidden="false" customHeight="false" outlineLevel="0" collapsed="false">
      <c r="B32" s="8" t="s">
        <v>59</v>
      </c>
      <c r="C32" s="11" t="n">
        <f aca="false">C14*LN(ROWS(C$4:C$18)/IF(COUNTIF(C$4:C$18,"&gt;0")=0,1,COUNTIF(C$4:C$18,"&gt;0")))</f>
        <v>0.758921586356466</v>
      </c>
      <c r="D32" s="11" t="n">
        <f aca="false">D14*LN(ROWS(D$4:D$18)/IF(COUNTIF(D$4:D$18,"&gt;0")=0,1,COUNTIF(D$4:D$18,"&gt;0")))</f>
        <v>6.6087791999116</v>
      </c>
      <c r="E32" s="11" t="n">
        <f aca="false">E14*LN(ROWS(E$4:E$18)/IF(COUNTIF(E$4:E$18,"&gt;0")=0,1,COUNTIF(E$4:E$18,"&gt;0")))</f>
        <v>0</v>
      </c>
      <c r="F32" s="11" t="n">
        <f aca="false">F14*LN(ROWS(F$4:F$18)/IF(COUNTIF(F$4:F$18,"&gt;0")=0,1,COUNTIF(F$4:F$18,"&gt;0")))</f>
        <v>0</v>
      </c>
      <c r="G32" s="11" t="n">
        <f aca="false">G14*LN(ROWS(G$4:G$18)/IF(COUNTIF(G$4:G$18,"&gt;0")=0,1,COUNTIF(G$4:G$18,"&gt;0")))</f>
        <v>0.405465108108164</v>
      </c>
      <c r="H32" s="11" t="n">
        <f aca="false">H14*LN(ROWS(H$4:H$18)/IF(COUNTIF(H$4:H$18,"&gt;0")=0,1,COUNTIF(H$4:H$18,"&gt;0")))</f>
        <v>5.28702335992928</v>
      </c>
      <c r="I32" s="11" t="n">
        <f aca="false">I14*LN(ROWS(I$4:I$18)/IF(COUNTIF(I$4:I$18,"&gt;0")=0,1,COUNTIF(I$4:I$18,"&gt;0")))</f>
        <v>3.66516292749662</v>
      </c>
      <c r="J32" s="11" t="n">
        <f aca="false">J14*LN(ROWS(J$4:J$18)/IF(COUNTIF(J$4:J$18,"&gt;0")=0,1,COUNTIF(J$4:J$18,"&gt;0")))</f>
        <v>15.086607826137</v>
      </c>
      <c r="K32" s="11" t="n">
        <f aca="false">K14*LN(ROWS(K$4:K$18)/IF(COUNTIF(K$4:K$18,"&gt;0")=0,1,COUNTIF(K$4:K$18,"&gt;0")))</f>
        <v>6.85926046842207</v>
      </c>
      <c r="M32" s="10" t="s">
        <v>59</v>
      </c>
      <c r="N32" s="12" t="n">
        <f aca="false">SUMPRODUCT($C$4:$K$4,$C14:$K14)/(SQRT(SUMSQ($C$4:$K$4))*SQRT(SUMSQ($C14:$K14)))</f>
        <v>0.836619176985603</v>
      </c>
      <c r="O32" s="12" t="n">
        <f aca="false">SUMPRODUCT($C$5:$K$5,$C14:$K14)/(SQRT(SUMSQ($C$5:$K$5))*SQRT(SUMSQ($C14:$K14)))</f>
        <v>0.450119190686683</v>
      </c>
      <c r="P32" s="12" t="n">
        <f aca="false">SUMPRODUCT($C$6:$K$6,$C14:$K14)/(SQRT(SUMSQ($C$6:$K$6))*SQRT(SUMSQ($C14:$K14)))</f>
        <v>0.327142529688839</v>
      </c>
      <c r="Q32" s="12" t="n">
        <f aca="false">SUMPRODUCT($C$7:$K$7,$C14:$K14)/(SQRT(SUMSQ($C$7:$K$7))*SQRT(SUMSQ($C14:$K14)))</f>
        <v>0.674421602269423</v>
      </c>
      <c r="R32" s="12" t="n">
        <f aca="false">SUMPRODUCT($C$8:$K$8,$C14:$K14)/(SQRT(SUMSQ($C$8:$K$8))*SQRT(SUMSQ($C14:$K14)))</f>
        <v>0.380442955126341</v>
      </c>
      <c r="S32" s="12" t="n">
        <f aca="false">SUMPRODUCT($C$9:$K$9,$C14:$K14)/(SQRT(SUMSQ($C$9:$K$9))*SQRT(SUMSQ($C14:$K14)))</f>
        <v>0.269013793424485</v>
      </c>
      <c r="T32" s="12" t="n">
        <f aca="false">SUMPRODUCT($C$10:$K$10,$C14:$K14)/(SQRT(SUMSQ($C$10:$K$10))*SQRT(SUMSQ($C14:$K14)))</f>
        <v>0.311271508739734</v>
      </c>
      <c r="U32" s="12" t="n">
        <f aca="false">SUMPRODUCT($C$11:$K$11,$C14:$K14)/(SQRT(SUMSQ($C$11:$K$11))*SQRT(SUMSQ($C14:$K14)))</f>
        <v>0.652959525753656</v>
      </c>
      <c r="V32" s="12" t="n">
        <f aca="false">SUMPRODUCT($C$12:$K$12,$C14:$K14)/(SQRT(SUMSQ($C$12:$K$12))*SQRT(SUMSQ($C14:$K14)))</f>
        <v>0.755613861343778</v>
      </c>
      <c r="W32" s="12" t="n">
        <f aca="false">SUMPRODUCT($C$13:$K$13,$C14:$K14)/(SQRT(SUMSQ($C$13:$K$13))*SQRT(SUMSQ($C14:$K14)))</f>
        <v>0.886083398937373</v>
      </c>
      <c r="X32" s="12" t="n">
        <f aca="false">SUMPRODUCT($C$14:$K$14,$C14:$K14)/(SQRT(SUMSQ($C$14:$K$14))*SQRT(SUMSQ($C14:$K14)))</f>
        <v>1</v>
      </c>
      <c r="Y32" s="12" t="n">
        <f aca="false">SUMPRODUCT($C$15:$K$15,$C14:$K14)/(SQRT(SUMSQ($C$15:$K$15))*SQRT(SUMSQ($C14:$K14)))</f>
        <v>0.419476812731288</v>
      </c>
      <c r="Z32" s="12" t="n">
        <f aca="false">SUMPRODUCT($C$16:$K$16,$C14:$K14)/(SQRT(SUMSQ($C$16:$K$16))*SQRT(SUMSQ($C14:$K14)))</f>
        <v>0.488679947752565</v>
      </c>
      <c r="AA32" s="12" t="n">
        <f aca="false">SUMPRODUCT($C$17:$K$17,$C14:$K14)/(SQRT(SUMSQ($C$17:$K$17))*SQRT(SUMSQ($C14:$K14)))</f>
        <v>0.905521006025724</v>
      </c>
      <c r="AB32" s="12" t="n">
        <f aca="false">SUMPRODUCT($C$18:$K$18,$C14:$K14)/(SQRT(SUMSQ($C$18:$K$18))*SQRT(SUMSQ($C14:$K14)))</f>
        <v>0.664792013080454</v>
      </c>
    </row>
    <row r="33" customFormat="false" ht="15.75" hidden="false" customHeight="false" outlineLevel="0" collapsed="false">
      <c r="B33" s="8" t="s">
        <v>60</v>
      </c>
      <c r="C33" s="11" t="n">
        <f aca="false">C15*LN(ROWS(C$4:C$18)/IF(COUNTIF(C$4:C$18,"&gt;0")=0,1,COUNTIF(C$4:C$18,"&gt;0")))</f>
        <v>0.206978614460854</v>
      </c>
      <c r="D33" s="11" t="n">
        <f aca="false">D15*LN(ROWS(D$4:D$18)/IF(COUNTIF(D$4:D$18,"&gt;0")=0,1,COUNTIF(D$4:D$18,"&gt;0")))</f>
        <v>0</v>
      </c>
      <c r="E33" s="11" t="n">
        <f aca="false">E15*LN(ROWS(E$4:E$18)/IF(COUNTIF(E$4:E$18,"&gt;0")=0,1,COUNTIF(E$4:E$18,"&gt;0")))</f>
        <v>0</v>
      </c>
      <c r="F33" s="11" t="n">
        <f aca="false">F15*LN(ROWS(F$4:F$18)/IF(COUNTIF(F$4:F$18,"&gt;0")=0,1,COUNTIF(F$4:F$18,"&gt;0")))</f>
        <v>0</v>
      </c>
      <c r="G33" s="11" t="n">
        <f aca="false">G15*LN(ROWS(G$4:G$18)/IF(COUNTIF(G$4:G$18,"&gt;0")=0,1,COUNTIF(G$4:G$18,"&gt;0")))</f>
        <v>1.21639532432449</v>
      </c>
      <c r="H33" s="11" t="n">
        <f aca="false">H15*LN(ROWS(H$4:H$18)/IF(COUNTIF(H$4:H$18,"&gt;0")=0,1,COUNTIF(H$4:H$18,"&gt;0")))</f>
        <v>0</v>
      </c>
      <c r="I33" s="11" t="n">
        <f aca="false">I15*LN(ROWS(I$4:I$18)/IF(COUNTIF(I$4:I$18,"&gt;0")=0,1,COUNTIF(I$4:I$18,"&gt;0")))</f>
        <v>3.66516292749662</v>
      </c>
      <c r="J33" s="11" t="n">
        <f aca="false">J15*LN(ROWS(J$4:J$18)/IF(COUNTIF(J$4:J$18,"&gt;0")=0,1,COUNTIF(J$4:J$18,"&gt;0")))</f>
        <v>0</v>
      </c>
      <c r="K33" s="11" t="n">
        <f aca="false">K15*LN(ROWS(K$4:K$18)/IF(COUNTIF(K$4:K$18,"&gt;0")=0,1,COUNTIF(K$4:K$18,"&gt;0")))</f>
        <v>8.38354057251586</v>
      </c>
      <c r="M33" s="10" t="s">
        <v>60</v>
      </c>
      <c r="N33" s="12" t="n">
        <f aca="false">SUMPRODUCT($C$4:$K$4,$C15:$K15)/(SQRT(SUMSQ($C$4:$K$4))*SQRT(SUMSQ($C15:$K15)))</f>
        <v>0.212511859251621</v>
      </c>
      <c r="O33" s="12" t="n">
        <f aca="false">SUMPRODUCT($C$5:$K$5,$C15:$K15)/(SQRT(SUMSQ($C$5:$K$5))*SQRT(SUMSQ($C15:$K15)))</f>
        <v>0.96988037841997</v>
      </c>
      <c r="P33" s="12" t="n">
        <f aca="false">SUMPRODUCT($C$6:$K$6,$C15:$K15)/(SQRT(SUMSQ($C$6:$K$6))*SQRT(SUMSQ($C15:$K15)))</f>
        <v>0.233771162371958</v>
      </c>
      <c r="Q33" s="12" t="n">
        <f aca="false">SUMPRODUCT($C$7:$K$7,$C15:$K15)/(SQRT(SUMSQ($C$7:$K$7))*SQRT(SUMSQ($C15:$K15)))</f>
        <v>0.120482899335375</v>
      </c>
      <c r="R33" s="12" t="n">
        <f aca="false">SUMPRODUCT($C$8:$K$8,$C15:$K15)/(SQRT(SUMSQ($C$8:$K$8))*SQRT(SUMSQ($C15:$K15)))</f>
        <v>0.24096579867075</v>
      </c>
      <c r="S33" s="12" t="n">
        <f aca="false">SUMPRODUCT($C$9:$K$9,$C15:$K15)/(SQRT(SUMSQ($C$9:$K$9))*SQRT(SUMSQ($C15:$K15)))</f>
        <v>0.170388550274119</v>
      </c>
      <c r="T33" s="12" t="n">
        <f aca="false">SUMPRODUCT($C$10:$K$10,$C15:$K15)/(SQRT(SUMSQ($C$10:$K$10))*SQRT(SUMSQ($C15:$K15)))</f>
        <v>0.883541261792749</v>
      </c>
      <c r="U33" s="12" t="n">
        <f aca="false">SUMPRODUCT($C$11:$K$11,$C15:$K15)/(SQRT(SUMSQ($C$11:$K$11))*SQRT(SUMSQ($C15:$K15)))</f>
        <v>0.387925011084153</v>
      </c>
      <c r="V33" s="12" t="n">
        <f aca="false">SUMPRODUCT($C$12:$K$12,$C15:$K15)/(SQRT(SUMSQ($C$12:$K$12))*SQRT(SUMSQ($C15:$K15)))</f>
        <v>0.270967741935484</v>
      </c>
      <c r="W33" s="12" t="n">
        <f aca="false">SUMPRODUCT($C$13:$K$13,$C15:$K15)/(SQRT(SUMSQ($C$13:$K$13))*SQRT(SUMSQ($C15:$K15)))</f>
        <v>0.0753575705610273</v>
      </c>
      <c r="X33" s="12" t="n">
        <f aca="false">SUMPRODUCT($C$14:$K$14,$C15:$K15)/(SQRT(SUMSQ($C$14:$K$14))*SQRT(SUMSQ($C15:$K15)))</f>
        <v>0.419476812731288</v>
      </c>
      <c r="Y33" s="12" t="n">
        <f aca="false">SUMPRODUCT($C$15:$K$15,$C15:$K15)/(SQRT(SUMSQ($C$15:$K$15))*SQRT(SUMSQ($C15:$K15)))</f>
        <v>1</v>
      </c>
      <c r="Z33" s="12" t="n">
        <f aca="false">SUMPRODUCT($C$16:$K$16,$C15:$K15)/(SQRT(SUMSQ($C$16:$K$16))*SQRT(SUMSQ($C15:$K15)))</f>
        <v>0.879156414568845</v>
      </c>
      <c r="AA33" s="12" t="n">
        <f aca="false">SUMPRODUCT($C$17:$K$17,$C15:$K15)/(SQRT(SUMSQ($C$17:$K$17))*SQRT(SUMSQ($C15:$K15)))</f>
        <v>0.0714220735371238</v>
      </c>
      <c r="AB33" s="12" t="n">
        <f aca="false">SUMPRODUCT($C$18:$K$18,$C15:$K15)/(SQRT(SUMSQ($C$18:$K$18))*SQRT(SUMSQ($C15:$K15)))</f>
        <v>0.878055309775241</v>
      </c>
    </row>
    <row r="34" customFormat="false" ht="15.75" hidden="false" customHeight="false" outlineLevel="0" collapsed="false">
      <c r="B34" s="8" t="s">
        <v>61</v>
      </c>
      <c r="C34" s="11" t="n">
        <f aca="false">C16*LN(ROWS(C$4:C$18)/IF(COUNTIF(C$4:C$18,"&gt;0")=0,1,COUNTIF(C$4:C$18,"&gt;0")))</f>
        <v>0.413957228921708</v>
      </c>
      <c r="D34" s="11" t="n">
        <f aca="false">D16*LN(ROWS(D$4:D$18)/IF(COUNTIF(D$4:D$18,"&gt;0")=0,1,COUNTIF(D$4:D$18,"&gt;0")))</f>
        <v>0</v>
      </c>
      <c r="E34" s="11" t="n">
        <f aca="false">E16*LN(ROWS(E$4:E$18)/IF(COUNTIF(E$4:E$18,"&gt;0")=0,1,COUNTIF(E$4:E$18,"&gt;0")))</f>
        <v>0</v>
      </c>
      <c r="F34" s="11" t="n">
        <f aca="false">F16*LN(ROWS(F$4:F$18)/IF(COUNTIF(F$4:F$18,"&gt;0")=0,1,COUNTIF(F$4:F$18,"&gt;0")))</f>
        <v>0</v>
      </c>
      <c r="G34" s="11" t="n">
        <f aca="false">G16*LN(ROWS(G$4:G$18)/IF(COUNTIF(G$4:G$18,"&gt;0")=0,1,COUNTIF(G$4:G$18,"&gt;0")))</f>
        <v>0.810930216216329</v>
      </c>
      <c r="H34" s="11" t="n">
        <f aca="false">H16*LN(ROWS(H$4:H$18)/IF(COUNTIF(H$4:H$18,"&gt;0")=0,1,COUNTIF(H$4:H$18,"&gt;0")))</f>
        <v>0</v>
      </c>
      <c r="I34" s="11" t="n">
        <f aca="false">I16*LN(ROWS(I$4:I$18)/IF(COUNTIF(I$4:I$18,"&gt;0")=0,1,COUNTIF(I$4:I$18,"&gt;0")))</f>
        <v>4.58145365937078</v>
      </c>
      <c r="J34" s="11" t="n">
        <f aca="false">J16*LN(ROWS(J$4:J$18)/IF(COUNTIF(J$4:J$18,"&gt;0")=0,1,COUNTIF(J$4:J$18,"&gt;0")))</f>
        <v>0</v>
      </c>
      <c r="K34" s="11" t="n">
        <f aca="false">K16*LN(ROWS(K$4:K$18)/IF(COUNTIF(K$4:K$18,"&gt;0")=0,1,COUNTIF(K$4:K$18,"&gt;0")))</f>
        <v>4.57284031228138</v>
      </c>
      <c r="M34" s="10" t="s">
        <v>61</v>
      </c>
      <c r="N34" s="12" t="n">
        <f aca="false">SUMPRODUCT($C$4:$K$4,$C16:$K16)/(SQRT(SUMSQ($C$4:$K$4))*SQRT(SUMSQ($C16:$K16)))</f>
        <v>0.476379029148248</v>
      </c>
      <c r="O34" s="12" t="n">
        <f aca="false">SUMPRODUCT($C$5:$K$5,$C16:$K16)/(SQRT(SUMSQ($C$5:$K$5))*SQRT(SUMSQ($C16:$K16)))</f>
        <v>0.846191750267046</v>
      </c>
      <c r="P34" s="12" t="n">
        <f aca="false">SUMPRODUCT($C$6:$K$6,$C16:$K16)/(SQRT(SUMSQ($C$6:$K$6))*SQRT(SUMSQ($C16:$K16)))</f>
        <v>0.386131146979162</v>
      </c>
      <c r="Q34" s="12" t="n">
        <f aca="false">SUMPRODUCT($C$7:$K$7,$C16:$K16)/(SQRT(SUMSQ($C$7:$K$7))*SQRT(SUMSQ($C16:$K16)))</f>
        <v>0.298511157062997</v>
      </c>
      <c r="R34" s="12" t="n">
        <f aca="false">SUMPRODUCT($C$8:$K$8,$C16:$K16)/(SQRT(SUMSQ($C$8:$K$8))*SQRT(SUMSQ($C16:$K16)))</f>
        <v>0.597022314125993</v>
      </c>
      <c r="S34" s="12" t="n">
        <f aca="false">SUMPRODUCT($C$9:$K$9,$C16:$K16)/(SQRT(SUMSQ($C$9:$K$9))*SQRT(SUMSQ($C16:$K16)))</f>
        <v>0.422158526838175</v>
      </c>
      <c r="T34" s="12" t="n">
        <f aca="false">SUMPRODUCT($C$10:$K$10,$C16:$K16)/(SQRT(SUMSQ($C$10:$K$10))*SQRT(SUMSQ($C16:$K16)))</f>
        <v>0.597022314125993</v>
      </c>
      <c r="U34" s="12" t="n">
        <f aca="false">SUMPRODUCT($C$11:$K$11,$C16:$K16)/(SQRT(SUMSQ($C$11:$K$11))*SQRT(SUMSQ($C16:$K16)))</f>
        <v>0.655317125073721</v>
      </c>
      <c r="V34" s="12" t="n">
        <f aca="false">SUMPRODUCT($C$12:$K$12,$C16:$K16)/(SQRT(SUMSQ($C$12:$K$12))*SQRT(SUMSQ($C16:$K16)))</f>
        <v>0.511509186658237</v>
      </c>
      <c r="W34" s="12" t="n">
        <f aca="false">SUMPRODUCT($C$13:$K$13,$C16:$K16)/(SQRT(SUMSQ($C$13:$K$13))*SQRT(SUMSQ($C16:$K16)))</f>
        <v>0.136440185035089</v>
      </c>
      <c r="X34" s="12" t="n">
        <f aca="false">SUMPRODUCT($C$14:$K$14,$C16:$K16)/(SQRT(SUMSQ($C$14:$K$14))*SQRT(SUMSQ($C16:$K16)))</f>
        <v>0.488679947752565</v>
      </c>
      <c r="Y34" s="12" t="n">
        <f aca="false">SUMPRODUCT($C$15:$K$15,$C16:$K16)/(SQRT(SUMSQ($C$15:$K$15))*SQRT(SUMSQ($C16:$K16)))</f>
        <v>0.879156414568845</v>
      </c>
      <c r="Z34" s="12" t="n">
        <f aca="false">SUMPRODUCT($C$16:$K$16,$C16:$K16)/(SQRT(SUMSQ($C$16:$K$16))*SQRT(SUMSQ($C16:$K16)))</f>
        <v>1</v>
      </c>
      <c r="AA34" s="12" t="n">
        <f aca="false">SUMPRODUCT($C$17:$K$17,$C16:$K16)/(SQRT(SUMSQ($C$17:$K$17))*SQRT(SUMSQ($C16:$K16)))</f>
        <v>0.176956945168279</v>
      </c>
      <c r="AB34" s="12" t="n">
        <f aca="false">SUMPRODUCT($C$18:$K$18,$C16:$K16)/(SQRT(SUMSQ($C$18:$K$18))*SQRT(SUMSQ($C16:$K16)))</f>
        <v>0.906454041514745</v>
      </c>
    </row>
    <row r="35" customFormat="false" ht="15.75" hidden="false" customHeight="false" outlineLevel="0" collapsed="false">
      <c r="B35" s="8" t="s">
        <v>62</v>
      </c>
      <c r="C35" s="11" t="n">
        <f aca="false">C17*LN(ROWS(C$4:C$18)/IF(COUNTIF(C$4:C$18,"&gt;0")=0,1,COUNTIF(C$4:C$18,"&gt;0")))</f>
        <v>0.620935843382563</v>
      </c>
      <c r="D35" s="11" t="n">
        <f aca="false">D17*LN(ROWS(D$4:D$18)/IF(COUNTIF(D$4:D$18,"&gt;0")=0,1,COUNTIF(D$4:D$18,"&gt;0")))</f>
        <v>0</v>
      </c>
      <c r="E35" s="11" t="n">
        <f aca="false">E17*LN(ROWS(E$4:E$18)/IF(COUNTIF(E$4:E$18,"&gt;0")=0,1,COUNTIF(E$4:E$18,"&gt;0")))</f>
        <v>0</v>
      </c>
      <c r="F35" s="11" t="n">
        <f aca="false">F17*LN(ROWS(F$4:F$18)/IF(COUNTIF(F$4:F$18,"&gt;0")=0,1,COUNTIF(F$4:F$18,"&gt;0")))</f>
        <v>0</v>
      </c>
      <c r="G35" s="11" t="n">
        <f aca="false">G17*LN(ROWS(G$4:G$18)/IF(COUNTIF(G$4:G$18,"&gt;0")=0,1,COUNTIF(G$4:G$18,"&gt;0")))</f>
        <v>0</v>
      </c>
      <c r="H35" s="11" t="n">
        <f aca="false">H17*LN(ROWS(H$4:H$18)/IF(COUNTIF(H$4:H$18,"&gt;0")=0,1,COUNTIF(H$4:H$18,"&gt;0")))</f>
        <v>0</v>
      </c>
      <c r="I35" s="11" t="n">
        <f aca="false">I17*LN(ROWS(I$4:I$18)/IF(COUNTIF(I$4:I$18,"&gt;0")=0,1,COUNTIF(I$4:I$18,"&gt;0")))</f>
        <v>0</v>
      </c>
      <c r="J35" s="11" t="n">
        <f aca="false">J17*LN(ROWS(J$4:J$18)/IF(COUNTIF(J$4:J$18,"&gt;0")=0,1,COUNTIF(J$4:J$18,"&gt;0")))</f>
        <v>18.2296511232488</v>
      </c>
      <c r="K35" s="11" t="n">
        <f aca="false">K17*LN(ROWS(K$4:K$18)/IF(COUNTIF(K$4:K$18,"&gt;0")=0,1,COUNTIF(K$4:K$18,"&gt;0")))</f>
        <v>0</v>
      </c>
      <c r="M35" s="10" t="s">
        <v>62</v>
      </c>
      <c r="N35" s="12" t="n">
        <f aca="false">SUMPRODUCT($C$4:$K$4,$C17:$K17)/(SQRT(SUMSQ($C$4:$K$4))*SQRT(SUMSQ($C17:$K17)))</f>
        <v>0.825690601365684</v>
      </c>
      <c r="O35" s="12" t="n">
        <f aca="false">SUMPRODUCT($C$5:$K$5,$C17:$K17)/(SQRT(SUMSQ($C$5:$K$5))*SQRT(SUMSQ($C17:$K17)))</f>
        <v>0.0974823495007148</v>
      </c>
      <c r="P35" s="12" t="n">
        <f aca="false">SUMPRODUCT($C$6:$K$6,$C17:$K17)/(SQRT(SUMSQ($C$6:$K$6))*SQRT(SUMSQ($C17:$K17)))</f>
        <v>0.143774737678737</v>
      </c>
      <c r="Q35" s="12" t="n">
        <f aca="false">SUMPRODUCT($C$7:$K$7,$C17:$K17)/(SQRT(SUMSQ($C$7:$K$7))*SQRT(SUMSQ($C17:$K17)))</f>
        <v>0.625731675841845</v>
      </c>
      <c r="R35" s="12" t="n">
        <f aca="false">SUMPRODUCT($C$8:$K$8,$C17:$K17)/(SQRT(SUMSQ($C$8:$K$8))*SQRT(SUMSQ($C17:$K17)))</f>
        <v>0.296399214872453</v>
      </c>
      <c r="S35" s="12" t="n">
        <f aca="false">SUMPRODUCT($C$9:$K$9,$C17:$K17)/(SQRT(SUMSQ($C$9:$K$9))*SQRT(SUMSQ($C17:$K17)))</f>
        <v>0.20958589477468</v>
      </c>
      <c r="T35" s="12" t="n">
        <f aca="false">SUMPRODUCT($C$10:$K$10,$C17:$K17)/(SQRT(SUMSQ($C$10:$K$10))*SQRT(SUMSQ($C17:$K17)))</f>
        <v>0</v>
      </c>
      <c r="U35" s="12" t="n">
        <f aca="false">SUMPRODUCT($C$11:$K$11,$C17:$K17)/(SQRT(SUMSQ($C$11:$K$11))*SQRT(SUMSQ($C17:$K17)))</f>
        <v>0.574768048515334</v>
      </c>
      <c r="V35" s="12" t="n">
        <f aca="false">SUMPRODUCT($C$12:$K$12,$C17:$K17)/(SQRT(SUMSQ($C$12:$K$12))*SQRT(SUMSQ($C17:$K17)))</f>
        <v>0.751254403131228</v>
      </c>
      <c r="W35" s="12" t="n">
        <f aca="false">SUMPRODUCT($C$13:$K$13,$C17:$K17)/(SQRT(SUMSQ($C$13:$K$13))*SQRT(SUMSQ($C17:$K17)))</f>
        <v>0.938817163405705</v>
      </c>
      <c r="X35" s="12" t="n">
        <f aca="false">SUMPRODUCT($C$14:$K$14,$C17:$K17)/(SQRT(SUMSQ($C$14:$K$14))*SQRT(SUMSQ($C17:$K17)))</f>
        <v>0.905521006025724</v>
      </c>
      <c r="Y35" s="12" t="n">
        <f aca="false">SUMPRODUCT($C$15:$K$15,$C17:$K17)/(SQRT(SUMSQ($C$15:$K$15))*SQRT(SUMSQ($C17:$K17)))</f>
        <v>0.0714220735371238</v>
      </c>
      <c r="Z35" s="12" t="n">
        <f aca="false">SUMPRODUCT($C$16:$K$16,$C17:$K17)/(SQRT(SUMSQ($C$16:$K$16))*SQRT(SUMSQ($C17:$K17)))</f>
        <v>0.176956945168279</v>
      </c>
      <c r="AA35" s="12" t="n">
        <f aca="false">SUMPRODUCT($C$17:$K$17,$C17:$K17)/(SQRT(SUMSQ($C$17:$K$17))*SQRT(SUMSQ($C17:$K17)))</f>
        <v>1</v>
      </c>
      <c r="AB35" s="12" t="n">
        <f aca="false">SUMPRODUCT($C$18:$K$18,$C17:$K17)/(SQRT(SUMSQ($C$18:$K$18))*SQRT(SUMSQ($C17:$K17)))</f>
        <v>0.349515903335411</v>
      </c>
    </row>
    <row r="36" customFormat="false" ht="15.75" hidden="false" customHeight="false" outlineLevel="0" collapsed="false">
      <c r="B36" s="8" t="s">
        <v>63</v>
      </c>
      <c r="C36" s="11" t="n">
        <f aca="false">C18*LN(ROWS(C$4:C$18)/IF(COUNTIF(C$4:C$18,"&gt;0")=0,1,COUNTIF(C$4:C$18,"&gt;0")))</f>
        <v>0.896907329330368</v>
      </c>
      <c r="D36" s="11" t="n">
        <f aca="false">D18*LN(ROWS(D$4:D$18)/IF(COUNTIF(D$4:D$18,"&gt;0")=0,1,COUNTIF(D$4:D$18,"&gt;0")))</f>
        <v>5.28702335992928</v>
      </c>
      <c r="E36" s="11" t="n">
        <f aca="false">E18*LN(ROWS(E$4:E$18)/IF(COUNTIF(E$4:E$18,"&gt;0")=0,1,COUNTIF(E$4:E$18,"&gt;0")))</f>
        <v>0</v>
      </c>
      <c r="F36" s="11" t="n">
        <f aca="false">F18*LN(ROWS(F$4:F$18)/IF(COUNTIF(F$4:F$18,"&gt;0")=0,1,COUNTIF(F$4:F$18,"&gt;0")))</f>
        <v>0</v>
      </c>
      <c r="G36" s="11" t="n">
        <f aca="false">G18*LN(ROWS(G$4:G$18)/IF(COUNTIF(G$4:G$18,"&gt;0")=0,1,COUNTIF(G$4:G$18,"&gt;0")))</f>
        <v>1.21639532432449</v>
      </c>
      <c r="H36" s="11" t="n">
        <f aca="false">H18*LN(ROWS(H$4:H$18)/IF(COUNTIF(H$4:H$18,"&gt;0")=0,1,COUNTIF(H$4:H$18,"&gt;0")))</f>
        <v>0</v>
      </c>
      <c r="I36" s="11" t="n">
        <f aca="false">I18*LN(ROWS(I$4:I$18)/IF(COUNTIF(I$4:I$18,"&gt;0")=0,1,COUNTIF(I$4:I$18,"&gt;0")))</f>
        <v>3.66516292749662</v>
      </c>
      <c r="J36" s="11" t="n">
        <f aca="false">J18*LN(ROWS(J$4:J$18)/IF(COUNTIF(J$4:J$18,"&gt;0")=0,1,COUNTIF(J$4:J$18,"&gt;0")))</f>
        <v>2.5144346376895</v>
      </c>
      <c r="K36" s="11" t="n">
        <f aca="false">K18*LN(ROWS(K$4:K$18)/IF(COUNTIF(K$4:K$18,"&gt;0")=0,1,COUNTIF(K$4:K$18,"&gt;0")))</f>
        <v>12.1942408327503</v>
      </c>
      <c r="M36" s="10" t="s">
        <v>63</v>
      </c>
      <c r="N36" s="12" t="n">
        <f aca="false">SUMPRODUCT($C$4:$K$4,$C18:$K18)/(SQRT(SUMSQ($C$4:$K$4))*SQRT(SUMSQ($C18:$K18)))</f>
        <v>0.602553349853013</v>
      </c>
      <c r="O36" s="12" t="n">
        <f aca="false">SUMPRODUCT($C$5:$K$5,$C18:$K18)/(SQRT(SUMSQ($C$5:$K$5))*SQRT(SUMSQ($C18:$K18)))</f>
        <v>0.90310829410359</v>
      </c>
      <c r="P36" s="12" t="n">
        <f aca="false">SUMPRODUCT($C$6:$K$6,$C18:$K18)/(SQRT(SUMSQ($C$6:$K$6))*SQRT(SUMSQ($C18:$K18)))</f>
        <v>0.486076580166822</v>
      </c>
      <c r="Q36" s="12" t="n">
        <f aca="false">SUMPRODUCT($C$7:$K$7,$C18:$K18)/(SQRT(SUMSQ($C$7:$K$7))*SQRT(SUMSQ($C18:$K18)))</f>
        <v>0.387164390873135</v>
      </c>
      <c r="R36" s="12" t="n">
        <f aca="false">SUMPRODUCT($C$8:$K$8,$C18:$K18)/(SQRT(SUMSQ($C$8:$K$8))*SQRT(SUMSQ($C18:$K18)))</f>
        <v>0.59213377427656</v>
      </c>
      <c r="S36" s="12" t="n">
        <f aca="false">SUMPRODUCT($C$9:$K$9,$C18:$K18)/(SQRT(SUMSQ($C$9:$K$9))*SQRT(SUMSQ($C18:$K18)))</f>
        <v>0.41870180716054</v>
      </c>
      <c r="T36" s="12" t="n">
        <f aca="false">SUMPRODUCT($C$10:$K$10,$C18:$K18)/(SQRT(SUMSQ($C$10:$K$10))*SQRT(SUMSQ($C18:$K18)))</f>
        <v>0.728780029878843</v>
      </c>
      <c r="U36" s="12" t="n">
        <f aca="false">SUMPRODUCT($C$11:$K$11,$C18:$K18)/(SQRT(SUMSQ($C$11:$K$11))*SQRT(SUMSQ($C18:$K18)))</f>
        <v>0.704947130947694</v>
      </c>
      <c r="V36" s="12" t="n">
        <f aca="false">SUMPRODUCT($C$12:$K$12,$C18:$K18)/(SQRT(SUMSQ($C$12:$K$12))*SQRT(SUMSQ($C18:$K18)))</f>
        <v>0.585370206516827</v>
      </c>
      <c r="W36" s="12" t="n">
        <f aca="false">SUMPRODUCT($C$13:$K$13,$C18:$K18)/(SQRT(SUMSQ($C$13:$K$13))*SQRT(SUMSQ($C18:$K18)))</f>
        <v>0.279411831614053</v>
      </c>
      <c r="X36" s="12" t="n">
        <f aca="false">SUMPRODUCT($C$14:$K$14,$C18:$K18)/(SQRT(SUMSQ($C$14:$K$14))*SQRT(SUMSQ($C18:$K18)))</f>
        <v>0.664792013080454</v>
      </c>
      <c r="Y36" s="12" t="n">
        <f aca="false">SUMPRODUCT($C$15:$K$15,$C18:$K18)/(SQRT(SUMSQ($C$15:$K$15))*SQRT(SUMSQ($C18:$K18)))</f>
        <v>0.878055309775241</v>
      </c>
      <c r="Z36" s="12" t="n">
        <f aca="false">SUMPRODUCT($C$16:$K$16,$C18:$K18)/(SQRT(SUMSQ($C$16:$K$16))*SQRT(SUMSQ($C18:$K18)))</f>
        <v>0.906454041514745</v>
      </c>
      <c r="AA36" s="12" t="n">
        <f aca="false">SUMPRODUCT($C$17:$K$17,$C18:$K18)/(SQRT(SUMSQ($C$17:$K$17))*SQRT(SUMSQ($C18:$K18)))</f>
        <v>0.349515903335411</v>
      </c>
      <c r="AB36" s="12" t="n">
        <f aca="false">SUMPRODUCT($C$18:$K$18,$C18:$K18)/(SQRT(SUMSQ($C$18:$K$18))*SQRT(SUMSQ($C18:$K18)))</f>
        <v>1</v>
      </c>
    </row>
    <row r="37" customFormat="false" ht="15.75" hidden="false" customHeight="false" outlineLevel="0" collapsed="false"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customFormat="false" ht="15.75" hidden="false" customHeight="false" outlineLevel="0" collapsed="false">
      <c r="B38" s="1"/>
    </row>
    <row r="39" customFormat="false" ht="15.75" hidden="false" customHeight="false" outlineLevel="0" collapsed="false">
      <c r="E39" s="3" t="s">
        <v>67</v>
      </c>
      <c r="F39" s="3"/>
      <c r="G39" s="3"/>
      <c r="L39" s="13" t="s">
        <v>68</v>
      </c>
      <c r="M39" s="13" t="s">
        <v>69</v>
      </c>
      <c r="T39" s="1" t="s">
        <v>70</v>
      </c>
    </row>
    <row r="40" customFormat="false" ht="15.75" hidden="false" customHeight="false" outlineLevel="0" collapsed="false">
      <c r="B40" s="10" t="s">
        <v>18</v>
      </c>
      <c r="C40" s="0" t="n">
        <f aca="false">ABS(C$4-C5)</f>
        <v>1</v>
      </c>
      <c r="D40" s="0" t="n">
        <f aca="false">ABS(D$4-D5)</f>
        <v>1</v>
      </c>
      <c r="E40" s="0" t="n">
        <f aca="false">ABS(E$4-E5)</f>
        <v>0</v>
      </c>
      <c r="F40" s="0" t="n">
        <f aca="false">ABS(F$4-F5)</f>
        <v>0</v>
      </c>
      <c r="G40" s="0" t="n">
        <f aca="false">ABS(G$4-G5)</f>
        <v>4</v>
      </c>
      <c r="H40" s="0" t="n">
        <f aca="false">ABS(H$4-H5)</f>
        <v>3</v>
      </c>
      <c r="I40" s="0" t="n">
        <f aca="false">ABS(I$4-I5)</f>
        <v>3</v>
      </c>
      <c r="J40" s="0" t="n">
        <f aca="false">ABS(J$4-J5)</f>
        <v>5</v>
      </c>
      <c r="K40" s="0" t="n">
        <f aca="false">ABS(K$4-K5)</f>
        <v>19</v>
      </c>
      <c r="L40" s="14" t="n">
        <f aca="false">MAX(C40:K40)</f>
        <v>19</v>
      </c>
      <c r="M40" s="14" t="n">
        <f aca="false">SUM(C40:K40)</f>
        <v>36</v>
      </c>
      <c r="O40" s="10" t="s">
        <v>18</v>
      </c>
      <c r="P40" s="0" t="n">
        <f aca="false">ABS(C$4-C5)</f>
        <v>1</v>
      </c>
      <c r="Q40" s="0" t="n">
        <f aca="false">ABS(D$4-D5)</f>
        <v>1</v>
      </c>
      <c r="R40" s="0" t="n">
        <f aca="false">ABS(E$4-E5)</f>
        <v>0</v>
      </c>
      <c r="S40" s="0" t="n">
        <f aca="false">ABS(F$4-F5)</f>
        <v>0</v>
      </c>
      <c r="T40" s="0" t="n">
        <f aca="false">ABS(G$4-G5)</f>
        <v>4</v>
      </c>
      <c r="U40" s="0" t="n">
        <f aca="false">ABS(H$4-H5)</f>
        <v>3</v>
      </c>
      <c r="V40" s="0" t="n">
        <f aca="false">ABS(I$4-I5)</f>
        <v>3</v>
      </c>
      <c r="W40" s="0" t="n">
        <f aca="false">ABS(J$4-J5)</f>
        <v>5</v>
      </c>
      <c r="X40" s="0" t="n">
        <f aca="false">ABS(K$4-K5)</f>
        <v>19</v>
      </c>
    </row>
    <row r="41" customFormat="false" ht="15.75" hidden="false" customHeight="false" outlineLevel="0" collapsed="false">
      <c r="B41" s="10" t="s">
        <v>20</v>
      </c>
      <c r="C41" s="0" t="n">
        <f aca="false">ABS(C$4-C6)</f>
        <v>4</v>
      </c>
      <c r="D41" s="0" t="n">
        <f aca="false">ABS(D$4-D6)</f>
        <v>2</v>
      </c>
      <c r="E41" s="0" t="n">
        <f aca="false">ABS(E$4-E6)</f>
        <v>0</v>
      </c>
      <c r="F41" s="0" t="n">
        <f aca="false">ABS(F$4-F6)</f>
        <v>0</v>
      </c>
      <c r="G41" s="0" t="n">
        <f aca="false">ABS(G$4-G6)</f>
        <v>1</v>
      </c>
      <c r="H41" s="0" t="n">
        <f aca="false">ABS(H$4-H6)</f>
        <v>0</v>
      </c>
      <c r="I41" s="0" t="n">
        <f aca="false">ABS(I$4-I6)</f>
        <v>0</v>
      </c>
      <c r="J41" s="0" t="n">
        <f aca="false">ABS(J$4-J6)</f>
        <v>5</v>
      </c>
      <c r="K41" s="0" t="n">
        <f aca="false">ABS(K$4-K6)</f>
        <v>0</v>
      </c>
      <c r="L41" s="14" t="n">
        <f aca="false">MAX(C41:K41)</f>
        <v>5</v>
      </c>
      <c r="M41" s="14" t="n">
        <f aca="false">SUM(C41:K41)</f>
        <v>12</v>
      </c>
      <c r="O41" s="10" t="s">
        <v>20</v>
      </c>
      <c r="P41" s="0" t="n">
        <f aca="false">ABS(C$4-C6)</f>
        <v>4</v>
      </c>
      <c r="Q41" s="0" t="n">
        <f aca="false">ABS(D$4-D6)</f>
        <v>2</v>
      </c>
      <c r="R41" s="0" t="n">
        <f aca="false">ABS(E$4-E6)</f>
        <v>0</v>
      </c>
      <c r="S41" s="0" t="n">
        <f aca="false">ABS(F$4-F6)</f>
        <v>0</v>
      </c>
      <c r="T41" s="0" t="n">
        <f aca="false">ABS(G$4-G6)</f>
        <v>1</v>
      </c>
      <c r="U41" s="0" t="n">
        <f aca="false">ABS(H$4-H6)</f>
        <v>0</v>
      </c>
      <c r="V41" s="0" t="n">
        <f aca="false">ABS(I$4-I6)</f>
        <v>0</v>
      </c>
      <c r="W41" s="0" t="n">
        <f aca="false">ABS(J$4-J6)</f>
        <v>5</v>
      </c>
      <c r="X41" s="0" t="n">
        <f aca="false">ABS(K$4-K6)</f>
        <v>0</v>
      </c>
    </row>
    <row r="42" customFormat="false" ht="15.75" hidden="false" customHeight="false" outlineLevel="0" collapsed="false">
      <c r="B42" s="10" t="s">
        <v>22</v>
      </c>
      <c r="C42" s="0" t="n">
        <f aca="false">ABS(C$4-C7)</f>
        <v>5</v>
      </c>
      <c r="D42" s="0" t="n">
        <f aca="false">ABS(D$4-D7)</f>
        <v>1</v>
      </c>
      <c r="E42" s="0" t="n">
        <f aca="false">ABS(E$4-E7)</f>
        <v>1</v>
      </c>
      <c r="F42" s="0" t="n">
        <f aca="false">ABS(F$4-F7)</f>
        <v>0</v>
      </c>
      <c r="G42" s="0" t="n">
        <f aca="false">ABS(G$4-G7)</f>
        <v>1</v>
      </c>
      <c r="H42" s="0" t="n">
        <f aca="false">ABS(H$4-H7)</f>
        <v>1</v>
      </c>
      <c r="I42" s="0" t="n">
        <f aca="false">ABS(I$4-I7)</f>
        <v>0</v>
      </c>
      <c r="J42" s="0" t="n">
        <f aca="false">ABS(J$4-J7)</f>
        <v>4</v>
      </c>
      <c r="K42" s="0" t="n">
        <f aca="false">ABS(K$4-K7)</f>
        <v>0</v>
      </c>
      <c r="L42" s="14" t="n">
        <f aca="false">MAX(C42:K42)</f>
        <v>5</v>
      </c>
      <c r="M42" s="14" t="n">
        <f aca="false">SUM(C42:K42)</f>
        <v>13</v>
      </c>
      <c r="O42" s="10" t="s">
        <v>22</v>
      </c>
      <c r="P42" s="0" t="n">
        <f aca="false">ABS(C$4-C7)</f>
        <v>5</v>
      </c>
      <c r="Q42" s="0" t="n">
        <f aca="false">ABS(D$4-D7)</f>
        <v>1</v>
      </c>
      <c r="R42" s="0" t="n">
        <f aca="false">ABS(E$4-E7)</f>
        <v>1</v>
      </c>
      <c r="S42" s="0" t="n">
        <f aca="false">ABS(F$4-F7)</f>
        <v>0</v>
      </c>
      <c r="T42" s="0" t="n">
        <f aca="false">ABS(G$4-G7)</f>
        <v>1</v>
      </c>
      <c r="U42" s="0" t="n">
        <f aca="false">ABS(H$4-H7)</f>
        <v>1</v>
      </c>
      <c r="V42" s="0" t="n">
        <f aca="false">ABS(I$4-I7)</f>
        <v>0</v>
      </c>
      <c r="W42" s="0" t="n">
        <f aca="false">ABS(J$4-J7)</f>
        <v>4</v>
      </c>
      <c r="X42" s="0" t="n">
        <f aca="false">ABS(K$4-K7)</f>
        <v>0</v>
      </c>
    </row>
    <row r="43" customFormat="false" ht="15.75" hidden="false" customHeight="false" outlineLevel="0" collapsed="false">
      <c r="B43" s="10" t="s">
        <v>24</v>
      </c>
      <c r="C43" s="0" t="n">
        <f aca="false">ABS(C$4-C8)</f>
        <v>0</v>
      </c>
      <c r="D43" s="0" t="n">
        <f aca="false">ABS(D$4-D8)</f>
        <v>1</v>
      </c>
      <c r="E43" s="0" t="n">
        <f aca="false">ABS(E$4-E8)</f>
        <v>0</v>
      </c>
      <c r="F43" s="0" t="n">
        <f aca="false">ABS(F$4-F8)</f>
        <v>0</v>
      </c>
      <c r="G43" s="0" t="n">
        <f aca="false">ABS(G$4-G8)</f>
        <v>1</v>
      </c>
      <c r="H43" s="0" t="n">
        <f aca="false">ABS(H$4-H8)</f>
        <v>0</v>
      </c>
      <c r="I43" s="0" t="n">
        <f aca="false">ABS(I$4-I8)</f>
        <v>0</v>
      </c>
      <c r="J43" s="0" t="n">
        <f aca="false">ABS(J$4-J8)</f>
        <v>5</v>
      </c>
      <c r="K43" s="0" t="n">
        <f aca="false">ABS(K$4-K8)</f>
        <v>0</v>
      </c>
      <c r="L43" s="14" t="n">
        <f aca="false">MAX(C43:K43)</f>
        <v>5</v>
      </c>
      <c r="M43" s="14" t="n">
        <f aca="false">SUM(C43:K43)</f>
        <v>7</v>
      </c>
      <c r="O43" s="10" t="s">
        <v>24</v>
      </c>
      <c r="P43" s="0" t="n">
        <f aca="false">ABS(C$4-C8)</f>
        <v>0</v>
      </c>
      <c r="Q43" s="0" t="n">
        <f aca="false">ABS(D$4-D8)</f>
        <v>1</v>
      </c>
      <c r="R43" s="0" t="n">
        <f aca="false">ABS(E$4-E8)</f>
        <v>0</v>
      </c>
      <c r="S43" s="0" t="n">
        <f aca="false">ABS(F$4-F8)</f>
        <v>0</v>
      </c>
      <c r="T43" s="0" t="n">
        <f aca="false">ABS(G$4-G8)</f>
        <v>1</v>
      </c>
      <c r="U43" s="0" t="n">
        <f aca="false">ABS(H$4-H8)</f>
        <v>0</v>
      </c>
      <c r="V43" s="0" t="n">
        <f aca="false">ABS(I$4-I8)</f>
        <v>0</v>
      </c>
      <c r="W43" s="0" t="n">
        <f aca="false">ABS(J$4-J8)</f>
        <v>5</v>
      </c>
      <c r="X43" s="0" t="n">
        <f aca="false">ABS(K$4-K8)</f>
        <v>0</v>
      </c>
    </row>
    <row r="44" customFormat="false" ht="15.75" hidden="false" customHeight="false" outlineLevel="0" collapsed="false">
      <c r="B44" s="10" t="s">
        <v>26</v>
      </c>
      <c r="C44" s="0" t="n">
        <f aca="false">ABS(C$4-C9)</f>
        <v>4</v>
      </c>
      <c r="D44" s="0" t="n">
        <f aca="false">ABS(D$4-D9)</f>
        <v>1</v>
      </c>
      <c r="E44" s="0" t="n">
        <f aca="false">ABS(E$4-E9)</f>
        <v>0</v>
      </c>
      <c r="F44" s="0" t="n">
        <f aca="false">ABS(F$4-F9)</f>
        <v>2</v>
      </c>
      <c r="G44" s="0" t="n">
        <f aca="false">ABS(G$4-G9)</f>
        <v>1</v>
      </c>
      <c r="H44" s="0" t="n">
        <f aca="false">ABS(H$4-H9)</f>
        <v>0</v>
      </c>
      <c r="I44" s="0" t="n">
        <f aca="false">ABS(I$4-I9)</f>
        <v>0</v>
      </c>
      <c r="J44" s="0" t="n">
        <f aca="false">ABS(J$4-J9)</f>
        <v>5</v>
      </c>
      <c r="K44" s="0" t="n">
        <f aca="false">ABS(K$4-K9)</f>
        <v>0</v>
      </c>
      <c r="L44" s="14" t="n">
        <f aca="false">MAX(C44:K44)</f>
        <v>5</v>
      </c>
      <c r="M44" s="14" t="n">
        <f aca="false">SUM(C44:K44)</f>
        <v>13</v>
      </c>
      <c r="O44" s="10" t="s">
        <v>26</v>
      </c>
      <c r="P44" s="0" t="n">
        <f aca="false">ABS(C$4-C9)</f>
        <v>4</v>
      </c>
      <c r="Q44" s="0" t="n">
        <f aca="false">ABS(D$4-D9)</f>
        <v>1</v>
      </c>
      <c r="R44" s="0" t="n">
        <f aca="false">ABS(E$4-E9)</f>
        <v>0</v>
      </c>
      <c r="S44" s="0" t="n">
        <f aca="false">ABS(F$4-F9)</f>
        <v>2</v>
      </c>
      <c r="T44" s="0" t="n">
        <f aca="false">ABS(G$4-G9)</f>
        <v>1</v>
      </c>
      <c r="U44" s="0" t="n">
        <f aca="false">ABS(H$4-H9)</f>
        <v>0</v>
      </c>
      <c r="V44" s="0" t="n">
        <f aca="false">ABS(I$4-I9)</f>
        <v>0</v>
      </c>
      <c r="W44" s="0" t="n">
        <f aca="false">ABS(J$4-J9)</f>
        <v>5</v>
      </c>
      <c r="X44" s="0" t="n">
        <f aca="false">ABS(K$4-K9)</f>
        <v>0</v>
      </c>
    </row>
    <row r="45" customFormat="false" ht="15.75" hidden="false" customHeight="false" outlineLevel="0" collapsed="false">
      <c r="B45" s="10" t="s">
        <v>28</v>
      </c>
      <c r="C45" s="0" t="n">
        <f aca="false">ABS(C$4-C10)</f>
        <v>6</v>
      </c>
      <c r="D45" s="0" t="n">
        <f aca="false">ABS(D$4-D10)</f>
        <v>1</v>
      </c>
      <c r="E45" s="0" t="n">
        <f aca="false">ABS(E$4-E10)</f>
        <v>0</v>
      </c>
      <c r="F45" s="0" t="n">
        <f aca="false">ABS(F$4-F10)</f>
        <v>0</v>
      </c>
      <c r="G45" s="0" t="n">
        <f aca="false">ABS(G$4-G10)</f>
        <v>1</v>
      </c>
      <c r="H45" s="0" t="n">
        <f aca="false">ABS(H$4-H10)</f>
        <v>0</v>
      </c>
      <c r="I45" s="0" t="n">
        <f aca="false">ABS(I$4-I10)</f>
        <v>0</v>
      </c>
      <c r="J45" s="0" t="n">
        <f aca="false">ABS(J$4-J10)</f>
        <v>5</v>
      </c>
      <c r="K45" s="0" t="n">
        <f aca="false">ABS(K$4-K10)</f>
        <v>1</v>
      </c>
      <c r="L45" s="14" t="n">
        <f aca="false">MAX(C45:K45)</f>
        <v>6</v>
      </c>
      <c r="M45" s="14" t="n">
        <f aca="false">SUM(C45:K45)</f>
        <v>14</v>
      </c>
      <c r="O45" s="10" t="s">
        <v>28</v>
      </c>
      <c r="P45" s="0" t="n">
        <f aca="false">ABS(C$4-C10)</f>
        <v>6</v>
      </c>
      <c r="Q45" s="0" t="n">
        <f aca="false">ABS(D$4-D10)</f>
        <v>1</v>
      </c>
      <c r="R45" s="0" t="n">
        <f aca="false">ABS(E$4-E10)</f>
        <v>0</v>
      </c>
      <c r="S45" s="0" t="n">
        <f aca="false">ABS(F$4-F10)</f>
        <v>0</v>
      </c>
      <c r="T45" s="0" t="n">
        <f aca="false">ABS(G$4-G10)</f>
        <v>1</v>
      </c>
      <c r="U45" s="0" t="n">
        <f aca="false">ABS(H$4-H10)</f>
        <v>0</v>
      </c>
      <c r="V45" s="0" t="n">
        <f aca="false">ABS(I$4-I10)</f>
        <v>0</v>
      </c>
      <c r="W45" s="0" t="n">
        <f aca="false">ABS(J$4-J10)</f>
        <v>5</v>
      </c>
      <c r="X45" s="0" t="n">
        <f aca="false">ABS(K$4-K10)</f>
        <v>1</v>
      </c>
    </row>
    <row r="46" customFormat="false" ht="15.75" hidden="false" customHeight="false" outlineLevel="0" collapsed="false">
      <c r="B46" s="10" t="s">
        <v>30</v>
      </c>
      <c r="C46" s="0" t="n">
        <f aca="false">ABS(C$4-C11)</f>
        <v>2</v>
      </c>
      <c r="D46" s="0" t="n">
        <f aca="false">ABS(D$4-D11)</f>
        <v>1</v>
      </c>
      <c r="E46" s="0" t="n">
        <f aca="false">ABS(E$4-E11)</f>
        <v>0</v>
      </c>
      <c r="F46" s="0" t="n">
        <f aca="false">ABS(F$4-F11)</f>
        <v>0</v>
      </c>
      <c r="G46" s="0" t="n">
        <f aca="false">ABS(G$4-G11)</f>
        <v>2</v>
      </c>
      <c r="H46" s="0" t="n">
        <f aca="false">ABS(H$4-H11)</f>
        <v>0</v>
      </c>
      <c r="I46" s="0" t="n">
        <f aca="false">ABS(I$4-I11)</f>
        <v>0</v>
      </c>
      <c r="J46" s="0" t="n">
        <f aca="false">ABS(J$4-J11)</f>
        <v>2</v>
      </c>
      <c r="K46" s="0" t="n">
        <f aca="false">ABS(K$4-K11)</f>
        <v>1</v>
      </c>
      <c r="L46" s="14" t="n">
        <f aca="false">MAX(C46:K46)</f>
        <v>2</v>
      </c>
      <c r="M46" s="14" t="n">
        <f aca="false">SUM(C46:K46)</f>
        <v>8</v>
      </c>
      <c r="O46" s="10" t="s">
        <v>30</v>
      </c>
      <c r="P46" s="0" t="n">
        <f aca="false">ABS(C$4-C11)</f>
        <v>2</v>
      </c>
      <c r="Q46" s="0" t="n">
        <f aca="false">ABS(D$4-D11)</f>
        <v>1</v>
      </c>
      <c r="R46" s="0" t="n">
        <f aca="false">ABS(E$4-E11)</f>
        <v>0</v>
      </c>
      <c r="S46" s="0" t="n">
        <f aca="false">ABS(F$4-F11)</f>
        <v>0</v>
      </c>
      <c r="T46" s="0" t="n">
        <f aca="false">ABS(G$4-G11)</f>
        <v>2</v>
      </c>
      <c r="U46" s="0" t="n">
        <f aca="false">ABS(H$4-H11)</f>
        <v>0</v>
      </c>
      <c r="V46" s="0" t="n">
        <f aca="false">ABS(I$4-I11)</f>
        <v>0</v>
      </c>
      <c r="W46" s="0" t="n">
        <f aca="false">ABS(J$4-J11)</f>
        <v>2</v>
      </c>
      <c r="X46" s="0" t="n">
        <f aca="false">ABS(K$4-K11)</f>
        <v>1</v>
      </c>
    </row>
    <row r="47" customFormat="false" ht="15.75" hidden="false" customHeight="false" outlineLevel="0" collapsed="false">
      <c r="B47" s="10" t="s">
        <v>32</v>
      </c>
      <c r="C47" s="0" t="n">
        <f aca="false">ABS(C$4-C12)</f>
        <v>3</v>
      </c>
      <c r="D47" s="0" t="n">
        <f aca="false">ABS(D$4-D12)</f>
        <v>1</v>
      </c>
      <c r="E47" s="0" t="n">
        <f aca="false">ABS(E$4-E12)</f>
        <v>0</v>
      </c>
      <c r="F47" s="0" t="n">
        <f aca="false">ABS(F$4-F12)</f>
        <v>0</v>
      </c>
      <c r="G47" s="0" t="n">
        <f aca="false">ABS(G$4-G12)</f>
        <v>4</v>
      </c>
      <c r="H47" s="0" t="n">
        <f aca="false">ABS(H$4-H12)</f>
        <v>0</v>
      </c>
      <c r="I47" s="0" t="n">
        <f aca="false">ABS(I$4-I12)</f>
        <v>0</v>
      </c>
      <c r="J47" s="0" t="n">
        <f aca="false">ABS(J$4-J12)</f>
        <v>2</v>
      </c>
      <c r="K47" s="0" t="n">
        <f aca="false">ABS(K$4-K12)</f>
        <v>0</v>
      </c>
      <c r="L47" s="14" t="n">
        <f aca="false">MAX(C47:K47)</f>
        <v>4</v>
      </c>
      <c r="M47" s="14" t="n">
        <f aca="false">SUM(C47:K47)</f>
        <v>10</v>
      </c>
      <c r="O47" s="10" t="s">
        <v>32</v>
      </c>
      <c r="P47" s="0" t="n">
        <f aca="false">ABS(C$4-C12)</f>
        <v>3</v>
      </c>
      <c r="Q47" s="0" t="n">
        <f aca="false">ABS(D$4-D12)</f>
        <v>1</v>
      </c>
      <c r="R47" s="0" t="n">
        <f aca="false">ABS(E$4-E12)</f>
        <v>0</v>
      </c>
      <c r="S47" s="0" t="n">
        <f aca="false">ABS(F$4-F12)</f>
        <v>0</v>
      </c>
      <c r="T47" s="0" t="n">
        <f aca="false">ABS(G$4-G12)</f>
        <v>4</v>
      </c>
      <c r="U47" s="0" t="n">
        <f aca="false">ABS(H$4-H12)</f>
        <v>0</v>
      </c>
      <c r="V47" s="0" t="n">
        <f aca="false">ABS(I$4-I12)</f>
        <v>0</v>
      </c>
      <c r="W47" s="0" t="n">
        <f aca="false">ABS(J$4-J12)</f>
        <v>2</v>
      </c>
      <c r="X47" s="0" t="n">
        <f aca="false">ABS(K$4-K12)</f>
        <v>0</v>
      </c>
    </row>
    <row r="48" customFormat="false" ht="15.75" hidden="false" customHeight="false" outlineLevel="0" collapsed="false">
      <c r="B48" s="10" t="s">
        <v>34</v>
      </c>
      <c r="C48" s="0" t="n">
        <f aca="false">ABS(C$4-C13)</f>
        <v>4</v>
      </c>
      <c r="D48" s="0" t="n">
        <f aca="false">ABS(D$4-D13)</f>
        <v>1</v>
      </c>
      <c r="E48" s="0" t="n">
        <f aca="false">ABS(E$4-E13)</f>
        <v>1</v>
      </c>
      <c r="F48" s="0" t="n">
        <f aca="false">ABS(F$4-F13)</f>
        <v>0</v>
      </c>
      <c r="G48" s="0" t="n">
        <f aca="false">ABS(G$4-G13)</f>
        <v>0</v>
      </c>
      <c r="H48" s="0" t="n">
        <f aca="false">ABS(H$4-H13)</f>
        <v>4</v>
      </c>
      <c r="I48" s="0" t="n">
        <f aca="false">ABS(I$4-I13)</f>
        <v>1</v>
      </c>
      <c r="J48" s="0" t="n">
        <f aca="false">ABS(J$4-J13)</f>
        <v>8</v>
      </c>
      <c r="K48" s="0" t="n">
        <f aca="false">ABS(K$4-K13)</f>
        <v>0</v>
      </c>
      <c r="L48" s="14" t="n">
        <f aca="false">MAX(C48:K48)</f>
        <v>8</v>
      </c>
      <c r="M48" s="14" t="n">
        <f aca="false">SUM(C48:K48)</f>
        <v>19</v>
      </c>
      <c r="O48" s="10" t="s">
        <v>34</v>
      </c>
      <c r="P48" s="0" t="n">
        <f aca="false">ABS(C$4-C13)</f>
        <v>4</v>
      </c>
      <c r="Q48" s="0" t="n">
        <f aca="false">ABS(D$4-D13)</f>
        <v>1</v>
      </c>
      <c r="R48" s="0" t="n">
        <f aca="false">ABS(E$4-E13)</f>
        <v>1</v>
      </c>
      <c r="S48" s="0" t="n">
        <f aca="false">ABS(F$4-F13)</f>
        <v>0</v>
      </c>
      <c r="T48" s="0" t="n">
        <f aca="false">ABS(G$4-G13)</f>
        <v>0</v>
      </c>
      <c r="U48" s="0" t="n">
        <f aca="false">ABS(H$4-H13)</f>
        <v>4</v>
      </c>
      <c r="V48" s="0" t="n">
        <f aca="false">ABS(I$4-I13)</f>
        <v>1</v>
      </c>
      <c r="W48" s="0" t="n">
        <f aca="false">ABS(J$4-J13)</f>
        <v>8</v>
      </c>
      <c r="X48" s="0" t="n">
        <f aca="false">ABS(K$4-K13)</f>
        <v>0</v>
      </c>
    </row>
    <row r="49" customFormat="false" ht="15.75" hidden="false" customHeight="false" outlineLevel="0" collapsed="false">
      <c r="B49" s="10" t="s">
        <v>36</v>
      </c>
      <c r="C49" s="0" t="n">
        <f aca="false">ABS(C$4-C14)</f>
        <v>5</v>
      </c>
      <c r="D49" s="0" t="n">
        <f aca="false">ABS(D$4-D14)</f>
        <v>4</v>
      </c>
      <c r="E49" s="0" t="n">
        <f aca="false">ABS(E$4-E14)</f>
        <v>0</v>
      </c>
      <c r="F49" s="0" t="n">
        <f aca="false">ABS(F$4-F14)</f>
        <v>0</v>
      </c>
      <c r="G49" s="0" t="n">
        <f aca="false">ABS(G$4-G14)</f>
        <v>0</v>
      </c>
      <c r="H49" s="0" t="n">
        <f aca="false">ABS(H$4-H14)</f>
        <v>4</v>
      </c>
      <c r="I49" s="0" t="n">
        <f aca="false">ABS(I$4-I14)</f>
        <v>4</v>
      </c>
      <c r="J49" s="0" t="n">
        <f aca="false">ABS(J$4-J14)</f>
        <v>19</v>
      </c>
      <c r="K49" s="0" t="n">
        <f aca="false">ABS(K$4-K14)</f>
        <v>9</v>
      </c>
      <c r="L49" s="14" t="n">
        <f aca="false">MAX(C49:K49)</f>
        <v>19</v>
      </c>
      <c r="M49" s="14" t="n">
        <f aca="false">SUM(C49:K49)</f>
        <v>45</v>
      </c>
      <c r="O49" s="10" t="s">
        <v>36</v>
      </c>
      <c r="P49" s="0" t="n">
        <f aca="false">ABS(C$4-C14)</f>
        <v>5</v>
      </c>
      <c r="Q49" s="0" t="n">
        <f aca="false">ABS(D$4-D14)</f>
        <v>4</v>
      </c>
      <c r="R49" s="0" t="n">
        <f aca="false">ABS(E$4-E14)</f>
        <v>0</v>
      </c>
      <c r="S49" s="0" t="n">
        <f aca="false">ABS(F$4-F14)</f>
        <v>0</v>
      </c>
      <c r="T49" s="0" t="n">
        <f aca="false">ABS(G$4-G14)</f>
        <v>0</v>
      </c>
      <c r="U49" s="0" t="n">
        <f aca="false">ABS(H$4-H14)</f>
        <v>4</v>
      </c>
      <c r="V49" s="0" t="n">
        <f aca="false">ABS(I$4-I14)</f>
        <v>4</v>
      </c>
      <c r="W49" s="0" t="n">
        <f aca="false">ABS(J$4-J14)</f>
        <v>19</v>
      </c>
      <c r="X49" s="0" t="n">
        <f aca="false">ABS(K$4-K14)</f>
        <v>9</v>
      </c>
    </row>
    <row r="50" customFormat="false" ht="15.75" hidden="false" customHeight="false" outlineLevel="0" collapsed="false">
      <c r="B50" s="10" t="s">
        <v>38</v>
      </c>
      <c r="C50" s="0" t="n">
        <f aca="false">ABS(C$4-C15)</f>
        <v>3</v>
      </c>
      <c r="D50" s="0" t="n">
        <f aca="false">ABS(D$4-D15)</f>
        <v>1</v>
      </c>
      <c r="E50" s="0" t="n">
        <f aca="false">ABS(E$4-E15)</f>
        <v>0</v>
      </c>
      <c r="F50" s="0" t="n">
        <f aca="false">ABS(F$4-F15)</f>
        <v>0</v>
      </c>
      <c r="G50" s="0" t="n">
        <f aca="false">ABS(G$4-G15)</f>
        <v>2</v>
      </c>
      <c r="H50" s="0" t="n">
        <f aca="false">ABS(H$4-H15)</f>
        <v>0</v>
      </c>
      <c r="I50" s="0" t="n">
        <f aca="false">ABS(I$4-I15)</f>
        <v>4</v>
      </c>
      <c r="J50" s="0" t="n">
        <f aca="false">ABS(J$4-J15)</f>
        <v>5</v>
      </c>
      <c r="K50" s="0" t="n">
        <f aca="false">ABS(K$4-K15)</f>
        <v>11</v>
      </c>
      <c r="L50" s="14" t="n">
        <f aca="false">MAX(C50:K50)</f>
        <v>11</v>
      </c>
      <c r="M50" s="14" t="n">
        <f aca="false">SUM(C50:K50)</f>
        <v>26</v>
      </c>
      <c r="O50" s="10" t="s">
        <v>38</v>
      </c>
      <c r="P50" s="0" t="n">
        <f aca="false">ABS(C$4-C15)</f>
        <v>3</v>
      </c>
      <c r="Q50" s="0" t="n">
        <f aca="false">ABS(D$4-D15)</f>
        <v>1</v>
      </c>
      <c r="R50" s="0" t="n">
        <f aca="false">ABS(E$4-E15)</f>
        <v>0</v>
      </c>
      <c r="S50" s="0" t="n">
        <f aca="false">ABS(F$4-F15)</f>
        <v>0</v>
      </c>
      <c r="T50" s="0" t="n">
        <f aca="false">ABS(G$4-G15)</f>
        <v>2</v>
      </c>
      <c r="U50" s="0" t="n">
        <f aca="false">ABS(H$4-H15)</f>
        <v>0</v>
      </c>
      <c r="V50" s="0" t="n">
        <f aca="false">ABS(I$4-I15)</f>
        <v>4</v>
      </c>
      <c r="W50" s="0" t="n">
        <f aca="false">ABS(J$4-J15)</f>
        <v>5</v>
      </c>
      <c r="X50" s="0" t="n">
        <f aca="false">ABS(K$4-K15)</f>
        <v>11</v>
      </c>
    </row>
    <row r="51" customFormat="false" ht="15.75" hidden="false" customHeight="false" outlineLevel="0" collapsed="false">
      <c r="B51" s="10" t="s">
        <v>40</v>
      </c>
      <c r="C51" s="0" t="n">
        <f aca="false">ABS(C$4-C16)</f>
        <v>0</v>
      </c>
      <c r="D51" s="0" t="n">
        <f aca="false">ABS(D$4-D16)</f>
        <v>1</v>
      </c>
      <c r="E51" s="0" t="n">
        <f aca="false">ABS(E$4-E16)</f>
        <v>0</v>
      </c>
      <c r="F51" s="0" t="n">
        <f aca="false">ABS(F$4-F16)</f>
        <v>0</v>
      </c>
      <c r="G51" s="0" t="n">
        <f aca="false">ABS(G$4-G16)</f>
        <v>1</v>
      </c>
      <c r="H51" s="0" t="n">
        <f aca="false">ABS(H$4-H16)</f>
        <v>0</v>
      </c>
      <c r="I51" s="0" t="n">
        <f aca="false">ABS(I$4-I16)</f>
        <v>5</v>
      </c>
      <c r="J51" s="0" t="n">
        <f aca="false">ABS(J$4-J16)</f>
        <v>5</v>
      </c>
      <c r="K51" s="0" t="n">
        <f aca="false">ABS(K$4-K16)</f>
        <v>6</v>
      </c>
      <c r="L51" s="14" t="n">
        <f aca="false">MAX(C51:K51)</f>
        <v>6</v>
      </c>
      <c r="M51" s="14" t="n">
        <f aca="false">SUM(C51:K51)</f>
        <v>18</v>
      </c>
      <c r="O51" s="10" t="s">
        <v>40</v>
      </c>
      <c r="P51" s="0" t="n">
        <f aca="false">ABS(C$4-C16)</f>
        <v>0</v>
      </c>
      <c r="Q51" s="0" t="n">
        <f aca="false">ABS(D$4-D16)</f>
        <v>1</v>
      </c>
      <c r="R51" s="0" t="n">
        <f aca="false">ABS(E$4-E16)</f>
        <v>0</v>
      </c>
      <c r="S51" s="0" t="n">
        <f aca="false">ABS(F$4-F16)</f>
        <v>0</v>
      </c>
      <c r="T51" s="0" t="n">
        <f aca="false">ABS(G$4-G16)</f>
        <v>1</v>
      </c>
      <c r="U51" s="0" t="n">
        <f aca="false">ABS(H$4-H16)</f>
        <v>0</v>
      </c>
      <c r="V51" s="0" t="n">
        <f aca="false">ABS(I$4-I16)</f>
        <v>5</v>
      </c>
      <c r="W51" s="0" t="n">
        <f aca="false">ABS(J$4-J16)</f>
        <v>5</v>
      </c>
      <c r="X51" s="0" t="n">
        <f aca="false">ABS(K$4-K16)</f>
        <v>6</v>
      </c>
    </row>
    <row r="52" customFormat="false" ht="15.75" hidden="false" customHeight="false" outlineLevel="0" collapsed="false">
      <c r="B52" s="10" t="s">
        <v>42</v>
      </c>
      <c r="C52" s="0" t="n">
        <f aca="false">ABS(C$4-C17)</f>
        <v>3</v>
      </c>
      <c r="D52" s="0" t="n">
        <f aca="false">ABS(D$4-D17)</f>
        <v>1</v>
      </c>
      <c r="E52" s="0" t="n">
        <f aca="false">ABS(E$4-E17)</f>
        <v>0</v>
      </c>
      <c r="F52" s="0" t="n">
        <f aca="false">ABS(F$4-F17)</f>
        <v>0</v>
      </c>
      <c r="G52" s="0" t="n">
        <f aca="false">ABS(G$4-G17)</f>
        <v>1</v>
      </c>
      <c r="H52" s="0" t="n">
        <f aca="false">ABS(H$4-H17)</f>
        <v>0</v>
      </c>
      <c r="I52" s="0" t="n">
        <f aca="false">ABS(I$4-I17)</f>
        <v>0</v>
      </c>
      <c r="J52" s="0" t="n">
        <f aca="false">ABS(J$4-J17)</f>
        <v>24</v>
      </c>
      <c r="K52" s="0" t="n">
        <f aca="false">ABS(K$4-K17)</f>
        <v>0</v>
      </c>
      <c r="L52" s="14" t="n">
        <f aca="false">MAX(C52:K52)</f>
        <v>24</v>
      </c>
      <c r="M52" s="14" t="n">
        <f aca="false">SUM(C52:K52)</f>
        <v>29</v>
      </c>
      <c r="O52" s="10" t="s">
        <v>42</v>
      </c>
      <c r="P52" s="0" t="n">
        <f aca="false">ABS(C$4-C17)</f>
        <v>3</v>
      </c>
      <c r="Q52" s="0" t="n">
        <f aca="false">ABS(D$4-D17)</f>
        <v>1</v>
      </c>
      <c r="R52" s="0" t="n">
        <f aca="false">ABS(E$4-E17)</f>
        <v>0</v>
      </c>
      <c r="S52" s="0" t="n">
        <f aca="false">ABS(F$4-F17)</f>
        <v>0</v>
      </c>
      <c r="T52" s="0" t="n">
        <f aca="false">ABS(G$4-G17)</f>
        <v>1</v>
      </c>
      <c r="U52" s="0" t="n">
        <f aca="false">ABS(H$4-H17)</f>
        <v>0</v>
      </c>
      <c r="V52" s="0" t="n">
        <f aca="false">ABS(I$4-I17)</f>
        <v>0</v>
      </c>
      <c r="W52" s="0" t="n">
        <f aca="false">ABS(J$4-J17)</f>
        <v>24</v>
      </c>
      <c r="X52" s="0" t="n">
        <f aca="false">ABS(K$4-K17)</f>
        <v>0</v>
      </c>
    </row>
    <row r="53" customFormat="false" ht="15.75" hidden="false" customHeight="false" outlineLevel="0" collapsed="false">
      <c r="B53" s="10" t="s">
        <v>44</v>
      </c>
      <c r="C53" s="0" t="n">
        <f aca="false">ABS(C$4-C18)</f>
        <v>7</v>
      </c>
      <c r="D53" s="0" t="n">
        <f aca="false">ABS(D$4-D18)</f>
        <v>3</v>
      </c>
      <c r="E53" s="0" t="n">
        <f aca="false">ABS(E$4-E18)</f>
        <v>0</v>
      </c>
      <c r="F53" s="0" t="n">
        <f aca="false">ABS(F$4-F18)</f>
        <v>0</v>
      </c>
      <c r="G53" s="0" t="n">
        <f aca="false">ABS(G$4-G18)</f>
        <v>2</v>
      </c>
      <c r="H53" s="0" t="n">
        <f aca="false">ABS(H$4-H18)</f>
        <v>0</v>
      </c>
      <c r="I53" s="0" t="n">
        <f aca="false">ABS(I$4-I18)</f>
        <v>4</v>
      </c>
      <c r="J53" s="0" t="n">
        <f aca="false">ABS(J$4-J18)</f>
        <v>1</v>
      </c>
      <c r="K53" s="0" t="n">
        <f aca="false">ABS(K$4-K18)</f>
        <v>16</v>
      </c>
      <c r="L53" s="14" t="n">
        <f aca="false">MAX(C53:K53)</f>
        <v>16</v>
      </c>
      <c r="M53" s="14" t="n">
        <f aca="false">SUM(C53:K53)</f>
        <v>33</v>
      </c>
      <c r="O53" s="10" t="s">
        <v>44</v>
      </c>
      <c r="P53" s="0" t="n">
        <f aca="false">ABS(C$4-C18)</f>
        <v>7</v>
      </c>
      <c r="Q53" s="0" t="n">
        <f aca="false">ABS(D$4-D18)</f>
        <v>3</v>
      </c>
      <c r="R53" s="0" t="n">
        <f aca="false">ABS(E$4-E18)</f>
        <v>0</v>
      </c>
      <c r="S53" s="0" t="n">
        <f aca="false">ABS(F$4-F18)</f>
        <v>0</v>
      </c>
      <c r="T53" s="0" t="n">
        <f aca="false">ABS(G$4-G18)</f>
        <v>2</v>
      </c>
      <c r="U53" s="0" t="n">
        <f aca="false">ABS(H$4-H18)</f>
        <v>0</v>
      </c>
      <c r="V53" s="0" t="n">
        <f aca="false">ABS(I$4-I18)</f>
        <v>4</v>
      </c>
      <c r="W53" s="0" t="n">
        <f aca="false">ABS(J$4-J18)</f>
        <v>1</v>
      </c>
      <c r="X53" s="0" t="n">
        <f aca="false">ABS(K$4-K18)</f>
        <v>16</v>
      </c>
    </row>
    <row r="54" customFormat="false" ht="15.75" hidden="false" customHeight="false" outlineLevel="0" collapsed="false">
      <c r="G54" s="15" t="s">
        <v>71</v>
      </c>
      <c r="H54" s="15"/>
      <c r="I54" s="15"/>
      <c r="J54" s="15"/>
      <c r="K54" s="15"/>
      <c r="L54" s="15"/>
    </row>
    <row r="55" customFormat="false" ht="13.8" hidden="false" customHeight="false" outlineLevel="0" collapsed="false">
      <c r="C55" s="13" t="s">
        <v>72</v>
      </c>
      <c r="D55" s="8" t="s">
        <v>73</v>
      </c>
      <c r="E55" s="13" t="s">
        <v>68</v>
      </c>
      <c r="F55" s="8" t="s">
        <v>69</v>
      </c>
      <c r="G55" s="13" t="n">
        <v>3</v>
      </c>
      <c r="H55" s="13" t="n">
        <v>5</v>
      </c>
      <c r="I55" s="13" t="n">
        <v>5</v>
      </c>
      <c r="J55" s="13" t="n">
        <v>3</v>
      </c>
      <c r="K55" s="13" t="n">
        <v>3</v>
      </c>
      <c r="L55" s="13" t="n">
        <v>3</v>
      </c>
    </row>
    <row r="56" customFormat="false" ht="13.8" hidden="false" customHeight="false" outlineLevel="0" collapsed="false">
      <c r="B56" s="8" t="s">
        <v>49</v>
      </c>
      <c r="C56" s="0" t="n">
        <v>0</v>
      </c>
      <c r="D56" s="0" t="n">
        <v>1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</row>
    <row r="57" customFormat="false" ht="13.8" hidden="false" customHeight="false" outlineLevel="0" collapsed="false">
      <c r="B57" s="8" t="s">
        <v>50</v>
      </c>
      <c r="C57" s="16" t="n">
        <f aca="false">P5</f>
        <v>20.5426385841741</v>
      </c>
      <c r="D57" s="17" t="n">
        <f aca="false">N23</f>
        <v>0.27821368089526</v>
      </c>
      <c r="E57" s="14" t="n">
        <f aca="false">L40</f>
        <v>19</v>
      </c>
      <c r="F57" s="18" t="n">
        <f aca="false">M40</f>
        <v>36</v>
      </c>
      <c r="G57" s="19" t="n">
        <f aca="false">POWER(POWER($P40,G$55)+POWER($Q40,G$55)+POWER($R40,G$55)+POWER($S40,G$55)+POWER($T40,G$55)+POWER($U40,G$55)+POWER($V40,G$55)+POWER($W40,G$55)+POWER($X40,G$55),1/H$55)</f>
        <v>5.89251355928419</v>
      </c>
      <c r="H57" s="19"/>
      <c r="I57" s="19" t="n">
        <f aca="false">POWER(POWER($P40,I$55)+POWER($Q40,I$55)+POWER($R40,I$55)+POWER($S40,I$55)+POWER($T40,I$55)+POWER($U40,I$55)+POWER($V40,I$55)+POWER($W40,I$55)+POWER($X40,I$55),1/J$55)</f>
        <v>135.371377970411</v>
      </c>
      <c r="J57" s="19"/>
      <c r="K57" s="19" t="n">
        <f aca="false">POWER(POWER($P40,K$55)+POWER($Q40,K$55)+POWER($R40,K$55)+POWER($S40,K$55)+POWER($T40,K$55)+POWER($U40,K$55)+POWER($V40,K$55)+POWER($W40,K$55)+POWER($X40,K$55),1/L$55)</f>
        <v>19.2235821348213</v>
      </c>
      <c r="L57" s="19"/>
    </row>
    <row r="58" customFormat="false" ht="13.8" hidden="false" customHeight="false" outlineLevel="0" collapsed="false">
      <c r="B58" s="8" t="s">
        <v>51</v>
      </c>
      <c r="C58" s="16" t="n">
        <f aca="false">P6</f>
        <v>6.78232998312527</v>
      </c>
      <c r="D58" s="17" t="n">
        <f aca="false">N24</f>
        <v>0.51946248164932</v>
      </c>
      <c r="E58" s="14" t="n">
        <f aca="false">L41</f>
        <v>5</v>
      </c>
      <c r="F58" s="18" t="n">
        <f aca="false">M41</f>
        <v>12</v>
      </c>
      <c r="G58" s="19" t="n">
        <f aca="false">POWER(POWER($P41,G$55)+POWER($Q41,G$55)+POWER($R41,G$55)+POWER($S41,G$55)+POWER($T41,G$55)+POWER($U41,G$55)+POWER($V41,G$55)+POWER($W41,G$55)+POWER($X41,G$55),1/H$55)</f>
        <v>2.87960578951619</v>
      </c>
      <c r="H58" s="19"/>
      <c r="I58" s="19" t="n">
        <f aca="false">POWER(POWER($P41,I$55)+POWER($Q41,I$55)+POWER($R41,I$55)+POWER($S41,I$55)+POWER($T41,I$55)+POWER($U41,I$55)+POWER($V41,I$55)+POWER($W41,I$55)+POWER($X41,I$55),1/J$55)</f>
        <v>16.1112044738501</v>
      </c>
      <c r="J58" s="19"/>
      <c r="K58" s="19" t="n">
        <f aca="false">POWER(POWER($P41,K$55)+POWER($Q41,K$55)+POWER($R41,K$55)+POWER($S41,K$55)+POWER($T41,K$55)+POWER($U41,K$55)+POWER($V41,K$55)+POWER($W41,K$55)+POWER($X41,K$55),1/L$55)</f>
        <v>5.82847668325146</v>
      </c>
      <c r="L58" s="19"/>
    </row>
    <row r="59" customFormat="false" ht="13.8" hidden="false" customHeight="false" outlineLevel="0" collapsed="false">
      <c r="B59" s="8" t="s">
        <v>52</v>
      </c>
      <c r="C59" s="16" t="n">
        <f aca="false">P7</f>
        <v>6.70820393249937</v>
      </c>
      <c r="D59" s="17" t="n">
        <f aca="false">N25</f>
        <v>0.692934867183583</v>
      </c>
      <c r="E59" s="14" t="n">
        <f aca="false">L42</f>
        <v>5</v>
      </c>
      <c r="F59" s="18" t="n">
        <f aca="false">M42</f>
        <v>13</v>
      </c>
      <c r="G59" s="19" t="n">
        <f aca="false">POWER(POWER($P42,G$55)+POWER($Q42,G$55)+POWER($R42,G$55)+POWER($S42,G$55)+POWER($T42,G$55)+POWER($U42,G$55)+POWER($V42,G$55)+POWER($W42,G$55)+POWER($X42,G$55),1/H$55)</f>
        <v>2.86491315633112</v>
      </c>
      <c r="H59" s="19"/>
      <c r="I59" s="19" t="n">
        <f aca="false">POWER(POWER($P42,I$55)+POWER($Q42,I$55)+POWER($R42,I$55)+POWER($S42,I$55)+POWER($T42,I$55)+POWER($U42,I$55)+POWER($V42,I$55)+POWER($W42,I$55)+POWER($X42,I$55),1/J$55)</f>
        <v>16.0738771107704</v>
      </c>
      <c r="J59" s="19"/>
      <c r="K59" s="19" t="n">
        <f aca="false">POWER(POWER($P42,K$55)+POWER($Q42,K$55)+POWER($R42,K$55)+POWER($S42,K$55)+POWER($T42,K$55)+POWER($U42,K$55)+POWER($V42,K$55)+POWER($W42,K$55)+POWER($X42,K$55),1/L$55)</f>
        <v>5.77899656515213</v>
      </c>
      <c r="L59" s="19"/>
    </row>
    <row r="60" customFormat="false" ht="13.8" hidden="false" customHeight="false" outlineLevel="0" collapsed="false">
      <c r="B60" s="8" t="s">
        <v>53</v>
      </c>
      <c r="C60" s="16" t="n">
        <f aca="false">P8</f>
        <v>5.19615242270663</v>
      </c>
      <c r="D60" s="17" t="n">
        <f aca="false">N26</f>
        <v>0.755928946018454</v>
      </c>
      <c r="E60" s="14" t="n">
        <f aca="false">L43</f>
        <v>5</v>
      </c>
      <c r="F60" s="18" t="n">
        <f aca="false">M43</f>
        <v>7</v>
      </c>
      <c r="G60" s="19" t="n">
        <f aca="false">POWER(POWER($P43,G$55)+POWER($Q43,G$55)+POWER($R43,G$55)+POWER($S43,G$55)+POWER($T43,G$55)+POWER($U43,G$55)+POWER($V43,G$55)+POWER($W43,G$55)+POWER($X43,G$55),1/H$55)</f>
        <v>2.6348794127706</v>
      </c>
      <c r="H60" s="19"/>
      <c r="I60" s="19" t="n">
        <f aca="false">POWER(POWER($P43,I$55)+POWER($Q43,I$55)+POWER($R43,I$55)+POWER($S43,I$55)+POWER($T43,I$55)+POWER($U43,I$55)+POWER($V43,I$55)+POWER($W43,I$55)+POWER($X43,I$55),1/J$55)</f>
        <v>14.6232069781784</v>
      </c>
      <c r="J60" s="19"/>
      <c r="K60" s="19" t="n">
        <f aca="false">POWER(POWER($P43,K$55)+POWER($Q43,K$55)+POWER($R43,K$55)+POWER($S43,K$55)+POWER($T43,K$55)+POWER($U43,K$55)+POWER($V43,K$55)+POWER($W43,K$55)+POWER($X43,K$55),1/L$55)</f>
        <v>5.02652569531348</v>
      </c>
      <c r="L60" s="19"/>
    </row>
    <row r="61" customFormat="false" ht="13.8" hidden="false" customHeight="false" outlineLevel="0" collapsed="false">
      <c r="B61" s="8" t="s">
        <v>54</v>
      </c>
      <c r="C61" s="16" t="n">
        <f aca="false">P9</f>
        <v>6.85565460040104</v>
      </c>
      <c r="D61" s="17" t="n">
        <f aca="false">N27</f>
        <v>0.534522483824849</v>
      </c>
      <c r="E61" s="14" t="n">
        <f aca="false">L44</f>
        <v>5</v>
      </c>
      <c r="F61" s="18" t="n">
        <f aca="false">M44</f>
        <v>13</v>
      </c>
      <c r="G61" s="19" t="n">
        <f aca="false">POWER(POWER($P44,G$55)+POWER($Q44,G$55)+POWER($R44,G$55)+POWER($S44,G$55)+POWER($T44,G$55)+POWER($U44,G$55)+POWER($V44,G$55)+POWER($W44,G$55)+POWER($X44,G$55),1/H$55)</f>
        <v>2.88250862382977</v>
      </c>
      <c r="H61" s="19"/>
      <c r="I61" s="19" t="n">
        <f aca="false">POWER(POWER($P44,I$55)+POWER($Q44,I$55)+POWER($R44,I$55)+POWER($S44,I$55)+POWER($T44,I$55)+POWER($U44,I$55)+POWER($V44,I$55)+POWER($W44,I$55)+POWER($X44,I$55),1/J$55)</f>
        <v>16.1124885421168</v>
      </c>
      <c r="J61" s="19"/>
      <c r="K61" s="19" t="n">
        <f aca="false">POWER(POWER($P44,K$55)+POWER($Q44,K$55)+POWER($R44,K$55)+POWER($S44,K$55)+POWER($T44,K$55)+POWER($U44,K$55)+POWER($V44,K$55)+POWER($W44,K$55)+POWER($X44,K$55),1/L$55)</f>
        <v>5.838272460814</v>
      </c>
      <c r="L61" s="19"/>
    </row>
    <row r="62" customFormat="false" ht="13.8" hidden="false" customHeight="false" outlineLevel="0" collapsed="false">
      <c r="B62" s="8" t="s">
        <v>55</v>
      </c>
      <c r="C62" s="16" t="n">
        <f aca="false">P10</f>
        <v>8</v>
      </c>
      <c r="D62" s="17" t="n">
        <f aca="false">N28</f>
        <v>0</v>
      </c>
      <c r="E62" s="14" t="n">
        <f aca="false">L45</f>
        <v>6</v>
      </c>
      <c r="F62" s="18" t="n">
        <f aca="false">M45</f>
        <v>14</v>
      </c>
      <c r="G62" s="19" t="n">
        <f aca="false">POWER(POWER($P45,G$55)+POWER($Q45,G$55)+POWER($R45,G$55)+POWER($S45,G$55)+POWER($T45,G$55)+POWER($U45,G$55)+POWER($V45,G$55)+POWER($W45,G$55)+POWER($X45,G$55),1/H$55)</f>
        <v>3.21596777634944</v>
      </c>
      <c r="H62" s="19"/>
      <c r="I62" s="19" t="n">
        <f aca="false">POWER(POWER($P45,I$55)+POWER($Q45,I$55)+POWER($R45,I$55)+POWER($S45,I$55)+POWER($T45,I$55)+POWER($U45,I$55)+POWER($V45,I$55)+POWER($W45,I$55)+POWER($X45,I$55),1/J$55)</f>
        <v>22.174914173968</v>
      </c>
      <c r="J62" s="19"/>
      <c r="K62" s="19" t="n">
        <f aca="false">POWER(POWER($P45,K$55)+POWER($Q45,K$55)+POWER($R45,K$55)+POWER($S45,K$55)+POWER($T45,K$55)+POWER($U45,K$55)+POWER($V45,K$55)+POWER($W45,K$55)+POWER($X45,K$55),1/L$55)</f>
        <v>7.00679612077345</v>
      </c>
      <c r="L62" s="19"/>
    </row>
    <row r="63" customFormat="false" ht="13.8" hidden="false" customHeight="false" outlineLevel="0" collapsed="false">
      <c r="B63" s="8" t="s">
        <v>56</v>
      </c>
      <c r="C63" s="16" t="n">
        <f aca="false">P11</f>
        <v>3.74165738677394</v>
      </c>
      <c r="D63" s="17" t="n">
        <f aca="false">N29</f>
        <v>0.912713795009524</v>
      </c>
      <c r="E63" s="14" t="n">
        <f aca="false">L46</f>
        <v>2</v>
      </c>
      <c r="F63" s="18" t="n">
        <f aca="false">M46</f>
        <v>8</v>
      </c>
      <c r="G63" s="19" t="n">
        <f aca="false">POWER(POWER($P46,G$55)+POWER($Q46,G$55)+POWER($R46,G$55)+POWER($S46,G$55)+POWER($T46,G$55)+POWER($U46,G$55)+POWER($V46,G$55)+POWER($W46,G$55)+POWER($X46,G$55),1/H$55)</f>
        <v>1.91864519162531</v>
      </c>
      <c r="H63" s="19"/>
      <c r="I63" s="19" t="n">
        <f aca="false">POWER(POWER($P46,I$55)+POWER($Q46,I$55)+POWER($R46,I$55)+POWER($S46,I$55)+POWER($T46,I$55)+POWER($U46,I$55)+POWER($V46,I$55)+POWER($W46,I$55)+POWER($X46,I$55),1/J$55)</f>
        <v>4.61043629205845</v>
      </c>
      <c r="J63" s="19"/>
      <c r="K63" s="19" t="n">
        <f aca="false">POWER(POWER($P46,K$55)+POWER($Q46,K$55)+POWER($R46,K$55)+POWER($S46,K$55)+POWER($T46,K$55)+POWER($U46,K$55)+POWER($V46,K$55)+POWER($W46,K$55)+POWER($X46,K$55),1/L$55)</f>
        <v>2.96249606840737</v>
      </c>
      <c r="L63" s="19"/>
    </row>
    <row r="64" customFormat="false" ht="13.8" hidden="false" customHeight="false" outlineLevel="0" collapsed="false">
      <c r="B64" s="8" t="s">
        <v>57</v>
      </c>
      <c r="C64" s="16" t="n">
        <f aca="false">P12</f>
        <v>5.47722557505166</v>
      </c>
      <c r="D64" s="17" t="n">
        <f aca="false">N30</f>
        <v>0.951243560459635</v>
      </c>
      <c r="E64" s="14" t="n">
        <f aca="false">L47</f>
        <v>4</v>
      </c>
      <c r="F64" s="18" t="n">
        <f aca="false">M47</f>
        <v>10</v>
      </c>
      <c r="G64" s="19" t="n">
        <f aca="false">POWER(POWER($P47,G$55)+POWER($Q47,G$55)+POWER($R47,G$55)+POWER($S47,G$55)+POWER($T47,G$55)+POWER($U47,G$55)+POWER($V47,G$55)+POWER($W47,G$55)+POWER($X47,G$55),1/H$55)</f>
        <v>2.51188643150958</v>
      </c>
      <c r="H64" s="19"/>
      <c r="I64" s="19" t="n">
        <f aca="false">POWER(POWER($P47,I$55)+POWER($Q47,I$55)+POWER($R47,I$55)+POWER($S47,I$55)+POWER($T47,I$55)+POWER($U47,I$55)+POWER($V47,I$55)+POWER($W47,I$55)+POWER($X47,I$55),1/J$55)</f>
        <v>10.9139288306111</v>
      </c>
      <c r="J64" s="19"/>
      <c r="K64" s="19" t="n">
        <f aca="false">POWER(POWER($P47,K$55)+POWER($Q47,K$55)+POWER($R47,K$55)+POWER($S47,K$55)+POWER($T47,K$55)+POWER($U47,K$55)+POWER($V47,K$55)+POWER($W47,K$55)+POWER($X47,K$55),1/L$55)</f>
        <v>4.64158883361278</v>
      </c>
      <c r="L64" s="19"/>
    </row>
    <row r="65" customFormat="false" ht="13.8" hidden="false" customHeight="false" outlineLevel="0" collapsed="false">
      <c r="B65" s="8" t="s">
        <v>58</v>
      </c>
      <c r="C65" s="16" t="n">
        <f aca="false">P13</f>
        <v>9.9498743710662</v>
      </c>
      <c r="D65" s="17" t="n">
        <f aca="false">N31</f>
        <v>0.709208143266975</v>
      </c>
      <c r="E65" s="14" t="n">
        <f aca="false">L48</f>
        <v>8</v>
      </c>
      <c r="F65" s="18" t="n">
        <f aca="false">M48</f>
        <v>19</v>
      </c>
      <c r="G65" s="19" t="n">
        <f aca="false">POWER(POWER($P48,G$55)+POWER($Q48,G$55)+POWER($R48,G$55)+POWER($S48,G$55)+POWER($T48,G$55)+POWER($U48,G$55)+POWER($V48,G$55)+POWER($W48,G$55)+POWER($X48,G$55),1/H$55)</f>
        <v>3.64453558145414</v>
      </c>
      <c r="H65" s="19"/>
      <c r="I65" s="19" t="n">
        <f aca="false">POWER(POWER($P48,I$55)+POWER($Q48,I$55)+POWER($R48,I$55)+POWER($S48,I$55)+POWER($T48,I$55)+POWER($U48,I$55)+POWER($V48,I$55)+POWER($W48,I$55)+POWER($X48,I$55),1/J$55)</f>
        <v>32.6541786687102</v>
      </c>
      <c r="J65" s="19"/>
      <c r="K65" s="19" t="n">
        <f aca="false">POWER(POWER($P48,K$55)+POWER($Q48,K$55)+POWER($R48,K$55)+POWER($S48,K$55)+POWER($T48,K$55)+POWER($U48,K$55)+POWER($V48,K$55)+POWER($W48,K$55)+POWER($X48,K$55),1/L$55)</f>
        <v>8.63118299215844</v>
      </c>
      <c r="L65" s="19"/>
    </row>
    <row r="66" customFormat="false" ht="13.8" hidden="false" customHeight="false" outlineLevel="0" collapsed="false">
      <c r="B66" s="8" t="s">
        <v>59</v>
      </c>
      <c r="C66" s="16" t="n">
        <f aca="false">P14</f>
        <v>22.6936114358204</v>
      </c>
      <c r="D66" s="17" t="n">
        <f aca="false">N32</f>
        <v>0.836619176985603</v>
      </c>
      <c r="E66" s="14" t="n">
        <f aca="false">L49</f>
        <v>19</v>
      </c>
      <c r="F66" s="18" t="n">
        <f aca="false">M49</f>
        <v>45</v>
      </c>
      <c r="G66" s="19" t="n">
        <f aca="false">POWER(POWER($P49,G$55)+POWER($Q49,G$55)+POWER($R49,G$55)+POWER($S49,G$55)+POWER($T49,G$55)+POWER($U49,G$55)+POWER($V49,G$55)+POWER($W49,G$55)+POWER($X49,G$55),1/H$55)</f>
        <v>6.01977660560511</v>
      </c>
      <c r="H66" s="19"/>
      <c r="I66" s="19" t="n">
        <f aca="false">POWER(POWER($P49,I$55)+POWER($Q49,I$55)+POWER($R49,I$55)+POWER($S49,I$55)+POWER($T49,I$55)+POWER($U49,I$55)+POWER($V49,I$55)+POWER($W49,I$55)+POWER($X49,I$55),1/J$55)</f>
        <v>136.464977798689</v>
      </c>
      <c r="J66" s="19"/>
      <c r="K66" s="19" t="n">
        <f aca="false">POWER(POWER($P49,K$55)+POWER($Q49,K$55)+POWER($R49,K$55)+POWER($S49,K$55)+POWER($T49,K$55)+POWER($U49,K$55)+POWER($V49,K$55)+POWER($W49,K$55)+POWER($X49,K$55),1/L$55)</f>
        <v>19.9205178814086</v>
      </c>
      <c r="L66" s="19"/>
    </row>
    <row r="67" customFormat="false" ht="13.8" hidden="false" customHeight="false" outlineLevel="0" collapsed="false">
      <c r="B67" s="8" t="s">
        <v>60</v>
      </c>
      <c r="C67" s="16" t="n">
        <f aca="false">P15</f>
        <v>13.2664991614216</v>
      </c>
      <c r="D67" s="17" t="n">
        <f aca="false">N33</f>
        <v>0.212511859251621</v>
      </c>
      <c r="E67" s="14" t="n">
        <f aca="false">L50</f>
        <v>11</v>
      </c>
      <c r="F67" s="18" t="n">
        <f aca="false">M50</f>
        <v>26</v>
      </c>
      <c r="G67" s="19" t="n">
        <f aca="false">POWER(POWER($P50,G$55)+POWER($Q50,G$55)+POWER($R50,G$55)+POWER($S50,G$55)+POWER($T50,G$55)+POWER($U50,G$55)+POWER($V50,G$55)+POWER($W50,G$55)+POWER($X50,G$55),1/H$55)</f>
        <v>4.34912528489214</v>
      </c>
      <c r="H67" s="19"/>
      <c r="I67" s="19" t="n">
        <f aca="false">POWER(POWER($P50,I$55)+POWER($Q50,I$55)+POWER($R50,I$55)+POWER($S50,I$55)+POWER($T50,I$55)+POWER($U50,I$55)+POWER($V50,I$55)+POWER($W50,I$55)+POWER($X50,I$55),1/J$55)</f>
        <v>54.900757673382</v>
      </c>
      <c r="J67" s="19"/>
      <c r="K67" s="19" t="n">
        <f aca="false">POWER(POWER($P50,K$55)+POWER($Q50,K$55)+POWER($R50,K$55)+POWER($S50,K$55)+POWER($T50,K$55)+POWER($U50,K$55)+POWER($V50,K$55)+POWER($W50,K$55)+POWER($X50,K$55),1/L$55)</f>
        <v>11.5878588783984</v>
      </c>
      <c r="L67" s="19"/>
    </row>
    <row r="68" customFormat="false" ht="13.8" hidden="false" customHeight="false" outlineLevel="0" collapsed="false">
      <c r="B68" s="8" t="s">
        <v>61</v>
      </c>
      <c r="C68" s="16" t="n">
        <f aca="false">P16</f>
        <v>9.38083151964686</v>
      </c>
      <c r="D68" s="17" t="n">
        <f aca="false">N34</f>
        <v>0.476379029148248</v>
      </c>
      <c r="E68" s="14" t="n">
        <f aca="false">L51</f>
        <v>6</v>
      </c>
      <c r="F68" s="18" t="n">
        <f aca="false">M51</f>
        <v>18</v>
      </c>
      <c r="G68" s="19" t="n">
        <f aca="false">POWER(POWER($P51,G$55)+POWER($Q51,G$55)+POWER($R51,G$55)+POWER($S51,G$55)+POWER($T51,G$55)+POWER($U51,G$55)+POWER($V51,G$55)+POWER($W51,G$55)+POWER($X51,G$55),1/H$55)</f>
        <v>3.42018163455592</v>
      </c>
      <c r="H68" s="19"/>
      <c r="I68" s="19" t="n">
        <f aca="false">POWER(POWER($P51,I$55)+POWER($Q51,I$55)+POWER($R51,I$55)+POWER($S51,I$55)+POWER($T51,I$55)+POWER($U51,I$55)+POWER($V51,I$55)+POWER($W51,I$55)+POWER($X51,I$55),1/J$55)</f>
        <v>24.1174795569895</v>
      </c>
      <c r="J68" s="19"/>
      <c r="K68" s="19" t="n">
        <f aca="false">POWER(POWER($P51,K$55)+POWER($Q51,K$55)+POWER($R51,K$55)+POWER($S51,K$55)+POWER($T51,K$55)+POWER($U51,K$55)+POWER($V51,K$55)+POWER($W51,K$55)+POWER($X51,K$55),1/L$55)</f>
        <v>7.76393607665631</v>
      </c>
      <c r="L68" s="19"/>
    </row>
    <row r="69" customFormat="false" ht="13.8" hidden="false" customHeight="false" outlineLevel="0" collapsed="false">
      <c r="B69" s="8" t="s">
        <v>62</v>
      </c>
      <c r="C69" s="16" t="n">
        <f aca="false">P17</f>
        <v>24.2280828791714</v>
      </c>
      <c r="D69" s="17" t="n">
        <f aca="false">N35</f>
        <v>0.825690601365684</v>
      </c>
      <c r="E69" s="14" t="n">
        <f aca="false">L52</f>
        <v>24</v>
      </c>
      <c r="F69" s="18" t="n">
        <f aca="false">M52</f>
        <v>29</v>
      </c>
      <c r="G69" s="19" t="n">
        <f aca="false">POWER(POWER($P52,G$55)+POWER($Q52,G$55)+POWER($R52,G$55)+POWER($S52,G$55)+POWER($T52,G$55)+POWER($U52,G$55)+POWER($V52,G$55)+POWER($W52,G$55)+POWER($X52,G$55),1/H$55)</f>
        <v>6.73455287192418</v>
      </c>
      <c r="H69" s="19"/>
      <c r="I69" s="19" t="n">
        <f aca="false">POWER(POWER($P52,I$55)+POWER($Q52,I$55)+POWER($R52,I$55)+POWER($S52,I$55)+POWER($T52,I$55)+POWER($U52,I$55)+POWER($V52,I$55)+POWER($W52,I$55)+POWER($X52,I$55),1/J$55)</f>
        <v>199.690095042617</v>
      </c>
      <c r="J69" s="19"/>
      <c r="K69" s="19" t="n">
        <f aca="false">POWER(POWER($P52,K$55)+POWER($Q52,K$55)+POWER($R52,K$55)+POWER($S52,K$55)+POWER($T52,K$55)+POWER($U52,K$55)+POWER($V52,K$55)+POWER($W52,K$55)+POWER($X52,K$55),1/L$55)</f>
        <v>24.016770685682</v>
      </c>
      <c r="L69" s="19"/>
    </row>
    <row r="70" customFormat="false" ht="15.75" hidden="false" customHeight="true" outlineLevel="0" collapsed="false">
      <c r="B70" s="8" t="s">
        <v>63</v>
      </c>
      <c r="C70" s="16" t="n">
        <f aca="false">P18</f>
        <v>18.3030052177231</v>
      </c>
      <c r="D70" s="17" t="n">
        <f aca="false">N36</f>
        <v>0.602553349853013</v>
      </c>
      <c r="E70" s="14" t="n">
        <f aca="false">L53</f>
        <v>16</v>
      </c>
      <c r="F70" s="18" t="n">
        <f aca="false">M53</f>
        <v>33</v>
      </c>
      <c r="G70" s="19" t="n">
        <f aca="false">POWER(POWER($P53,G$55)+POWER($Q53,G$55)+POWER($R53,G$55)+POWER($S53,G$55)+POWER($T53,G$55)+POWER($U53,G$55)+POWER($V53,G$55)+POWER($W53,G$55)+POWER($X53,G$55),1/H$55)</f>
        <v>5.38755896684114</v>
      </c>
      <c r="H70" s="19"/>
      <c r="I70" s="19" t="n">
        <f aca="false">POWER(POWER($P53,I$55)+POWER($Q53,I$55)+POWER($R53,I$55)+POWER($S53,I$55)+POWER($T53,I$55)+POWER($U53,I$55)+POWER($V53,I$55)+POWER($W53,I$55)+POWER($X53,I$55),1/J$55)</f>
        <v>102.175112499287</v>
      </c>
      <c r="J70" s="19"/>
      <c r="K70" s="19" t="n">
        <f aca="false">POWER(POWER($P53,K$55)+POWER($Q53,K$55)+POWER($R53,K$55)+POWER($S53,K$55)+POWER($T53,K$55)+POWER($U53,K$55)+POWER($V53,K$55)+POWER($W53,K$55)+POWER($X53,K$55),1/L$55)</f>
        <v>16.5571936246509</v>
      </c>
      <c r="L70" s="19"/>
    </row>
    <row r="84" customFormat="false" ht="15.75" hidden="false" customHeight="false" outlineLevel="0" collapsed="false">
      <c r="A84" s="1"/>
      <c r="B84" s="1"/>
    </row>
    <row r="85" customFormat="false" ht="15.75" hidden="false" customHeight="false" outlineLevel="0" collapsed="false">
      <c r="A85" s="1"/>
      <c r="B85" s="1"/>
    </row>
    <row r="86" customFormat="false" ht="15.75" hidden="false" customHeight="false" outlineLevel="0" collapsed="false">
      <c r="A86" s="1"/>
    </row>
    <row r="87" customFormat="false" ht="15.75" hidden="false" customHeight="false" outlineLevel="0" collapsed="false">
      <c r="B87" s="1"/>
    </row>
    <row r="88" customFormat="false" ht="15.75" hidden="false" customHeight="false" outlineLevel="0" collapsed="false">
      <c r="B88" s="1"/>
    </row>
    <row r="89" customFormat="false" ht="15.75" hidden="false" customHeight="false" outlineLevel="0" collapsed="false">
      <c r="A89" s="1"/>
    </row>
    <row r="90" customFormat="false" ht="15.75" hidden="false" customHeight="false" outlineLevel="0" collapsed="false">
      <c r="A90" s="1"/>
    </row>
    <row r="91" customFormat="false" ht="15.75" hidden="false" customHeight="false" outlineLevel="0" collapsed="false">
      <c r="A91" s="1"/>
      <c r="B91" s="1"/>
    </row>
    <row r="92" customFormat="false" ht="15.75" hidden="false" customHeight="false" outlineLevel="0" collapsed="false">
      <c r="A92" s="1"/>
      <c r="B92" s="1"/>
    </row>
    <row r="93" customFormat="false" ht="15.75" hidden="false" customHeight="false" outlineLevel="0" collapsed="false">
      <c r="A93" s="1"/>
    </row>
    <row r="94" customFormat="false" ht="15.75" hidden="false" customHeight="false" outlineLevel="0" collapsed="false">
      <c r="A94" s="1"/>
    </row>
    <row r="95" customFormat="false" ht="15.75" hidden="false" customHeight="false" outlineLevel="0" collapsed="false">
      <c r="A95" s="1"/>
    </row>
    <row r="97" customFormat="false" ht="15.75" hidden="false" customHeight="false" outlineLevel="0" collapsed="false">
      <c r="A97" s="1"/>
    </row>
    <row r="98" customFormat="false" ht="15.75" hidden="false" customHeight="false" outlineLevel="0" collapsed="false">
      <c r="A98" s="1"/>
    </row>
    <row r="99" customFormat="false" ht="15.75" hidden="false" customHeight="false" outlineLevel="0" collapsed="false">
      <c r="A99" s="1"/>
    </row>
    <row r="102" customFormat="false" ht="15.75" hidden="false" customHeight="false" outlineLevel="0" collapsed="false">
      <c r="A102" s="20"/>
      <c r="B102" s="1"/>
      <c r="C102" s="1"/>
      <c r="D102" s="1"/>
      <c r="E102" s="1"/>
      <c r="F102" s="1"/>
    </row>
    <row r="1048576" customFormat="false" ht="15.75" hidden="false" customHeight="true" outlineLevel="0" collapsed="false"/>
  </sheetData>
  <mergeCells count="76">
    <mergeCell ref="N2:W2"/>
    <mergeCell ref="N3:W3"/>
    <mergeCell ref="N4:O4"/>
    <mergeCell ref="P4:Q4"/>
    <mergeCell ref="N5:O5"/>
    <mergeCell ref="P5:Q5"/>
    <mergeCell ref="N6:O6"/>
    <mergeCell ref="P6:Q6"/>
    <mergeCell ref="N7:O7"/>
    <mergeCell ref="P7:Q7"/>
    <mergeCell ref="N8:O8"/>
    <mergeCell ref="P8:Q8"/>
    <mergeCell ref="N9:O9"/>
    <mergeCell ref="P9:Q9"/>
    <mergeCell ref="N10:O10"/>
    <mergeCell ref="P10:Q10"/>
    <mergeCell ref="N11:O11"/>
    <mergeCell ref="P11:Q11"/>
    <mergeCell ref="N12:O12"/>
    <mergeCell ref="P12:Q12"/>
    <mergeCell ref="N13:O13"/>
    <mergeCell ref="P13:Q13"/>
    <mergeCell ref="N14:O14"/>
    <mergeCell ref="P14:Q14"/>
    <mergeCell ref="N15:O15"/>
    <mergeCell ref="P15:Q15"/>
    <mergeCell ref="N16:O16"/>
    <mergeCell ref="P16:Q16"/>
    <mergeCell ref="N17:O17"/>
    <mergeCell ref="P17:Q17"/>
    <mergeCell ref="N18:O18"/>
    <mergeCell ref="P18:Q18"/>
    <mergeCell ref="E39:G39"/>
    <mergeCell ref="G54:L54"/>
    <mergeCell ref="G57:H57"/>
    <mergeCell ref="I57:J57"/>
    <mergeCell ref="K57:L57"/>
    <mergeCell ref="G58:H58"/>
    <mergeCell ref="I58:J58"/>
    <mergeCell ref="K58:L58"/>
    <mergeCell ref="G59:H59"/>
    <mergeCell ref="I59:J59"/>
    <mergeCell ref="K59:L59"/>
    <mergeCell ref="G60:H60"/>
    <mergeCell ref="I60:J60"/>
    <mergeCell ref="K60:L60"/>
    <mergeCell ref="G61:H61"/>
    <mergeCell ref="I61:J61"/>
    <mergeCell ref="K61:L61"/>
    <mergeCell ref="G62:H62"/>
    <mergeCell ref="I62:J62"/>
    <mergeCell ref="K62:L62"/>
    <mergeCell ref="G63:H63"/>
    <mergeCell ref="I63:J63"/>
    <mergeCell ref="K63:L63"/>
    <mergeCell ref="G64:H64"/>
    <mergeCell ref="I64:J64"/>
    <mergeCell ref="K64:L64"/>
    <mergeCell ref="G65:H65"/>
    <mergeCell ref="I65:J65"/>
    <mergeCell ref="K65:L65"/>
    <mergeCell ref="G66:H66"/>
    <mergeCell ref="I66:J66"/>
    <mergeCell ref="K66:L66"/>
    <mergeCell ref="G67:H67"/>
    <mergeCell ref="I67:J67"/>
    <mergeCell ref="K67:L67"/>
    <mergeCell ref="G68:H68"/>
    <mergeCell ref="I68:J68"/>
    <mergeCell ref="K68:L68"/>
    <mergeCell ref="G69:H69"/>
    <mergeCell ref="I69:J69"/>
    <mergeCell ref="K69:L69"/>
    <mergeCell ref="G70:H70"/>
    <mergeCell ref="I70:J70"/>
    <mergeCell ref="K70:L70"/>
  </mergeCells>
  <conditionalFormatting sqref="P4:P18">
    <cfRule type="expression" priority="2" aboveAverage="0" equalAverage="0" bottom="0" percent="0" rank="0" text="" dxfId="0">
      <formula>LEN(TRIM(P4))&gt;0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2018-01-21T19:52:51Z</dcterms:modified>
  <cp:revision>2</cp:revision>
  <dc:subject/>
  <dc:title/>
</cp:coreProperties>
</file>