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accio\source\repos\Rocci1212\MscTournamentRatings\MscTournamentRatings\"/>
    </mc:Choice>
  </mc:AlternateContent>
  <xr:revisionPtr revIDLastSave="0" documentId="13_ncr:1_{0DD55C16-0668-4C72-95CC-0EF35F426364}" xr6:coauthVersionLast="47" xr6:coauthVersionMax="47" xr10:uidLastSave="{00000000-0000-0000-0000-000000000000}"/>
  <bookViews>
    <workbookView xWindow="-120" yWindow="-120" windowWidth="29040" windowHeight="15840" activeTab="2" xr2:uid="{A1BF2D96-1759-45CC-85E3-B78F2A107FE0}"/>
  </bookViews>
  <sheets>
    <sheet name="MSC" sheetId="1" r:id="rId1"/>
    <sheet name="SMS" sheetId="2" r:id="rId2"/>
    <sheet name="Sheet1" sheetId="8" r:id="rId3"/>
    <sheet name="Sheet2" sheetId="9" r:id="rId4"/>
    <sheet name="My Private Match results" sheetId="3" r:id="rId5"/>
    <sheet name="Countries" sheetId="5" r:id="rId6"/>
    <sheet name="Scrap" sheetId="4" r:id="rId7"/>
    <sheet name="More Scrap" sheetId="7" r:id="rId8"/>
  </sheets>
  <definedNames>
    <definedName name="_xlnm._FilterDatabase" localSheetId="0" hidden="1">MSC!$A$1:$G$318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8" i="2" l="1"/>
  <c r="U158" i="2" s="1"/>
  <c r="H158" i="2"/>
  <c r="I158" i="2"/>
  <c r="J158" i="2"/>
  <c r="K158" i="2"/>
  <c r="L158" i="2"/>
  <c r="M158" i="2"/>
  <c r="N158" i="2"/>
  <c r="P158" i="2"/>
  <c r="Q158" i="2"/>
  <c r="R158" i="2"/>
  <c r="S158" i="2"/>
  <c r="T158" i="2"/>
  <c r="B158" i="2"/>
  <c r="O344" i="1"/>
  <c r="U344" i="1" s="1"/>
  <c r="H344" i="1"/>
  <c r="I344" i="1"/>
  <c r="J344" i="1"/>
  <c r="K344" i="1"/>
  <c r="L344" i="1"/>
  <c r="M344" i="1"/>
  <c r="N344" i="1"/>
  <c r="P344" i="1"/>
  <c r="Q344" i="1"/>
  <c r="R344" i="1"/>
  <c r="S344" i="1"/>
  <c r="T344" i="1"/>
  <c r="B344" i="1"/>
  <c r="O157" i="2"/>
  <c r="U157" i="2"/>
  <c r="H157" i="2"/>
  <c r="I157" i="2"/>
  <c r="J157" i="2"/>
  <c r="K157" i="2"/>
  <c r="L157" i="2"/>
  <c r="M157" i="2"/>
  <c r="N157" i="2"/>
  <c r="P157" i="2"/>
  <c r="Q157" i="2"/>
  <c r="R157" i="2"/>
  <c r="S157" i="2"/>
  <c r="T157" i="2"/>
  <c r="B157" i="2"/>
  <c r="O156" i="2"/>
  <c r="U156" i="2" s="1"/>
  <c r="H156" i="2"/>
  <c r="I156" i="2"/>
  <c r="J156" i="2"/>
  <c r="K156" i="2"/>
  <c r="L156" i="2"/>
  <c r="M156" i="2"/>
  <c r="N156" i="2"/>
  <c r="P156" i="2"/>
  <c r="Q156" i="2"/>
  <c r="R156" i="2"/>
  <c r="S156" i="2"/>
  <c r="T156" i="2"/>
  <c r="B156" i="2"/>
  <c r="O155" i="2"/>
  <c r="U155" i="2" s="1"/>
  <c r="H155" i="2"/>
  <c r="I155" i="2"/>
  <c r="J155" i="2"/>
  <c r="K155" i="2"/>
  <c r="L155" i="2"/>
  <c r="M155" i="2"/>
  <c r="N155" i="2"/>
  <c r="P155" i="2"/>
  <c r="Q155" i="2"/>
  <c r="R155" i="2"/>
  <c r="S155" i="2"/>
  <c r="T155" i="2"/>
  <c r="B155" i="2"/>
  <c r="O343" i="1"/>
  <c r="U343" i="1" s="1"/>
  <c r="H343" i="1"/>
  <c r="I343" i="1"/>
  <c r="J343" i="1"/>
  <c r="K343" i="1"/>
  <c r="L343" i="1"/>
  <c r="M343" i="1"/>
  <c r="N343" i="1"/>
  <c r="P343" i="1"/>
  <c r="Q343" i="1"/>
  <c r="R343" i="1"/>
  <c r="S343" i="1"/>
  <c r="T343" i="1"/>
  <c r="B343" i="1"/>
  <c r="O154" i="2"/>
  <c r="U154" i="2"/>
  <c r="H154" i="2"/>
  <c r="I154" i="2"/>
  <c r="J154" i="2"/>
  <c r="K154" i="2"/>
  <c r="L154" i="2"/>
  <c r="M154" i="2"/>
  <c r="N154" i="2"/>
  <c r="P154" i="2"/>
  <c r="Q154" i="2"/>
  <c r="R154" i="2"/>
  <c r="S154" i="2"/>
  <c r="T154" i="2"/>
  <c r="B154" i="2"/>
  <c r="O153" i="2"/>
  <c r="U153" i="2" s="1"/>
  <c r="H153" i="2"/>
  <c r="I153" i="2"/>
  <c r="J153" i="2"/>
  <c r="K153" i="2"/>
  <c r="L153" i="2"/>
  <c r="M153" i="2"/>
  <c r="N153" i="2"/>
  <c r="P153" i="2"/>
  <c r="Q153" i="2"/>
  <c r="R153" i="2"/>
  <c r="S153" i="2"/>
  <c r="T153" i="2"/>
  <c r="B153" i="2"/>
  <c r="O342" i="1"/>
  <c r="U342" i="1" s="1"/>
  <c r="H342" i="1"/>
  <c r="I342" i="1"/>
  <c r="J342" i="1"/>
  <c r="K342" i="1"/>
  <c r="L342" i="1"/>
  <c r="M342" i="1"/>
  <c r="N342" i="1"/>
  <c r="P342" i="1"/>
  <c r="Q342" i="1"/>
  <c r="R342" i="1"/>
  <c r="S342" i="1"/>
  <c r="T342" i="1"/>
  <c r="B342" i="1"/>
  <c r="O341" i="1"/>
  <c r="U341" i="1" s="1"/>
  <c r="H341" i="1"/>
  <c r="I341" i="1"/>
  <c r="J341" i="1"/>
  <c r="K341" i="1"/>
  <c r="L341" i="1"/>
  <c r="M341" i="1"/>
  <c r="N341" i="1"/>
  <c r="P341" i="1"/>
  <c r="Q341" i="1"/>
  <c r="R341" i="1"/>
  <c r="S341" i="1"/>
  <c r="T341" i="1"/>
  <c r="B341" i="1"/>
  <c r="O152" i="2"/>
  <c r="U152" i="2" s="1"/>
  <c r="H152" i="2"/>
  <c r="I152" i="2"/>
  <c r="J152" i="2"/>
  <c r="K152" i="2"/>
  <c r="L152" i="2"/>
  <c r="M152" i="2"/>
  <c r="N152" i="2"/>
  <c r="P152" i="2"/>
  <c r="Q152" i="2"/>
  <c r="R152" i="2"/>
  <c r="S152" i="2"/>
  <c r="T152" i="2"/>
  <c r="B152" i="2"/>
  <c r="O151" i="2"/>
  <c r="U151" i="2" s="1"/>
  <c r="H151" i="2"/>
  <c r="I151" i="2"/>
  <c r="J151" i="2"/>
  <c r="K151" i="2"/>
  <c r="L151" i="2"/>
  <c r="M151" i="2"/>
  <c r="N151" i="2"/>
  <c r="P151" i="2"/>
  <c r="Q151" i="2"/>
  <c r="R151" i="2"/>
  <c r="S151" i="2"/>
  <c r="T151" i="2"/>
  <c r="B151" i="2"/>
  <c r="O150" i="2"/>
  <c r="U150" i="2" s="1"/>
  <c r="H150" i="2"/>
  <c r="I150" i="2"/>
  <c r="J150" i="2"/>
  <c r="K150" i="2"/>
  <c r="L150" i="2"/>
  <c r="M150" i="2"/>
  <c r="N150" i="2"/>
  <c r="P150" i="2"/>
  <c r="Q150" i="2"/>
  <c r="R150" i="2"/>
  <c r="S150" i="2"/>
  <c r="T150" i="2"/>
  <c r="B150" i="2"/>
  <c r="O340" i="1"/>
  <c r="U340" i="1"/>
  <c r="H340" i="1"/>
  <c r="I340" i="1"/>
  <c r="J340" i="1"/>
  <c r="K340" i="1"/>
  <c r="L340" i="1"/>
  <c r="M340" i="1"/>
  <c r="N340" i="1"/>
  <c r="P340" i="1"/>
  <c r="Q340" i="1"/>
  <c r="R340" i="1"/>
  <c r="S340" i="1"/>
  <c r="T340" i="1"/>
  <c r="B340" i="1"/>
  <c r="P2" i="2"/>
  <c r="Q2" i="2"/>
  <c r="R2" i="2"/>
  <c r="S2" i="2"/>
  <c r="T2" i="2"/>
  <c r="U2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O149" i="2"/>
  <c r="U149" i="2" s="1"/>
  <c r="H149" i="2"/>
  <c r="I149" i="2"/>
  <c r="J149" i="2"/>
  <c r="K149" i="2"/>
  <c r="L149" i="2"/>
  <c r="M149" i="2"/>
  <c r="N149" i="2"/>
  <c r="B149" i="2"/>
  <c r="O339" i="1"/>
  <c r="U339" i="1" s="1"/>
  <c r="H339" i="1"/>
  <c r="I339" i="1"/>
  <c r="J339" i="1"/>
  <c r="K339" i="1"/>
  <c r="L339" i="1"/>
  <c r="M339" i="1"/>
  <c r="N339" i="1"/>
  <c r="P339" i="1"/>
  <c r="Q339" i="1"/>
  <c r="R339" i="1"/>
  <c r="S339" i="1"/>
  <c r="T339" i="1"/>
  <c r="B339" i="1"/>
  <c r="O338" i="1"/>
  <c r="U338" i="1" s="1"/>
  <c r="H338" i="1"/>
  <c r="I338" i="1"/>
  <c r="J338" i="1"/>
  <c r="K338" i="1"/>
  <c r="L338" i="1"/>
  <c r="M338" i="1"/>
  <c r="N338" i="1"/>
  <c r="P338" i="1"/>
  <c r="Q338" i="1"/>
  <c r="R338" i="1"/>
  <c r="S338" i="1"/>
  <c r="T338" i="1"/>
  <c r="B338" i="1"/>
  <c r="O337" i="1"/>
  <c r="U337" i="1" s="1"/>
  <c r="H337" i="1"/>
  <c r="I337" i="1"/>
  <c r="J337" i="1"/>
  <c r="K337" i="1"/>
  <c r="L337" i="1"/>
  <c r="M337" i="1"/>
  <c r="N337" i="1"/>
  <c r="P337" i="1"/>
  <c r="Q337" i="1"/>
  <c r="R337" i="1"/>
  <c r="S337" i="1"/>
  <c r="T337" i="1"/>
  <c r="B337" i="1"/>
  <c r="O148" i="2"/>
  <c r="H148" i="2"/>
  <c r="I148" i="2"/>
  <c r="J148" i="2"/>
  <c r="K148" i="2"/>
  <c r="L148" i="2"/>
  <c r="M148" i="2"/>
  <c r="N148" i="2"/>
  <c r="B148" i="2"/>
  <c r="O147" i="2"/>
  <c r="H147" i="2"/>
  <c r="I147" i="2"/>
  <c r="J147" i="2"/>
  <c r="K147" i="2"/>
  <c r="L147" i="2"/>
  <c r="M147" i="2"/>
  <c r="N147" i="2"/>
  <c r="B147" i="2"/>
  <c r="O146" i="2"/>
  <c r="H146" i="2"/>
  <c r="I146" i="2"/>
  <c r="J146" i="2"/>
  <c r="K146" i="2"/>
  <c r="L146" i="2"/>
  <c r="M146" i="2"/>
  <c r="N146" i="2"/>
  <c r="B146" i="2"/>
  <c r="O336" i="1"/>
  <c r="U336" i="1" s="1"/>
  <c r="H336" i="1"/>
  <c r="I336" i="1"/>
  <c r="J336" i="1"/>
  <c r="K336" i="1"/>
  <c r="L336" i="1"/>
  <c r="M336" i="1"/>
  <c r="N336" i="1"/>
  <c r="P336" i="1"/>
  <c r="Q336" i="1"/>
  <c r="R336" i="1"/>
  <c r="S336" i="1"/>
  <c r="T336" i="1"/>
  <c r="B336" i="1"/>
  <c r="O145" i="2"/>
  <c r="H145" i="2"/>
  <c r="I145" i="2"/>
  <c r="J145" i="2"/>
  <c r="K145" i="2"/>
  <c r="L145" i="2"/>
  <c r="M145" i="2"/>
  <c r="N145" i="2"/>
  <c r="B145" i="2"/>
  <c r="O335" i="1"/>
  <c r="U335" i="1"/>
  <c r="H335" i="1"/>
  <c r="I335" i="1"/>
  <c r="J335" i="1"/>
  <c r="K335" i="1"/>
  <c r="L335" i="1"/>
  <c r="M335" i="1"/>
  <c r="N335" i="1"/>
  <c r="P335" i="1"/>
  <c r="Q335" i="1"/>
  <c r="R335" i="1"/>
  <c r="S335" i="1"/>
  <c r="T335" i="1"/>
  <c r="B335" i="1"/>
  <c r="O334" i="1"/>
  <c r="U334" i="1"/>
  <c r="H334" i="1"/>
  <c r="I334" i="1"/>
  <c r="J334" i="1"/>
  <c r="K334" i="1"/>
  <c r="L334" i="1"/>
  <c r="M334" i="1"/>
  <c r="N334" i="1"/>
  <c r="P334" i="1"/>
  <c r="Q334" i="1"/>
  <c r="R334" i="1"/>
  <c r="S334" i="1"/>
  <c r="T334" i="1"/>
  <c r="B334" i="1"/>
  <c r="O138" i="2"/>
  <c r="H138" i="2"/>
  <c r="I138" i="2"/>
  <c r="J138" i="2"/>
  <c r="K138" i="2"/>
  <c r="L138" i="2"/>
  <c r="M138" i="2"/>
  <c r="N138" i="2"/>
  <c r="B138" i="2"/>
  <c r="O144" i="2"/>
  <c r="M144" i="2"/>
  <c r="N144" i="2"/>
  <c r="B144" i="2"/>
  <c r="H144" i="2" s="1"/>
  <c r="O143" i="2"/>
  <c r="I143" i="2"/>
  <c r="K143" i="2"/>
  <c r="M143" i="2"/>
  <c r="N143" i="2"/>
  <c r="B143" i="2"/>
  <c r="J143" i="2" s="1"/>
  <c r="O142" i="2"/>
  <c r="H142" i="2"/>
  <c r="M142" i="2"/>
  <c r="N142" i="2"/>
  <c r="B142" i="2"/>
  <c r="K142" i="2" s="1"/>
  <c r="O141" i="2"/>
  <c r="H141" i="2"/>
  <c r="I141" i="2"/>
  <c r="J141" i="2"/>
  <c r="K141" i="2"/>
  <c r="M141" i="2"/>
  <c r="N141" i="2"/>
  <c r="B141" i="2"/>
  <c r="L141" i="2" s="1"/>
  <c r="O140" i="2"/>
  <c r="I140" i="2"/>
  <c r="K140" i="2"/>
  <c r="L140" i="2"/>
  <c r="M140" i="2"/>
  <c r="N140" i="2"/>
  <c r="O333" i="1"/>
  <c r="U333" i="1"/>
  <c r="H333" i="1"/>
  <c r="I333" i="1"/>
  <c r="J333" i="1"/>
  <c r="K333" i="1"/>
  <c r="L333" i="1"/>
  <c r="M333" i="1"/>
  <c r="N333" i="1"/>
  <c r="P333" i="1"/>
  <c r="Q333" i="1"/>
  <c r="R333" i="1"/>
  <c r="S333" i="1"/>
  <c r="T333" i="1"/>
  <c r="B333" i="1"/>
  <c r="O332" i="1"/>
  <c r="U332" i="1"/>
  <c r="H332" i="1"/>
  <c r="I332" i="1"/>
  <c r="J332" i="1"/>
  <c r="K332" i="1"/>
  <c r="L332" i="1"/>
  <c r="M332" i="1"/>
  <c r="N332" i="1"/>
  <c r="P332" i="1"/>
  <c r="Q332" i="1"/>
  <c r="R332" i="1"/>
  <c r="S332" i="1"/>
  <c r="T332" i="1"/>
  <c r="B332" i="1"/>
  <c r="B140" i="2"/>
  <c r="H140" i="2" s="1"/>
  <c r="O139" i="2"/>
  <c r="H139" i="2"/>
  <c r="J139" i="2"/>
  <c r="M139" i="2"/>
  <c r="N139" i="2"/>
  <c r="B139" i="2"/>
  <c r="K139" i="2" s="1"/>
  <c r="O137" i="2"/>
  <c r="I137" i="2"/>
  <c r="K137" i="2"/>
  <c r="M137" i="2"/>
  <c r="N137" i="2"/>
  <c r="B137" i="2"/>
  <c r="L137" i="2" s="1"/>
  <c r="O136" i="2"/>
  <c r="I136" i="2"/>
  <c r="K136" i="2"/>
  <c r="B136" i="2"/>
  <c r="N136" i="2" s="1"/>
  <c r="O331" i="1"/>
  <c r="U331" i="1" s="1"/>
  <c r="H331" i="1"/>
  <c r="I331" i="1"/>
  <c r="J331" i="1"/>
  <c r="K331" i="1"/>
  <c r="L331" i="1"/>
  <c r="M331" i="1"/>
  <c r="N331" i="1"/>
  <c r="P331" i="1"/>
  <c r="Q331" i="1"/>
  <c r="R331" i="1"/>
  <c r="S331" i="1"/>
  <c r="T331" i="1"/>
  <c r="B331" i="1"/>
  <c r="O135" i="2"/>
  <c r="K135" i="2"/>
  <c r="M135" i="2"/>
  <c r="B135" i="2"/>
  <c r="J135" i="2" s="1"/>
  <c r="O134" i="2"/>
  <c r="I134" i="2"/>
  <c r="J134" i="2"/>
  <c r="K134" i="2"/>
  <c r="M134" i="2"/>
  <c r="N134" i="2"/>
  <c r="B134" i="2"/>
  <c r="L134" i="2" s="1"/>
  <c r="O133" i="2"/>
  <c r="H133" i="2"/>
  <c r="I133" i="2"/>
  <c r="K133" i="2"/>
  <c r="M133" i="2"/>
  <c r="B133" i="2"/>
  <c r="N133" i="2" s="1"/>
  <c r="O132" i="2"/>
  <c r="J132" i="2"/>
  <c r="K132" i="2"/>
  <c r="M132" i="2"/>
  <c r="N132" i="2"/>
  <c r="B132" i="2"/>
  <c r="H132" i="2" s="1"/>
  <c r="O131" i="2"/>
  <c r="M131" i="2"/>
  <c r="B131" i="2"/>
  <c r="J131" i="2" s="1"/>
  <c r="O126" i="2"/>
  <c r="H126" i="2"/>
  <c r="I126" i="2"/>
  <c r="J126" i="2"/>
  <c r="K126" i="2"/>
  <c r="M126" i="2"/>
  <c r="N126" i="2"/>
  <c r="B126" i="2"/>
  <c r="L126" i="2" s="1"/>
  <c r="O130" i="2"/>
  <c r="I130" i="2"/>
  <c r="K130" i="2"/>
  <c r="M130" i="2"/>
  <c r="B130" i="2"/>
  <c r="H130" i="2" s="1"/>
  <c r="O129" i="2"/>
  <c r="B129" i="2"/>
  <c r="I129" i="2" s="1"/>
  <c r="O128" i="2"/>
  <c r="B128" i="2"/>
  <c r="K128" i="2" s="1"/>
  <c r="O127" i="2"/>
  <c r="B127" i="2"/>
  <c r="I127" i="2" s="1"/>
  <c r="O125" i="2"/>
  <c r="I125" i="2"/>
  <c r="K125" i="2"/>
  <c r="M125" i="2"/>
  <c r="B125" i="2"/>
  <c r="H125" i="2" s="1"/>
  <c r="O124" i="2"/>
  <c r="K124" i="2"/>
  <c r="M124" i="2"/>
  <c r="B124" i="2"/>
  <c r="I124" i="2" s="1"/>
  <c r="O123" i="2"/>
  <c r="K123" i="2"/>
  <c r="M123" i="2"/>
  <c r="B123" i="2"/>
  <c r="H123" i="2" s="1"/>
  <c r="O122" i="2"/>
  <c r="K122" i="2"/>
  <c r="M122" i="2"/>
  <c r="B122" i="2"/>
  <c r="I122" i="2" s="1"/>
  <c r="O121" i="2"/>
  <c r="M121" i="2"/>
  <c r="B121" i="2"/>
  <c r="K121" i="2" s="1"/>
  <c r="O330" i="1"/>
  <c r="U330" i="1" s="1"/>
  <c r="H330" i="1"/>
  <c r="I330" i="1"/>
  <c r="J330" i="1"/>
  <c r="K330" i="1"/>
  <c r="L330" i="1"/>
  <c r="M330" i="1"/>
  <c r="N330" i="1"/>
  <c r="P330" i="1"/>
  <c r="Q330" i="1"/>
  <c r="R330" i="1"/>
  <c r="S330" i="1"/>
  <c r="T330" i="1"/>
  <c r="B330" i="1"/>
  <c r="O119" i="2"/>
  <c r="K119" i="2"/>
  <c r="M119" i="2"/>
  <c r="B119" i="2"/>
  <c r="H119" i="2" s="1"/>
  <c r="O328" i="1"/>
  <c r="U328" i="1" s="1"/>
  <c r="H328" i="1"/>
  <c r="I328" i="1"/>
  <c r="J328" i="1"/>
  <c r="K328" i="1"/>
  <c r="L328" i="1"/>
  <c r="M328" i="1"/>
  <c r="N328" i="1"/>
  <c r="P328" i="1"/>
  <c r="Q328" i="1"/>
  <c r="R328" i="1"/>
  <c r="S328" i="1"/>
  <c r="T328" i="1"/>
  <c r="O327" i="1"/>
  <c r="U327" i="1" s="1"/>
  <c r="H327" i="1"/>
  <c r="I327" i="1"/>
  <c r="J327" i="1"/>
  <c r="K327" i="1"/>
  <c r="L327" i="1"/>
  <c r="M327" i="1"/>
  <c r="N327" i="1"/>
  <c r="P327" i="1"/>
  <c r="Q327" i="1"/>
  <c r="R327" i="1"/>
  <c r="S327" i="1"/>
  <c r="T327" i="1"/>
  <c r="B328" i="1"/>
  <c r="B327" i="1"/>
  <c r="O329" i="1"/>
  <c r="U329" i="1" s="1"/>
  <c r="I329" i="1"/>
  <c r="K329" i="1"/>
  <c r="M329" i="1"/>
  <c r="P329" i="1"/>
  <c r="Q329" i="1"/>
  <c r="R329" i="1"/>
  <c r="S329" i="1"/>
  <c r="T329" i="1"/>
  <c r="B329" i="1"/>
  <c r="H329" i="1" s="1"/>
  <c r="O120" i="2"/>
  <c r="B120" i="2"/>
  <c r="I120" i="2" s="1"/>
  <c r="O118" i="2"/>
  <c r="K118" i="2"/>
  <c r="M118" i="2"/>
  <c r="B118" i="2"/>
  <c r="H118" i="2" s="1"/>
  <c r="O117" i="2"/>
  <c r="M117" i="2"/>
  <c r="B117" i="2"/>
  <c r="I117" i="2" s="1"/>
  <c r="O326" i="1"/>
  <c r="U326" i="1" s="1"/>
  <c r="I326" i="1"/>
  <c r="K326" i="1"/>
  <c r="M326" i="1"/>
  <c r="N326" i="1"/>
  <c r="P326" i="1"/>
  <c r="Q326" i="1"/>
  <c r="R326" i="1"/>
  <c r="S326" i="1"/>
  <c r="T326" i="1"/>
  <c r="B326" i="1"/>
  <c r="H326" i="1" s="1"/>
  <c r="O116" i="2"/>
  <c r="I116" i="2"/>
  <c r="K116" i="2"/>
  <c r="M116" i="2"/>
  <c r="N116" i="2"/>
  <c r="B116" i="2"/>
  <c r="H116" i="2" s="1"/>
  <c r="O115" i="2"/>
  <c r="M115" i="2"/>
  <c r="N115" i="2"/>
  <c r="B115" i="2"/>
  <c r="J115" i="2" s="1"/>
  <c r="O325" i="1"/>
  <c r="U325" i="1" s="1"/>
  <c r="I325" i="1"/>
  <c r="K325" i="1"/>
  <c r="M325" i="1"/>
  <c r="N325" i="1"/>
  <c r="P325" i="1"/>
  <c r="Q325" i="1"/>
  <c r="R325" i="1"/>
  <c r="S325" i="1"/>
  <c r="T325" i="1"/>
  <c r="B325" i="1"/>
  <c r="J325" i="1" s="1"/>
  <c r="O324" i="1"/>
  <c r="U324" i="1" s="1"/>
  <c r="I324" i="1"/>
  <c r="J324" i="1"/>
  <c r="K324" i="1"/>
  <c r="M324" i="1"/>
  <c r="N324" i="1"/>
  <c r="P324" i="1"/>
  <c r="Q324" i="1"/>
  <c r="R324" i="1"/>
  <c r="S324" i="1"/>
  <c r="T324" i="1"/>
  <c r="B324" i="1"/>
  <c r="H324" i="1" s="1"/>
  <c r="O114" i="2"/>
  <c r="K114" i="2"/>
  <c r="M114" i="2"/>
  <c r="N114" i="2"/>
  <c r="B114" i="2"/>
  <c r="I114" i="2" s="1"/>
  <c r="O323" i="1"/>
  <c r="U323" i="1" s="1"/>
  <c r="I323" i="1"/>
  <c r="K323" i="1"/>
  <c r="M323" i="1"/>
  <c r="N323" i="1"/>
  <c r="P323" i="1"/>
  <c r="Q323" i="1"/>
  <c r="R323" i="1"/>
  <c r="S323" i="1"/>
  <c r="T323" i="1"/>
  <c r="B323" i="1"/>
  <c r="H323" i="1" s="1"/>
  <c r="O322" i="1"/>
  <c r="U322" i="1" s="1"/>
  <c r="K322" i="1"/>
  <c r="M322" i="1"/>
  <c r="N322" i="1"/>
  <c r="P322" i="1"/>
  <c r="Q322" i="1"/>
  <c r="R322" i="1"/>
  <c r="S322" i="1"/>
  <c r="T322" i="1"/>
  <c r="B322" i="1"/>
  <c r="I322" i="1" s="1"/>
  <c r="O113" i="2"/>
  <c r="I113" i="2"/>
  <c r="K113" i="2"/>
  <c r="M113" i="2"/>
  <c r="N113" i="2"/>
  <c r="B113" i="2"/>
  <c r="H113" i="2" s="1"/>
  <c r="O320" i="1"/>
  <c r="U320" i="1" s="1"/>
  <c r="I320" i="1"/>
  <c r="K320" i="1"/>
  <c r="M320" i="1"/>
  <c r="N320" i="1"/>
  <c r="P320" i="1"/>
  <c r="Q320" i="1"/>
  <c r="R320" i="1"/>
  <c r="S320" i="1"/>
  <c r="T320" i="1"/>
  <c r="B320" i="1"/>
  <c r="H320" i="1" s="1"/>
  <c r="O321" i="1"/>
  <c r="U321" i="1" s="1"/>
  <c r="M321" i="1"/>
  <c r="N321" i="1"/>
  <c r="P321" i="1"/>
  <c r="Q321" i="1"/>
  <c r="R321" i="1"/>
  <c r="S321" i="1"/>
  <c r="T321" i="1"/>
  <c r="B321" i="1"/>
  <c r="K321" i="1" s="1"/>
  <c r="O112" i="2"/>
  <c r="M112" i="2"/>
  <c r="N112" i="2"/>
  <c r="O111" i="2"/>
  <c r="I111" i="2"/>
  <c r="K111" i="2"/>
  <c r="M111" i="2"/>
  <c r="N111" i="2"/>
  <c r="B111" i="2"/>
  <c r="J111" i="2" s="1"/>
  <c r="B112" i="2"/>
  <c r="H112" i="2" s="1"/>
  <c r="O110" i="2"/>
  <c r="M110" i="2"/>
  <c r="N110" i="2"/>
  <c r="B110" i="2"/>
  <c r="K110" i="2" s="1"/>
  <c r="O109" i="2"/>
  <c r="K109" i="2"/>
  <c r="M109" i="2"/>
  <c r="N109" i="2"/>
  <c r="B109" i="2"/>
  <c r="H109" i="2" s="1"/>
  <c r="O108" i="2"/>
  <c r="M108" i="2"/>
  <c r="N108" i="2"/>
  <c r="B108" i="2"/>
  <c r="H108" i="2" s="1"/>
  <c r="O107" i="2"/>
  <c r="K107" i="2"/>
  <c r="M107" i="2"/>
  <c r="N107" i="2"/>
  <c r="B107" i="2"/>
  <c r="H107" i="2" s="1"/>
  <c r="O319" i="1"/>
  <c r="U319" i="1" s="1"/>
  <c r="M319" i="1"/>
  <c r="N319" i="1"/>
  <c r="P319" i="1"/>
  <c r="Q319" i="1"/>
  <c r="R319" i="1"/>
  <c r="S319" i="1"/>
  <c r="T319" i="1"/>
  <c r="B319" i="1"/>
  <c r="I319" i="1" s="1"/>
  <c r="O106" i="2"/>
  <c r="K106" i="2"/>
  <c r="M106" i="2"/>
  <c r="N106" i="2"/>
  <c r="B106" i="2"/>
  <c r="H106" i="2" s="1"/>
  <c r="O105" i="2"/>
  <c r="I105" i="2"/>
  <c r="K105" i="2"/>
  <c r="M105" i="2"/>
  <c r="N105" i="2"/>
  <c r="B105" i="2"/>
  <c r="H105" i="2" s="1"/>
  <c r="O104" i="2"/>
  <c r="K104" i="2"/>
  <c r="M104" i="2"/>
  <c r="N104" i="2"/>
  <c r="B104" i="2"/>
  <c r="H104" i="2" s="1"/>
  <c r="O318" i="1"/>
  <c r="U318" i="1" s="1"/>
  <c r="M318" i="1"/>
  <c r="N318" i="1"/>
  <c r="P318" i="1"/>
  <c r="Q318" i="1"/>
  <c r="R318" i="1"/>
  <c r="S318" i="1"/>
  <c r="T318" i="1"/>
  <c r="B318" i="1"/>
  <c r="I318" i="1" s="1"/>
  <c r="O103" i="2"/>
  <c r="I103" i="2"/>
  <c r="K103" i="2"/>
  <c r="M103" i="2"/>
  <c r="N103" i="2"/>
  <c r="B103" i="2"/>
  <c r="H103" i="2" s="1"/>
  <c r="O102" i="2"/>
  <c r="I102" i="2"/>
  <c r="K102" i="2"/>
  <c r="M102" i="2"/>
  <c r="N102" i="2"/>
  <c r="B102" i="2"/>
  <c r="H102" i="2" s="1"/>
  <c r="O101" i="2"/>
  <c r="I101" i="2"/>
  <c r="K101" i="2"/>
  <c r="M101" i="2"/>
  <c r="N101" i="2"/>
  <c r="B101" i="2"/>
  <c r="H101" i="2" s="1"/>
  <c r="O100" i="2"/>
  <c r="K100" i="2"/>
  <c r="M100" i="2"/>
  <c r="N100" i="2"/>
  <c r="B100" i="2"/>
  <c r="L100" i="2" s="1"/>
  <c r="O99" i="2"/>
  <c r="K99" i="2"/>
  <c r="M99" i="2"/>
  <c r="N99" i="2"/>
  <c r="B99" i="2"/>
  <c r="H99" i="2" s="1"/>
  <c r="O317" i="1"/>
  <c r="U317" i="1" s="1"/>
  <c r="K317" i="1"/>
  <c r="M317" i="1"/>
  <c r="N317" i="1"/>
  <c r="P317" i="1"/>
  <c r="Q317" i="1"/>
  <c r="R317" i="1"/>
  <c r="S317" i="1"/>
  <c r="T317" i="1"/>
  <c r="B317" i="1"/>
  <c r="H317" i="1" s="1"/>
  <c r="O316" i="1"/>
  <c r="U316" i="1" s="1"/>
  <c r="I316" i="1"/>
  <c r="K316" i="1"/>
  <c r="M316" i="1"/>
  <c r="N316" i="1"/>
  <c r="P316" i="1"/>
  <c r="Q316" i="1"/>
  <c r="R316" i="1"/>
  <c r="S316" i="1"/>
  <c r="T316" i="1"/>
  <c r="B316" i="1"/>
  <c r="J316" i="1" s="1"/>
  <c r="O315" i="1"/>
  <c r="U315" i="1" s="1"/>
  <c r="I315" i="1"/>
  <c r="K315" i="1"/>
  <c r="M315" i="1"/>
  <c r="N315" i="1"/>
  <c r="P315" i="1"/>
  <c r="Q315" i="1"/>
  <c r="R315" i="1"/>
  <c r="S315" i="1"/>
  <c r="T315" i="1"/>
  <c r="B315" i="1"/>
  <c r="H315" i="1" s="1"/>
  <c r="O314" i="1"/>
  <c r="U314" i="1" s="1"/>
  <c r="K314" i="1"/>
  <c r="M314" i="1"/>
  <c r="N314" i="1"/>
  <c r="P314" i="1"/>
  <c r="Q314" i="1"/>
  <c r="R314" i="1"/>
  <c r="S314" i="1"/>
  <c r="T314" i="1"/>
  <c r="B314" i="1"/>
  <c r="I314" i="1" s="1"/>
  <c r="O313" i="1"/>
  <c r="U313" i="1" s="1"/>
  <c r="I313" i="1"/>
  <c r="K313" i="1"/>
  <c r="M313" i="1"/>
  <c r="N313" i="1"/>
  <c r="P313" i="1"/>
  <c r="Q313" i="1"/>
  <c r="R313" i="1"/>
  <c r="S313" i="1"/>
  <c r="T313" i="1"/>
  <c r="B313" i="1"/>
  <c r="H313" i="1" s="1"/>
  <c r="O98" i="2"/>
  <c r="M98" i="2"/>
  <c r="N98" i="2"/>
  <c r="B98" i="2"/>
  <c r="K98" i="2" s="1"/>
  <c r="O97" i="2"/>
  <c r="I97" i="2"/>
  <c r="K97" i="2"/>
  <c r="M97" i="2"/>
  <c r="N97" i="2"/>
  <c r="B97" i="2"/>
  <c r="H97" i="2" s="1"/>
  <c r="O95" i="2"/>
  <c r="I95" i="2"/>
  <c r="K95" i="2"/>
  <c r="M95" i="2"/>
  <c r="N95" i="2"/>
  <c r="B95" i="2"/>
  <c r="L95" i="2" s="1"/>
  <c r="O96" i="2"/>
  <c r="I96" i="2"/>
  <c r="K96" i="2"/>
  <c r="M96" i="2"/>
  <c r="N96" i="2"/>
  <c r="B96" i="2"/>
  <c r="H96" i="2" s="1"/>
  <c r="O312" i="1"/>
  <c r="U312" i="1" s="1"/>
  <c r="I312" i="1"/>
  <c r="K312" i="1"/>
  <c r="M312" i="1"/>
  <c r="N312" i="1"/>
  <c r="P312" i="1"/>
  <c r="Q312" i="1"/>
  <c r="R312" i="1"/>
  <c r="S312" i="1"/>
  <c r="T312" i="1"/>
  <c r="B312" i="1"/>
  <c r="J312" i="1" s="1"/>
  <c r="D7" i="7"/>
  <c r="D8" i="7"/>
  <c r="D9" i="7"/>
  <c r="D10" i="7"/>
  <c r="D11" i="7"/>
  <c r="D13" i="7"/>
  <c r="O311" i="1"/>
  <c r="U311" i="1" s="1"/>
  <c r="I311" i="1"/>
  <c r="K311" i="1"/>
  <c r="M311" i="1"/>
  <c r="N311" i="1"/>
  <c r="P311" i="1"/>
  <c r="Q311" i="1"/>
  <c r="R311" i="1"/>
  <c r="S311" i="1"/>
  <c r="T311" i="1"/>
  <c r="B311" i="1"/>
  <c r="J311" i="1" s="1"/>
  <c r="O310" i="1"/>
  <c r="U310" i="1" s="1"/>
  <c r="I310" i="1"/>
  <c r="K310" i="1"/>
  <c r="M310" i="1"/>
  <c r="N310" i="1"/>
  <c r="P310" i="1"/>
  <c r="Q310" i="1"/>
  <c r="R310" i="1"/>
  <c r="S310" i="1"/>
  <c r="T310" i="1"/>
  <c r="B310" i="1"/>
  <c r="H310" i="1" s="1"/>
  <c r="B89" i="2"/>
  <c r="L89" i="2" s="1"/>
  <c r="B90" i="2"/>
  <c r="I90" i="2" s="1"/>
  <c r="B91" i="2"/>
  <c r="J91" i="2" s="1"/>
  <c r="B92" i="2"/>
  <c r="H92" i="2" s="1"/>
  <c r="B93" i="2"/>
  <c r="J93" i="2" s="1"/>
  <c r="B94" i="2"/>
  <c r="I94" i="2" s="1"/>
  <c r="O94" i="2"/>
  <c r="K94" i="2"/>
  <c r="M94" i="2"/>
  <c r="N94" i="2"/>
  <c r="O93" i="2"/>
  <c r="H93" i="2"/>
  <c r="I93" i="2"/>
  <c r="K93" i="2"/>
  <c r="M93" i="2"/>
  <c r="N93" i="2"/>
  <c r="O309" i="1"/>
  <c r="U309" i="1" s="1"/>
  <c r="I309" i="1"/>
  <c r="K309" i="1"/>
  <c r="M309" i="1"/>
  <c r="N309" i="1"/>
  <c r="P309" i="1"/>
  <c r="Q309" i="1"/>
  <c r="R309" i="1"/>
  <c r="S309" i="1"/>
  <c r="T309" i="1"/>
  <c r="B309" i="1"/>
  <c r="J309" i="1" s="1"/>
  <c r="O92" i="2"/>
  <c r="K92" i="2"/>
  <c r="M92" i="2"/>
  <c r="N92" i="2"/>
  <c r="O91" i="2"/>
  <c r="I91" i="2"/>
  <c r="K91" i="2"/>
  <c r="M91" i="2"/>
  <c r="N91" i="2"/>
  <c r="O90" i="2"/>
  <c r="H90" i="2"/>
  <c r="M90" i="2"/>
  <c r="N90" i="2"/>
  <c r="O304" i="1"/>
  <c r="U304" i="1" s="1"/>
  <c r="I304" i="1"/>
  <c r="K304" i="1"/>
  <c r="M304" i="1"/>
  <c r="N304" i="1"/>
  <c r="P304" i="1"/>
  <c r="Q304" i="1"/>
  <c r="R304" i="1"/>
  <c r="S304" i="1"/>
  <c r="T304" i="1"/>
  <c r="B304" i="1"/>
  <c r="J304" i="1" s="1"/>
  <c r="O308" i="1"/>
  <c r="U308" i="1" s="1"/>
  <c r="M308" i="1"/>
  <c r="N308" i="1"/>
  <c r="P308" i="1"/>
  <c r="Q308" i="1"/>
  <c r="R308" i="1"/>
  <c r="S308" i="1"/>
  <c r="T308" i="1"/>
  <c r="B308" i="1"/>
  <c r="K308" i="1" s="1"/>
  <c r="O307" i="1"/>
  <c r="U307" i="1" s="1"/>
  <c r="K307" i="1"/>
  <c r="M307" i="1"/>
  <c r="N307" i="1"/>
  <c r="P307" i="1"/>
  <c r="Q307" i="1"/>
  <c r="R307" i="1"/>
  <c r="S307" i="1"/>
  <c r="T307" i="1"/>
  <c r="B307" i="1"/>
  <c r="I307" i="1" s="1"/>
  <c r="O306" i="1"/>
  <c r="U306" i="1" s="1"/>
  <c r="K306" i="1"/>
  <c r="M306" i="1"/>
  <c r="N306" i="1"/>
  <c r="P306" i="1"/>
  <c r="Q306" i="1"/>
  <c r="R306" i="1"/>
  <c r="S306" i="1"/>
  <c r="T306" i="1"/>
  <c r="B306" i="1"/>
  <c r="I306" i="1" s="1"/>
  <c r="O305" i="1"/>
  <c r="U305" i="1" s="1"/>
  <c r="M305" i="1"/>
  <c r="N305" i="1"/>
  <c r="P305" i="1"/>
  <c r="Q305" i="1"/>
  <c r="R305" i="1"/>
  <c r="S305" i="1"/>
  <c r="T305" i="1"/>
  <c r="B305" i="1"/>
  <c r="J305" i="1" s="1"/>
  <c r="O303" i="1"/>
  <c r="U303" i="1" s="1"/>
  <c r="I303" i="1"/>
  <c r="K303" i="1"/>
  <c r="M303" i="1"/>
  <c r="N303" i="1"/>
  <c r="P303" i="1"/>
  <c r="Q303" i="1"/>
  <c r="R303" i="1"/>
  <c r="S303" i="1"/>
  <c r="T303" i="1"/>
  <c r="B303" i="1"/>
  <c r="H303" i="1" s="1"/>
  <c r="O89" i="2"/>
  <c r="N89" i="2"/>
  <c r="M89" i="2"/>
  <c r="K89" i="2"/>
  <c r="I89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O302" i="1"/>
  <c r="U302" i="1" s="1"/>
  <c r="I302" i="1"/>
  <c r="K302" i="1"/>
  <c r="M302" i="1"/>
  <c r="N302" i="1"/>
  <c r="B302" i="1"/>
  <c r="J302" i="1" s="1"/>
  <c r="O88" i="2"/>
  <c r="O87" i="2"/>
  <c r="O86" i="2"/>
  <c r="O85" i="2"/>
  <c r="O301" i="1"/>
  <c r="U301" i="1" s="1"/>
  <c r="O300" i="1"/>
  <c r="U300" i="1" s="1"/>
  <c r="O299" i="1"/>
  <c r="U299" i="1" s="1"/>
  <c r="O298" i="1"/>
  <c r="U298" i="1" s="1"/>
  <c r="O297" i="1"/>
  <c r="U297" i="1" s="1"/>
  <c r="I301" i="1"/>
  <c r="K301" i="1"/>
  <c r="M301" i="1"/>
  <c r="N301" i="1"/>
  <c r="B301" i="1"/>
  <c r="H301" i="1" s="1"/>
  <c r="I300" i="1"/>
  <c r="K300" i="1"/>
  <c r="M300" i="1"/>
  <c r="N300" i="1"/>
  <c r="B300" i="1"/>
  <c r="H300" i="1" s="1"/>
  <c r="K299" i="1"/>
  <c r="M299" i="1"/>
  <c r="N299" i="1"/>
  <c r="B299" i="1"/>
  <c r="H299" i="1" s="1"/>
  <c r="M298" i="1"/>
  <c r="N298" i="1"/>
  <c r="B298" i="1"/>
  <c r="K298" i="1" s="1"/>
  <c r="K297" i="1"/>
  <c r="M297" i="1"/>
  <c r="N297" i="1"/>
  <c r="B297" i="1"/>
  <c r="H297" i="1" s="1"/>
  <c r="K88" i="2"/>
  <c r="M88" i="2"/>
  <c r="N88" i="2"/>
  <c r="B88" i="2"/>
  <c r="H88" i="2" s="1"/>
  <c r="I86" i="2"/>
  <c r="K86" i="2"/>
  <c r="M86" i="2"/>
  <c r="N86" i="2"/>
  <c r="B86" i="2"/>
  <c r="H86" i="2" s="1"/>
  <c r="I87" i="2"/>
  <c r="K87" i="2"/>
  <c r="M87" i="2"/>
  <c r="N87" i="2"/>
  <c r="B87" i="2"/>
  <c r="H87" i="2" s="1"/>
  <c r="K85" i="2"/>
  <c r="M85" i="2"/>
  <c r="N85" i="2"/>
  <c r="B85" i="2"/>
  <c r="H85" i="2" s="1"/>
  <c r="O296" i="1"/>
  <c r="U296" i="1" s="1"/>
  <c r="I296" i="1"/>
  <c r="K296" i="1"/>
  <c r="L296" i="1"/>
  <c r="M296" i="1"/>
  <c r="N296" i="1"/>
  <c r="B296" i="1"/>
  <c r="J296" i="1" s="1"/>
  <c r="O295" i="1"/>
  <c r="U295" i="1" s="1"/>
  <c r="I295" i="1"/>
  <c r="K295" i="1"/>
  <c r="M295" i="1"/>
  <c r="N295" i="1"/>
  <c r="B295" i="1"/>
  <c r="H295" i="1" s="1"/>
  <c r="O84" i="2"/>
  <c r="I84" i="2"/>
  <c r="K84" i="2"/>
  <c r="M84" i="2"/>
  <c r="N84" i="2"/>
  <c r="B84" i="2"/>
  <c r="J84" i="2" s="1"/>
  <c r="O83" i="2"/>
  <c r="I83" i="2"/>
  <c r="K83" i="2"/>
  <c r="M83" i="2"/>
  <c r="N83" i="2"/>
  <c r="B83" i="2"/>
  <c r="H83" i="2" s="1"/>
  <c r="O82" i="2"/>
  <c r="I82" i="2"/>
  <c r="K82" i="2"/>
  <c r="M82" i="2"/>
  <c r="N82" i="2"/>
  <c r="B82" i="2"/>
  <c r="J82" i="2" s="1"/>
  <c r="O79" i="2"/>
  <c r="M79" i="2"/>
  <c r="N79" i="2"/>
  <c r="B79" i="2"/>
  <c r="K79" i="2" s="1"/>
  <c r="O81" i="2"/>
  <c r="K81" i="2"/>
  <c r="M81" i="2"/>
  <c r="N81" i="2"/>
  <c r="B81" i="2"/>
  <c r="H81" i="2" s="1"/>
  <c r="O294" i="1"/>
  <c r="U294" i="1" s="1"/>
  <c r="I294" i="1"/>
  <c r="K294" i="1"/>
  <c r="M294" i="1"/>
  <c r="N294" i="1"/>
  <c r="B294" i="1"/>
  <c r="H294" i="1" s="1"/>
  <c r="O80" i="2"/>
  <c r="M80" i="2"/>
  <c r="N80" i="2"/>
  <c r="B80" i="2"/>
  <c r="K80" i="2" s="1"/>
  <c r="O293" i="1"/>
  <c r="U293" i="1" s="1"/>
  <c r="I293" i="1"/>
  <c r="K293" i="1"/>
  <c r="M293" i="1"/>
  <c r="N293" i="1"/>
  <c r="B293" i="1"/>
  <c r="H293" i="1" s="1"/>
  <c r="O78" i="2"/>
  <c r="K78" i="2"/>
  <c r="M78" i="2"/>
  <c r="N78" i="2"/>
  <c r="B78" i="2"/>
  <c r="J78" i="2" s="1"/>
  <c r="O77" i="2"/>
  <c r="K77" i="2"/>
  <c r="M77" i="2"/>
  <c r="N77" i="2"/>
  <c r="B77" i="2"/>
  <c r="H77" i="2" s="1"/>
  <c r="O292" i="1"/>
  <c r="U292" i="1" s="1"/>
  <c r="K292" i="1"/>
  <c r="M292" i="1"/>
  <c r="N292" i="1"/>
  <c r="B292" i="1"/>
  <c r="H292" i="1" s="1"/>
  <c r="O291" i="1"/>
  <c r="U291" i="1" s="1"/>
  <c r="M291" i="1"/>
  <c r="N291" i="1"/>
  <c r="B291" i="1"/>
  <c r="H291" i="1" s="1"/>
  <c r="O290" i="1"/>
  <c r="U290" i="1" s="1"/>
  <c r="K290" i="1"/>
  <c r="M290" i="1"/>
  <c r="N290" i="1"/>
  <c r="B290" i="1"/>
  <c r="H290" i="1" s="1"/>
  <c r="O289" i="1"/>
  <c r="U289" i="1" s="1"/>
  <c r="M289" i="1"/>
  <c r="N289" i="1"/>
  <c r="B289" i="1"/>
  <c r="H289" i="1" s="1"/>
  <c r="O286" i="1"/>
  <c r="U286" i="1" s="1"/>
  <c r="I286" i="1"/>
  <c r="K286" i="1"/>
  <c r="M286" i="1"/>
  <c r="N286" i="1"/>
  <c r="B286" i="1"/>
  <c r="H286" i="1" s="1"/>
  <c r="O288" i="1"/>
  <c r="U288" i="1" s="1"/>
  <c r="M288" i="1"/>
  <c r="N288" i="1"/>
  <c r="B288" i="1"/>
  <c r="K288" i="1" s="1"/>
  <c r="O76" i="2"/>
  <c r="K76" i="2"/>
  <c r="M76" i="2"/>
  <c r="N76" i="2"/>
  <c r="B76" i="2"/>
  <c r="H76" i="2" s="1"/>
  <c r="O75" i="2"/>
  <c r="I75" i="2"/>
  <c r="K75" i="2"/>
  <c r="M75" i="2"/>
  <c r="N75" i="2"/>
  <c r="B75" i="2"/>
  <c r="H75" i="2" s="1"/>
  <c r="O287" i="1"/>
  <c r="U287" i="1" s="1"/>
  <c r="K287" i="1"/>
  <c r="M287" i="1"/>
  <c r="N287" i="1"/>
  <c r="B287" i="1"/>
  <c r="J287" i="1" s="1"/>
  <c r="O74" i="2"/>
  <c r="K74" i="2"/>
  <c r="M74" i="2"/>
  <c r="N74" i="2"/>
  <c r="B74" i="2"/>
  <c r="H74" i="2" s="1"/>
  <c r="O73" i="2"/>
  <c r="I73" i="2"/>
  <c r="K73" i="2"/>
  <c r="M73" i="2"/>
  <c r="N73" i="2"/>
  <c r="B73" i="2"/>
  <c r="H73" i="2" s="1"/>
  <c r="O285" i="1"/>
  <c r="U285" i="1" s="1"/>
  <c r="I285" i="1"/>
  <c r="K285" i="1"/>
  <c r="M285" i="1"/>
  <c r="N285" i="1"/>
  <c r="B285" i="1"/>
  <c r="H285" i="1" s="1"/>
  <c r="O284" i="1"/>
  <c r="U284" i="1" s="1"/>
  <c r="I284" i="1"/>
  <c r="K284" i="1"/>
  <c r="L284" i="1"/>
  <c r="M284" i="1"/>
  <c r="N284" i="1"/>
  <c r="B284" i="1"/>
  <c r="J284" i="1" s="1"/>
  <c r="O283" i="1"/>
  <c r="U283" i="1" s="1"/>
  <c r="I283" i="1"/>
  <c r="K283" i="1"/>
  <c r="M283" i="1"/>
  <c r="N283" i="1"/>
  <c r="B283" i="1"/>
  <c r="H283" i="1" s="1"/>
  <c r="O72" i="2"/>
  <c r="I72" i="2"/>
  <c r="K72" i="2"/>
  <c r="M72" i="2"/>
  <c r="N72" i="2"/>
  <c r="B72" i="2"/>
  <c r="H72" i="2" s="1"/>
  <c r="O71" i="2"/>
  <c r="M71" i="2"/>
  <c r="N71" i="2"/>
  <c r="B71" i="2"/>
  <c r="H71" i="2" s="1"/>
  <c r="O70" i="2"/>
  <c r="K70" i="2"/>
  <c r="M70" i="2"/>
  <c r="N70" i="2"/>
  <c r="B70" i="2"/>
  <c r="H70" i="2" s="1"/>
  <c r="O69" i="2"/>
  <c r="K69" i="2"/>
  <c r="M69" i="2"/>
  <c r="N69" i="2"/>
  <c r="B69" i="2"/>
  <c r="H69" i="2" s="1"/>
  <c r="O68" i="2"/>
  <c r="I68" i="2"/>
  <c r="K68" i="2"/>
  <c r="M68" i="2"/>
  <c r="N68" i="2"/>
  <c r="B68" i="2"/>
  <c r="H68" i="2" s="1"/>
  <c r="O66" i="2"/>
  <c r="M66" i="2"/>
  <c r="N66" i="2"/>
  <c r="B66" i="2"/>
  <c r="H66" i="2" s="1"/>
  <c r="O282" i="1"/>
  <c r="U282" i="1" s="1"/>
  <c r="I282" i="1"/>
  <c r="K282" i="1"/>
  <c r="M282" i="1"/>
  <c r="N282" i="1"/>
  <c r="B282" i="1"/>
  <c r="J282" i="1" s="1"/>
  <c r="O281" i="1"/>
  <c r="U281" i="1" s="1"/>
  <c r="I281" i="1"/>
  <c r="K281" i="1"/>
  <c r="M281" i="1"/>
  <c r="N281" i="1"/>
  <c r="B281" i="1"/>
  <c r="H281" i="1" s="1"/>
  <c r="O67" i="2"/>
  <c r="I67" i="2"/>
  <c r="K67" i="2"/>
  <c r="M67" i="2"/>
  <c r="N67" i="2"/>
  <c r="B67" i="2"/>
  <c r="H67" i="2" s="1"/>
  <c r="O65" i="2"/>
  <c r="I65" i="2"/>
  <c r="K65" i="2"/>
  <c r="M65" i="2"/>
  <c r="N65" i="2"/>
  <c r="B65" i="2"/>
  <c r="J65" i="2" s="1"/>
  <c r="O280" i="1"/>
  <c r="U280" i="1" s="1"/>
  <c r="I280" i="1"/>
  <c r="K280" i="1"/>
  <c r="M280" i="1"/>
  <c r="N280" i="1"/>
  <c r="B280" i="1"/>
  <c r="H280" i="1" s="1"/>
  <c r="O64" i="2"/>
  <c r="I64" i="2"/>
  <c r="K64" i="2"/>
  <c r="L64" i="2"/>
  <c r="M64" i="2"/>
  <c r="N64" i="2"/>
  <c r="B64" i="2"/>
  <c r="J64" i="2" s="1"/>
  <c r="O279" i="1"/>
  <c r="U279" i="1" s="1"/>
  <c r="M279" i="1"/>
  <c r="N279" i="1"/>
  <c r="B279" i="1"/>
  <c r="I279" i="1" s="1"/>
  <c r="O278" i="1"/>
  <c r="U278" i="1" s="1"/>
  <c r="I278" i="1"/>
  <c r="K278" i="1"/>
  <c r="M278" i="1"/>
  <c r="N278" i="1"/>
  <c r="B278" i="1"/>
  <c r="H278" i="1" s="1"/>
  <c r="O63" i="2"/>
  <c r="I63" i="2"/>
  <c r="K63" i="2"/>
  <c r="L63" i="2"/>
  <c r="M63" i="2"/>
  <c r="N63" i="2"/>
  <c r="B63" i="2"/>
  <c r="H63" i="2" s="1"/>
  <c r="O62" i="2"/>
  <c r="I62" i="2"/>
  <c r="K62" i="2"/>
  <c r="L62" i="2"/>
  <c r="M62" i="2"/>
  <c r="N62" i="2"/>
  <c r="B62" i="2"/>
  <c r="J62" i="2" s="1"/>
  <c r="O61" i="2"/>
  <c r="K61" i="2"/>
  <c r="L61" i="2"/>
  <c r="M61" i="2"/>
  <c r="N61" i="2"/>
  <c r="B61" i="2"/>
  <c r="H61" i="2" s="1"/>
  <c r="O277" i="1"/>
  <c r="U277" i="1" s="1"/>
  <c r="I277" i="1"/>
  <c r="K277" i="1"/>
  <c r="M277" i="1"/>
  <c r="N277" i="1"/>
  <c r="B277" i="1"/>
  <c r="H277" i="1" s="1"/>
  <c r="O60" i="2"/>
  <c r="I60" i="2"/>
  <c r="K60" i="2"/>
  <c r="L60" i="2"/>
  <c r="M60" i="2"/>
  <c r="N60" i="2"/>
  <c r="B60" i="2"/>
  <c r="H60" i="2" s="1"/>
  <c r="M3" i="4"/>
  <c r="M4" i="4"/>
  <c r="D3" i="4"/>
  <c r="D4" i="4"/>
  <c r="G4" i="4"/>
  <c r="B3" i="4"/>
  <c r="G3" i="4" s="1"/>
  <c r="B4" i="4"/>
  <c r="O4" i="4" s="1"/>
  <c r="B5" i="4"/>
  <c r="F5" i="4" s="1"/>
  <c r="B6" i="4"/>
  <c r="I6" i="4" s="1"/>
  <c r="B7" i="4"/>
  <c r="B8" i="4"/>
  <c r="B9" i="4"/>
  <c r="B10" i="4"/>
  <c r="B11" i="4"/>
  <c r="B12" i="4"/>
  <c r="B13" i="4"/>
  <c r="B14" i="4"/>
  <c r="B15" i="4"/>
  <c r="B16" i="4"/>
  <c r="B17" i="4"/>
  <c r="O59" i="2"/>
  <c r="K59" i="2"/>
  <c r="L59" i="2"/>
  <c r="M59" i="2"/>
  <c r="N59" i="2"/>
  <c r="B59" i="2"/>
  <c r="J59" i="2" s="1"/>
  <c r="O58" i="2"/>
  <c r="K58" i="2"/>
  <c r="L58" i="2"/>
  <c r="M58" i="2"/>
  <c r="N58" i="2"/>
  <c r="B58" i="2"/>
  <c r="H58" i="2" s="1"/>
  <c r="O57" i="2"/>
  <c r="K57" i="2"/>
  <c r="L57" i="2"/>
  <c r="M57" i="2"/>
  <c r="N57" i="2"/>
  <c r="B57" i="2"/>
  <c r="J57" i="2" s="1"/>
  <c r="O56" i="2"/>
  <c r="K56" i="2"/>
  <c r="L56" i="2"/>
  <c r="M56" i="2"/>
  <c r="N56" i="2"/>
  <c r="B56" i="2"/>
  <c r="H56" i="2" s="1"/>
  <c r="O55" i="2"/>
  <c r="I55" i="2"/>
  <c r="K55" i="2"/>
  <c r="L55" i="2"/>
  <c r="M55" i="2"/>
  <c r="N55" i="2"/>
  <c r="B55" i="2"/>
  <c r="J55" i="2" s="1"/>
  <c r="D9" i="4"/>
  <c r="D10" i="4"/>
  <c r="D11" i="4"/>
  <c r="D12" i="4"/>
  <c r="D13" i="4"/>
  <c r="D14" i="4"/>
  <c r="D15" i="4"/>
  <c r="D16" i="4"/>
  <c r="D17" i="4"/>
  <c r="I9" i="4"/>
  <c r="G10" i="4"/>
  <c r="F11" i="4"/>
  <c r="G12" i="4"/>
  <c r="I13" i="4"/>
  <c r="E14" i="4"/>
  <c r="I15" i="4"/>
  <c r="E16" i="4"/>
  <c r="H17" i="4"/>
  <c r="O54" i="2"/>
  <c r="K54" i="2"/>
  <c r="L54" i="2"/>
  <c r="M54" i="2"/>
  <c r="N54" i="2"/>
  <c r="B54" i="2"/>
  <c r="J54" i="2" s="1"/>
  <c r="M5" i="4"/>
  <c r="M6" i="4"/>
  <c r="M7" i="4"/>
  <c r="M8" i="4"/>
  <c r="M2" i="4"/>
  <c r="D2" i="4"/>
  <c r="D5" i="4"/>
  <c r="D6" i="4"/>
  <c r="D7" i="4"/>
  <c r="D8" i="4"/>
  <c r="B2" i="4"/>
  <c r="N2" i="4" s="1"/>
  <c r="F7" i="4"/>
  <c r="E8" i="4"/>
  <c r="O53" i="2"/>
  <c r="I53" i="2"/>
  <c r="K53" i="2"/>
  <c r="L53" i="2"/>
  <c r="M53" i="2"/>
  <c r="N53" i="2"/>
  <c r="B53" i="2"/>
  <c r="H53" i="2" s="1"/>
  <c r="O52" i="2"/>
  <c r="I52" i="2"/>
  <c r="K52" i="2"/>
  <c r="L52" i="2"/>
  <c r="M52" i="2"/>
  <c r="N52" i="2"/>
  <c r="B52" i="2"/>
  <c r="J52" i="2" s="1"/>
  <c r="O51" i="2"/>
  <c r="I51" i="2"/>
  <c r="K51" i="2"/>
  <c r="L51" i="2"/>
  <c r="M51" i="2"/>
  <c r="N51" i="2"/>
  <c r="B51" i="2"/>
  <c r="H51" i="2" s="1"/>
  <c r="O49" i="2"/>
  <c r="K49" i="2"/>
  <c r="L49" i="2"/>
  <c r="M49" i="2"/>
  <c r="N49" i="2"/>
  <c r="B49" i="2"/>
  <c r="I49" i="2" s="1"/>
  <c r="O50" i="2"/>
  <c r="I50" i="2"/>
  <c r="K50" i="2"/>
  <c r="L50" i="2"/>
  <c r="M50" i="2"/>
  <c r="N50" i="2"/>
  <c r="B50" i="2"/>
  <c r="H50" i="2" s="1"/>
  <c r="O48" i="2"/>
  <c r="I48" i="2"/>
  <c r="K48" i="2"/>
  <c r="L48" i="2"/>
  <c r="M48" i="2"/>
  <c r="N48" i="2"/>
  <c r="B48" i="2"/>
  <c r="H48" i="2" s="1"/>
  <c r="O47" i="2"/>
  <c r="K47" i="2"/>
  <c r="L47" i="2"/>
  <c r="M47" i="2"/>
  <c r="N47" i="2"/>
  <c r="B47" i="2"/>
  <c r="H47" i="2" s="1"/>
  <c r="O46" i="2"/>
  <c r="I46" i="2"/>
  <c r="K46" i="2"/>
  <c r="L46" i="2"/>
  <c r="M46" i="2"/>
  <c r="N46" i="2"/>
  <c r="B46" i="2"/>
  <c r="H46" i="2" s="1"/>
  <c r="O45" i="2"/>
  <c r="I45" i="2"/>
  <c r="K45" i="2"/>
  <c r="L45" i="2"/>
  <c r="M45" i="2"/>
  <c r="N45" i="2"/>
  <c r="B45" i="2"/>
  <c r="H45" i="2" s="1"/>
  <c r="O44" i="2"/>
  <c r="B44" i="2"/>
  <c r="H44" i="2" s="1"/>
  <c r="O43" i="2"/>
  <c r="K43" i="2"/>
  <c r="M43" i="2"/>
  <c r="B43" i="2"/>
  <c r="I43" i="2" s="1"/>
  <c r="O42" i="2"/>
  <c r="K42" i="2"/>
  <c r="M42" i="2"/>
  <c r="N42" i="2"/>
  <c r="B42" i="2"/>
  <c r="H42" i="2" s="1"/>
  <c r="O41" i="2"/>
  <c r="K41" i="2"/>
  <c r="M41" i="2"/>
  <c r="N41" i="2"/>
  <c r="B41" i="2"/>
  <c r="L41" i="2" s="1"/>
  <c r="O40" i="2"/>
  <c r="K40" i="2"/>
  <c r="M40" i="2"/>
  <c r="N40" i="2"/>
  <c r="B40" i="2"/>
  <c r="H40" i="2" s="1"/>
  <c r="O39" i="2"/>
  <c r="I39" i="2"/>
  <c r="K39" i="2"/>
  <c r="M39" i="2"/>
  <c r="N39" i="2"/>
  <c r="B39" i="2"/>
  <c r="L39" i="2" s="1"/>
  <c r="O38" i="2"/>
  <c r="I38" i="2"/>
  <c r="K38" i="2"/>
  <c r="M38" i="2"/>
  <c r="N38" i="2"/>
  <c r="B38" i="2"/>
  <c r="H38" i="2" s="1"/>
  <c r="O37" i="2"/>
  <c r="I37" i="2"/>
  <c r="K37" i="2"/>
  <c r="M37" i="2"/>
  <c r="N37" i="2"/>
  <c r="B37" i="2"/>
  <c r="L37" i="2" s="1"/>
  <c r="E4" i="4" l="1"/>
  <c r="H4" i="4"/>
  <c r="F4" i="4"/>
  <c r="N4" i="4"/>
  <c r="P4" i="4"/>
  <c r="Q4" i="4" s="1"/>
  <c r="I4" i="4"/>
  <c r="J4" i="4" s="1"/>
  <c r="Q3" i="4"/>
  <c r="I3" i="4"/>
  <c r="H3" i="4"/>
  <c r="P3" i="4"/>
  <c r="O3" i="4"/>
  <c r="F3" i="4"/>
  <c r="E3" i="4"/>
  <c r="J3" i="4" s="1"/>
  <c r="N3" i="4"/>
  <c r="I131" i="2"/>
  <c r="I135" i="2"/>
  <c r="M136" i="2"/>
  <c r="J142" i="2"/>
  <c r="H143" i="2"/>
  <c r="L131" i="2"/>
  <c r="H131" i="2"/>
  <c r="L133" i="2"/>
  <c r="H135" i="2"/>
  <c r="L136" i="2"/>
  <c r="J137" i="2"/>
  <c r="I139" i="2"/>
  <c r="I142" i="2"/>
  <c r="L144" i="2"/>
  <c r="N131" i="2"/>
  <c r="L132" i="2"/>
  <c r="J133" i="2"/>
  <c r="H134" i="2"/>
  <c r="N135" i="2"/>
  <c r="J136" i="2"/>
  <c r="H137" i="2"/>
  <c r="K144" i="2"/>
  <c r="J140" i="2"/>
  <c r="L143" i="2"/>
  <c r="J144" i="2"/>
  <c r="L135" i="2"/>
  <c r="H136" i="2"/>
  <c r="I144" i="2"/>
  <c r="K131" i="2"/>
  <c r="I132" i="2"/>
  <c r="L139" i="2"/>
  <c r="L142" i="2"/>
  <c r="J119" i="2"/>
  <c r="J121" i="2"/>
  <c r="J123" i="2"/>
  <c r="J125" i="2"/>
  <c r="J130" i="2"/>
  <c r="N119" i="2"/>
  <c r="N123" i="2"/>
  <c r="N125" i="2"/>
  <c r="H127" i="2"/>
  <c r="N128" i="2"/>
  <c r="N130" i="2"/>
  <c r="N121" i="2"/>
  <c r="J128" i="2"/>
  <c r="H122" i="2"/>
  <c r="L124" i="2"/>
  <c r="L127" i="2"/>
  <c r="L129" i="2"/>
  <c r="H129" i="2"/>
  <c r="I119" i="2"/>
  <c r="I121" i="2"/>
  <c r="I123" i="2"/>
  <c r="K127" i="2"/>
  <c r="M128" i="2"/>
  <c r="I128" i="2"/>
  <c r="K129" i="2"/>
  <c r="L122" i="2"/>
  <c r="H124" i="2"/>
  <c r="J120" i="2"/>
  <c r="L119" i="2"/>
  <c r="L121" i="2"/>
  <c r="H121" i="2"/>
  <c r="N122" i="2"/>
  <c r="J122" i="2"/>
  <c r="L123" i="2"/>
  <c r="N124" i="2"/>
  <c r="J124" i="2"/>
  <c r="L125" i="2"/>
  <c r="N127" i="2"/>
  <c r="J127" i="2"/>
  <c r="L128" i="2"/>
  <c r="H128" i="2"/>
  <c r="N129" i="2"/>
  <c r="J129" i="2"/>
  <c r="L130" i="2"/>
  <c r="I109" i="2"/>
  <c r="J114" i="2"/>
  <c r="M127" i="2"/>
  <c r="M129" i="2"/>
  <c r="N117" i="2"/>
  <c r="I108" i="2"/>
  <c r="K115" i="2"/>
  <c r="I115" i="2"/>
  <c r="J117" i="2"/>
  <c r="H91" i="2"/>
  <c r="N120" i="2"/>
  <c r="L114" i="2"/>
  <c r="H114" i="2"/>
  <c r="L117" i="2"/>
  <c r="H117" i="2"/>
  <c r="N118" i="2"/>
  <c r="J118" i="2"/>
  <c r="L120" i="2"/>
  <c r="H120" i="2"/>
  <c r="J108" i="2"/>
  <c r="L115" i="2"/>
  <c r="H115" i="2"/>
  <c r="J116" i="2"/>
  <c r="K117" i="2"/>
  <c r="I118" i="2"/>
  <c r="K120" i="2"/>
  <c r="L118" i="2"/>
  <c r="L91" i="2"/>
  <c r="L93" i="2"/>
  <c r="L116" i="2"/>
  <c r="M120" i="2"/>
  <c r="J320" i="1"/>
  <c r="J329" i="1"/>
  <c r="J323" i="1"/>
  <c r="N329" i="1"/>
  <c r="J326" i="1"/>
  <c r="J321" i="1"/>
  <c r="L322" i="1"/>
  <c r="H322" i="1"/>
  <c r="L325" i="1"/>
  <c r="H325" i="1"/>
  <c r="I321" i="1"/>
  <c r="J322" i="1"/>
  <c r="L323" i="1"/>
  <c r="L324" i="1"/>
  <c r="L326" i="1"/>
  <c r="L329" i="1"/>
  <c r="J310" i="1"/>
  <c r="L320" i="1"/>
  <c r="I99" i="2"/>
  <c r="J103" i="2"/>
  <c r="J105" i="2"/>
  <c r="I106" i="2"/>
  <c r="I107" i="2"/>
  <c r="L111" i="2"/>
  <c r="H111" i="2"/>
  <c r="I112" i="2"/>
  <c r="L113" i="2"/>
  <c r="L90" i="2"/>
  <c r="J97" i="2"/>
  <c r="J101" i="2"/>
  <c r="I104" i="2"/>
  <c r="J110" i="2"/>
  <c r="L112" i="2"/>
  <c r="J90" i="2"/>
  <c r="H94" i="2"/>
  <c r="K108" i="2"/>
  <c r="K112" i="2"/>
  <c r="J113" i="2"/>
  <c r="J112" i="2"/>
  <c r="H319" i="1"/>
  <c r="J315" i="1"/>
  <c r="K319" i="1"/>
  <c r="L319" i="1"/>
  <c r="J319" i="1"/>
  <c r="L321" i="1"/>
  <c r="H321" i="1"/>
  <c r="H95" i="2"/>
  <c r="H100" i="2"/>
  <c r="L102" i="2"/>
  <c r="J95" i="2"/>
  <c r="L97" i="2"/>
  <c r="J98" i="2"/>
  <c r="J100" i="2"/>
  <c r="L101" i="2"/>
  <c r="J102" i="2"/>
  <c r="L103" i="2"/>
  <c r="I110" i="2"/>
  <c r="H98" i="2"/>
  <c r="K90" i="2"/>
  <c r="J94" i="2"/>
  <c r="I98" i="2"/>
  <c r="J99" i="2"/>
  <c r="I100" i="2"/>
  <c r="J104" i="2"/>
  <c r="L105" i="2"/>
  <c r="J106" i="2"/>
  <c r="J107" i="2"/>
  <c r="L108" i="2"/>
  <c r="J109" i="2"/>
  <c r="L110" i="2"/>
  <c r="H110" i="2"/>
  <c r="L98" i="2"/>
  <c r="L94" i="2"/>
  <c r="J96" i="2"/>
  <c r="L99" i="2"/>
  <c r="L104" i="2"/>
  <c r="L106" i="2"/>
  <c r="L107" i="2"/>
  <c r="L109" i="2"/>
  <c r="K318" i="1"/>
  <c r="J317" i="1"/>
  <c r="J313" i="1"/>
  <c r="L314" i="1"/>
  <c r="H314" i="1"/>
  <c r="L318" i="1"/>
  <c r="H318" i="1"/>
  <c r="I308" i="1"/>
  <c r="L316" i="1"/>
  <c r="H316" i="1"/>
  <c r="L313" i="1"/>
  <c r="J314" i="1"/>
  <c r="I317" i="1"/>
  <c r="J318" i="1"/>
  <c r="L315" i="1"/>
  <c r="L317" i="1"/>
  <c r="L311" i="1"/>
  <c r="H311" i="1"/>
  <c r="L312" i="1"/>
  <c r="H312" i="1"/>
  <c r="L304" i="1"/>
  <c r="H304" i="1"/>
  <c r="L309" i="1"/>
  <c r="H309" i="1"/>
  <c r="J303" i="1"/>
  <c r="J308" i="1"/>
  <c r="L310" i="1"/>
  <c r="L302" i="1"/>
  <c r="I92" i="2"/>
  <c r="L96" i="2"/>
  <c r="I74" i="2"/>
  <c r="J92" i="2"/>
  <c r="L92" i="2"/>
  <c r="I292" i="1"/>
  <c r="H296" i="1"/>
  <c r="H302" i="1"/>
  <c r="I305" i="1"/>
  <c r="L306" i="1"/>
  <c r="H306" i="1"/>
  <c r="L307" i="1"/>
  <c r="H307" i="1"/>
  <c r="L305" i="1"/>
  <c r="H305" i="1"/>
  <c r="K305" i="1"/>
  <c r="J306" i="1"/>
  <c r="J307" i="1"/>
  <c r="L308" i="1"/>
  <c r="H308" i="1"/>
  <c r="J294" i="1"/>
  <c r="L303" i="1"/>
  <c r="K289" i="1"/>
  <c r="I290" i="1"/>
  <c r="J292" i="1"/>
  <c r="J295" i="1"/>
  <c r="J297" i="1"/>
  <c r="J298" i="1"/>
  <c r="J299" i="1"/>
  <c r="J300" i="1"/>
  <c r="J301" i="1"/>
  <c r="J51" i="2"/>
  <c r="I71" i="2"/>
  <c r="J74" i="2"/>
  <c r="I289" i="1"/>
  <c r="K291" i="1"/>
  <c r="L294" i="1"/>
  <c r="I297" i="1"/>
  <c r="I298" i="1"/>
  <c r="I299" i="1"/>
  <c r="J278" i="1"/>
  <c r="J286" i="1"/>
  <c r="I291" i="1"/>
  <c r="L295" i="1"/>
  <c r="L297" i="1"/>
  <c r="L298" i="1"/>
  <c r="H298" i="1"/>
  <c r="L299" i="1"/>
  <c r="L300" i="1"/>
  <c r="L301" i="1"/>
  <c r="J290" i="1"/>
  <c r="J89" i="2"/>
  <c r="H89" i="2"/>
  <c r="J79" i="2"/>
  <c r="L84" i="2"/>
  <c r="J40" i="2"/>
  <c r="J67" i="2"/>
  <c r="J83" i="2"/>
  <c r="J85" i="2"/>
  <c r="J71" i="2"/>
  <c r="H82" i="2"/>
  <c r="H84" i="2"/>
  <c r="K66" i="2"/>
  <c r="J69" i="2"/>
  <c r="I70" i="2"/>
  <c r="I79" i="2"/>
  <c r="I85" i="2"/>
  <c r="J88" i="2"/>
  <c r="L82" i="2"/>
  <c r="I40" i="2"/>
  <c r="J42" i="2"/>
  <c r="J58" i="2"/>
  <c r="J66" i="2"/>
  <c r="I69" i="2"/>
  <c r="J75" i="2"/>
  <c r="L79" i="2"/>
  <c r="H79" i="2"/>
  <c r="L83" i="2"/>
  <c r="L85" i="2"/>
  <c r="I88" i="2"/>
  <c r="J56" i="2"/>
  <c r="I66" i="2"/>
  <c r="K71" i="2"/>
  <c r="L88" i="2"/>
  <c r="J86" i="2"/>
  <c r="L86" i="2"/>
  <c r="L87" i="2"/>
  <c r="J87" i="2"/>
  <c r="I61" i="2"/>
  <c r="J63" i="2"/>
  <c r="L66" i="2"/>
  <c r="J68" i="2"/>
  <c r="L69" i="2"/>
  <c r="J70" i="2"/>
  <c r="L71" i="2"/>
  <c r="J72" i="2"/>
  <c r="J73" i="2"/>
  <c r="L74" i="2"/>
  <c r="L75" i="2"/>
  <c r="J76" i="2"/>
  <c r="I78" i="2"/>
  <c r="J80" i="2"/>
  <c r="J81" i="2"/>
  <c r="I76" i="2"/>
  <c r="J77" i="2"/>
  <c r="L78" i="2"/>
  <c r="H78" i="2"/>
  <c r="I80" i="2"/>
  <c r="I81" i="2"/>
  <c r="L68" i="2"/>
  <c r="L70" i="2"/>
  <c r="L72" i="2"/>
  <c r="L73" i="2"/>
  <c r="L76" i="2"/>
  <c r="I77" i="2"/>
  <c r="L80" i="2"/>
  <c r="H80" i="2"/>
  <c r="L81" i="2"/>
  <c r="J46" i="2"/>
  <c r="J53" i="2"/>
  <c r="J60" i="2"/>
  <c r="J61" i="2"/>
  <c r="L77" i="2"/>
  <c r="I287" i="1"/>
  <c r="L286" i="1"/>
  <c r="J289" i="1"/>
  <c r="L290" i="1"/>
  <c r="J291" i="1"/>
  <c r="L292" i="1"/>
  <c r="J293" i="1"/>
  <c r="J280" i="1"/>
  <c r="J277" i="1"/>
  <c r="J288" i="1"/>
  <c r="L289" i="1"/>
  <c r="L291" i="1"/>
  <c r="L293" i="1"/>
  <c r="H279" i="1"/>
  <c r="K279" i="1"/>
  <c r="J281" i="1"/>
  <c r="L282" i="1"/>
  <c r="H282" i="1"/>
  <c r="J283" i="1"/>
  <c r="H284" i="1"/>
  <c r="J285" i="1"/>
  <c r="L287" i="1"/>
  <c r="H287" i="1"/>
  <c r="I288" i="1"/>
  <c r="L277" i="1"/>
  <c r="L278" i="1"/>
  <c r="J279" i="1"/>
  <c r="L280" i="1"/>
  <c r="L288" i="1"/>
  <c r="H288" i="1"/>
  <c r="L279" i="1"/>
  <c r="L281" i="1"/>
  <c r="L283" i="1"/>
  <c r="L285" i="1"/>
  <c r="N44" i="2"/>
  <c r="J38" i="2"/>
  <c r="K44" i="2"/>
  <c r="H49" i="2"/>
  <c r="H52" i="2"/>
  <c r="I54" i="2"/>
  <c r="I57" i="2"/>
  <c r="I59" i="2"/>
  <c r="H62" i="2"/>
  <c r="H64" i="2"/>
  <c r="L65" i="2"/>
  <c r="H65" i="2"/>
  <c r="J44" i="2"/>
  <c r="J48" i="2"/>
  <c r="H54" i="2"/>
  <c r="H55" i="2"/>
  <c r="H57" i="2"/>
  <c r="H59" i="2"/>
  <c r="I42" i="2"/>
  <c r="J49" i="2"/>
  <c r="I56" i="2"/>
  <c r="I58" i="2"/>
  <c r="L67" i="2"/>
  <c r="H16" i="4"/>
  <c r="F17" i="4"/>
  <c r="F16" i="4"/>
  <c r="H13" i="4"/>
  <c r="E17" i="4"/>
  <c r="G17" i="4"/>
  <c r="I17" i="4"/>
  <c r="E13" i="4"/>
  <c r="G16" i="4"/>
  <c r="I14" i="4"/>
  <c r="E10" i="4"/>
  <c r="F10" i="4"/>
  <c r="J10" i="4" s="1"/>
  <c r="G14" i="4"/>
  <c r="H10" i="4"/>
  <c r="I10" i="4"/>
  <c r="E9" i="4"/>
  <c r="F9" i="4"/>
  <c r="G9" i="4"/>
  <c r="H9" i="4"/>
  <c r="I16" i="4"/>
  <c r="J16" i="4" s="1"/>
  <c r="F15" i="4"/>
  <c r="G15" i="4"/>
  <c r="E15" i="4"/>
  <c r="H15" i="4"/>
  <c r="H14" i="4"/>
  <c r="F14" i="4"/>
  <c r="G13" i="4"/>
  <c r="F13" i="4"/>
  <c r="J13" i="4" s="1"/>
  <c r="H12" i="4"/>
  <c r="I12" i="4"/>
  <c r="E12" i="4"/>
  <c r="F12" i="4"/>
  <c r="H11" i="4"/>
  <c r="I11" i="4"/>
  <c r="E11" i="4"/>
  <c r="G11" i="4"/>
  <c r="G6" i="4"/>
  <c r="O7" i="4"/>
  <c r="H6" i="4"/>
  <c r="P8" i="4"/>
  <c r="P2" i="4"/>
  <c r="P6" i="4"/>
  <c r="G8" i="4"/>
  <c r="P7" i="4"/>
  <c r="O6" i="4"/>
  <c r="E5" i="4"/>
  <c r="H5" i="4"/>
  <c r="O2" i="4"/>
  <c r="Q2" i="4" s="1"/>
  <c r="O8" i="4"/>
  <c r="F6" i="4"/>
  <c r="G5" i="4"/>
  <c r="I8" i="4"/>
  <c r="N8" i="4"/>
  <c r="N7" i="4"/>
  <c r="N6" i="4"/>
  <c r="N5" i="4"/>
  <c r="I5" i="4"/>
  <c r="P5" i="4"/>
  <c r="F8" i="4"/>
  <c r="O5" i="4"/>
  <c r="E6" i="4"/>
  <c r="H8" i="4"/>
  <c r="G7" i="4"/>
  <c r="H7" i="4"/>
  <c r="I7" i="4"/>
  <c r="E7" i="4"/>
  <c r="H37" i="2"/>
  <c r="H39" i="2"/>
  <c r="H43" i="2"/>
  <c r="M44" i="2"/>
  <c r="I44" i="2"/>
  <c r="J45" i="2"/>
  <c r="J47" i="2"/>
  <c r="J50" i="2"/>
  <c r="L43" i="2"/>
  <c r="J37" i="2"/>
  <c r="L38" i="2"/>
  <c r="J39" i="2"/>
  <c r="L40" i="2"/>
  <c r="L42" i="2"/>
  <c r="N43" i="2"/>
  <c r="J43" i="2"/>
  <c r="L44" i="2"/>
  <c r="I47" i="2"/>
  <c r="J41" i="2"/>
  <c r="I41" i="2"/>
  <c r="H41" i="2"/>
  <c r="O276" i="1"/>
  <c r="U276" i="1" s="1"/>
  <c r="B276" i="1"/>
  <c r="H276" i="1" s="1"/>
  <c r="O275" i="1"/>
  <c r="U275" i="1" s="1"/>
  <c r="K275" i="1"/>
  <c r="M275" i="1"/>
  <c r="B275" i="1"/>
  <c r="H275" i="1" s="1"/>
  <c r="O274" i="1"/>
  <c r="U274" i="1" s="1"/>
  <c r="M274" i="1"/>
  <c r="B274" i="1"/>
  <c r="I274" i="1" s="1"/>
  <c r="O273" i="1"/>
  <c r="U273" i="1" s="1"/>
  <c r="I273" i="1"/>
  <c r="K273" i="1"/>
  <c r="M273" i="1"/>
  <c r="B273" i="1"/>
  <c r="H273" i="1" s="1"/>
  <c r="O35" i="2"/>
  <c r="K35" i="2"/>
  <c r="M35" i="2"/>
  <c r="N35" i="2"/>
  <c r="B35" i="2"/>
  <c r="J35" i="2" s="1"/>
  <c r="O36" i="2"/>
  <c r="I36" i="2"/>
  <c r="K36" i="2"/>
  <c r="M36" i="2"/>
  <c r="N36" i="2"/>
  <c r="B36" i="2"/>
  <c r="H36" i="2" s="1"/>
  <c r="G2" i="4"/>
  <c r="O34" i="2"/>
  <c r="I34" i="2"/>
  <c r="K34" i="2"/>
  <c r="L34" i="2"/>
  <c r="M34" i="2"/>
  <c r="N34" i="2"/>
  <c r="B34" i="2"/>
  <c r="H34" i="2" s="1"/>
  <c r="I35" i="2" l="1"/>
  <c r="L273" i="1"/>
  <c r="N273" i="1"/>
  <c r="J273" i="1"/>
  <c r="J275" i="1"/>
  <c r="N275" i="1"/>
  <c r="I275" i="1"/>
  <c r="L274" i="1"/>
  <c r="H274" i="1"/>
  <c r="K274" i="1"/>
  <c r="K276" i="1"/>
  <c r="N274" i="1"/>
  <c r="J274" i="1"/>
  <c r="L275" i="1"/>
  <c r="N276" i="1"/>
  <c r="J276" i="1"/>
  <c r="M276" i="1"/>
  <c r="I276" i="1"/>
  <c r="L276" i="1"/>
  <c r="J17" i="4"/>
  <c r="J11" i="4"/>
  <c r="J12" i="4"/>
  <c r="J15" i="4"/>
  <c r="J9" i="4"/>
  <c r="Q7" i="4"/>
  <c r="J14" i="4"/>
  <c r="J6" i="4"/>
  <c r="Q8" i="4"/>
  <c r="J8" i="4"/>
  <c r="Q6" i="4"/>
  <c r="J5" i="4"/>
  <c r="Q5" i="4"/>
  <c r="J7" i="4"/>
  <c r="L35" i="2"/>
  <c r="H35" i="2"/>
  <c r="F2" i="4"/>
  <c r="H2" i="4"/>
  <c r="E2" i="4"/>
  <c r="I2" i="4"/>
  <c r="J36" i="2"/>
  <c r="J34" i="2"/>
  <c r="L36" i="2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N2" i="3"/>
  <c r="M2" i="3"/>
  <c r="L2" i="3"/>
  <c r="K2" i="3"/>
  <c r="J2" i="3"/>
  <c r="I2" i="3"/>
  <c r="H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272" i="1"/>
  <c r="U272" i="1" s="1"/>
  <c r="I272" i="1"/>
  <c r="J272" i="1"/>
  <c r="K272" i="1"/>
  <c r="L272" i="1"/>
  <c r="M272" i="1"/>
  <c r="N272" i="1"/>
  <c r="B272" i="1"/>
  <c r="H272" i="1" s="1"/>
  <c r="B2" i="3"/>
  <c r="O178" i="1"/>
  <c r="U178" i="1" s="1"/>
  <c r="I178" i="1"/>
  <c r="J178" i="1"/>
  <c r="K178" i="1"/>
  <c r="L178" i="1"/>
  <c r="M178" i="1"/>
  <c r="N178" i="1"/>
  <c r="B178" i="1"/>
  <c r="H178" i="1" s="1"/>
  <c r="O33" i="2"/>
  <c r="J33" i="2"/>
  <c r="K33" i="2"/>
  <c r="L33" i="2"/>
  <c r="M33" i="2"/>
  <c r="N33" i="2"/>
  <c r="B33" i="2"/>
  <c r="H33" i="2" s="1"/>
  <c r="O32" i="2"/>
  <c r="I32" i="2"/>
  <c r="K32" i="2"/>
  <c r="L32" i="2"/>
  <c r="M32" i="2"/>
  <c r="N32" i="2"/>
  <c r="B32" i="2"/>
  <c r="H32" i="2" s="1"/>
  <c r="O31" i="2"/>
  <c r="I31" i="2"/>
  <c r="K31" i="2"/>
  <c r="L31" i="2"/>
  <c r="M31" i="2"/>
  <c r="N31" i="2"/>
  <c r="B31" i="2"/>
  <c r="H31" i="2" s="1"/>
  <c r="O30" i="2"/>
  <c r="I30" i="2"/>
  <c r="K30" i="2"/>
  <c r="L30" i="2"/>
  <c r="M30" i="2"/>
  <c r="N30" i="2"/>
  <c r="B30" i="2"/>
  <c r="J30" i="2" s="1"/>
  <c r="O29" i="2"/>
  <c r="J29" i="2"/>
  <c r="K29" i="2"/>
  <c r="L29" i="2"/>
  <c r="M29" i="2"/>
  <c r="N29" i="2"/>
  <c r="B29" i="2"/>
  <c r="H29" i="2" s="1"/>
  <c r="O28" i="2"/>
  <c r="J28" i="2"/>
  <c r="K28" i="2"/>
  <c r="L28" i="2"/>
  <c r="M28" i="2"/>
  <c r="N28" i="2"/>
  <c r="B28" i="2"/>
  <c r="I28" i="2" s="1"/>
  <c r="O27" i="2"/>
  <c r="I27" i="2"/>
  <c r="K27" i="2"/>
  <c r="L27" i="2"/>
  <c r="M27" i="2"/>
  <c r="N27" i="2"/>
  <c r="B27" i="2"/>
  <c r="H27" i="2" s="1"/>
  <c r="O26" i="2"/>
  <c r="J26" i="2"/>
  <c r="K26" i="2"/>
  <c r="L26" i="2"/>
  <c r="M26" i="2"/>
  <c r="N26" i="2"/>
  <c r="B26" i="2"/>
  <c r="I26" i="2" s="1"/>
  <c r="O25" i="2"/>
  <c r="J25" i="2"/>
  <c r="K25" i="2"/>
  <c r="L25" i="2"/>
  <c r="M25" i="2"/>
  <c r="N25" i="2"/>
  <c r="B25" i="2"/>
  <c r="H25" i="2" s="1"/>
  <c r="O24" i="2"/>
  <c r="I24" i="2"/>
  <c r="K24" i="2"/>
  <c r="L24" i="2"/>
  <c r="M24" i="2"/>
  <c r="N24" i="2"/>
  <c r="B24" i="2"/>
  <c r="J24" i="2" s="1"/>
  <c r="O167" i="1"/>
  <c r="U167" i="1" s="1"/>
  <c r="O166" i="1"/>
  <c r="U166" i="1" s="1"/>
  <c r="M167" i="1"/>
  <c r="M166" i="1"/>
  <c r="B167" i="1"/>
  <c r="J167" i="1" s="1"/>
  <c r="B166" i="1"/>
  <c r="J166" i="1" s="1"/>
  <c r="O23" i="2"/>
  <c r="I23" i="2"/>
  <c r="K23" i="2"/>
  <c r="L23" i="2"/>
  <c r="M23" i="2"/>
  <c r="N23" i="2"/>
  <c r="B23" i="2"/>
  <c r="H23" i="2" s="1"/>
  <c r="O163" i="1"/>
  <c r="U163" i="1" s="1"/>
  <c r="M163" i="1"/>
  <c r="B165" i="1"/>
  <c r="O271" i="1"/>
  <c r="U271" i="1" s="1"/>
  <c r="M271" i="1"/>
  <c r="N271" i="1"/>
  <c r="B271" i="1"/>
  <c r="K271" i="1" s="1"/>
  <c r="O270" i="1"/>
  <c r="U270" i="1" s="1"/>
  <c r="I270" i="1"/>
  <c r="K270" i="1"/>
  <c r="M270" i="1"/>
  <c r="N270" i="1"/>
  <c r="B270" i="1"/>
  <c r="J270" i="1" s="1"/>
  <c r="O269" i="1"/>
  <c r="U269" i="1" s="1"/>
  <c r="K269" i="1"/>
  <c r="M269" i="1"/>
  <c r="N269" i="1"/>
  <c r="B269" i="1"/>
  <c r="H269" i="1" s="1"/>
  <c r="O22" i="2"/>
  <c r="J22" i="2"/>
  <c r="K22" i="2"/>
  <c r="L22" i="2"/>
  <c r="M22" i="2"/>
  <c r="N22" i="2"/>
  <c r="B22" i="2"/>
  <c r="H22" i="2" s="1"/>
  <c r="O21" i="2"/>
  <c r="I21" i="2"/>
  <c r="K21" i="2"/>
  <c r="L21" i="2"/>
  <c r="M21" i="2"/>
  <c r="N21" i="2"/>
  <c r="B21" i="2"/>
  <c r="H21" i="2" s="1"/>
  <c r="O20" i="2"/>
  <c r="I20" i="2"/>
  <c r="K20" i="2"/>
  <c r="L20" i="2"/>
  <c r="M20" i="2"/>
  <c r="N20" i="2"/>
  <c r="B20" i="2"/>
  <c r="H20" i="2" s="1"/>
  <c r="O19" i="2"/>
  <c r="I19" i="2"/>
  <c r="K19" i="2"/>
  <c r="L19" i="2"/>
  <c r="M19" i="2"/>
  <c r="N19" i="2"/>
  <c r="B19" i="2"/>
  <c r="J19" i="2" s="1"/>
  <c r="O18" i="2"/>
  <c r="I18" i="2"/>
  <c r="K18" i="2"/>
  <c r="L18" i="2"/>
  <c r="M18" i="2"/>
  <c r="N18" i="2"/>
  <c r="B18" i="2"/>
  <c r="H18" i="2" s="1"/>
  <c r="O17" i="2"/>
  <c r="I17" i="2"/>
  <c r="K17" i="2"/>
  <c r="L17" i="2"/>
  <c r="M17" i="2"/>
  <c r="N17" i="2"/>
  <c r="B17" i="2"/>
  <c r="H17" i="2" s="1"/>
  <c r="O16" i="2"/>
  <c r="J16" i="2"/>
  <c r="K16" i="2"/>
  <c r="L16" i="2"/>
  <c r="M16" i="2"/>
  <c r="N16" i="2"/>
  <c r="B16" i="2"/>
  <c r="H16" i="2" s="1"/>
  <c r="O268" i="1"/>
  <c r="U268" i="1" s="1"/>
  <c r="I268" i="1"/>
  <c r="K268" i="1"/>
  <c r="M268" i="1"/>
  <c r="N268" i="1"/>
  <c r="B268" i="1"/>
  <c r="H268" i="1" s="1"/>
  <c r="O267" i="1"/>
  <c r="U267" i="1" s="1"/>
  <c r="I267" i="1"/>
  <c r="K267" i="1"/>
  <c r="M267" i="1"/>
  <c r="N267" i="1"/>
  <c r="B267" i="1"/>
  <c r="H267" i="1" s="1"/>
  <c r="O266" i="1"/>
  <c r="U266" i="1" s="1"/>
  <c r="I266" i="1"/>
  <c r="K266" i="1"/>
  <c r="M266" i="1"/>
  <c r="N266" i="1"/>
  <c r="B266" i="1"/>
  <c r="H266" i="1" s="1"/>
  <c r="O265" i="1"/>
  <c r="U265" i="1" s="1"/>
  <c r="I265" i="1"/>
  <c r="K265" i="1"/>
  <c r="M265" i="1"/>
  <c r="N265" i="1"/>
  <c r="B265" i="1"/>
  <c r="J265" i="1" s="1"/>
  <c r="O264" i="1"/>
  <c r="U264" i="1" s="1"/>
  <c r="I264" i="1"/>
  <c r="K264" i="1"/>
  <c r="M264" i="1"/>
  <c r="N264" i="1"/>
  <c r="B264" i="1"/>
  <c r="H264" i="1" s="1"/>
  <c r="O263" i="1"/>
  <c r="U263" i="1" s="1"/>
  <c r="I263" i="1"/>
  <c r="K263" i="1"/>
  <c r="M263" i="1"/>
  <c r="N263" i="1"/>
  <c r="B263" i="1"/>
  <c r="H263" i="1" s="1"/>
  <c r="O262" i="1"/>
  <c r="U262" i="1" s="1"/>
  <c r="I262" i="1"/>
  <c r="K262" i="1"/>
  <c r="M262" i="1"/>
  <c r="N262" i="1"/>
  <c r="B262" i="1"/>
  <c r="H262" i="1" s="1"/>
  <c r="O261" i="1"/>
  <c r="U261" i="1" s="1"/>
  <c r="K261" i="1"/>
  <c r="M261" i="1"/>
  <c r="N261" i="1"/>
  <c r="B261" i="1"/>
  <c r="I261" i="1" s="1"/>
  <c r="O260" i="1"/>
  <c r="U260" i="1" s="1"/>
  <c r="I260" i="1"/>
  <c r="K260" i="1"/>
  <c r="M260" i="1"/>
  <c r="N260" i="1"/>
  <c r="B260" i="1"/>
  <c r="H260" i="1" s="1"/>
  <c r="O259" i="1"/>
  <c r="U259" i="1" s="1"/>
  <c r="I259" i="1"/>
  <c r="K259" i="1"/>
  <c r="M259" i="1"/>
  <c r="N259" i="1"/>
  <c r="B259" i="1"/>
  <c r="J259" i="1" s="1"/>
  <c r="O256" i="1"/>
  <c r="U256" i="1" s="1"/>
  <c r="I256" i="1"/>
  <c r="K256" i="1"/>
  <c r="M256" i="1"/>
  <c r="N256" i="1"/>
  <c r="B256" i="1"/>
  <c r="H256" i="1" s="1"/>
  <c r="O255" i="1"/>
  <c r="U255" i="1" s="1"/>
  <c r="I255" i="1"/>
  <c r="K255" i="1"/>
  <c r="M255" i="1"/>
  <c r="N255" i="1"/>
  <c r="B255" i="1"/>
  <c r="L255" i="1" s="1"/>
  <c r="O257" i="1"/>
  <c r="U257" i="1" s="1"/>
  <c r="I257" i="1"/>
  <c r="K257" i="1"/>
  <c r="M257" i="1"/>
  <c r="N257" i="1"/>
  <c r="B257" i="1"/>
  <c r="H257" i="1" s="1"/>
  <c r="O258" i="1"/>
  <c r="U258" i="1" s="1"/>
  <c r="K258" i="1"/>
  <c r="M258" i="1"/>
  <c r="N258" i="1"/>
  <c r="B258" i="1"/>
  <c r="H25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I25" i="2" l="1"/>
  <c r="J27" i="2"/>
  <c r="I22" i="2"/>
  <c r="I33" i="2"/>
  <c r="I16" i="2"/>
  <c r="J18" i="2"/>
  <c r="J20" i="2"/>
  <c r="J23" i="2"/>
  <c r="I29" i="2"/>
  <c r="J31" i="2"/>
  <c r="J2" i="4"/>
  <c r="H19" i="2"/>
  <c r="H24" i="2"/>
  <c r="H28" i="2"/>
  <c r="H30" i="2"/>
  <c r="J17" i="2"/>
  <c r="J21" i="2"/>
  <c r="J32" i="2"/>
  <c r="H26" i="2"/>
  <c r="I166" i="1"/>
  <c r="I167" i="1"/>
  <c r="L166" i="1"/>
  <c r="H166" i="1"/>
  <c r="L167" i="1"/>
  <c r="H167" i="1"/>
  <c r="K166" i="1"/>
  <c r="K167" i="1"/>
  <c r="N166" i="1"/>
  <c r="N167" i="1"/>
  <c r="J260" i="1"/>
  <c r="J268" i="1"/>
  <c r="J266" i="1"/>
  <c r="J269" i="1"/>
  <c r="J262" i="1"/>
  <c r="L271" i="1"/>
  <c r="K163" i="1"/>
  <c r="J271" i="1"/>
  <c r="J264" i="1"/>
  <c r="H259" i="1"/>
  <c r="H261" i="1"/>
  <c r="L265" i="1"/>
  <c r="L267" i="1"/>
  <c r="L270" i="1"/>
  <c r="J256" i="1"/>
  <c r="I269" i="1"/>
  <c r="I271" i="1"/>
  <c r="L259" i="1"/>
  <c r="L261" i="1"/>
  <c r="L263" i="1"/>
  <c r="H265" i="1"/>
  <c r="H270" i="1"/>
  <c r="L260" i="1"/>
  <c r="J261" i="1"/>
  <c r="L262" i="1"/>
  <c r="J263" i="1"/>
  <c r="L264" i="1"/>
  <c r="L266" i="1"/>
  <c r="J267" i="1"/>
  <c r="L268" i="1"/>
  <c r="L269" i="1"/>
  <c r="H271" i="1"/>
  <c r="J258" i="1"/>
  <c r="L256" i="1"/>
  <c r="J255" i="1"/>
  <c r="I258" i="1"/>
  <c r="L257" i="1"/>
  <c r="L258" i="1"/>
  <c r="J257" i="1"/>
  <c r="H255" i="1"/>
  <c r="H3" i="2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O2" i="2"/>
  <c r="N2" i="2"/>
  <c r="M2" i="2"/>
  <c r="L2" i="2"/>
  <c r="K2" i="2"/>
  <c r="J2" i="2"/>
  <c r="I2" i="2"/>
  <c r="H2" i="2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4" i="1"/>
  <c r="U164" i="1" s="1"/>
  <c r="O165" i="1"/>
  <c r="U165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" i="1"/>
  <c r="U2" i="1" s="1"/>
  <c r="I184" i="1"/>
  <c r="K184" i="1"/>
  <c r="M184" i="1"/>
  <c r="N184" i="1"/>
  <c r="I185" i="1"/>
  <c r="K185" i="1"/>
  <c r="M185" i="1"/>
  <c r="N185" i="1"/>
  <c r="I186" i="1"/>
  <c r="K186" i="1"/>
  <c r="M186" i="1"/>
  <c r="N186" i="1"/>
  <c r="I187" i="1"/>
  <c r="K187" i="1"/>
  <c r="M187" i="1"/>
  <c r="N187" i="1"/>
  <c r="K188" i="1"/>
  <c r="M188" i="1"/>
  <c r="I189" i="1"/>
  <c r="K189" i="1"/>
  <c r="M189" i="1"/>
  <c r="I190" i="1"/>
  <c r="K190" i="1"/>
  <c r="M190" i="1"/>
  <c r="I191" i="1"/>
  <c r="K191" i="1"/>
  <c r="M191" i="1"/>
  <c r="K192" i="1"/>
  <c r="M192" i="1"/>
  <c r="I193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I200" i="1"/>
  <c r="K200" i="1"/>
  <c r="M200" i="1"/>
  <c r="I201" i="1"/>
  <c r="K201" i="1"/>
  <c r="M201" i="1"/>
  <c r="M202" i="1"/>
  <c r="M203" i="1"/>
  <c r="I204" i="1"/>
  <c r="K204" i="1"/>
  <c r="M204" i="1"/>
  <c r="M205" i="1"/>
  <c r="K206" i="1"/>
  <c r="L206" i="1"/>
  <c r="M206" i="1"/>
  <c r="N206" i="1"/>
  <c r="I207" i="1"/>
  <c r="K207" i="1"/>
  <c r="L207" i="1"/>
  <c r="M207" i="1"/>
  <c r="N207" i="1"/>
  <c r="I208" i="1"/>
  <c r="K208" i="1"/>
  <c r="L208" i="1"/>
  <c r="M208" i="1"/>
  <c r="N208" i="1"/>
  <c r="K209" i="1"/>
  <c r="L209" i="1"/>
  <c r="M209" i="1"/>
  <c r="N209" i="1"/>
  <c r="I210" i="1"/>
  <c r="K210" i="1"/>
  <c r="L210" i="1"/>
  <c r="M210" i="1"/>
  <c r="N210" i="1"/>
  <c r="K211" i="1"/>
  <c r="L211" i="1"/>
  <c r="M211" i="1"/>
  <c r="N211" i="1"/>
  <c r="I212" i="1"/>
  <c r="K212" i="1"/>
  <c r="L212" i="1"/>
  <c r="M212" i="1"/>
  <c r="N212" i="1"/>
  <c r="K213" i="1"/>
  <c r="L213" i="1"/>
  <c r="M213" i="1"/>
  <c r="N213" i="1"/>
  <c r="I214" i="1"/>
  <c r="K214" i="1"/>
  <c r="L214" i="1"/>
  <c r="M214" i="1"/>
  <c r="N214" i="1"/>
  <c r="I215" i="1"/>
  <c r="K215" i="1"/>
  <c r="L215" i="1"/>
  <c r="M215" i="1"/>
  <c r="N215" i="1"/>
  <c r="K216" i="1"/>
  <c r="L216" i="1"/>
  <c r="M216" i="1"/>
  <c r="N216" i="1"/>
  <c r="I217" i="1"/>
  <c r="K217" i="1"/>
  <c r="L217" i="1"/>
  <c r="M217" i="1"/>
  <c r="N217" i="1"/>
  <c r="I218" i="1"/>
  <c r="K218" i="1"/>
  <c r="L218" i="1"/>
  <c r="M218" i="1"/>
  <c r="N218" i="1"/>
  <c r="I219" i="1"/>
  <c r="K219" i="1"/>
  <c r="L219" i="1"/>
  <c r="M219" i="1"/>
  <c r="N219" i="1"/>
  <c r="I220" i="1"/>
  <c r="K220" i="1"/>
  <c r="L220" i="1"/>
  <c r="M220" i="1"/>
  <c r="N220" i="1"/>
  <c r="I221" i="1"/>
  <c r="K221" i="1"/>
  <c r="L221" i="1"/>
  <c r="M221" i="1"/>
  <c r="N221" i="1"/>
  <c r="I222" i="1"/>
  <c r="K222" i="1"/>
  <c r="L222" i="1"/>
  <c r="M222" i="1"/>
  <c r="N222" i="1"/>
  <c r="I223" i="1"/>
  <c r="K223" i="1"/>
  <c r="L223" i="1"/>
  <c r="M223" i="1"/>
  <c r="N223" i="1"/>
  <c r="I224" i="1"/>
  <c r="K224" i="1"/>
  <c r="L224" i="1"/>
  <c r="M224" i="1"/>
  <c r="N224" i="1"/>
  <c r="I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K238" i="1"/>
  <c r="M238" i="1"/>
  <c r="M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I244" i="1"/>
  <c r="K244" i="1"/>
  <c r="L244" i="1"/>
  <c r="M244" i="1"/>
  <c r="N244" i="1"/>
  <c r="I245" i="1"/>
  <c r="K245" i="1"/>
  <c r="L245" i="1"/>
  <c r="M245" i="1"/>
  <c r="N245" i="1"/>
  <c r="I246" i="1"/>
  <c r="K246" i="1"/>
  <c r="L246" i="1"/>
  <c r="M246" i="1"/>
  <c r="N246" i="1"/>
  <c r="I247" i="1"/>
  <c r="K247" i="1"/>
  <c r="L247" i="1"/>
  <c r="M247" i="1"/>
  <c r="N247" i="1"/>
  <c r="J248" i="1"/>
  <c r="K248" i="1"/>
  <c r="L248" i="1"/>
  <c r="M248" i="1"/>
  <c r="N248" i="1"/>
  <c r="I249" i="1"/>
  <c r="K249" i="1"/>
  <c r="L249" i="1"/>
  <c r="M249" i="1"/>
  <c r="N249" i="1"/>
  <c r="I250" i="1"/>
  <c r="K250" i="1"/>
  <c r="L250" i="1"/>
  <c r="M250" i="1"/>
  <c r="N250" i="1"/>
  <c r="I251" i="1"/>
  <c r="K251" i="1"/>
  <c r="M251" i="1"/>
  <c r="N251" i="1"/>
  <c r="I252" i="1"/>
  <c r="K252" i="1"/>
  <c r="M252" i="1"/>
  <c r="N252" i="1"/>
  <c r="K253" i="1"/>
  <c r="M253" i="1"/>
  <c r="N253" i="1"/>
  <c r="K254" i="1"/>
  <c r="M254" i="1"/>
  <c r="K183" i="1"/>
  <c r="M183" i="1"/>
  <c r="N183" i="1"/>
  <c r="J182" i="1"/>
  <c r="K182" i="1"/>
  <c r="L182" i="1"/>
  <c r="M182" i="1"/>
  <c r="N182" i="1"/>
  <c r="I3" i="1"/>
  <c r="K3" i="1"/>
  <c r="M3" i="1"/>
  <c r="N3" i="1"/>
  <c r="M4" i="1"/>
  <c r="N4" i="1"/>
  <c r="I5" i="1"/>
  <c r="K5" i="1"/>
  <c r="M5" i="1"/>
  <c r="N5" i="1"/>
  <c r="I6" i="1"/>
  <c r="K6" i="1"/>
  <c r="M6" i="1"/>
  <c r="N6" i="1"/>
  <c r="I7" i="1"/>
  <c r="K7" i="1"/>
  <c r="M7" i="1"/>
  <c r="N7" i="1"/>
  <c r="K8" i="1"/>
  <c r="M8" i="1"/>
  <c r="N8" i="1"/>
  <c r="I9" i="1"/>
  <c r="K9" i="1"/>
  <c r="M9" i="1"/>
  <c r="N9" i="1"/>
  <c r="I10" i="1"/>
  <c r="K10" i="1"/>
  <c r="M10" i="1"/>
  <c r="N10" i="1"/>
  <c r="I11" i="1"/>
  <c r="K11" i="1"/>
  <c r="M11" i="1"/>
  <c r="N11" i="1"/>
  <c r="I12" i="1"/>
  <c r="K12" i="1"/>
  <c r="M12" i="1"/>
  <c r="N12" i="1"/>
  <c r="I13" i="1"/>
  <c r="K13" i="1"/>
  <c r="M13" i="1"/>
  <c r="N13" i="1"/>
  <c r="I14" i="1"/>
  <c r="K14" i="1"/>
  <c r="M14" i="1"/>
  <c r="I15" i="1"/>
  <c r="K15" i="1"/>
  <c r="M15" i="1"/>
  <c r="I16" i="1"/>
  <c r="K16" i="1"/>
  <c r="M16" i="1"/>
  <c r="K18" i="1"/>
  <c r="M18" i="1"/>
  <c r="K19" i="1"/>
  <c r="M19" i="1"/>
  <c r="K20" i="1"/>
  <c r="M20" i="1"/>
  <c r="K21" i="1"/>
  <c r="M21" i="1"/>
  <c r="I22" i="1"/>
  <c r="K22" i="1"/>
  <c r="M22" i="1"/>
  <c r="N22" i="1"/>
  <c r="I23" i="1"/>
  <c r="K23" i="1"/>
  <c r="M23" i="1"/>
  <c r="N23" i="1"/>
  <c r="K24" i="1"/>
  <c r="M24" i="1"/>
  <c r="N24" i="1"/>
  <c r="M25" i="1"/>
  <c r="N25" i="1"/>
  <c r="I26" i="1"/>
  <c r="K26" i="1"/>
  <c r="M26" i="1"/>
  <c r="N26" i="1"/>
  <c r="I27" i="1"/>
  <c r="K27" i="1"/>
  <c r="M27" i="1"/>
  <c r="N27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K53" i="1"/>
  <c r="M53" i="1"/>
  <c r="N53" i="1"/>
  <c r="I54" i="1"/>
  <c r="K54" i="1"/>
  <c r="M54" i="1"/>
  <c r="I55" i="1"/>
  <c r="K55" i="1"/>
  <c r="M55" i="1"/>
  <c r="M56" i="1"/>
  <c r="I57" i="1"/>
  <c r="K57" i="1"/>
  <c r="M57" i="1"/>
  <c r="I58" i="1"/>
  <c r="K58" i="1"/>
  <c r="M58" i="1"/>
  <c r="I59" i="1"/>
  <c r="K59" i="1"/>
  <c r="M59" i="1"/>
  <c r="M60" i="1"/>
  <c r="I61" i="1"/>
  <c r="K61" i="1"/>
  <c r="M61" i="1"/>
  <c r="I62" i="1"/>
  <c r="K62" i="1"/>
  <c r="M62" i="1"/>
  <c r="I63" i="1"/>
  <c r="K63" i="1"/>
  <c r="M63" i="1"/>
  <c r="I64" i="1"/>
  <c r="K64" i="1"/>
  <c r="M64" i="1"/>
  <c r="M65" i="1"/>
  <c r="M66" i="1"/>
  <c r="I68" i="1"/>
  <c r="K68" i="1"/>
  <c r="M68" i="1"/>
  <c r="I69" i="1"/>
  <c r="K69" i="1"/>
  <c r="M69" i="1"/>
  <c r="N69" i="1"/>
  <c r="K70" i="1"/>
  <c r="M70" i="1"/>
  <c r="N70" i="1"/>
  <c r="I71" i="1"/>
  <c r="K71" i="1"/>
  <c r="M71" i="1"/>
  <c r="N71" i="1"/>
  <c r="I72" i="1"/>
  <c r="K72" i="1"/>
  <c r="M72" i="1"/>
  <c r="N72" i="1"/>
  <c r="I73" i="1"/>
  <c r="K73" i="1"/>
  <c r="M73" i="1"/>
  <c r="N73" i="1"/>
  <c r="I74" i="1"/>
  <c r="K74" i="1"/>
  <c r="M74" i="1"/>
  <c r="N74" i="1"/>
  <c r="I75" i="1"/>
  <c r="K75" i="1"/>
  <c r="M75" i="1"/>
  <c r="N75" i="1"/>
  <c r="I76" i="1"/>
  <c r="K76" i="1"/>
  <c r="M76" i="1"/>
  <c r="N76" i="1"/>
  <c r="K77" i="1"/>
  <c r="M77" i="1"/>
  <c r="N77" i="1"/>
  <c r="M78" i="1"/>
  <c r="N78" i="1"/>
  <c r="I79" i="1"/>
  <c r="K79" i="1"/>
  <c r="M79" i="1"/>
  <c r="N79" i="1"/>
  <c r="I80" i="1"/>
  <c r="K80" i="1"/>
  <c r="M80" i="1"/>
  <c r="N80" i="1"/>
  <c r="K81" i="1"/>
  <c r="M81" i="1"/>
  <c r="N81" i="1"/>
  <c r="I82" i="1"/>
  <c r="K82" i="1"/>
  <c r="M82" i="1"/>
  <c r="N82" i="1"/>
  <c r="I83" i="1"/>
  <c r="K83" i="1"/>
  <c r="M83" i="1"/>
  <c r="N83" i="1"/>
  <c r="I84" i="1"/>
  <c r="K84" i="1"/>
  <c r="M84" i="1"/>
  <c r="N84" i="1"/>
  <c r="K85" i="1"/>
  <c r="M85" i="1"/>
  <c r="N85" i="1"/>
  <c r="I86" i="1"/>
  <c r="K86" i="1"/>
  <c r="M86" i="1"/>
  <c r="N86" i="1"/>
  <c r="I87" i="1"/>
  <c r="K87" i="1"/>
  <c r="M87" i="1"/>
  <c r="N87" i="1"/>
  <c r="I88" i="1"/>
  <c r="K88" i="1"/>
  <c r="M88" i="1"/>
  <c r="N88" i="1"/>
  <c r="I89" i="1"/>
  <c r="K89" i="1"/>
  <c r="M89" i="1"/>
  <c r="N89" i="1"/>
  <c r="I90" i="1"/>
  <c r="K90" i="1"/>
  <c r="M90" i="1"/>
  <c r="N90" i="1"/>
  <c r="I91" i="1"/>
  <c r="K91" i="1"/>
  <c r="M91" i="1"/>
  <c r="N91" i="1"/>
  <c r="I92" i="1"/>
  <c r="K92" i="1"/>
  <c r="M92" i="1"/>
  <c r="N92" i="1"/>
  <c r="I93" i="1"/>
  <c r="K93" i="1"/>
  <c r="M93" i="1"/>
  <c r="N93" i="1"/>
  <c r="K94" i="1"/>
  <c r="M94" i="1"/>
  <c r="N94" i="1"/>
  <c r="I95" i="1"/>
  <c r="K95" i="1"/>
  <c r="M95" i="1"/>
  <c r="N95" i="1"/>
  <c r="I96" i="1"/>
  <c r="K96" i="1"/>
  <c r="M96" i="1"/>
  <c r="N96" i="1"/>
  <c r="I97" i="1"/>
  <c r="K97" i="1"/>
  <c r="M97" i="1"/>
  <c r="N97" i="1"/>
  <c r="K98" i="1"/>
  <c r="M98" i="1"/>
  <c r="N98" i="1"/>
  <c r="I99" i="1"/>
  <c r="K99" i="1"/>
  <c r="M99" i="1"/>
  <c r="N99" i="1"/>
  <c r="I100" i="1"/>
  <c r="K100" i="1"/>
  <c r="M100" i="1"/>
  <c r="N100" i="1"/>
  <c r="I101" i="1"/>
  <c r="K101" i="1"/>
  <c r="M101" i="1"/>
  <c r="N101" i="1"/>
  <c r="I102" i="1"/>
  <c r="K102" i="1"/>
  <c r="M102" i="1"/>
  <c r="N102" i="1"/>
  <c r="K103" i="1"/>
  <c r="M103" i="1"/>
  <c r="N103" i="1"/>
  <c r="M104" i="1"/>
  <c r="N104" i="1"/>
  <c r="I105" i="1"/>
  <c r="K105" i="1"/>
  <c r="M105" i="1"/>
  <c r="N105" i="1"/>
  <c r="I106" i="1"/>
  <c r="K106" i="1"/>
  <c r="M106" i="1"/>
  <c r="N106" i="1"/>
  <c r="I107" i="1"/>
  <c r="K107" i="1"/>
  <c r="M107" i="1"/>
  <c r="N107" i="1"/>
  <c r="I108" i="1"/>
  <c r="K108" i="1"/>
  <c r="M108" i="1"/>
  <c r="N108" i="1"/>
  <c r="I109" i="1"/>
  <c r="K109" i="1"/>
  <c r="M109" i="1"/>
  <c r="N109" i="1"/>
  <c r="I110" i="1"/>
  <c r="K110" i="1"/>
  <c r="M110" i="1"/>
  <c r="N110" i="1"/>
  <c r="I111" i="1"/>
  <c r="K111" i="1"/>
  <c r="M111" i="1"/>
  <c r="N111" i="1"/>
  <c r="I112" i="1"/>
  <c r="K112" i="1"/>
  <c r="M112" i="1"/>
  <c r="N112" i="1"/>
  <c r="M113" i="1"/>
  <c r="N113" i="1"/>
  <c r="I114" i="1"/>
  <c r="K114" i="1"/>
  <c r="M114" i="1"/>
  <c r="N114" i="1"/>
  <c r="K115" i="1"/>
  <c r="M115" i="1"/>
  <c r="N115" i="1"/>
  <c r="I116" i="1"/>
  <c r="K116" i="1"/>
  <c r="M116" i="1"/>
  <c r="N116" i="1"/>
  <c r="K117" i="1"/>
  <c r="M117" i="1"/>
  <c r="N117" i="1"/>
  <c r="I118" i="1"/>
  <c r="K118" i="1"/>
  <c r="M118" i="1"/>
  <c r="N118" i="1"/>
  <c r="M119" i="1"/>
  <c r="N119" i="1"/>
  <c r="I120" i="1"/>
  <c r="K120" i="1"/>
  <c r="M120" i="1"/>
  <c r="N120" i="1"/>
  <c r="I121" i="1"/>
  <c r="K121" i="1"/>
  <c r="M121" i="1"/>
  <c r="N121" i="1"/>
  <c r="I122" i="1"/>
  <c r="K122" i="1"/>
  <c r="M122" i="1"/>
  <c r="N122" i="1"/>
  <c r="K123" i="1"/>
  <c r="M123" i="1"/>
  <c r="N123" i="1"/>
  <c r="I124" i="1"/>
  <c r="K124" i="1"/>
  <c r="M124" i="1"/>
  <c r="N124" i="1"/>
  <c r="M125" i="1"/>
  <c r="N125" i="1"/>
  <c r="I126" i="1"/>
  <c r="K126" i="1"/>
  <c r="M126" i="1"/>
  <c r="N126" i="1"/>
  <c r="I127" i="1"/>
  <c r="K127" i="1"/>
  <c r="M127" i="1"/>
  <c r="N127" i="1"/>
  <c r="I128" i="1"/>
  <c r="K128" i="1"/>
  <c r="M128" i="1"/>
  <c r="N128" i="1"/>
  <c r="I129" i="1"/>
  <c r="K129" i="1"/>
  <c r="M129" i="1"/>
  <c r="N129" i="1"/>
  <c r="I130" i="1"/>
  <c r="K130" i="1"/>
  <c r="M130" i="1"/>
  <c r="N130" i="1"/>
  <c r="K131" i="1"/>
  <c r="M131" i="1"/>
  <c r="N131" i="1"/>
  <c r="K132" i="1"/>
  <c r="M132" i="1"/>
  <c r="N132" i="1"/>
  <c r="I133" i="1"/>
  <c r="K133" i="1"/>
  <c r="M133" i="1"/>
  <c r="N133" i="1"/>
  <c r="I134" i="1"/>
  <c r="K134" i="1"/>
  <c r="M134" i="1"/>
  <c r="N134" i="1"/>
  <c r="I135" i="1"/>
  <c r="K135" i="1"/>
  <c r="M135" i="1"/>
  <c r="N135" i="1"/>
  <c r="K136" i="1"/>
  <c r="M136" i="1"/>
  <c r="N136" i="1"/>
  <c r="M137" i="1"/>
  <c r="N137" i="1"/>
  <c r="I138" i="1"/>
  <c r="K138" i="1"/>
  <c r="M138" i="1"/>
  <c r="N138" i="1"/>
  <c r="M139" i="1"/>
  <c r="N139" i="1"/>
  <c r="M140" i="1"/>
  <c r="N140" i="1"/>
  <c r="K141" i="1"/>
  <c r="M141" i="1"/>
  <c r="N141" i="1"/>
  <c r="I142" i="1"/>
  <c r="K142" i="1"/>
  <c r="M142" i="1"/>
  <c r="N142" i="1"/>
  <c r="I143" i="1"/>
  <c r="K143" i="1"/>
  <c r="M143" i="1"/>
  <c r="N143" i="1"/>
  <c r="I144" i="1"/>
  <c r="K144" i="1"/>
  <c r="M144" i="1"/>
  <c r="N144" i="1"/>
  <c r="I145" i="1"/>
  <c r="K145" i="1"/>
  <c r="M145" i="1"/>
  <c r="N145" i="1"/>
  <c r="I146" i="1"/>
  <c r="K146" i="1"/>
  <c r="M146" i="1"/>
  <c r="N146" i="1"/>
  <c r="K147" i="1"/>
  <c r="M147" i="1"/>
  <c r="N147" i="1"/>
  <c r="I148" i="1"/>
  <c r="K148" i="1"/>
  <c r="M148" i="1"/>
  <c r="N148" i="1"/>
  <c r="K149" i="1"/>
  <c r="M149" i="1"/>
  <c r="K150" i="1"/>
  <c r="M150" i="1"/>
  <c r="M151" i="1"/>
  <c r="M153" i="1"/>
  <c r="M155" i="1"/>
  <c r="K156" i="1"/>
  <c r="M156" i="1"/>
  <c r="M157" i="1"/>
  <c r="K159" i="1"/>
  <c r="M159" i="1"/>
  <c r="I161" i="1"/>
  <c r="K161" i="1"/>
  <c r="M161" i="1"/>
  <c r="K162" i="1"/>
  <c r="M162" i="1"/>
  <c r="K164" i="1"/>
  <c r="M164" i="1"/>
  <c r="I165" i="1"/>
  <c r="K165" i="1"/>
  <c r="M165" i="1"/>
  <c r="I168" i="1"/>
  <c r="K168" i="1"/>
  <c r="M168" i="1"/>
  <c r="I169" i="1"/>
  <c r="K169" i="1"/>
  <c r="M169" i="1"/>
  <c r="N169" i="1"/>
  <c r="I170" i="1"/>
  <c r="K170" i="1"/>
  <c r="M170" i="1"/>
  <c r="N170" i="1"/>
  <c r="I171" i="1"/>
  <c r="K171" i="1"/>
  <c r="M171" i="1"/>
  <c r="N171" i="1"/>
  <c r="I172" i="1"/>
  <c r="K172" i="1"/>
  <c r="M172" i="1"/>
  <c r="N172" i="1"/>
  <c r="K173" i="1"/>
  <c r="M173" i="1"/>
  <c r="N173" i="1"/>
  <c r="I174" i="1"/>
  <c r="K174" i="1"/>
  <c r="M174" i="1"/>
  <c r="N174" i="1"/>
  <c r="I175" i="1"/>
  <c r="K175" i="1"/>
  <c r="M175" i="1"/>
  <c r="N175" i="1"/>
  <c r="M176" i="1"/>
  <c r="N176" i="1"/>
  <c r="I177" i="1"/>
  <c r="K177" i="1"/>
  <c r="M177" i="1"/>
  <c r="N177" i="1"/>
  <c r="K179" i="1"/>
  <c r="M179" i="1"/>
  <c r="N179" i="1"/>
  <c r="M180" i="1"/>
  <c r="N180" i="1"/>
  <c r="K181" i="1"/>
  <c r="M181" i="1"/>
  <c r="N181" i="1"/>
  <c r="N2" i="1"/>
  <c r="M2" i="1"/>
  <c r="K2" i="1"/>
  <c r="B240" i="1"/>
  <c r="J240" i="1" s="1"/>
  <c r="B239" i="1"/>
  <c r="B238" i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27" i="1"/>
  <c r="H227" i="1" s="1"/>
  <c r="B226" i="1"/>
  <c r="H226" i="1" s="1"/>
  <c r="J239" i="1" l="1"/>
  <c r="N239" i="1"/>
  <c r="K239" i="1"/>
  <c r="L239" i="1"/>
  <c r="M239" i="1"/>
  <c r="H239" i="1"/>
  <c r="K240" i="1"/>
  <c r="H240" i="1"/>
  <c r="L240" i="1"/>
  <c r="N240" i="1"/>
  <c r="I240" i="1"/>
  <c r="I239" i="1"/>
  <c r="I238" i="1"/>
  <c r="J238" i="1"/>
  <c r="N238" i="1"/>
  <c r="L238" i="1"/>
  <c r="H238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06" i="1"/>
  <c r="H209" i="1" l="1"/>
  <c r="I209" i="1"/>
  <c r="J209" i="1"/>
  <c r="H225" i="1"/>
  <c r="J225" i="1"/>
  <c r="H217" i="1"/>
  <c r="J217" i="1"/>
  <c r="H213" i="1"/>
  <c r="I213" i="1"/>
  <c r="J213" i="1"/>
  <c r="H224" i="1"/>
  <c r="J224" i="1"/>
  <c r="H216" i="1"/>
  <c r="I216" i="1"/>
  <c r="J216" i="1"/>
  <c r="J223" i="1"/>
  <c r="H223" i="1"/>
  <c r="J219" i="1"/>
  <c r="H219" i="1"/>
  <c r="J215" i="1"/>
  <c r="H215" i="1"/>
  <c r="J211" i="1"/>
  <c r="I211" i="1"/>
  <c r="H211" i="1"/>
  <c r="J207" i="1"/>
  <c r="H207" i="1"/>
  <c r="H221" i="1"/>
  <c r="J221" i="1"/>
  <c r="H220" i="1"/>
  <c r="J220" i="1"/>
  <c r="H212" i="1"/>
  <c r="J212" i="1"/>
  <c r="H208" i="1"/>
  <c r="J208" i="1"/>
  <c r="I206" i="1"/>
  <c r="J206" i="1"/>
  <c r="H206" i="1"/>
  <c r="J222" i="1"/>
  <c r="H222" i="1"/>
  <c r="J218" i="1"/>
  <c r="H218" i="1"/>
  <c r="J214" i="1"/>
  <c r="H214" i="1"/>
  <c r="J210" i="1"/>
  <c r="H210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H244" i="1" l="1"/>
  <c r="J244" i="1"/>
  <c r="H249" i="1"/>
  <c r="J249" i="1"/>
  <c r="H253" i="1"/>
  <c r="L253" i="1"/>
  <c r="I253" i="1"/>
  <c r="J253" i="1"/>
  <c r="H252" i="1"/>
  <c r="L252" i="1"/>
  <c r="J252" i="1"/>
  <c r="H241" i="1"/>
  <c r="I241" i="1"/>
  <c r="I242" i="1"/>
  <c r="H242" i="1"/>
  <c r="J246" i="1"/>
  <c r="H246" i="1"/>
  <c r="J250" i="1"/>
  <c r="H250" i="1"/>
  <c r="I254" i="1"/>
  <c r="J254" i="1"/>
  <c r="N254" i="1"/>
  <c r="H254" i="1"/>
  <c r="L254" i="1"/>
  <c r="H248" i="1"/>
  <c r="I248" i="1"/>
  <c r="H245" i="1"/>
  <c r="J245" i="1"/>
  <c r="H243" i="1"/>
  <c r="I243" i="1"/>
  <c r="J247" i="1"/>
  <c r="H247" i="1"/>
  <c r="J251" i="1"/>
  <c r="L251" i="1"/>
  <c r="H251" i="1"/>
  <c r="B205" i="1"/>
  <c r="B204" i="1"/>
  <c r="H205" i="1" l="1"/>
  <c r="L205" i="1"/>
  <c r="I205" i="1"/>
  <c r="K205" i="1"/>
  <c r="N205" i="1"/>
  <c r="J205" i="1"/>
  <c r="J204" i="1"/>
  <c r="N204" i="1"/>
  <c r="L204" i="1"/>
  <c r="H204" i="1"/>
  <c r="B203" i="1"/>
  <c r="B202" i="1"/>
  <c r="B201" i="1"/>
  <c r="J203" i="1" l="1"/>
  <c r="N203" i="1"/>
  <c r="L203" i="1"/>
  <c r="H203" i="1"/>
  <c r="K203" i="1"/>
  <c r="I203" i="1"/>
  <c r="I202" i="1"/>
  <c r="J202" i="1"/>
  <c r="N202" i="1"/>
  <c r="K202" i="1"/>
  <c r="H202" i="1"/>
  <c r="L202" i="1"/>
  <c r="H201" i="1"/>
  <c r="L201" i="1"/>
  <c r="J201" i="1"/>
  <c r="N201" i="1"/>
  <c r="B200" i="1"/>
  <c r="H200" i="1" l="1"/>
  <c r="L200" i="1"/>
  <c r="J200" i="1"/>
  <c r="N200" i="1"/>
  <c r="B195" i="1"/>
  <c r="B197" i="1"/>
  <c r="I197" i="1" s="1"/>
  <c r="B194" i="1"/>
  <c r="B199" i="1"/>
  <c r="I199" i="1" s="1"/>
  <c r="B198" i="1"/>
  <c r="N198" i="1" s="1"/>
  <c r="B196" i="1"/>
  <c r="H197" i="1" l="1"/>
  <c r="L197" i="1"/>
  <c r="N197" i="1"/>
  <c r="J197" i="1"/>
  <c r="H196" i="1"/>
  <c r="L196" i="1"/>
  <c r="I196" i="1"/>
  <c r="N196" i="1"/>
  <c r="J196" i="1"/>
  <c r="I194" i="1"/>
  <c r="L194" i="1"/>
  <c r="H194" i="1"/>
  <c r="J194" i="1"/>
  <c r="N194" i="1"/>
  <c r="I198" i="1"/>
  <c r="L198" i="1"/>
  <c r="H198" i="1"/>
  <c r="J198" i="1"/>
  <c r="J195" i="1"/>
  <c r="N195" i="1"/>
  <c r="H195" i="1"/>
  <c r="I195" i="1"/>
  <c r="L195" i="1"/>
  <c r="J199" i="1"/>
  <c r="N199" i="1"/>
  <c r="L199" i="1"/>
  <c r="H199" i="1"/>
  <c r="B193" i="1"/>
  <c r="B192" i="1"/>
  <c r="H193" i="1" l="1"/>
  <c r="L193" i="1"/>
  <c r="N193" i="1"/>
  <c r="J193" i="1"/>
  <c r="J192" i="1"/>
  <c r="N192" i="1"/>
  <c r="H192" i="1"/>
  <c r="L192" i="1"/>
  <c r="I192" i="1"/>
  <c r="B191" i="1"/>
  <c r="J191" i="1" l="1"/>
  <c r="N191" i="1"/>
  <c r="L191" i="1"/>
  <c r="H191" i="1"/>
  <c r="B190" i="1"/>
  <c r="B189" i="1"/>
  <c r="B188" i="1"/>
  <c r="J188" i="1" l="1"/>
  <c r="N188" i="1"/>
  <c r="L188" i="1"/>
  <c r="H188" i="1"/>
  <c r="I188" i="1"/>
  <c r="H189" i="1"/>
  <c r="L189" i="1"/>
  <c r="N189" i="1"/>
  <c r="J189" i="1"/>
  <c r="H190" i="1"/>
  <c r="J190" i="1"/>
  <c r="N190" i="1"/>
  <c r="L190" i="1"/>
  <c r="B187" i="1"/>
  <c r="B186" i="1"/>
  <c r="B185" i="1"/>
  <c r="B184" i="1"/>
  <c r="B183" i="1"/>
  <c r="B182" i="1"/>
  <c r="B181" i="1"/>
  <c r="B180" i="1"/>
  <c r="B179" i="1"/>
  <c r="H181" i="1" l="1"/>
  <c r="L181" i="1"/>
  <c r="I181" i="1"/>
  <c r="J181" i="1"/>
  <c r="H182" i="1"/>
  <c r="I182" i="1"/>
  <c r="J183" i="1"/>
  <c r="L183" i="1"/>
  <c r="H183" i="1"/>
  <c r="I183" i="1"/>
  <c r="H185" i="1"/>
  <c r="L185" i="1"/>
  <c r="J185" i="1"/>
  <c r="H186" i="1"/>
  <c r="L186" i="1"/>
  <c r="J186" i="1"/>
  <c r="J179" i="1"/>
  <c r="H179" i="1"/>
  <c r="L179" i="1"/>
  <c r="I179" i="1"/>
  <c r="J187" i="1"/>
  <c r="L187" i="1"/>
  <c r="H187" i="1"/>
  <c r="K180" i="1"/>
  <c r="H180" i="1"/>
  <c r="L180" i="1"/>
  <c r="J180" i="1"/>
  <c r="I180" i="1"/>
  <c r="J184" i="1"/>
  <c r="L184" i="1"/>
  <c r="H184" i="1"/>
  <c r="B177" i="1"/>
  <c r="B175" i="1"/>
  <c r="B172" i="1"/>
  <c r="B176" i="1"/>
  <c r="B174" i="1"/>
  <c r="B173" i="1"/>
  <c r="H176" i="1" l="1"/>
  <c r="L176" i="1"/>
  <c r="I176" i="1"/>
  <c r="J176" i="1"/>
  <c r="K176" i="1"/>
  <c r="H172" i="1"/>
  <c r="L172" i="1"/>
  <c r="J172" i="1"/>
  <c r="J174" i="1"/>
  <c r="H174" i="1"/>
  <c r="L174" i="1"/>
  <c r="H177" i="1"/>
  <c r="J177" i="1"/>
  <c r="L177" i="1"/>
  <c r="I173" i="1"/>
  <c r="L173" i="1"/>
  <c r="J173" i="1"/>
  <c r="H173" i="1"/>
  <c r="H175" i="1"/>
  <c r="L175" i="1"/>
  <c r="J175" i="1"/>
  <c r="B171" i="1"/>
  <c r="B170" i="1"/>
  <c r="J171" i="1" l="1"/>
  <c r="H171" i="1"/>
  <c r="L171" i="1"/>
  <c r="J170" i="1"/>
  <c r="H170" i="1"/>
  <c r="L170" i="1"/>
  <c r="B169" i="1"/>
  <c r="H169" i="1" l="1"/>
  <c r="J169" i="1"/>
  <c r="L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9" i="1"/>
  <c r="B160" i="1"/>
  <c r="B149" i="1"/>
  <c r="B150" i="1"/>
  <c r="B151" i="1"/>
  <c r="B152" i="1"/>
  <c r="B153" i="1"/>
  <c r="B154" i="1"/>
  <c r="B155" i="1"/>
  <c r="K155" i="1" s="1"/>
  <c r="B156" i="1"/>
  <c r="B157" i="1"/>
  <c r="B158" i="1"/>
  <c r="B161" i="1"/>
  <c r="B162" i="1"/>
  <c r="B163" i="1"/>
  <c r="B164" i="1"/>
  <c r="B16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1" i="1"/>
  <c r="B18" i="1"/>
  <c r="B20" i="1"/>
  <c r="I20" i="1" s="1"/>
  <c r="B22" i="1"/>
  <c r="B23" i="1"/>
  <c r="B24" i="1"/>
  <c r="B25" i="1"/>
  <c r="B26" i="1"/>
  <c r="B27" i="1"/>
  <c r="B3" i="1"/>
  <c r="B2" i="1"/>
  <c r="H163" i="1" l="1"/>
  <c r="N163" i="1"/>
  <c r="L163" i="1"/>
  <c r="J163" i="1"/>
  <c r="I163" i="1"/>
  <c r="K152" i="1"/>
  <c r="M152" i="1"/>
  <c r="K151" i="1"/>
  <c r="I151" i="1"/>
  <c r="M158" i="1"/>
  <c r="I158" i="1"/>
  <c r="K158" i="1"/>
  <c r="H18" i="1"/>
  <c r="L18" i="1"/>
  <c r="J18" i="1"/>
  <c r="I18" i="1"/>
  <c r="N18" i="1"/>
  <c r="H6" i="1"/>
  <c r="L6" i="1"/>
  <c r="J6" i="1"/>
  <c r="J33" i="1"/>
  <c r="L33" i="1"/>
  <c r="H33" i="1"/>
  <c r="H53" i="1"/>
  <c r="L53" i="1"/>
  <c r="I53" i="1"/>
  <c r="J53" i="1"/>
  <c r="H65" i="1"/>
  <c r="L65" i="1"/>
  <c r="I65" i="1"/>
  <c r="J65" i="1"/>
  <c r="N65" i="1"/>
  <c r="K65" i="1"/>
  <c r="H77" i="1"/>
  <c r="L77" i="1"/>
  <c r="I77" i="1"/>
  <c r="J77" i="1"/>
  <c r="H89" i="1"/>
  <c r="L89" i="1"/>
  <c r="J89" i="1"/>
  <c r="H101" i="1"/>
  <c r="L101" i="1"/>
  <c r="J101" i="1"/>
  <c r="H117" i="1"/>
  <c r="L117" i="1"/>
  <c r="I117" i="1"/>
  <c r="J117" i="1"/>
  <c r="H129" i="1"/>
  <c r="L129" i="1"/>
  <c r="J129" i="1"/>
  <c r="J159" i="1"/>
  <c r="N159" i="1"/>
  <c r="H159" i="1"/>
  <c r="L159" i="1"/>
  <c r="I159" i="1"/>
  <c r="J151" i="1"/>
  <c r="N151" i="1"/>
  <c r="H151" i="1"/>
  <c r="L151" i="1"/>
  <c r="J139" i="1"/>
  <c r="K139" i="1"/>
  <c r="I139" i="1"/>
  <c r="H139" i="1"/>
  <c r="L139" i="1"/>
  <c r="I2" i="1"/>
  <c r="L2" i="1"/>
  <c r="H2" i="1"/>
  <c r="J2" i="1"/>
  <c r="J25" i="1"/>
  <c r="K25" i="1"/>
  <c r="H25" i="1"/>
  <c r="I25" i="1"/>
  <c r="L25" i="1"/>
  <c r="J21" i="1"/>
  <c r="N21" i="1"/>
  <c r="L21" i="1"/>
  <c r="H21" i="1"/>
  <c r="I21" i="1"/>
  <c r="J17" i="1"/>
  <c r="N17" i="1"/>
  <c r="K17" i="1"/>
  <c r="I17" i="1"/>
  <c r="L17" i="1"/>
  <c r="M17" i="1"/>
  <c r="H17" i="1"/>
  <c r="J13" i="1"/>
  <c r="L13" i="1"/>
  <c r="H13" i="1"/>
  <c r="J9" i="1"/>
  <c r="H9" i="1"/>
  <c r="L9" i="1"/>
  <c r="J5" i="1"/>
  <c r="L5" i="1"/>
  <c r="H5" i="1"/>
  <c r="J40" i="1"/>
  <c r="H40" i="1"/>
  <c r="L40" i="1"/>
  <c r="I36" i="1"/>
  <c r="J36" i="1"/>
  <c r="L36" i="1"/>
  <c r="H36" i="1"/>
  <c r="J32" i="1"/>
  <c r="L32" i="1"/>
  <c r="H32" i="1"/>
  <c r="I28" i="1"/>
  <c r="J28" i="1"/>
  <c r="H28" i="1"/>
  <c r="K28" i="1"/>
  <c r="L28" i="1"/>
  <c r="J46" i="1"/>
  <c r="L46" i="1"/>
  <c r="H46" i="1"/>
  <c r="J50" i="1"/>
  <c r="L50" i="1"/>
  <c r="H50" i="1"/>
  <c r="J54" i="1"/>
  <c r="N54" i="1"/>
  <c r="H54" i="1"/>
  <c r="L54" i="1"/>
  <c r="J58" i="1"/>
  <c r="N58" i="1"/>
  <c r="L58" i="1"/>
  <c r="H58" i="1"/>
  <c r="J62" i="1"/>
  <c r="N62" i="1"/>
  <c r="H62" i="1"/>
  <c r="L62" i="1"/>
  <c r="I66" i="1"/>
  <c r="J66" i="1"/>
  <c r="N66" i="1"/>
  <c r="K66" i="1"/>
  <c r="L66" i="1"/>
  <c r="H66" i="1"/>
  <c r="I70" i="1"/>
  <c r="J70" i="1"/>
  <c r="H70" i="1"/>
  <c r="L70" i="1"/>
  <c r="J74" i="1"/>
  <c r="L74" i="1"/>
  <c r="H74" i="1"/>
  <c r="I78" i="1"/>
  <c r="J78" i="1"/>
  <c r="K78" i="1"/>
  <c r="H78" i="1"/>
  <c r="L78" i="1"/>
  <c r="J82" i="1"/>
  <c r="L82" i="1"/>
  <c r="H82" i="1"/>
  <c r="J86" i="1"/>
  <c r="H86" i="1"/>
  <c r="L86" i="1"/>
  <c r="J90" i="1"/>
  <c r="L90" i="1"/>
  <c r="H90" i="1"/>
  <c r="J94" i="1"/>
  <c r="L94" i="1"/>
  <c r="I94" i="1"/>
  <c r="H94" i="1"/>
  <c r="I98" i="1"/>
  <c r="L98" i="1"/>
  <c r="J98" i="1"/>
  <c r="H98" i="1"/>
  <c r="H102" i="1"/>
  <c r="J102" i="1"/>
  <c r="L102" i="1"/>
  <c r="J106" i="1"/>
  <c r="H106" i="1"/>
  <c r="L106" i="1"/>
  <c r="L110" i="1"/>
  <c r="J110" i="1"/>
  <c r="H110" i="1"/>
  <c r="H114" i="1"/>
  <c r="J114" i="1"/>
  <c r="L114" i="1"/>
  <c r="H118" i="1"/>
  <c r="J118" i="1"/>
  <c r="L118" i="1"/>
  <c r="J122" i="1"/>
  <c r="L122" i="1"/>
  <c r="H122" i="1"/>
  <c r="H126" i="1"/>
  <c r="J126" i="1"/>
  <c r="L126" i="1"/>
  <c r="H130" i="1"/>
  <c r="J130" i="1"/>
  <c r="L130" i="1"/>
  <c r="J134" i="1"/>
  <c r="H134" i="1"/>
  <c r="L134" i="1"/>
  <c r="I162" i="1"/>
  <c r="L162" i="1"/>
  <c r="J162" i="1"/>
  <c r="N162" i="1"/>
  <c r="H162" i="1"/>
  <c r="L158" i="1"/>
  <c r="J158" i="1"/>
  <c r="N158" i="1"/>
  <c r="H158" i="1"/>
  <c r="I154" i="1"/>
  <c r="M154" i="1"/>
  <c r="H154" i="1"/>
  <c r="J154" i="1"/>
  <c r="N154" i="1"/>
  <c r="L154" i="1"/>
  <c r="K154" i="1"/>
  <c r="I150" i="1"/>
  <c r="J150" i="1"/>
  <c r="N150" i="1"/>
  <c r="L150" i="1"/>
  <c r="H150" i="1"/>
  <c r="H146" i="1"/>
  <c r="J146" i="1"/>
  <c r="L146" i="1"/>
  <c r="H142" i="1"/>
  <c r="J142" i="1"/>
  <c r="L142" i="1"/>
  <c r="L138" i="1"/>
  <c r="J138" i="1"/>
  <c r="H138" i="1"/>
  <c r="H26" i="1"/>
  <c r="L26" i="1"/>
  <c r="J26" i="1"/>
  <c r="H14" i="1"/>
  <c r="L14" i="1"/>
  <c r="N14" i="1"/>
  <c r="J14" i="1"/>
  <c r="J41" i="1"/>
  <c r="L41" i="1"/>
  <c r="H41" i="1"/>
  <c r="J29" i="1"/>
  <c r="L29" i="1"/>
  <c r="H29" i="1"/>
  <c r="H49" i="1"/>
  <c r="L49" i="1"/>
  <c r="J49" i="1"/>
  <c r="H69" i="1"/>
  <c r="L69" i="1"/>
  <c r="J69" i="1"/>
  <c r="H81" i="1"/>
  <c r="L81" i="1"/>
  <c r="I81" i="1"/>
  <c r="J81" i="1"/>
  <c r="H93" i="1"/>
  <c r="J93" i="1"/>
  <c r="L93" i="1"/>
  <c r="H105" i="1"/>
  <c r="L105" i="1"/>
  <c r="J105" i="1"/>
  <c r="H113" i="1"/>
  <c r="L113" i="1"/>
  <c r="I113" i="1"/>
  <c r="J113" i="1"/>
  <c r="K113" i="1"/>
  <c r="H125" i="1"/>
  <c r="L125" i="1"/>
  <c r="I125" i="1"/>
  <c r="J125" i="1"/>
  <c r="K125" i="1"/>
  <c r="J164" i="1"/>
  <c r="N164" i="1"/>
  <c r="H164" i="1"/>
  <c r="L164" i="1"/>
  <c r="I164" i="1"/>
  <c r="J147" i="1"/>
  <c r="H147" i="1"/>
  <c r="L147" i="1"/>
  <c r="I147" i="1"/>
  <c r="J135" i="1"/>
  <c r="H135" i="1"/>
  <c r="L135" i="1"/>
  <c r="H3" i="1"/>
  <c r="L3" i="1"/>
  <c r="J3" i="1"/>
  <c r="I24" i="1"/>
  <c r="J24" i="1"/>
  <c r="H24" i="1"/>
  <c r="L24" i="1"/>
  <c r="J20" i="1"/>
  <c r="N20" i="1"/>
  <c r="H20" i="1"/>
  <c r="L20" i="1"/>
  <c r="J16" i="1"/>
  <c r="N16" i="1"/>
  <c r="L16" i="1"/>
  <c r="H16" i="1"/>
  <c r="J12" i="1"/>
  <c r="H12" i="1"/>
  <c r="L12" i="1"/>
  <c r="I8" i="1"/>
  <c r="J8" i="1"/>
  <c r="L8" i="1"/>
  <c r="H8" i="1"/>
  <c r="I4" i="1"/>
  <c r="J4" i="1"/>
  <c r="L4" i="1"/>
  <c r="H4" i="1"/>
  <c r="K4" i="1"/>
  <c r="H39" i="1"/>
  <c r="L39" i="1"/>
  <c r="J39" i="1"/>
  <c r="H35" i="1"/>
  <c r="L35" i="1"/>
  <c r="J35" i="1"/>
  <c r="H31" i="1"/>
  <c r="L31" i="1"/>
  <c r="J31" i="1"/>
  <c r="H43" i="1"/>
  <c r="L43" i="1"/>
  <c r="J43" i="1"/>
  <c r="J47" i="1"/>
  <c r="H47" i="1"/>
  <c r="L47" i="1"/>
  <c r="J51" i="1"/>
  <c r="H51" i="1"/>
  <c r="L51" i="1"/>
  <c r="J55" i="1"/>
  <c r="N55" i="1"/>
  <c r="H55" i="1"/>
  <c r="L55" i="1"/>
  <c r="J59" i="1"/>
  <c r="N59" i="1"/>
  <c r="H59" i="1"/>
  <c r="L59" i="1"/>
  <c r="J63" i="1"/>
  <c r="N63" i="1"/>
  <c r="H63" i="1"/>
  <c r="L63" i="1"/>
  <c r="J67" i="1"/>
  <c r="N67" i="1"/>
  <c r="K67" i="1"/>
  <c r="H67" i="1"/>
  <c r="L67" i="1"/>
  <c r="I67" i="1"/>
  <c r="M67" i="1"/>
  <c r="J71" i="1"/>
  <c r="H71" i="1"/>
  <c r="L71" i="1"/>
  <c r="J75" i="1"/>
  <c r="H75" i="1"/>
  <c r="L75" i="1"/>
  <c r="J79" i="1"/>
  <c r="H79" i="1"/>
  <c r="L79" i="1"/>
  <c r="J83" i="1"/>
  <c r="H83" i="1"/>
  <c r="L83" i="1"/>
  <c r="J87" i="1"/>
  <c r="H87" i="1"/>
  <c r="L87" i="1"/>
  <c r="J91" i="1"/>
  <c r="H91" i="1"/>
  <c r="L91" i="1"/>
  <c r="H95" i="1"/>
  <c r="L95" i="1"/>
  <c r="J95" i="1"/>
  <c r="J99" i="1"/>
  <c r="H99" i="1"/>
  <c r="L99" i="1"/>
  <c r="J103" i="1"/>
  <c r="H103" i="1"/>
  <c r="L103" i="1"/>
  <c r="I103" i="1"/>
  <c r="J107" i="1"/>
  <c r="H107" i="1"/>
  <c r="L107" i="1"/>
  <c r="J111" i="1"/>
  <c r="H111" i="1"/>
  <c r="L111" i="1"/>
  <c r="J115" i="1"/>
  <c r="H115" i="1"/>
  <c r="L115" i="1"/>
  <c r="I115" i="1"/>
  <c r="J119" i="1"/>
  <c r="K119" i="1"/>
  <c r="H119" i="1"/>
  <c r="L119" i="1"/>
  <c r="I119" i="1"/>
  <c r="J123" i="1"/>
  <c r="I123" i="1"/>
  <c r="H123" i="1"/>
  <c r="L123" i="1"/>
  <c r="J127" i="1"/>
  <c r="H127" i="1"/>
  <c r="L127" i="1"/>
  <c r="J131" i="1"/>
  <c r="H131" i="1"/>
  <c r="L131" i="1"/>
  <c r="I131" i="1"/>
  <c r="H168" i="1"/>
  <c r="L168" i="1"/>
  <c r="J168" i="1"/>
  <c r="N168" i="1"/>
  <c r="H161" i="1"/>
  <c r="L161" i="1"/>
  <c r="J161" i="1"/>
  <c r="N161" i="1"/>
  <c r="H157" i="1"/>
  <c r="L157" i="1"/>
  <c r="K157" i="1"/>
  <c r="I157" i="1"/>
  <c r="J157" i="1"/>
  <c r="N157" i="1"/>
  <c r="H153" i="1"/>
  <c r="L153" i="1"/>
  <c r="I153" i="1"/>
  <c r="J153" i="1"/>
  <c r="N153" i="1"/>
  <c r="K153" i="1"/>
  <c r="H149" i="1"/>
  <c r="L149" i="1"/>
  <c r="I149" i="1"/>
  <c r="J149" i="1"/>
  <c r="N149" i="1"/>
  <c r="H145" i="1"/>
  <c r="L145" i="1"/>
  <c r="J145" i="1"/>
  <c r="H141" i="1"/>
  <c r="L141" i="1"/>
  <c r="I141" i="1"/>
  <c r="J141" i="1"/>
  <c r="H137" i="1"/>
  <c r="L137" i="1"/>
  <c r="I137" i="1"/>
  <c r="K137" i="1"/>
  <c r="J137" i="1"/>
  <c r="H22" i="1"/>
  <c r="L22" i="1"/>
  <c r="J22" i="1"/>
  <c r="H10" i="1"/>
  <c r="L10" i="1"/>
  <c r="J10" i="1"/>
  <c r="J37" i="1"/>
  <c r="H37" i="1"/>
  <c r="L37" i="1"/>
  <c r="H45" i="1"/>
  <c r="L45" i="1"/>
  <c r="J45" i="1"/>
  <c r="H57" i="1"/>
  <c r="L57" i="1"/>
  <c r="J57" i="1"/>
  <c r="N57" i="1"/>
  <c r="H61" i="1"/>
  <c r="L61" i="1"/>
  <c r="J61" i="1"/>
  <c r="N61" i="1"/>
  <c r="H73" i="1"/>
  <c r="L73" i="1"/>
  <c r="J73" i="1"/>
  <c r="H85" i="1"/>
  <c r="L85" i="1"/>
  <c r="I85" i="1"/>
  <c r="J85" i="1"/>
  <c r="H97" i="1"/>
  <c r="L97" i="1"/>
  <c r="J97" i="1"/>
  <c r="H109" i="1"/>
  <c r="L109" i="1"/>
  <c r="J109" i="1"/>
  <c r="H121" i="1"/>
  <c r="L121" i="1"/>
  <c r="J121" i="1"/>
  <c r="H133" i="1"/>
  <c r="L133" i="1"/>
  <c r="J133" i="1"/>
  <c r="J155" i="1"/>
  <c r="N155" i="1"/>
  <c r="H155" i="1"/>
  <c r="L155" i="1"/>
  <c r="I155" i="1"/>
  <c r="J143" i="1"/>
  <c r="H143" i="1"/>
  <c r="L143" i="1"/>
  <c r="H27" i="1"/>
  <c r="L27" i="1"/>
  <c r="J27" i="1"/>
  <c r="H23" i="1"/>
  <c r="L23" i="1"/>
  <c r="J23" i="1"/>
  <c r="H19" i="1"/>
  <c r="L19" i="1"/>
  <c r="I19" i="1"/>
  <c r="J19" i="1"/>
  <c r="N19" i="1"/>
  <c r="H15" i="1"/>
  <c r="L15" i="1"/>
  <c r="N15" i="1"/>
  <c r="J15" i="1"/>
  <c r="H11" i="1"/>
  <c r="L11" i="1"/>
  <c r="J11" i="1"/>
  <c r="H7" i="1"/>
  <c r="L7" i="1"/>
  <c r="J7" i="1"/>
  <c r="H42" i="1"/>
  <c r="L42" i="1"/>
  <c r="J42" i="1"/>
  <c r="H38" i="1"/>
  <c r="L38" i="1"/>
  <c r="J38" i="1"/>
  <c r="H34" i="1"/>
  <c r="L34" i="1"/>
  <c r="J34" i="1"/>
  <c r="H30" i="1"/>
  <c r="L30" i="1"/>
  <c r="J30" i="1"/>
  <c r="J44" i="1"/>
  <c r="L44" i="1"/>
  <c r="H44" i="1"/>
  <c r="H48" i="1"/>
  <c r="L48" i="1"/>
  <c r="J48" i="1"/>
  <c r="H52" i="1"/>
  <c r="L52" i="1"/>
  <c r="J52" i="1"/>
  <c r="K56" i="1"/>
  <c r="H56" i="1"/>
  <c r="L56" i="1"/>
  <c r="I56" i="1"/>
  <c r="J56" i="1"/>
  <c r="N56" i="1"/>
  <c r="K60" i="1"/>
  <c r="H60" i="1"/>
  <c r="L60" i="1"/>
  <c r="I60" i="1"/>
  <c r="N60" i="1"/>
  <c r="J60" i="1"/>
  <c r="H64" i="1"/>
  <c r="L64" i="1"/>
  <c r="N64" i="1"/>
  <c r="J64" i="1"/>
  <c r="H68" i="1"/>
  <c r="L68" i="1"/>
  <c r="N68" i="1"/>
  <c r="J68" i="1"/>
  <c r="H72" i="1"/>
  <c r="L72" i="1"/>
  <c r="J72" i="1"/>
  <c r="H76" i="1"/>
  <c r="L76" i="1"/>
  <c r="J76" i="1"/>
  <c r="H80" i="1"/>
  <c r="L80" i="1"/>
  <c r="J80" i="1"/>
  <c r="H84" i="1"/>
  <c r="L84" i="1"/>
  <c r="J84" i="1"/>
  <c r="H88" i="1"/>
  <c r="L88" i="1"/>
  <c r="J88" i="1"/>
  <c r="H92" i="1"/>
  <c r="L92" i="1"/>
  <c r="J92" i="1"/>
  <c r="H96" i="1"/>
  <c r="L96" i="1"/>
  <c r="J96" i="1"/>
  <c r="H100" i="1"/>
  <c r="L100" i="1"/>
  <c r="J100" i="1"/>
  <c r="K104" i="1"/>
  <c r="H104" i="1"/>
  <c r="L104" i="1"/>
  <c r="I104" i="1"/>
  <c r="J104" i="1"/>
  <c r="J108" i="1"/>
  <c r="H108" i="1"/>
  <c r="L108" i="1"/>
  <c r="H112" i="1"/>
  <c r="L112" i="1"/>
  <c r="J112" i="1"/>
  <c r="H116" i="1"/>
  <c r="L116" i="1"/>
  <c r="J116" i="1"/>
  <c r="H120" i="1"/>
  <c r="L120" i="1"/>
  <c r="J120" i="1"/>
  <c r="H124" i="1"/>
  <c r="L124" i="1"/>
  <c r="J124" i="1"/>
  <c r="H128" i="1"/>
  <c r="L128" i="1"/>
  <c r="J128" i="1"/>
  <c r="H132" i="1"/>
  <c r="L132" i="1"/>
  <c r="I132" i="1"/>
  <c r="J132" i="1"/>
  <c r="J165" i="1"/>
  <c r="H165" i="1"/>
  <c r="L165" i="1"/>
  <c r="N165" i="1"/>
  <c r="K160" i="1"/>
  <c r="J160" i="1"/>
  <c r="H160" i="1"/>
  <c r="L160" i="1"/>
  <c r="I160" i="1"/>
  <c r="M160" i="1"/>
  <c r="N160" i="1"/>
  <c r="H156" i="1"/>
  <c r="L156" i="1"/>
  <c r="J156" i="1"/>
  <c r="I156" i="1"/>
  <c r="N156" i="1"/>
  <c r="J152" i="1"/>
  <c r="H152" i="1"/>
  <c r="L152" i="1"/>
  <c r="N152" i="1"/>
  <c r="I152" i="1"/>
  <c r="H148" i="1"/>
  <c r="L148" i="1"/>
  <c r="J148" i="1"/>
  <c r="J144" i="1"/>
  <c r="H144" i="1"/>
  <c r="L144" i="1"/>
  <c r="K140" i="1"/>
  <c r="J140" i="1"/>
  <c r="H140" i="1"/>
  <c r="L140" i="1"/>
  <c r="I140" i="1"/>
  <c r="J136" i="1"/>
  <c r="H136" i="1"/>
  <c r="L136" i="1"/>
  <c r="I136" i="1"/>
</calcChain>
</file>

<file path=xl/sharedStrings.xml><?xml version="1.0" encoding="utf-8"?>
<sst xmlns="http://schemas.openxmlformats.org/spreadsheetml/2006/main" count="2856" uniqueCount="331">
  <si>
    <t>Day</t>
  </si>
  <si>
    <t>Winner</t>
  </si>
  <si>
    <t>Loser</t>
  </si>
  <si>
    <t>Gold Nobody</t>
  </si>
  <si>
    <t>Date</t>
  </si>
  <si>
    <t>Christopher</t>
  </si>
  <si>
    <t>CDH</t>
  </si>
  <si>
    <t>J0k3r</t>
  </si>
  <si>
    <t>BigRig</t>
  </si>
  <si>
    <t>BKXO</t>
  </si>
  <si>
    <t>T-boy</t>
  </si>
  <si>
    <t>Strikers In 2019</t>
  </si>
  <si>
    <t>Group Stage</t>
  </si>
  <si>
    <t>Silver Semi-Final</t>
  </si>
  <si>
    <t>Silver Final</t>
  </si>
  <si>
    <t>Gold Winners Semi-Final</t>
  </si>
  <si>
    <t>Gold Winners Final</t>
  </si>
  <si>
    <t>Gold Losers Semi-Final</t>
  </si>
  <si>
    <t>Gold Losers Final</t>
  </si>
  <si>
    <t>Gold Grand Final</t>
  </si>
  <si>
    <t>Firestorm Cup '20</t>
  </si>
  <si>
    <t>ImSpiker</t>
  </si>
  <si>
    <t>Atto</t>
  </si>
  <si>
    <t>einBirnenbaum</t>
  </si>
  <si>
    <t>Giant</t>
  </si>
  <si>
    <t>Terrestrial_X</t>
  </si>
  <si>
    <t>[CELTICS]</t>
  </si>
  <si>
    <t>FB-Productions</t>
  </si>
  <si>
    <t>Yoyo</t>
  </si>
  <si>
    <t>TkMoreira</t>
  </si>
  <si>
    <t>Rocci</t>
  </si>
  <si>
    <t>Gold Winners Quarter-Final</t>
  </si>
  <si>
    <t>Gold Losers Round 1</t>
  </si>
  <si>
    <t>Gold Losers Quarter-Final</t>
  </si>
  <si>
    <t>Diamond Cup '20</t>
  </si>
  <si>
    <t>Ajmo1025</t>
  </si>
  <si>
    <t>Luso</t>
  </si>
  <si>
    <t>Jimboom</t>
  </si>
  <si>
    <t>sigibua</t>
  </si>
  <si>
    <t>Kaz</t>
  </si>
  <si>
    <t>Score</t>
  </si>
  <si>
    <t>3-0</t>
  </si>
  <si>
    <t>4-0</t>
  </si>
  <si>
    <t>3-2</t>
  </si>
  <si>
    <t>3-1</t>
  </si>
  <si>
    <t>4-3</t>
  </si>
  <si>
    <t>4-1</t>
  </si>
  <si>
    <t>Tournament</t>
  </si>
  <si>
    <t>Stage</t>
  </si>
  <si>
    <t>4-2</t>
  </si>
  <si>
    <t>Hi_Am_Disturbia</t>
  </si>
  <si>
    <t>DemonMK</t>
  </si>
  <si>
    <t>Calvin</t>
  </si>
  <si>
    <t>Jucarman</t>
  </si>
  <si>
    <t>Timely Yor</t>
  </si>
  <si>
    <t>Redemption Pool 1</t>
  </si>
  <si>
    <t>Gold Losers Round 2</t>
  </si>
  <si>
    <t>Redemption Pool 2</t>
  </si>
  <si>
    <t>Coogisweater</t>
  </si>
  <si>
    <t>Thunderstorm Cup '20</t>
  </si>
  <si>
    <t>Sjfarias96</t>
  </si>
  <si>
    <t>1-1</t>
  </si>
  <si>
    <t>Silver Quarter-Final</t>
  </si>
  <si>
    <t>Luigibrawl</t>
  </si>
  <si>
    <t>Vulcano Cup '20</t>
  </si>
  <si>
    <t>Round 1</t>
  </si>
  <si>
    <t>2-0</t>
  </si>
  <si>
    <t>Gavin</t>
  </si>
  <si>
    <t>2-1</t>
  </si>
  <si>
    <t>Queen Yuri</t>
  </si>
  <si>
    <t>Agent A</t>
  </si>
  <si>
    <t>Slosh</t>
  </si>
  <si>
    <t>Winners Semi Finals</t>
  </si>
  <si>
    <t>Winners Finals</t>
  </si>
  <si>
    <t>Losers Round 1</t>
  </si>
  <si>
    <t>Losers Quarter Finals</t>
  </si>
  <si>
    <t>Losers Semi Finals</t>
  </si>
  <si>
    <t>Losers Finals</t>
  </si>
  <si>
    <t>Grand Final</t>
  </si>
  <si>
    <t>XanderG</t>
  </si>
  <si>
    <t>Zagler</t>
  </si>
  <si>
    <t>Striker of Steel '20</t>
  </si>
  <si>
    <t>Semi Finals</t>
  </si>
  <si>
    <t>Bronze Match</t>
  </si>
  <si>
    <t>Boo v Dry Bones '20</t>
  </si>
  <si>
    <t>Phase 1</t>
  </si>
  <si>
    <t>17th Sirius</t>
  </si>
  <si>
    <t>1-0</t>
  </si>
  <si>
    <t>Phase 2</t>
  </si>
  <si>
    <t>Phase 3</t>
  </si>
  <si>
    <t>Champions Cup '21</t>
  </si>
  <si>
    <t>Zouud</t>
  </si>
  <si>
    <t>Frostburn Cup '21</t>
  </si>
  <si>
    <t>Pied</t>
  </si>
  <si>
    <t>Radical One</t>
  </si>
  <si>
    <t>Jake</t>
  </si>
  <si>
    <t>Nick The Ultra</t>
  </si>
  <si>
    <t>5-0</t>
  </si>
  <si>
    <t>https://www.youtube.com/watch?v=ttHZbpYLgz8</t>
  </si>
  <si>
    <t>https://www.youtube.com/watch?v=JIcLpvOczaM</t>
  </si>
  <si>
    <t>https://www.youtube.com/watch?v=ciaMBtXCwew</t>
  </si>
  <si>
    <t>https://www.youtube.com/watch?v=Y83SUSJ3GRQ</t>
  </si>
  <si>
    <t>https://www.youtube.com/watch?v=AlWpiBcuDQA</t>
  </si>
  <si>
    <t>https://www.youtube.com/watch?v=T3JRtnUaCoc</t>
  </si>
  <si>
    <t>https://www.youtube.com/watch?v=qxJTM5lZoN4</t>
  </si>
  <si>
    <t>Sigibua</t>
  </si>
  <si>
    <t>https://www.youtube.com/watch?v=6Weo6iAbk6I</t>
  </si>
  <si>
    <t>https://www.youtube.com/watch?v=AF7boi7yDx4</t>
  </si>
  <si>
    <t>https://www.youtube.com/watch?v=lLQQwLCqAhE</t>
  </si>
  <si>
    <t>https://www.youtube.com/watch?v=o4-Ny1XcDaI</t>
  </si>
  <si>
    <t>https://www.youtube.com/watch?v=YIxc60pGwxo</t>
  </si>
  <si>
    <t>https://www.youtube.com/watch?v=SD4GmZXBw_o</t>
  </si>
  <si>
    <t>https://www.youtube.com/watch?v=cHkp7RH_8Ic</t>
  </si>
  <si>
    <t>https://www.youtube.com/watch?v=-sbOR_zbBY8</t>
  </si>
  <si>
    <t>https://www.youtube.com/watch?v=wc2b4nwz0b0</t>
  </si>
  <si>
    <t>dromeo7</t>
  </si>
  <si>
    <t>nico</t>
  </si>
  <si>
    <t>2-2</t>
  </si>
  <si>
    <t>Get the video from Spiker's channel</t>
  </si>
  <si>
    <t>Bo5</t>
  </si>
  <si>
    <t>Bo7</t>
  </si>
  <si>
    <t>In 3</t>
  </si>
  <si>
    <t>In 4</t>
  </si>
  <si>
    <t>In 5</t>
  </si>
  <si>
    <t>In 6</t>
  </si>
  <si>
    <t>In 7</t>
  </si>
  <si>
    <t>0111</t>
  </si>
  <si>
    <t>00111</t>
  </si>
  <si>
    <t>01011</t>
  </si>
  <si>
    <t>01101</t>
  </si>
  <si>
    <t>10011</t>
  </si>
  <si>
    <t>10101</t>
  </si>
  <si>
    <t>11001</t>
  </si>
  <si>
    <t>11101</t>
  </si>
  <si>
    <t>11011</t>
  </si>
  <si>
    <t>10111</t>
  </si>
  <si>
    <t>01111</t>
  </si>
  <si>
    <t>001111</t>
  </si>
  <si>
    <t>010111</t>
  </si>
  <si>
    <t>011011</t>
  </si>
  <si>
    <t>011101</t>
  </si>
  <si>
    <t>100111</t>
  </si>
  <si>
    <t>101011</t>
  </si>
  <si>
    <t>101101</t>
  </si>
  <si>
    <t>110011</t>
  </si>
  <si>
    <t>110101</t>
  </si>
  <si>
    <t>111001</t>
  </si>
  <si>
    <t>0001111</t>
  </si>
  <si>
    <t>0010111</t>
  </si>
  <si>
    <t>0011011</t>
  </si>
  <si>
    <t>0011101</t>
  </si>
  <si>
    <t>0100111</t>
  </si>
  <si>
    <t>0101011</t>
  </si>
  <si>
    <t>0101101</t>
  </si>
  <si>
    <t>0110011</t>
  </si>
  <si>
    <t>0110101</t>
  </si>
  <si>
    <t>0111001</t>
  </si>
  <si>
    <t>1000111</t>
  </si>
  <si>
    <t>1001011</t>
  </si>
  <si>
    <t>1001101</t>
  </si>
  <si>
    <t>1010011</t>
  </si>
  <si>
    <t>1010101</t>
  </si>
  <si>
    <t>1011001</t>
  </si>
  <si>
    <t>1</t>
  </si>
  <si>
    <t>3</t>
  </si>
  <si>
    <t>6</t>
  </si>
  <si>
    <t>4</t>
  </si>
  <si>
    <t>1101001</t>
  </si>
  <si>
    <t>1100101</t>
  </si>
  <si>
    <t>1100011</t>
  </si>
  <si>
    <t>20</t>
  </si>
  <si>
    <t>10</t>
  </si>
  <si>
    <t>Favored in 5</t>
  </si>
  <si>
    <t>Favored in 3</t>
  </si>
  <si>
    <t>Favored in 4</t>
  </si>
  <si>
    <t>Underdog in 5</t>
  </si>
  <si>
    <t>Underdog in 4</t>
  </si>
  <si>
    <t>Underdog in 3</t>
  </si>
  <si>
    <t>Maryland</t>
  </si>
  <si>
    <t>New York</t>
  </si>
  <si>
    <t>Massachusetts</t>
  </si>
  <si>
    <t xml:space="preserve">TkMoreira         </t>
  </si>
  <si>
    <t xml:space="preserve">Christopher       </t>
  </si>
  <si>
    <t xml:space="preserve">BKXO              </t>
  </si>
  <si>
    <t xml:space="preserve">BigRig            </t>
  </si>
  <si>
    <t xml:space="preserve">J0k3r             </t>
  </si>
  <si>
    <t xml:space="preserve">CDH               </t>
  </si>
  <si>
    <t xml:space="preserve">Gold Nobody       </t>
  </si>
  <si>
    <t xml:space="preserve">T-boy             </t>
  </si>
  <si>
    <t xml:space="preserve">einBirnenbaum     </t>
  </si>
  <si>
    <t xml:space="preserve">Atto              </t>
  </si>
  <si>
    <t xml:space="preserve">Rocci             </t>
  </si>
  <si>
    <t xml:space="preserve">Yoyo              </t>
  </si>
  <si>
    <t xml:space="preserve">[CELTICS]         </t>
  </si>
  <si>
    <t xml:space="preserve">FB-Productions    </t>
  </si>
  <si>
    <t xml:space="preserve">ImSpiker          </t>
  </si>
  <si>
    <t xml:space="preserve">Terrestrial_X     </t>
  </si>
  <si>
    <t xml:space="preserve">Giant             </t>
  </si>
  <si>
    <t xml:space="preserve">Calvin            </t>
  </si>
  <si>
    <t xml:space="preserve">Jucarman          </t>
  </si>
  <si>
    <t xml:space="preserve">Kaz               </t>
  </si>
  <si>
    <t xml:space="preserve">Timely Yor        </t>
  </si>
  <si>
    <t xml:space="preserve">sigibua           </t>
  </si>
  <si>
    <t xml:space="preserve">Luso              </t>
  </si>
  <si>
    <t xml:space="preserve">Hi_Am_Disturbia   </t>
  </si>
  <si>
    <t xml:space="preserve">DemonMK           </t>
  </si>
  <si>
    <t xml:space="preserve">Ajmo1025          </t>
  </si>
  <si>
    <t xml:space="preserve">Jimboom           </t>
  </si>
  <si>
    <t xml:space="preserve">Coogisweater      </t>
  </si>
  <si>
    <t xml:space="preserve">Sjfarias96        </t>
  </si>
  <si>
    <t xml:space="preserve">Luigibrawl        </t>
  </si>
  <si>
    <t xml:space="preserve">Agent A           </t>
  </si>
  <si>
    <t xml:space="preserve">Zagler            </t>
  </si>
  <si>
    <t xml:space="preserve">17th Sirius       </t>
  </si>
  <si>
    <t xml:space="preserve">XanderG           </t>
  </si>
  <si>
    <t xml:space="preserve">Queen Yuri        </t>
  </si>
  <si>
    <t xml:space="preserve">Gavin             </t>
  </si>
  <si>
    <t xml:space="preserve">Slosh             </t>
  </si>
  <si>
    <t xml:space="preserve">Zouud             </t>
  </si>
  <si>
    <t xml:space="preserve">Pied              </t>
  </si>
  <si>
    <t xml:space="preserve">Jake              </t>
  </si>
  <si>
    <t xml:space="preserve">Radical One       </t>
  </si>
  <si>
    <t xml:space="preserve">Nick The Ultra    </t>
  </si>
  <si>
    <t>France</t>
  </si>
  <si>
    <t>Austria</t>
  </si>
  <si>
    <t>USA</t>
  </si>
  <si>
    <t>Germany</t>
  </si>
  <si>
    <t>GoldCobra</t>
  </si>
  <si>
    <t>California</t>
  </si>
  <si>
    <t>Portugal</t>
  </si>
  <si>
    <t>Italy</t>
  </si>
  <si>
    <t>Mexico</t>
  </si>
  <si>
    <t>England</t>
  </si>
  <si>
    <t>Lower Bracket Round 1</t>
  </si>
  <si>
    <t>Upper Semi Finals</t>
  </si>
  <si>
    <t>Lower Bracket Quarterfinals</t>
  </si>
  <si>
    <t>Upper Bracket Finals</t>
  </si>
  <si>
    <t>Lower Bracket Semifinals</t>
  </si>
  <si>
    <t>Lower Bracket Finals</t>
  </si>
  <si>
    <t>MSL Spring Split Qualifier</t>
  </si>
  <si>
    <t>banana_steals</t>
  </si>
  <si>
    <t>RolePlayingGrandma</t>
  </si>
  <si>
    <t>Mylo Grams</t>
  </si>
  <si>
    <t>nolbear</t>
  </si>
  <si>
    <t>Teke</t>
  </si>
  <si>
    <t>NukeTheWales</t>
  </si>
  <si>
    <t>Round 2</t>
  </si>
  <si>
    <t>Gucky</t>
  </si>
  <si>
    <t>Favored in 2</t>
  </si>
  <si>
    <t>Underdog in 2</t>
  </si>
  <si>
    <t>Zagler v Timely Yor</t>
  </si>
  <si>
    <t>J0k3r v Tricks</t>
  </si>
  <si>
    <t>ImSpiker v einBirnenbaum</t>
  </si>
  <si>
    <t>BKXO v 17th Sirius</t>
  </si>
  <si>
    <t>FB-Productions v CDH</t>
  </si>
  <si>
    <t>Rickshaw v Rocci</t>
  </si>
  <si>
    <t>Nico v [CELTICS]</t>
  </si>
  <si>
    <t>Alpha v XanderG</t>
  </si>
  <si>
    <t>Log v RJ Omega</t>
  </si>
  <si>
    <t>Round 3</t>
  </si>
  <si>
    <t>Player</t>
  </si>
  <si>
    <t>Rating</t>
  </si>
  <si>
    <t>Rank</t>
  </si>
  <si>
    <t>Legend II</t>
  </si>
  <si>
    <t>Legend I</t>
  </si>
  <si>
    <t>Superstar III</t>
  </si>
  <si>
    <t>Superstar II</t>
  </si>
  <si>
    <t>Superstar I</t>
  </si>
  <si>
    <t>Professional III</t>
  </si>
  <si>
    <t>Professional II</t>
  </si>
  <si>
    <t>Professional I</t>
  </si>
  <si>
    <t>banana_steals v Gucky</t>
  </si>
  <si>
    <t>x</t>
  </si>
  <si>
    <t>MSL Spring Split '21</t>
  </si>
  <si>
    <t>Week 1</t>
  </si>
  <si>
    <t>Rickshaw</t>
  </si>
  <si>
    <t>Log</t>
  </si>
  <si>
    <t>Tricks</t>
  </si>
  <si>
    <t>Nico</t>
  </si>
  <si>
    <t>DexDax</t>
  </si>
  <si>
    <t>Week 2</t>
  </si>
  <si>
    <t>Week 3</t>
  </si>
  <si>
    <t>Week 4</t>
  </si>
  <si>
    <t>Week 5</t>
  </si>
  <si>
    <t>Week 6</t>
  </si>
  <si>
    <t>Week 7</t>
  </si>
  <si>
    <t>Third Place Match</t>
  </si>
  <si>
    <t>Basketball Scoring Tourney</t>
  </si>
  <si>
    <t>East Quarter Finals</t>
  </si>
  <si>
    <t>SweetieMan</t>
  </si>
  <si>
    <t>Poolboi</t>
  </si>
  <si>
    <t>West Quarter Finals</t>
  </si>
  <si>
    <t>Consolation Quarter Finals</t>
  </si>
  <si>
    <t>East Semi Finals</t>
  </si>
  <si>
    <t>West Semi Finals</t>
  </si>
  <si>
    <t>West Finals</t>
  </si>
  <si>
    <t>East Finals</t>
  </si>
  <si>
    <t>Consolation Semi Finals</t>
  </si>
  <si>
    <t>MSL Summer Split '21</t>
  </si>
  <si>
    <t>ThisIsMyUsername</t>
  </si>
  <si>
    <t>Tramzy</t>
  </si>
  <si>
    <t>Consolation Finals</t>
  </si>
  <si>
    <t>BeerMelancon</t>
  </si>
  <si>
    <t>SweetieMan v Poolboi</t>
  </si>
  <si>
    <t>nolbear v NukeTheWales</t>
  </si>
  <si>
    <t>NukeTheWales v Luso</t>
  </si>
  <si>
    <t>Mylo Grams v Luso</t>
  </si>
  <si>
    <t>NukeTheWales v BeerMelancon</t>
  </si>
  <si>
    <t>nolbear v BeerMelancon</t>
  </si>
  <si>
    <t>Match C</t>
  </si>
  <si>
    <t>Match A</t>
  </si>
  <si>
    <t>Match B</t>
  </si>
  <si>
    <t>Match D</t>
  </si>
  <si>
    <t>Loser of B</t>
  </si>
  <si>
    <t>Ultra!</t>
  </si>
  <si>
    <t>Loser of A</t>
  </si>
  <si>
    <t>Summer Championship</t>
  </si>
  <si>
    <t>2nd Place A2</t>
  </si>
  <si>
    <t>1st Place A3</t>
  </si>
  <si>
    <t>1st Place A2</t>
  </si>
  <si>
    <t>2nd Place A3</t>
  </si>
  <si>
    <t>4th Place A2</t>
  </si>
  <si>
    <t>3rd Place A2</t>
  </si>
  <si>
    <t>Loser of C</t>
  </si>
  <si>
    <t>Loser of D</t>
  </si>
  <si>
    <t>1st Place A1</t>
  </si>
  <si>
    <t>2nd Place A1</t>
  </si>
  <si>
    <t>4th Place A1</t>
  </si>
  <si>
    <t>3rd Place A3</t>
  </si>
  <si>
    <t>3rd Place A1</t>
  </si>
  <si>
    <t>4th Place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</si>
</sst>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30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quotePrefix="1" applyNumberForma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quotePrefix="1"/>
    <xf numFmtId="14" fontId="0" fillId="0" borderId="0" xfId="0" quotePrefix="1" applyNumberFormat="1"/>
    <xf numFmtId="16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2" borderId="0" xfId="2"/>
    <xf numFmtId="0" fontId="5" fillId="3" borderId="0" xfId="3"/>
    <xf numFmtId="9" fontId="2" fillId="0" borderId="0" xfId="1" applyFont="1"/>
    <xf numFmtId="9" fontId="0" fillId="0" borderId="0" xfId="1" applyFont="1"/>
    <xf numFmtId="49" fontId="0" fillId="0" borderId="0" xfId="0" applyNumberFormat="1" applyAlignment="1">
      <alignment horizontal="center"/>
    </xf>
    <xf numFmtId="0" fontId="6" fillId="4" borderId="1" xfId="0" applyFont="1" applyFill="1" applyBorder="1"/>
    <xf numFmtId="0" fontId="6" fillId="4" borderId="0" xfId="0" applyFont="1" applyFill="1"/>
    <xf numFmtId="0" fontId="6" fillId="4" borderId="2" xfId="0" applyFont="1" applyFill="1" applyBorder="1"/>
    <xf numFmtId="0" fontId="6" fillId="4" borderId="4" xfId="0" applyFont="1" applyFill="1" applyBorder="1"/>
    <xf numFmtId="0" fontId="6" fillId="4" borderId="3" xfId="0" applyFont="1" applyFill="1" applyBorder="1"/>
    <xf numFmtId="0" fontId="7" fillId="4" borderId="2" xfId="0" applyFont="1" applyFill="1" applyBorder="1" applyAlignment="1">
      <alignment horizontal="right"/>
    </xf>
    <xf numFmtId="0" fontId="6" fillId="4" borderId="0" xfId="0" applyFont="1" applyFill="1" applyBorder="1"/>
    <xf numFmtId="0" fontId="0" fillId="5" borderId="1" xfId="0" applyFont="1" applyFill="1" applyBorder="1"/>
    <xf numFmtId="0" fontId="6" fillId="4" borderId="5" xfId="0" applyFont="1" applyFill="1" applyBorder="1"/>
    <xf numFmtId="0" fontId="8" fillId="4" borderId="1" xfId="0" applyFont="1" applyFill="1" applyBorder="1"/>
    <xf numFmtId="0" fontId="8" fillId="4" borderId="3" xfId="0" applyFont="1" applyFill="1" applyBorder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8FA6-174E-49FD-9B7B-2C107C31E8FE}">
  <dimension ref="A1:U344"/>
  <sheetViews>
    <sheetView workbookViewId="0">
      <pane ySplit="1" topLeftCell="A311" activePane="bottomLeft" state="frozen"/>
      <selection pane="bottomLeft" activeCell="P2" sqref="P2:U344"/>
    </sheetView>
  </sheetViews>
  <sheetFormatPr defaultRowHeight="15" x14ac:dyDescent="0.25"/>
  <cols>
    <col min="1" max="1" width="10.7109375" style="2" bestFit="1" customWidth="1"/>
    <col min="2" max="2" width="6.7109375" bestFit="1" customWidth="1"/>
    <col min="3" max="4" width="18" style="1" bestFit="1" customWidth="1"/>
    <col min="5" max="5" width="5.85546875" style="1" bestFit="1" customWidth="1"/>
    <col min="6" max="6" width="20.5703125" bestFit="1" customWidth="1"/>
    <col min="7" max="7" width="25.85546875" bestFit="1" customWidth="1"/>
    <col min="8" max="8" width="10" customWidth="1"/>
  </cols>
  <sheetData>
    <row r="1" spans="1:21" s="5" customFormat="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43632</v>
      </c>
      <c r="B2">
        <f t="shared" ref="B2:B65" si="0">_xlfn.DAYS(A2, "6/13/2019")</f>
        <v>3</v>
      </c>
      <c r="C2" s="1" t="s">
        <v>29</v>
      </c>
      <c r="D2" s="1" t="s">
        <v>3</v>
      </c>
      <c r="E2" s="3" t="s">
        <v>44</v>
      </c>
      <c r="F2" t="s">
        <v>11</v>
      </c>
      <c r="G2" t="s">
        <v>12</v>
      </c>
      <c r="H2" t="str">
        <f t="shared" ref="H2:H65" si="1">IF(VALUE(LEFT($E2, 1))&gt;0, _xlfn.CONCAT("whr.CreateGame(players[""",$C2, """][0], players[""", $D2, """][0], WHResult.Player1Win, ", $B2, ");"), "")</f>
        <v>whr.CreateGame(players["TkMoreira"][0], players["Gold Nobody"][0], WHResult.Player1Win, 3);</v>
      </c>
      <c r="I2" t="str">
        <f t="shared" ref="I2:I65" si="2">IF(VALUE(RIGHT($E2, 1))&gt;0, _xlfn.CONCAT("whr.CreateGame(players[""",$C2, """][0], players[""", $D2, """][0], WHResult.Player2Win, ", $B2, ");"), "")</f>
        <v>whr.CreateGame(players["TkMoreira"][0], players["Gold Nobody"][0], WHResult.Player2Win, 3);</v>
      </c>
      <c r="J2" t="str">
        <f t="shared" ref="J2:J65" si="3">IF(VALUE(LEFT($E2, 1))&gt;1, _xlfn.CONCAT("whr.CreateGame(players[""",$C2, """][0], players[""", $D2, """][0], WHResult.Player1Win, ", $B2, ");"), "")</f>
        <v>whr.CreateGame(players["TkMoreira"][0], players["Gold Nobody"][0], WHResult.Player1Win, 3);</v>
      </c>
      <c r="K2" t="str">
        <f t="shared" ref="K2:K65" si="4">IF(VALUE(RIGHT($E2, 1))&gt;1, _xlfn.CONCAT("whr.CreateGame(players[""",$C2, """][0], players[""", $D2, """][0], WHResult.Player2Win, ", $B2, ");"), "")</f>
        <v/>
      </c>
      <c r="L2" t="str">
        <f t="shared" ref="L2:L65" si="5">IF(VALUE(LEFT($E2, 1))&gt;2, _xlfn.CONCAT("whr.CreateGame(players[""",$C2, """][0], players[""", $D2, """][0], WHResult.Player1Win, ", $B2, ");"), "")</f>
        <v>whr.CreateGame(players["TkMoreira"][0], players["Gold Nobody"][0], WHResult.Player1Win, 3);</v>
      </c>
      <c r="M2" t="str">
        <f t="shared" ref="M2:M65" si="6">IF(VALUE(RIGHT($E2, 1))&gt;2, _xlfn.CONCAT("whr.CreateGame(players[""",$C2, """][0], players[""", $D2, """][0], WHResult.Player2Win, ", $B2, ");"), "")</f>
        <v/>
      </c>
      <c r="N2" t="str">
        <f t="shared" ref="N2:N65" si="7">IF(VALUE(LEFT($E2, 1))&gt;3, _xlfn.CONCAT("whr.CreateGame(players[""",$C2, """][0], players[""", $D2, """][0], WHResult.Player1Win, ", $B2, ");"), "")</f>
        <v/>
      </c>
      <c r="O2" t="str">
        <f t="shared" ref="O2:O65" si="8">_xlfn.CONCAT("// ",$F2, " ", $G2)</f>
        <v>// Strikers In 2019 Group Stage</v>
      </c>
      <c r="P2" t="str">
        <f t="shared" ref="P2:P65" si="9">IF(LEFT($E2,1)&gt;RIGHT($E2,1),_xlfn.CONCAT("players[""",$C2,"""][1]++; players[""",$D2,"""][2]++; ",""), "")</f>
        <v xml:space="preserve">players["TkMoreira"][1]++; players["Gold Nobody"][2]++; </v>
      </c>
      <c r="Q2" t="str">
        <f t="shared" ref="Q2:Q65" si="10">_xlfn.CONCAT("players[""",$C2,"""][3] = players[""",$C2,"""][3] + ", LEFT($E2, 1), ";")</f>
        <v>players["TkMoreira"][3] = players["TkMoreira"][3] + 3;</v>
      </c>
      <c r="R2" t="str">
        <f t="shared" ref="R2:R65" si="11">_xlfn.CONCAT("players[""",$D2,"""][3] = players[""",$D2,"""][3] + ", RIGHT($E2, 1), ";")</f>
        <v>players["Gold Nobody"][3] = players["Gold Nobody"][3] + 1;</v>
      </c>
      <c r="S2" t="str">
        <f t="shared" ref="S2:S65" si="12">_xlfn.CONCAT("players[""",$C2,"""][4] = players[""",$C2,"""][4] + ", RIGHT($E2, 1), ";")</f>
        <v>players["TkMoreira"][4] = players["TkMoreira"][4] + 1;</v>
      </c>
      <c r="T2" t="str">
        <f t="shared" ref="T2:T65" si="13">_xlfn.CONCAT("players[""",$D2,"""][4] = players[""",$D2,"""][4] + ", LEFT($E2, 1), ";")</f>
        <v>players["Gold Nobody"][4] = players["Gold Nobody"][4] + 3;</v>
      </c>
      <c r="U2" t="str">
        <f t="shared" ref="U2:U65" si="14">O2</f>
        <v>// Strikers In 2019 Group Stage</v>
      </c>
    </row>
    <row r="3" spans="1:21" x14ac:dyDescent="0.25">
      <c r="A3" s="2">
        <v>43632</v>
      </c>
      <c r="B3">
        <f t="shared" si="0"/>
        <v>3</v>
      </c>
      <c r="C3" s="1" t="s">
        <v>5</v>
      </c>
      <c r="D3" s="1" t="s">
        <v>6</v>
      </c>
      <c r="E3" s="3" t="s">
        <v>41</v>
      </c>
      <c r="F3" t="s">
        <v>11</v>
      </c>
      <c r="G3" t="s">
        <v>12</v>
      </c>
      <c r="H3" t="str">
        <f t="shared" si="1"/>
        <v>whr.CreateGame(players["Christopher"][0], players["CDH"][0], WHResult.Player1Win, 3);</v>
      </c>
      <c r="I3" t="str">
        <f t="shared" si="2"/>
        <v/>
      </c>
      <c r="J3" t="str">
        <f t="shared" si="3"/>
        <v>whr.CreateGame(players["Christopher"][0], players["CDH"][0], WHResult.Player1Win, 3);</v>
      </c>
      <c r="K3" t="str">
        <f t="shared" si="4"/>
        <v/>
      </c>
      <c r="L3" t="str">
        <f t="shared" si="5"/>
        <v>whr.CreateGame(players["Christopher"][0], players["CDH"][0], WHResult.Player1Win, 3);</v>
      </c>
      <c r="M3" t="str">
        <f t="shared" si="6"/>
        <v/>
      </c>
      <c r="N3" t="str">
        <f t="shared" si="7"/>
        <v/>
      </c>
      <c r="O3" t="str">
        <f t="shared" si="8"/>
        <v>// Strikers In 2019 Group Stage</v>
      </c>
      <c r="P3" t="str">
        <f t="shared" si="9"/>
        <v xml:space="preserve">players["Christopher"][1]++; players["CDH"][2]++; </v>
      </c>
      <c r="Q3" t="str">
        <f t="shared" si="10"/>
        <v>players["Christopher"][3] = players["Christopher"][3] + 3;</v>
      </c>
      <c r="R3" t="str">
        <f t="shared" si="11"/>
        <v>players["CDH"][3] = players["CDH"][3] + 0;</v>
      </c>
      <c r="S3" t="str">
        <f t="shared" si="12"/>
        <v>players["Christopher"][4] = players["Christopher"][4] + 0;</v>
      </c>
      <c r="T3" t="str">
        <f t="shared" si="13"/>
        <v>players["CDH"][4] = players["CDH"][4] + 3;</v>
      </c>
      <c r="U3" t="str">
        <f t="shared" si="14"/>
        <v>// Strikers In 2019 Group Stage</v>
      </c>
    </row>
    <row r="4" spans="1:21" x14ac:dyDescent="0.25">
      <c r="A4" s="2">
        <v>43632</v>
      </c>
      <c r="B4">
        <f t="shared" si="0"/>
        <v>3</v>
      </c>
      <c r="C4" s="1" t="s">
        <v>5</v>
      </c>
      <c r="D4" s="1" t="s">
        <v>3</v>
      </c>
      <c r="E4" s="3" t="s">
        <v>43</v>
      </c>
      <c r="F4" t="s">
        <v>11</v>
      </c>
      <c r="G4" t="s">
        <v>12</v>
      </c>
      <c r="H4" t="str">
        <f t="shared" si="1"/>
        <v>whr.CreateGame(players["Christopher"][0], players["Gold Nobody"][0], WHResult.Player1Win, 3);</v>
      </c>
      <c r="I4" t="str">
        <f t="shared" si="2"/>
        <v>whr.CreateGame(players["Christopher"][0], players["Gold Nobody"][0], WHResult.Player2Win, 3);</v>
      </c>
      <c r="J4" t="str">
        <f t="shared" si="3"/>
        <v>whr.CreateGame(players["Christopher"][0], players["Gold Nobody"][0], WHResult.Player1Win, 3);</v>
      </c>
      <c r="K4" t="str">
        <f t="shared" si="4"/>
        <v>whr.CreateGame(players["Christopher"][0], players["Gold Nobody"][0], WHResult.Player2Win, 3);</v>
      </c>
      <c r="L4" t="str">
        <f t="shared" si="5"/>
        <v>whr.CreateGame(players["Christopher"][0], players["Gold Nobody"][0], WHResult.Player1Win, 3);</v>
      </c>
      <c r="M4" t="str">
        <f t="shared" si="6"/>
        <v/>
      </c>
      <c r="N4" t="str">
        <f t="shared" si="7"/>
        <v/>
      </c>
      <c r="O4" t="str">
        <f t="shared" si="8"/>
        <v>// Strikers In 2019 Group Stage</v>
      </c>
      <c r="P4" t="str">
        <f t="shared" si="9"/>
        <v xml:space="preserve">players["Christopher"][1]++; players["Gold Nobody"][2]++; </v>
      </c>
      <c r="Q4" t="str">
        <f t="shared" si="10"/>
        <v>players["Christopher"][3] = players["Christopher"][3] + 3;</v>
      </c>
      <c r="R4" t="str">
        <f t="shared" si="11"/>
        <v>players["Gold Nobody"][3] = players["Gold Nobody"][3] + 2;</v>
      </c>
      <c r="S4" t="str">
        <f t="shared" si="12"/>
        <v>players["Christopher"][4] = players["Christopher"][4] + 2;</v>
      </c>
      <c r="T4" t="str">
        <f t="shared" si="13"/>
        <v>players["Gold Nobody"][4] = players["Gold Nobody"][4] + 3;</v>
      </c>
      <c r="U4" t="str">
        <f t="shared" si="14"/>
        <v>// Strikers In 2019 Group Stage</v>
      </c>
    </row>
    <row r="5" spans="1:21" x14ac:dyDescent="0.25">
      <c r="A5" s="2">
        <v>43632</v>
      </c>
      <c r="B5">
        <f t="shared" si="0"/>
        <v>3</v>
      </c>
      <c r="C5" s="1" t="s">
        <v>29</v>
      </c>
      <c r="D5" s="1" t="s">
        <v>6</v>
      </c>
      <c r="E5" s="3" t="s">
        <v>41</v>
      </c>
      <c r="F5" t="s">
        <v>11</v>
      </c>
      <c r="G5" t="s">
        <v>12</v>
      </c>
      <c r="H5" t="str">
        <f t="shared" si="1"/>
        <v>whr.CreateGame(players["TkMoreira"][0], players["CDH"][0], WHResult.Player1Win, 3);</v>
      </c>
      <c r="I5" t="str">
        <f t="shared" si="2"/>
        <v/>
      </c>
      <c r="J5" t="str">
        <f t="shared" si="3"/>
        <v>whr.CreateGame(players["TkMoreira"][0], players["CDH"][0], WHResult.Player1Win, 3);</v>
      </c>
      <c r="K5" t="str">
        <f t="shared" si="4"/>
        <v/>
      </c>
      <c r="L5" t="str">
        <f t="shared" si="5"/>
        <v>whr.CreateGame(players["TkMoreira"][0], players["CDH"][0], WHResult.Player1Win, 3);</v>
      </c>
      <c r="M5" t="str">
        <f t="shared" si="6"/>
        <v/>
      </c>
      <c r="N5" t="str">
        <f t="shared" si="7"/>
        <v/>
      </c>
      <c r="O5" t="str">
        <f t="shared" si="8"/>
        <v>// Strikers In 2019 Group Stage</v>
      </c>
      <c r="P5" t="str">
        <f t="shared" si="9"/>
        <v xml:space="preserve">players["TkMoreira"][1]++; players["CDH"][2]++; </v>
      </c>
      <c r="Q5" t="str">
        <f t="shared" si="10"/>
        <v>players["TkMoreira"][3] = players["TkMoreira"][3] + 3;</v>
      </c>
      <c r="R5" t="str">
        <f t="shared" si="11"/>
        <v>players["CDH"][3] = players["CDH"][3] + 0;</v>
      </c>
      <c r="S5" t="str">
        <f t="shared" si="12"/>
        <v>players["TkMoreira"][4] = players["TkMoreira"][4] + 0;</v>
      </c>
      <c r="T5" t="str">
        <f t="shared" si="13"/>
        <v>players["CDH"][4] = players["CDH"][4] + 3;</v>
      </c>
      <c r="U5" t="str">
        <f t="shared" si="14"/>
        <v>// Strikers In 2019 Group Stage</v>
      </c>
    </row>
    <row r="6" spans="1:21" x14ac:dyDescent="0.25">
      <c r="A6" s="2">
        <v>43632</v>
      </c>
      <c r="B6">
        <f t="shared" si="0"/>
        <v>3</v>
      </c>
      <c r="C6" s="1" t="s">
        <v>6</v>
      </c>
      <c r="D6" s="1" t="s">
        <v>3</v>
      </c>
      <c r="E6" s="3" t="s">
        <v>41</v>
      </c>
      <c r="F6" t="s">
        <v>11</v>
      </c>
      <c r="G6" t="s">
        <v>12</v>
      </c>
      <c r="H6" t="str">
        <f t="shared" si="1"/>
        <v>whr.CreateGame(players["CDH"][0], players["Gold Nobody"][0], WHResult.Player1Win, 3);</v>
      </c>
      <c r="I6" t="str">
        <f t="shared" si="2"/>
        <v/>
      </c>
      <c r="J6" t="str">
        <f t="shared" si="3"/>
        <v>whr.CreateGame(players["CDH"][0], players["Gold Nobody"][0], WHResult.Player1Win, 3);</v>
      </c>
      <c r="K6" t="str">
        <f t="shared" si="4"/>
        <v/>
      </c>
      <c r="L6" t="str">
        <f t="shared" si="5"/>
        <v>whr.CreateGame(players["CDH"][0], players["Gold Nobody"][0], WHResult.Player1Win, 3);</v>
      </c>
      <c r="M6" t="str">
        <f t="shared" si="6"/>
        <v/>
      </c>
      <c r="N6" t="str">
        <f t="shared" si="7"/>
        <v/>
      </c>
      <c r="O6" t="str">
        <f t="shared" si="8"/>
        <v>// Strikers In 2019 Group Stage</v>
      </c>
      <c r="P6" t="str">
        <f t="shared" si="9"/>
        <v xml:space="preserve">players["CDH"][1]++; players["Gold Nobody"][2]++; </v>
      </c>
      <c r="Q6" t="str">
        <f t="shared" si="10"/>
        <v>players["CDH"][3] = players["CDH"][3] + 3;</v>
      </c>
      <c r="R6" t="str">
        <f t="shared" si="11"/>
        <v>players["Gold Nobody"][3] = players["Gold Nobody"][3] + 0;</v>
      </c>
      <c r="S6" t="str">
        <f t="shared" si="12"/>
        <v>players["CDH"][4] = players["CDH"][4] + 0;</v>
      </c>
      <c r="T6" t="str">
        <f t="shared" si="13"/>
        <v>players["Gold Nobody"][4] = players["Gold Nobody"][4] + 3;</v>
      </c>
      <c r="U6" t="str">
        <f t="shared" si="14"/>
        <v>// Strikers In 2019 Group Stage</v>
      </c>
    </row>
    <row r="7" spans="1:21" x14ac:dyDescent="0.25">
      <c r="A7" s="2">
        <v>43632</v>
      </c>
      <c r="B7">
        <f t="shared" si="0"/>
        <v>3</v>
      </c>
      <c r="C7" s="1" t="s">
        <v>29</v>
      </c>
      <c r="D7" s="1" t="s">
        <v>5</v>
      </c>
      <c r="E7" s="3" t="s">
        <v>41</v>
      </c>
      <c r="F7" t="s">
        <v>11</v>
      </c>
      <c r="G7" t="s">
        <v>12</v>
      </c>
      <c r="H7" t="str">
        <f t="shared" si="1"/>
        <v>whr.CreateGame(players["TkMoreira"][0], players["Christopher"][0], WHResult.Player1Win, 3);</v>
      </c>
      <c r="I7" t="str">
        <f t="shared" si="2"/>
        <v/>
      </c>
      <c r="J7" t="str">
        <f t="shared" si="3"/>
        <v>whr.CreateGame(players["TkMoreira"][0], players["Christopher"][0], WHResult.Player1Win, 3);</v>
      </c>
      <c r="K7" t="str">
        <f t="shared" si="4"/>
        <v/>
      </c>
      <c r="L7" t="str">
        <f t="shared" si="5"/>
        <v>whr.CreateGame(players["TkMoreira"][0], players["Christopher"][0], WHResult.Player1Win, 3);</v>
      </c>
      <c r="M7" t="str">
        <f t="shared" si="6"/>
        <v/>
      </c>
      <c r="N7" t="str">
        <f t="shared" si="7"/>
        <v/>
      </c>
      <c r="O7" t="str">
        <f t="shared" si="8"/>
        <v>// Strikers In 2019 Group Stage</v>
      </c>
      <c r="P7" t="str">
        <f t="shared" si="9"/>
        <v xml:space="preserve">players["TkMoreira"][1]++; players["Christopher"][2]++; </v>
      </c>
      <c r="Q7" t="str">
        <f t="shared" si="10"/>
        <v>players["TkMoreira"][3] = players["TkMoreira"][3] + 3;</v>
      </c>
      <c r="R7" t="str">
        <f t="shared" si="11"/>
        <v>players["Christopher"][3] = players["Christopher"][3] + 0;</v>
      </c>
      <c r="S7" t="str">
        <f t="shared" si="12"/>
        <v>players["TkMoreira"][4] = players["TkMoreira"][4] + 0;</v>
      </c>
      <c r="T7" t="str">
        <f t="shared" si="13"/>
        <v>players["Christopher"][4] = players["Christopher"][4] + 3;</v>
      </c>
      <c r="U7" t="str">
        <f t="shared" si="14"/>
        <v>// Strikers In 2019 Group Stage</v>
      </c>
    </row>
    <row r="8" spans="1:21" x14ac:dyDescent="0.25">
      <c r="A8" s="2">
        <v>43632</v>
      </c>
      <c r="B8">
        <f t="shared" si="0"/>
        <v>3</v>
      </c>
      <c r="C8" s="1" t="s">
        <v>7</v>
      </c>
      <c r="D8" s="1" t="s">
        <v>8</v>
      </c>
      <c r="E8" s="3" t="s">
        <v>44</v>
      </c>
      <c r="F8" t="s">
        <v>11</v>
      </c>
      <c r="G8" t="s">
        <v>12</v>
      </c>
      <c r="H8" t="str">
        <f t="shared" si="1"/>
        <v>whr.CreateGame(players["J0k3r"][0], players["BigRig"][0], WHResult.Player1Win, 3);</v>
      </c>
      <c r="I8" t="str">
        <f t="shared" si="2"/>
        <v>whr.CreateGame(players["J0k3r"][0], players["BigRig"][0], WHResult.Player2Win, 3);</v>
      </c>
      <c r="J8" t="str">
        <f t="shared" si="3"/>
        <v>whr.CreateGame(players["J0k3r"][0], players["BigRig"][0], WHResult.Player1Win, 3);</v>
      </c>
      <c r="K8" t="str">
        <f t="shared" si="4"/>
        <v/>
      </c>
      <c r="L8" t="str">
        <f t="shared" si="5"/>
        <v>whr.CreateGame(players["J0k3r"][0], players["BigRig"][0], WHResult.Player1Win, 3);</v>
      </c>
      <c r="M8" t="str">
        <f t="shared" si="6"/>
        <v/>
      </c>
      <c r="N8" t="str">
        <f t="shared" si="7"/>
        <v/>
      </c>
      <c r="O8" t="str">
        <f t="shared" si="8"/>
        <v>// Strikers In 2019 Group Stage</v>
      </c>
      <c r="P8" t="str">
        <f t="shared" si="9"/>
        <v xml:space="preserve">players["J0k3r"][1]++; players["BigRig"][2]++; </v>
      </c>
      <c r="Q8" t="str">
        <f t="shared" si="10"/>
        <v>players["J0k3r"][3] = players["J0k3r"][3] + 3;</v>
      </c>
      <c r="R8" t="str">
        <f t="shared" si="11"/>
        <v>players["BigRig"][3] = players["BigRig"][3] + 1;</v>
      </c>
      <c r="S8" t="str">
        <f t="shared" si="12"/>
        <v>players["J0k3r"][4] = players["J0k3r"][4] + 1;</v>
      </c>
      <c r="T8" t="str">
        <f t="shared" si="13"/>
        <v>players["BigRig"][4] = players["BigRig"][4] + 3;</v>
      </c>
      <c r="U8" t="str">
        <f t="shared" si="14"/>
        <v>// Strikers In 2019 Group Stage</v>
      </c>
    </row>
    <row r="9" spans="1:21" x14ac:dyDescent="0.25">
      <c r="A9" s="2">
        <v>43632</v>
      </c>
      <c r="B9">
        <f t="shared" si="0"/>
        <v>3</v>
      </c>
      <c r="C9" s="1" t="s">
        <v>9</v>
      </c>
      <c r="D9" s="1" t="s">
        <v>10</v>
      </c>
      <c r="E9" s="3" t="s">
        <v>41</v>
      </c>
      <c r="F9" t="s">
        <v>11</v>
      </c>
      <c r="G9" t="s">
        <v>12</v>
      </c>
      <c r="H9" t="str">
        <f t="shared" si="1"/>
        <v>whr.CreateGame(players["BKXO"][0], players["T-boy"][0], WHResult.Player1Win, 3);</v>
      </c>
      <c r="I9" t="str">
        <f t="shared" si="2"/>
        <v/>
      </c>
      <c r="J9" t="str">
        <f t="shared" si="3"/>
        <v>whr.CreateGame(players["BKXO"][0], players["T-boy"][0], WHResult.Player1Win, 3);</v>
      </c>
      <c r="K9" t="str">
        <f t="shared" si="4"/>
        <v/>
      </c>
      <c r="L9" t="str">
        <f t="shared" si="5"/>
        <v>whr.CreateGame(players["BKXO"][0], players["T-boy"][0], WHResult.Player1Win, 3);</v>
      </c>
      <c r="M9" t="str">
        <f t="shared" si="6"/>
        <v/>
      </c>
      <c r="N9" t="str">
        <f t="shared" si="7"/>
        <v/>
      </c>
      <c r="O9" t="str">
        <f t="shared" si="8"/>
        <v>// Strikers In 2019 Group Stage</v>
      </c>
      <c r="P9" t="str">
        <f t="shared" si="9"/>
        <v xml:space="preserve">players["BKXO"][1]++; players["T-boy"][2]++; </v>
      </c>
      <c r="Q9" t="str">
        <f t="shared" si="10"/>
        <v>players["BKXO"][3] = players["BKXO"][3] + 3;</v>
      </c>
      <c r="R9" t="str">
        <f t="shared" si="11"/>
        <v>players["T-boy"][3] = players["T-boy"][3] + 0;</v>
      </c>
      <c r="S9" t="str">
        <f t="shared" si="12"/>
        <v>players["BKXO"][4] = players["BKXO"][4] + 0;</v>
      </c>
      <c r="T9" t="str">
        <f t="shared" si="13"/>
        <v>players["T-boy"][4] = players["T-boy"][4] + 3;</v>
      </c>
      <c r="U9" t="str">
        <f t="shared" si="14"/>
        <v>// Strikers In 2019 Group Stage</v>
      </c>
    </row>
    <row r="10" spans="1:21" x14ac:dyDescent="0.25">
      <c r="A10" s="2">
        <v>43632</v>
      </c>
      <c r="B10">
        <f t="shared" si="0"/>
        <v>3</v>
      </c>
      <c r="C10" s="1" t="s">
        <v>8</v>
      </c>
      <c r="D10" s="1" t="s">
        <v>9</v>
      </c>
      <c r="E10" s="3" t="s">
        <v>41</v>
      </c>
      <c r="F10" t="s">
        <v>11</v>
      </c>
      <c r="G10" t="s">
        <v>12</v>
      </c>
      <c r="H10" t="str">
        <f t="shared" si="1"/>
        <v>whr.CreateGame(players["BigRig"][0], players["BKXO"][0], WHResult.Player1Win, 3);</v>
      </c>
      <c r="I10" t="str">
        <f t="shared" si="2"/>
        <v/>
      </c>
      <c r="J10" t="str">
        <f t="shared" si="3"/>
        <v>whr.CreateGame(players["BigRig"][0], players["BKXO"][0], WHResult.Player1Win, 3);</v>
      </c>
      <c r="K10" t="str">
        <f t="shared" si="4"/>
        <v/>
      </c>
      <c r="L10" t="str">
        <f t="shared" si="5"/>
        <v>whr.CreateGame(players["BigRig"][0], players["BKXO"][0], WHResult.Player1Win, 3);</v>
      </c>
      <c r="M10" t="str">
        <f t="shared" si="6"/>
        <v/>
      </c>
      <c r="N10" t="str">
        <f t="shared" si="7"/>
        <v/>
      </c>
      <c r="O10" t="str">
        <f t="shared" si="8"/>
        <v>// Strikers In 2019 Group Stage</v>
      </c>
      <c r="P10" t="str">
        <f t="shared" si="9"/>
        <v xml:space="preserve">players["BigRig"][1]++; players["BKXO"][2]++; </v>
      </c>
      <c r="Q10" t="str">
        <f t="shared" si="10"/>
        <v>players["BigRig"][3] = players["BigRig"][3] + 3;</v>
      </c>
      <c r="R10" t="str">
        <f t="shared" si="11"/>
        <v>players["BKXO"][3] = players["BKXO"][3] + 0;</v>
      </c>
      <c r="S10" t="str">
        <f t="shared" si="12"/>
        <v>players["BigRig"][4] = players["BigRig"][4] + 0;</v>
      </c>
      <c r="T10" t="str">
        <f t="shared" si="13"/>
        <v>players["BKXO"][4] = players["BKXO"][4] + 3;</v>
      </c>
      <c r="U10" t="str">
        <f t="shared" si="14"/>
        <v>// Strikers In 2019 Group Stage</v>
      </c>
    </row>
    <row r="11" spans="1:21" x14ac:dyDescent="0.25">
      <c r="A11" s="2">
        <v>43632</v>
      </c>
      <c r="B11">
        <f t="shared" si="0"/>
        <v>3</v>
      </c>
      <c r="C11" s="1" t="s">
        <v>7</v>
      </c>
      <c r="D11" s="1" t="s">
        <v>10</v>
      </c>
      <c r="E11" s="3" t="s">
        <v>41</v>
      </c>
      <c r="F11" t="s">
        <v>11</v>
      </c>
      <c r="G11" t="s">
        <v>12</v>
      </c>
      <c r="H11" t="str">
        <f t="shared" si="1"/>
        <v>whr.CreateGame(players["J0k3r"][0], players["T-boy"][0], WHResult.Player1Win, 3);</v>
      </c>
      <c r="I11" t="str">
        <f t="shared" si="2"/>
        <v/>
      </c>
      <c r="J11" t="str">
        <f t="shared" si="3"/>
        <v>whr.CreateGame(players["J0k3r"][0], players["T-boy"][0], WHResult.Player1Win, 3);</v>
      </c>
      <c r="K11" t="str">
        <f t="shared" si="4"/>
        <v/>
      </c>
      <c r="L11" t="str">
        <f t="shared" si="5"/>
        <v>whr.CreateGame(players["J0k3r"][0], players["T-boy"][0], WHResult.Player1Win, 3);</v>
      </c>
      <c r="M11" t="str">
        <f t="shared" si="6"/>
        <v/>
      </c>
      <c r="N11" t="str">
        <f t="shared" si="7"/>
        <v/>
      </c>
      <c r="O11" t="str">
        <f t="shared" si="8"/>
        <v>// Strikers In 2019 Group Stage</v>
      </c>
      <c r="P11" t="str">
        <f t="shared" si="9"/>
        <v xml:space="preserve">players["J0k3r"][1]++; players["T-boy"][2]++; </v>
      </c>
      <c r="Q11" t="str">
        <f t="shared" si="10"/>
        <v>players["J0k3r"][3] = players["J0k3r"][3] + 3;</v>
      </c>
      <c r="R11" t="str">
        <f t="shared" si="11"/>
        <v>players["T-boy"][3] = players["T-boy"][3] + 0;</v>
      </c>
      <c r="S11" t="str">
        <f t="shared" si="12"/>
        <v>players["J0k3r"][4] = players["J0k3r"][4] + 0;</v>
      </c>
      <c r="T11" t="str">
        <f t="shared" si="13"/>
        <v>players["T-boy"][4] = players["T-boy"][4] + 3;</v>
      </c>
      <c r="U11" t="str">
        <f t="shared" si="14"/>
        <v>// Strikers In 2019 Group Stage</v>
      </c>
    </row>
    <row r="12" spans="1:21" x14ac:dyDescent="0.25">
      <c r="A12" s="2">
        <v>43632</v>
      </c>
      <c r="B12">
        <f t="shared" si="0"/>
        <v>3</v>
      </c>
      <c r="C12" s="1" t="s">
        <v>7</v>
      </c>
      <c r="D12" s="1" t="s">
        <v>9</v>
      </c>
      <c r="E12" s="3" t="s">
        <v>41</v>
      </c>
      <c r="F12" t="s">
        <v>11</v>
      </c>
      <c r="G12" t="s">
        <v>12</v>
      </c>
      <c r="H12" t="str">
        <f t="shared" si="1"/>
        <v>whr.CreateGame(players["J0k3r"][0], players["BKXO"][0], WHResult.Player1Win, 3);</v>
      </c>
      <c r="I12" t="str">
        <f t="shared" si="2"/>
        <v/>
      </c>
      <c r="J12" t="str">
        <f t="shared" si="3"/>
        <v>whr.CreateGame(players["J0k3r"][0], players["BKXO"][0], WHResult.Player1Win, 3);</v>
      </c>
      <c r="K12" t="str">
        <f t="shared" si="4"/>
        <v/>
      </c>
      <c r="L12" t="str">
        <f t="shared" si="5"/>
        <v>whr.CreateGame(players["J0k3r"][0], players["BKXO"][0], WHResult.Player1Win, 3);</v>
      </c>
      <c r="M12" t="str">
        <f t="shared" si="6"/>
        <v/>
      </c>
      <c r="N12" t="str">
        <f t="shared" si="7"/>
        <v/>
      </c>
      <c r="O12" t="str">
        <f t="shared" si="8"/>
        <v>// Strikers In 2019 Group Stage</v>
      </c>
      <c r="P12" t="str">
        <f t="shared" si="9"/>
        <v xml:space="preserve">players["J0k3r"][1]++; players["BKXO"][2]++; </v>
      </c>
      <c r="Q12" t="str">
        <f t="shared" si="10"/>
        <v>players["J0k3r"][3] = players["J0k3r"][3] + 3;</v>
      </c>
      <c r="R12" t="str">
        <f t="shared" si="11"/>
        <v>players["BKXO"][3] = players["BKXO"][3] + 0;</v>
      </c>
      <c r="S12" t="str">
        <f t="shared" si="12"/>
        <v>players["J0k3r"][4] = players["J0k3r"][4] + 0;</v>
      </c>
      <c r="T12" t="str">
        <f t="shared" si="13"/>
        <v>players["BKXO"][4] = players["BKXO"][4] + 3;</v>
      </c>
      <c r="U12" t="str">
        <f t="shared" si="14"/>
        <v>// Strikers In 2019 Group Stage</v>
      </c>
    </row>
    <row r="13" spans="1:21" x14ac:dyDescent="0.25">
      <c r="A13" s="2">
        <v>43632</v>
      </c>
      <c r="B13">
        <f t="shared" si="0"/>
        <v>3</v>
      </c>
      <c r="C13" s="1" t="s">
        <v>8</v>
      </c>
      <c r="D13" s="1" t="s">
        <v>10</v>
      </c>
      <c r="E13" s="3" t="s">
        <v>41</v>
      </c>
      <c r="F13" t="s">
        <v>11</v>
      </c>
      <c r="G13" t="s">
        <v>12</v>
      </c>
      <c r="H13" t="str">
        <f t="shared" si="1"/>
        <v>whr.CreateGame(players["BigRig"][0], players["T-boy"][0], WHResult.Player1Win, 3);</v>
      </c>
      <c r="I13" t="str">
        <f t="shared" si="2"/>
        <v/>
      </c>
      <c r="J13" t="str">
        <f t="shared" si="3"/>
        <v>whr.CreateGame(players["BigRig"][0], players["T-boy"][0], WHResult.Player1Win, 3);</v>
      </c>
      <c r="K13" t="str">
        <f t="shared" si="4"/>
        <v/>
      </c>
      <c r="L13" t="str">
        <f t="shared" si="5"/>
        <v>whr.CreateGame(players["BigRig"][0], players["T-boy"][0], WHResult.Player1Win, 3);</v>
      </c>
      <c r="M13" t="str">
        <f t="shared" si="6"/>
        <v/>
      </c>
      <c r="N13" t="str">
        <f t="shared" si="7"/>
        <v/>
      </c>
      <c r="O13" t="str">
        <f t="shared" si="8"/>
        <v>// Strikers In 2019 Group Stage</v>
      </c>
      <c r="P13" t="str">
        <f t="shared" si="9"/>
        <v xml:space="preserve">players["BigRig"][1]++; players["T-boy"][2]++; </v>
      </c>
      <c r="Q13" t="str">
        <f t="shared" si="10"/>
        <v>players["BigRig"][3] = players["BigRig"][3] + 3;</v>
      </c>
      <c r="R13" t="str">
        <f t="shared" si="11"/>
        <v>players["T-boy"][3] = players["T-boy"][3] + 0;</v>
      </c>
      <c r="S13" t="str">
        <f t="shared" si="12"/>
        <v>players["BigRig"][4] = players["BigRig"][4] + 0;</v>
      </c>
      <c r="T13" t="str">
        <f t="shared" si="13"/>
        <v>players["T-boy"][4] = players["T-boy"][4] + 3;</v>
      </c>
      <c r="U13" t="str">
        <f t="shared" si="14"/>
        <v>// Strikers In 2019 Group Stage</v>
      </c>
    </row>
    <row r="14" spans="1:21" x14ac:dyDescent="0.25">
      <c r="A14" s="2">
        <v>43633</v>
      </c>
      <c r="B14">
        <f t="shared" si="0"/>
        <v>4</v>
      </c>
      <c r="C14" s="1" t="s">
        <v>29</v>
      </c>
      <c r="D14" s="1" t="s">
        <v>8</v>
      </c>
      <c r="E14" s="3" t="s">
        <v>42</v>
      </c>
      <c r="F14" t="s">
        <v>11</v>
      </c>
      <c r="G14" t="s">
        <v>15</v>
      </c>
      <c r="H14" t="str">
        <f t="shared" si="1"/>
        <v>whr.CreateGame(players["TkMoreira"][0], players["BigRig"][0], WHResult.Player1Win, 4);</v>
      </c>
      <c r="I14" t="str">
        <f t="shared" si="2"/>
        <v/>
      </c>
      <c r="J14" t="str">
        <f t="shared" si="3"/>
        <v>whr.CreateGame(players["TkMoreira"][0], players["BigRig"][0], WHResult.Player1Win, 4);</v>
      </c>
      <c r="K14" t="str">
        <f t="shared" si="4"/>
        <v/>
      </c>
      <c r="L14" t="str">
        <f t="shared" si="5"/>
        <v>whr.CreateGame(players["TkMoreira"][0], players["BigRig"][0], WHResult.Player1Win, 4);</v>
      </c>
      <c r="M14" t="str">
        <f t="shared" si="6"/>
        <v/>
      </c>
      <c r="N14" t="str">
        <f t="shared" si="7"/>
        <v>whr.CreateGame(players["TkMoreira"][0], players["BigRig"][0], WHResult.Player1Win, 4);</v>
      </c>
      <c r="O14" t="str">
        <f t="shared" si="8"/>
        <v>// Strikers In 2019 Gold Winners Semi-Final</v>
      </c>
      <c r="P14" t="str">
        <f t="shared" si="9"/>
        <v xml:space="preserve">players["TkMoreira"][1]++; players["BigRig"][2]++; </v>
      </c>
      <c r="Q14" t="str">
        <f t="shared" si="10"/>
        <v>players["TkMoreira"][3] = players["TkMoreira"][3] + 4;</v>
      </c>
      <c r="R14" t="str">
        <f t="shared" si="11"/>
        <v>players["BigRig"][3] = players["BigRig"][3] + 0;</v>
      </c>
      <c r="S14" t="str">
        <f t="shared" si="12"/>
        <v>players["TkMoreira"][4] = players["TkMoreira"][4] + 0;</v>
      </c>
      <c r="T14" t="str">
        <f t="shared" si="13"/>
        <v>players["BigRig"][4] = players["BigRig"][4] + 4;</v>
      </c>
      <c r="U14" t="str">
        <f t="shared" si="14"/>
        <v>// Strikers In 2019 Gold Winners Semi-Final</v>
      </c>
    </row>
    <row r="15" spans="1:21" x14ac:dyDescent="0.25">
      <c r="A15" s="2">
        <v>43633</v>
      </c>
      <c r="B15">
        <f t="shared" si="0"/>
        <v>4</v>
      </c>
      <c r="C15" s="1" t="s">
        <v>7</v>
      </c>
      <c r="D15" s="1" t="s">
        <v>5</v>
      </c>
      <c r="E15" s="3" t="s">
        <v>42</v>
      </c>
      <c r="F15" t="s">
        <v>11</v>
      </c>
      <c r="G15" t="s">
        <v>15</v>
      </c>
      <c r="H15" t="str">
        <f t="shared" si="1"/>
        <v>whr.CreateGame(players["J0k3r"][0], players["Christopher"][0], WHResult.Player1Win, 4);</v>
      </c>
      <c r="I15" t="str">
        <f t="shared" si="2"/>
        <v/>
      </c>
      <c r="J15" t="str">
        <f t="shared" si="3"/>
        <v>whr.CreateGame(players["J0k3r"][0], players["Christopher"][0], WHResult.Player1Win, 4);</v>
      </c>
      <c r="K15" t="str">
        <f t="shared" si="4"/>
        <v/>
      </c>
      <c r="L15" t="str">
        <f t="shared" si="5"/>
        <v>whr.CreateGame(players["J0k3r"][0], players["Christopher"][0], WHResult.Player1Win, 4);</v>
      </c>
      <c r="M15" t="str">
        <f t="shared" si="6"/>
        <v/>
      </c>
      <c r="N15" t="str">
        <f t="shared" si="7"/>
        <v>whr.CreateGame(players["J0k3r"][0], players["Christopher"][0], WHResult.Player1Win, 4);</v>
      </c>
      <c r="O15" t="str">
        <f t="shared" si="8"/>
        <v>// Strikers In 2019 Gold Winners Semi-Final</v>
      </c>
      <c r="P15" t="str">
        <f t="shared" si="9"/>
        <v xml:space="preserve">players["J0k3r"][1]++; players["Christopher"][2]++; </v>
      </c>
      <c r="Q15" t="str">
        <f t="shared" si="10"/>
        <v>players["J0k3r"][3] = players["J0k3r"][3] + 4;</v>
      </c>
      <c r="R15" t="str">
        <f t="shared" si="11"/>
        <v>players["Christopher"][3] = players["Christopher"][3] + 0;</v>
      </c>
      <c r="S15" t="str">
        <f t="shared" si="12"/>
        <v>players["J0k3r"][4] = players["J0k3r"][4] + 0;</v>
      </c>
      <c r="T15" t="str">
        <f t="shared" si="13"/>
        <v>players["Christopher"][4] = players["Christopher"][4] + 4;</v>
      </c>
      <c r="U15" t="str">
        <f t="shared" si="14"/>
        <v>// Strikers In 2019 Gold Winners Semi-Final</v>
      </c>
    </row>
    <row r="16" spans="1:21" x14ac:dyDescent="0.25">
      <c r="A16" s="2">
        <v>43635</v>
      </c>
      <c r="B16">
        <f t="shared" si="0"/>
        <v>6</v>
      </c>
      <c r="C16" s="1" t="s">
        <v>7</v>
      </c>
      <c r="D16" s="1" t="s">
        <v>29</v>
      </c>
      <c r="E16" s="3" t="s">
        <v>42</v>
      </c>
      <c r="F16" t="s">
        <v>11</v>
      </c>
      <c r="G16" t="s">
        <v>16</v>
      </c>
      <c r="H16" t="str">
        <f t="shared" si="1"/>
        <v>whr.CreateGame(players["J0k3r"][0], players["TkMoreira"][0], WHResult.Player1Win, 6);</v>
      </c>
      <c r="I16" t="str">
        <f t="shared" si="2"/>
        <v/>
      </c>
      <c r="J16" t="str">
        <f t="shared" si="3"/>
        <v>whr.CreateGame(players["J0k3r"][0], players["TkMoreira"][0], WHResult.Player1Win, 6);</v>
      </c>
      <c r="K16" t="str">
        <f t="shared" si="4"/>
        <v/>
      </c>
      <c r="L16" t="str">
        <f t="shared" si="5"/>
        <v>whr.CreateGame(players["J0k3r"][0], players["TkMoreira"][0], WHResult.Player1Win, 6);</v>
      </c>
      <c r="M16" t="str">
        <f t="shared" si="6"/>
        <v/>
      </c>
      <c r="N16" t="str">
        <f t="shared" si="7"/>
        <v>whr.CreateGame(players["J0k3r"][0], players["TkMoreira"][0], WHResult.Player1Win, 6);</v>
      </c>
      <c r="O16" t="str">
        <f t="shared" si="8"/>
        <v>// Strikers In 2019 Gold Winners Final</v>
      </c>
      <c r="P16" t="str">
        <f t="shared" si="9"/>
        <v xml:space="preserve">players["J0k3r"][1]++; players["TkMoreira"][2]++; </v>
      </c>
      <c r="Q16" t="str">
        <f t="shared" si="10"/>
        <v>players["J0k3r"][3] = players["J0k3r"][3] + 4;</v>
      </c>
      <c r="R16" t="str">
        <f t="shared" si="11"/>
        <v>players["TkMoreira"][3] = players["TkMoreira"][3] + 0;</v>
      </c>
      <c r="S16" t="str">
        <f t="shared" si="12"/>
        <v>players["J0k3r"][4] = players["J0k3r"][4] + 0;</v>
      </c>
      <c r="T16" t="str">
        <f t="shared" si="13"/>
        <v>players["TkMoreira"][4] = players["TkMoreira"][4] + 4;</v>
      </c>
      <c r="U16" t="str">
        <f t="shared" si="14"/>
        <v>// Strikers In 2019 Gold Winners Final</v>
      </c>
    </row>
    <row r="17" spans="1:21" x14ac:dyDescent="0.25">
      <c r="A17" s="2">
        <v>43635</v>
      </c>
      <c r="B17">
        <f t="shared" si="0"/>
        <v>6</v>
      </c>
      <c r="C17" s="1" t="s">
        <v>8</v>
      </c>
      <c r="D17" s="1" t="s">
        <v>5</v>
      </c>
      <c r="E17" s="3" t="s">
        <v>45</v>
      </c>
      <c r="F17" t="s">
        <v>11</v>
      </c>
      <c r="G17" t="s">
        <v>17</v>
      </c>
      <c r="H17" t="str">
        <f t="shared" si="1"/>
        <v>whr.CreateGame(players["BigRig"][0], players["Christopher"][0], WHResult.Player1Win, 6);</v>
      </c>
      <c r="I17" t="str">
        <f t="shared" si="2"/>
        <v>whr.CreateGame(players["BigRig"][0], players["Christopher"][0], WHResult.Player2Win, 6);</v>
      </c>
      <c r="J17" t="str">
        <f t="shared" si="3"/>
        <v>whr.CreateGame(players["BigRig"][0], players["Christopher"][0], WHResult.Player1Win, 6);</v>
      </c>
      <c r="K17" t="str">
        <f t="shared" si="4"/>
        <v>whr.CreateGame(players["BigRig"][0], players["Christopher"][0], WHResult.Player2Win, 6);</v>
      </c>
      <c r="L17" t="str">
        <f t="shared" si="5"/>
        <v>whr.CreateGame(players["BigRig"][0], players["Christopher"][0], WHResult.Player1Win, 6);</v>
      </c>
      <c r="M17" t="str">
        <f t="shared" si="6"/>
        <v>whr.CreateGame(players["BigRig"][0], players["Christopher"][0], WHResult.Player2Win, 6);</v>
      </c>
      <c r="N17" t="str">
        <f t="shared" si="7"/>
        <v>whr.CreateGame(players["BigRig"][0], players["Christopher"][0], WHResult.Player1Win, 6);</v>
      </c>
      <c r="O17" t="str">
        <f t="shared" si="8"/>
        <v>// Strikers In 2019 Gold Losers Semi-Final</v>
      </c>
      <c r="P17" t="str">
        <f t="shared" si="9"/>
        <v xml:space="preserve">players["BigRig"][1]++; players["Christopher"][2]++; </v>
      </c>
      <c r="Q17" t="str">
        <f t="shared" si="10"/>
        <v>players["BigRig"][3] = players["BigRig"][3] + 4;</v>
      </c>
      <c r="R17" t="str">
        <f t="shared" si="11"/>
        <v>players["Christopher"][3] = players["Christopher"][3] + 3;</v>
      </c>
      <c r="S17" t="str">
        <f t="shared" si="12"/>
        <v>players["BigRig"][4] = players["BigRig"][4] + 3;</v>
      </c>
      <c r="T17" t="str">
        <f t="shared" si="13"/>
        <v>players["Christopher"][4] = players["Christopher"][4] + 4;</v>
      </c>
      <c r="U17" t="str">
        <f t="shared" si="14"/>
        <v>// Strikers In 2019 Gold Losers Semi-Final</v>
      </c>
    </row>
    <row r="18" spans="1:21" x14ac:dyDescent="0.25">
      <c r="A18" s="2">
        <v>43636</v>
      </c>
      <c r="B18">
        <f t="shared" si="0"/>
        <v>7</v>
      </c>
      <c r="C18" s="1" t="s">
        <v>6</v>
      </c>
      <c r="D18" s="1" t="s">
        <v>10</v>
      </c>
      <c r="E18" s="3" t="s">
        <v>42</v>
      </c>
      <c r="F18" t="s">
        <v>11</v>
      </c>
      <c r="G18" t="s">
        <v>13</v>
      </c>
      <c r="H18" t="str">
        <f t="shared" si="1"/>
        <v>whr.CreateGame(players["CDH"][0], players["T-boy"][0], WHResult.Player1Win, 7);</v>
      </c>
      <c r="I18" t="str">
        <f t="shared" si="2"/>
        <v/>
      </c>
      <c r="J18" t="str">
        <f t="shared" si="3"/>
        <v>whr.CreateGame(players["CDH"][0], players["T-boy"][0], WHResult.Player1Win, 7);</v>
      </c>
      <c r="K18" t="str">
        <f t="shared" si="4"/>
        <v/>
      </c>
      <c r="L18" t="str">
        <f t="shared" si="5"/>
        <v>whr.CreateGame(players["CDH"][0], players["T-boy"][0], WHResult.Player1Win, 7);</v>
      </c>
      <c r="M18" t="str">
        <f t="shared" si="6"/>
        <v/>
      </c>
      <c r="N18" t="str">
        <f t="shared" si="7"/>
        <v>whr.CreateGame(players["CDH"][0], players["T-boy"][0], WHResult.Player1Win, 7);</v>
      </c>
      <c r="O18" t="str">
        <f t="shared" si="8"/>
        <v>// Strikers In 2019 Silver Semi-Final</v>
      </c>
      <c r="P18" t="str">
        <f t="shared" si="9"/>
        <v xml:space="preserve">players["CDH"][1]++; players["T-boy"][2]++; </v>
      </c>
      <c r="Q18" t="str">
        <f t="shared" si="10"/>
        <v>players["CDH"][3] = players["CDH"][3] + 4;</v>
      </c>
      <c r="R18" t="str">
        <f t="shared" si="11"/>
        <v>players["T-boy"][3] = players["T-boy"][3] + 0;</v>
      </c>
      <c r="S18" t="str">
        <f t="shared" si="12"/>
        <v>players["CDH"][4] = players["CDH"][4] + 0;</v>
      </c>
      <c r="T18" t="str">
        <f t="shared" si="13"/>
        <v>players["T-boy"][4] = players["T-boy"][4] + 4;</v>
      </c>
      <c r="U18" t="str">
        <f t="shared" si="14"/>
        <v>// Strikers In 2019 Silver Semi-Final</v>
      </c>
    </row>
    <row r="19" spans="1:21" x14ac:dyDescent="0.25">
      <c r="A19" s="2">
        <v>43637</v>
      </c>
      <c r="B19">
        <f t="shared" si="0"/>
        <v>8</v>
      </c>
      <c r="C19" s="1" t="s">
        <v>29</v>
      </c>
      <c r="D19" s="1" t="s">
        <v>8</v>
      </c>
      <c r="E19" s="3" t="s">
        <v>46</v>
      </c>
      <c r="F19" t="s">
        <v>11</v>
      </c>
      <c r="G19" t="s">
        <v>18</v>
      </c>
      <c r="H19" t="str">
        <f t="shared" si="1"/>
        <v>whr.CreateGame(players["TkMoreira"][0], players["BigRig"][0], WHResult.Player1Win, 8);</v>
      </c>
      <c r="I19" t="str">
        <f t="shared" si="2"/>
        <v>whr.CreateGame(players["TkMoreira"][0], players["BigRig"][0], WHResult.Player2Win, 8);</v>
      </c>
      <c r="J19" t="str">
        <f t="shared" si="3"/>
        <v>whr.CreateGame(players["TkMoreira"][0], players["BigRig"][0], WHResult.Player1Win, 8);</v>
      </c>
      <c r="K19" t="str">
        <f t="shared" si="4"/>
        <v/>
      </c>
      <c r="L19" t="str">
        <f t="shared" si="5"/>
        <v>whr.CreateGame(players["TkMoreira"][0], players["BigRig"][0], WHResult.Player1Win, 8);</v>
      </c>
      <c r="M19" t="str">
        <f t="shared" si="6"/>
        <v/>
      </c>
      <c r="N19" t="str">
        <f t="shared" si="7"/>
        <v>whr.CreateGame(players["TkMoreira"][0], players["BigRig"][0], WHResult.Player1Win, 8);</v>
      </c>
      <c r="O19" t="str">
        <f t="shared" si="8"/>
        <v>// Strikers In 2019 Gold Losers Final</v>
      </c>
      <c r="P19" t="str">
        <f t="shared" si="9"/>
        <v xml:space="preserve">players["TkMoreira"][1]++; players["BigRig"][2]++; </v>
      </c>
      <c r="Q19" t="str">
        <f t="shared" si="10"/>
        <v>players["TkMoreira"][3] = players["TkMoreira"][3] + 4;</v>
      </c>
      <c r="R19" t="str">
        <f t="shared" si="11"/>
        <v>players["BigRig"][3] = players["BigRig"][3] + 1;</v>
      </c>
      <c r="S19" t="str">
        <f t="shared" si="12"/>
        <v>players["TkMoreira"][4] = players["TkMoreira"][4] + 1;</v>
      </c>
      <c r="T19" t="str">
        <f t="shared" si="13"/>
        <v>players["BigRig"][4] = players["BigRig"][4] + 4;</v>
      </c>
      <c r="U19" t="str">
        <f t="shared" si="14"/>
        <v>// Strikers In 2019 Gold Losers Final</v>
      </c>
    </row>
    <row r="20" spans="1:21" x14ac:dyDescent="0.25">
      <c r="A20" s="2">
        <v>43638</v>
      </c>
      <c r="B20">
        <f t="shared" si="0"/>
        <v>9</v>
      </c>
      <c r="C20" s="1" t="s">
        <v>9</v>
      </c>
      <c r="D20" s="1" t="s">
        <v>6</v>
      </c>
      <c r="E20" s="3" t="s">
        <v>46</v>
      </c>
      <c r="F20" t="s">
        <v>11</v>
      </c>
      <c r="G20" t="s">
        <v>14</v>
      </c>
      <c r="H20" t="str">
        <f t="shared" si="1"/>
        <v>whr.CreateGame(players["BKXO"][0], players["CDH"][0], WHResult.Player1Win, 9);</v>
      </c>
      <c r="I20" t="str">
        <f t="shared" si="2"/>
        <v>whr.CreateGame(players["BKXO"][0], players["CDH"][0], WHResult.Player2Win, 9);</v>
      </c>
      <c r="J20" t="str">
        <f t="shared" si="3"/>
        <v>whr.CreateGame(players["BKXO"][0], players["CDH"][0], WHResult.Player1Win, 9);</v>
      </c>
      <c r="K20" t="str">
        <f t="shared" si="4"/>
        <v/>
      </c>
      <c r="L20" t="str">
        <f t="shared" si="5"/>
        <v>whr.CreateGame(players["BKXO"][0], players["CDH"][0], WHResult.Player1Win, 9);</v>
      </c>
      <c r="M20" t="str">
        <f t="shared" si="6"/>
        <v/>
      </c>
      <c r="N20" t="str">
        <f t="shared" si="7"/>
        <v>whr.CreateGame(players["BKXO"][0], players["CDH"][0], WHResult.Player1Win, 9);</v>
      </c>
      <c r="O20" t="str">
        <f t="shared" si="8"/>
        <v>// Strikers In 2019 Silver Final</v>
      </c>
      <c r="P20" t="str">
        <f t="shared" si="9"/>
        <v xml:space="preserve">players["BKXO"][1]++; players["CDH"][2]++; </v>
      </c>
      <c r="Q20" t="str">
        <f t="shared" si="10"/>
        <v>players["BKXO"][3] = players["BKXO"][3] + 4;</v>
      </c>
      <c r="R20" t="str">
        <f t="shared" si="11"/>
        <v>players["CDH"][3] = players["CDH"][3] + 1;</v>
      </c>
      <c r="S20" t="str">
        <f t="shared" si="12"/>
        <v>players["BKXO"][4] = players["BKXO"][4] + 1;</v>
      </c>
      <c r="T20" t="str">
        <f t="shared" si="13"/>
        <v>players["CDH"][4] = players["CDH"][4] + 4;</v>
      </c>
      <c r="U20" t="str">
        <f t="shared" si="14"/>
        <v>// Strikers In 2019 Silver Final</v>
      </c>
    </row>
    <row r="21" spans="1:21" x14ac:dyDescent="0.25">
      <c r="A21" s="2">
        <v>43639</v>
      </c>
      <c r="B21">
        <f t="shared" si="0"/>
        <v>10</v>
      </c>
      <c r="C21" s="1" t="s">
        <v>7</v>
      </c>
      <c r="D21" s="1" t="s">
        <v>29</v>
      </c>
      <c r="E21" s="3" t="s">
        <v>46</v>
      </c>
      <c r="F21" t="s">
        <v>11</v>
      </c>
      <c r="G21" t="s">
        <v>19</v>
      </c>
      <c r="H21" t="str">
        <f t="shared" si="1"/>
        <v>whr.CreateGame(players["J0k3r"][0], players["TkMoreira"][0], WHResult.Player1Win, 10);</v>
      </c>
      <c r="I21" t="str">
        <f t="shared" si="2"/>
        <v>whr.CreateGame(players["J0k3r"][0], players["TkMoreira"][0], WHResult.Player2Win, 10);</v>
      </c>
      <c r="J21" t="str">
        <f t="shared" si="3"/>
        <v>whr.CreateGame(players["J0k3r"][0], players["TkMoreira"][0], WHResult.Player1Win, 10);</v>
      </c>
      <c r="K21" t="str">
        <f t="shared" si="4"/>
        <v/>
      </c>
      <c r="L21" t="str">
        <f t="shared" si="5"/>
        <v>whr.CreateGame(players["J0k3r"][0], players["TkMoreira"][0], WHResult.Player1Win, 10);</v>
      </c>
      <c r="M21" t="str">
        <f t="shared" si="6"/>
        <v/>
      </c>
      <c r="N21" t="str">
        <f t="shared" si="7"/>
        <v>whr.CreateGame(players["J0k3r"][0], players["TkMoreira"][0], WHResult.Player1Win, 10);</v>
      </c>
      <c r="O21" t="str">
        <f t="shared" si="8"/>
        <v>// Strikers In 2019 Gold Grand Final</v>
      </c>
      <c r="P21" t="str">
        <f t="shared" si="9"/>
        <v xml:space="preserve">players["J0k3r"][1]++; players["TkMoreira"][2]++; </v>
      </c>
      <c r="Q21" t="str">
        <f t="shared" si="10"/>
        <v>players["J0k3r"][3] = players["J0k3r"][3] + 4;</v>
      </c>
      <c r="R21" t="str">
        <f t="shared" si="11"/>
        <v>players["TkMoreira"][3] = players["TkMoreira"][3] + 1;</v>
      </c>
      <c r="S21" t="str">
        <f t="shared" si="12"/>
        <v>players["J0k3r"][4] = players["J0k3r"][4] + 1;</v>
      </c>
      <c r="T21" t="str">
        <f t="shared" si="13"/>
        <v>players["TkMoreira"][4] = players["TkMoreira"][4] + 4;</v>
      </c>
      <c r="U21" t="str">
        <f t="shared" si="14"/>
        <v>// Strikers In 2019 Gold Grand Final</v>
      </c>
    </row>
    <row r="22" spans="1:21" x14ac:dyDescent="0.25">
      <c r="A22" s="2">
        <v>43867</v>
      </c>
      <c r="B22">
        <f t="shared" si="0"/>
        <v>238</v>
      </c>
      <c r="C22" s="1" t="s">
        <v>29</v>
      </c>
      <c r="D22" s="1" t="s">
        <v>30</v>
      </c>
      <c r="E22" s="3" t="s">
        <v>41</v>
      </c>
      <c r="F22" t="s">
        <v>20</v>
      </c>
      <c r="G22" t="s">
        <v>12</v>
      </c>
      <c r="H22" t="str">
        <f t="shared" si="1"/>
        <v>whr.CreateGame(players["TkMoreira"][0], players["Rocci"][0], WHResult.Player1Win, 238);</v>
      </c>
      <c r="I22" t="str">
        <f t="shared" si="2"/>
        <v/>
      </c>
      <c r="J22" t="str">
        <f t="shared" si="3"/>
        <v>whr.CreateGame(players["TkMoreira"][0], players["Rocci"][0], WHResult.Player1Win, 238);</v>
      </c>
      <c r="K22" t="str">
        <f t="shared" si="4"/>
        <v/>
      </c>
      <c r="L22" t="str">
        <f t="shared" si="5"/>
        <v>whr.CreateGame(players["TkMoreira"][0], players["Rocci"][0], WHResult.Player1Win, 238);</v>
      </c>
      <c r="M22" t="str">
        <f t="shared" si="6"/>
        <v/>
      </c>
      <c r="N22" t="str">
        <f t="shared" si="7"/>
        <v/>
      </c>
      <c r="O22" t="str">
        <f t="shared" si="8"/>
        <v>// Firestorm Cup '20 Group Stage</v>
      </c>
      <c r="P22" t="str">
        <f t="shared" si="9"/>
        <v xml:space="preserve">players["TkMoreira"][1]++; players["Rocci"][2]++; </v>
      </c>
      <c r="Q22" t="str">
        <f t="shared" si="10"/>
        <v>players["TkMoreira"][3] = players["TkMoreira"][3] + 3;</v>
      </c>
      <c r="R22" t="str">
        <f t="shared" si="11"/>
        <v>players["Rocci"][3] = players["Rocci"][3] + 0;</v>
      </c>
      <c r="S22" t="str">
        <f t="shared" si="12"/>
        <v>players["TkMoreira"][4] = players["TkMoreira"][4] + 0;</v>
      </c>
      <c r="T22" t="str">
        <f t="shared" si="13"/>
        <v>players["Rocci"][4] = players["Rocci"][4] + 3;</v>
      </c>
      <c r="U22" t="str">
        <f t="shared" si="14"/>
        <v>// Firestorm Cup '20 Group Stage</v>
      </c>
    </row>
    <row r="23" spans="1:21" x14ac:dyDescent="0.25">
      <c r="A23" s="2">
        <v>43867</v>
      </c>
      <c r="B23">
        <f t="shared" si="0"/>
        <v>238</v>
      </c>
      <c r="C23" s="1" t="s">
        <v>21</v>
      </c>
      <c r="D23" s="1" t="s">
        <v>9</v>
      </c>
      <c r="E23" s="3" t="s">
        <v>41</v>
      </c>
      <c r="F23" t="s">
        <v>20</v>
      </c>
      <c r="G23" t="s">
        <v>12</v>
      </c>
      <c r="H23" t="str">
        <f t="shared" si="1"/>
        <v>whr.CreateGame(players["ImSpiker"][0], players["BKXO"][0], WHResult.Player1Win, 238);</v>
      </c>
      <c r="I23" t="str">
        <f t="shared" si="2"/>
        <v/>
      </c>
      <c r="J23" t="str">
        <f t="shared" si="3"/>
        <v>whr.CreateGame(players["ImSpiker"][0], players["BKXO"][0], WHResult.Player1Win, 238);</v>
      </c>
      <c r="K23" t="str">
        <f t="shared" si="4"/>
        <v/>
      </c>
      <c r="L23" t="str">
        <f t="shared" si="5"/>
        <v>whr.CreateGame(players["ImSpiker"][0], players["BKXO"][0], WHResult.Player1Win, 238);</v>
      </c>
      <c r="M23" t="str">
        <f t="shared" si="6"/>
        <v/>
      </c>
      <c r="N23" t="str">
        <f t="shared" si="7"/>
        <v/>
      </c>
      <c r="O23" t="str">
        <f t="shared" si="8"/>
        <v>// Firestorm Cup '20 Group Stage</v>
      </c>
      <c r="P23" t="str">
        <f t="shared" si="9"/>
        <v xml:space="preserve">players["ImSpiker"][1]++; players["BKXO"][2]++; </v>
      </c>
      <c r="Q23" t="str">
        <f t="shared" si="10"/>
        <v>players["ImSpiker"][3] = players["ImSpiker"][3] + 3;</v>
      </c>
      <c r="R23" t="str">
        <f t="shared" si="11"/>
        <v>players["BKXO"][3] = players["BKXO"][3] + 0;</v>
      </c>
      <c r="S23" t="str">
        <f t="shared" si="12"/>
        <v>players["ImSpiker"][4] = players["ImSpiker"][4] + 0;</v>
      </c>
      <c r="T23" t="str">
        <f t="shared" si="13"/>
        <v>players["BKXO"][4] = players["BKXO"][4] + 3;</v>
      </c>
      <c r="U23" t="str">
        <f t="shared" si="14"/>
        <v>// Firestorm Cup '20 Group Stage</v>
      </c>
    </row>
    <row r="24" spans="1:21" x14ac:dyDescent="0.25">
      <c r="A24" s="2">
        <v>43867</v>
      </c>
      <c r="B24">
        <f t="shared" si="0"/>
        <v>238</v>
      </c>
      <c r="C24" s="1" t="s">
        <v>22</v>
      </c>
      <c r="D24" s="1" t="s">
        <v>23</v>
      </c>
      <c r="E24" s="3" t="s">
        <v>44</v>
      </c>
      <c r="F24" t="s">
        <v>20</v>
      </c>
      <c r="G24" t="s">
        <v>12</v>
      </c>
      <c r="H24" t="str">
        <f t="shared" si="1"/>
        <v>whr.CreateGame(players["Atto"][0], players["einBirnenbaum"][0], WHResult.Player1Win, 238);</v>
      </c>
      <c r="I24" t="str">
        <f t="shared" si="2"/>
        <v>whr.CreateGame(players["Atto"][0], players["einBirnenbaum"][0], WHResult.Player2Win, 238);</v>
      </c>
      <c r="J24" t="str">
        <f t="shared" si="3"/>
        <v>whr.CreateGame(players["Atto"][0], players["einBirnenbaum"][0], WHResult.Player1Win, 238);</v>
      </c>
      <c r="K24" t="str">
        <f t="shared" si="4"/>
        <v/>
      </c>
      <c r="L24" t="str">
        <f t="shared" si="5"/>
        <v>whr.CreateGame(players["Atto"][0], players["einBirnenbaum"][0], WHResult.Player1Win, 238);</v>
      </c>
      <c r="M24" t="str">
        <f t="shared" si="6"/>
        <v/>
      </c>
      <c r="N24" t="str">
        <f t="shared" si="7"/>
        <v/>
      </c>
      <c r="O24" t="str">
        <f t="shared" si="8"/>
        <v>// Firestorm Cup '20 Group Stage</v>
      </c>
      <c r="P24" t="str">
        <f t="shared" si="9"/>
        <v xml:space="preserve">players["Atto"][1]++; players["einBirnenbaum"][2]++; </v>
      </c>
      <c r="Q24" t="str">
        <f t="shared" si="10"/>
        <v>players["Atto"][3] = players["Atto"][3] + 3;</v>
      </c>
      <c r="R24" t="str">
        <f t="shared" si="11"/>
        <v>players["einBirnenbaum"][3] = players["einBirnenbaum"][3] + 1;</v>
      </c>
      <c r="S24" t="str">
        <f t="shared" si="12"/>
        <v>players["Atto"][4] = players["Atto"][4] + 1;</v>
      </c>
      <c r="T24" t="str">
        <f t="shared" si="13"/>
        <v>players["einBirnenbaum"][4] = players["einBirnenbaum"][4] + 3;</v>
      </c>
      <c r="U24" t="str">
        <f t="shared" si="14"/>
        <v>// Firestorm Cup '20 Group Stage</v>
      </c>
    </row>
    <row r="25" spans="1:21" x14ac:dyDescent="0.25">
      <c r="A25" s="2">
        <v>43867</v>
      </c>
      <c r="B25">
        <f t="shared" si="0"/>
        <v>238</v>
      </c>
      <c r="C25" s="1" t="s">
        <v>9</v>
      </c>
      <c r="D25" s="1" t="s">
        <v>29</v>
      </c>
      <c r="E25" s="3" t="s">
        <v>43</v>
      </c>
      <c r="F25" t="s">
        <v>20</v>
      </c>
      <c r="G25" t="s">
        <v>12</v>
      </c>
      <c r="H25" t="str">
        <f t="shared" si="1"/>
        <v>whr.CreateGame(players["BKXO"][0], players["TkMoreira"][0], WHResult.Player1Win, 238);</v>
      </c>
      <c r="I25" t="str">
        <f t="shared" si="2"/>
        <v>whr.CreateGame(players["BKXO"][0], players["TkMoreira"][0], WHResult.Player2Win, 238);</v>
      </c>
      <c r="J25" t="str">
        <f t="shared" si="3"/>
        <v>whr.CreateGame(players["BKXO"][0], players["TkMoreira"][0], WHResult.Player1Win, 238);</v>
      </c>
      <c r="K25" t="str">
        <f t="shared" si="4"/>
        <v>whr.CreateGame(players["BKXO"][0], players["TkMoreira"][0], WHResult.Player2Win, 238);</v>
      </c>
      <c r="L25" t="str">
        <f t="shared" si="5"/>
        <v>whr.CreateGame(players["BKXO"][0], players["TkMoreira"][0], WHResult.Player1Win, 238);</v>
      </c>
      <c r="M25" t="str">
        <f t="shared" si="6"/>
        <v/>
      </c>
      <c r="N25" t="str">
        <f t="shared" si="7"/>
        <v/>
      </c>
      <c r="O25" t="str">
        <f t="shared" si="8"/>
        <v>// Firestorm Cup '20 Group Stage</v>
      </c>
      <c r="P25" t="str">
        <f t="shared" si="9"/>
        <v xml:space="preserve">players["BKXO"][1]++; players["TkMoreira"][2]++; </v>
      </c>
      <c r="Q25" t="str">
        <f t="shared" si="10"/>
        <v>players["BKXO"][3] = players["BKXO"][3] + 3;</v>
      </c>
      <c r="R25" t="str">
        <f t="shared" si="11"/>
        <v>players["TkMoreira"][3] = players["TkMoreira"][3] + 2;</v>
      </c>
      <c r="S25" t="str">
        <f t="shared" si="12"/>
        <v>players["BKXO"][4] = players["BKXO"][4] + 2;</v>
      </c>
      <c r="T25" t="str">
        <f t="shared" si="13"/>
        <v>players["TkMoreira"][4] = players["TkMoreira"][4] + 3;</v>
      </c>
      <c r="U25" t="str">
        <f t="shared" si="14"/>
        <v>// Firestorm Cup '20 Group Stage</v>
      </c>
    </row>
    <row r="26" spans="1:21" x14ac:dyDescent="0.25">
      <c r="A26" s="2">
        <v>43867</v>
      </c>
      <c r="B26">
        <f t="shared" si="0"/>
        <v>238</v>
      </c>
      <c r="C26" s="1" t="s">
        <v>23</v>
      </c>
      <c r="D26" s="1" t="s">
        <v>30</v>
      </c>
      <c r="E26" s="3" t="s">
        <v>41</v>
      </c>
      <c r="F26" t="s">
        <v>20</v>
      </c>
      <c r="G26" t="s">
        <v>12</v>
      </c>
      <c r="H26" t="str">
        <f t="shared" si="1"/>
        <v>whr.CreateGame(players["einBirnenbaum"][0], players["Rocci"][0], WHResult.Player1Win, 238);</v>
      </c>
      <c r="I26" t="str">
        <f t="shared" si="2"/>
        <v/>
      </c>
      <c r="J26" t="str">
        <f t="shared" si="3"/>
        <v>whr.CreateGame(players["einBirnenbaum"][0], players["Rocci"][0], WHResult.Player1Win, 238);</v>
      </c>
      <c r="K26" t="str">
        <f t="shared" si="4"/>
        <v/>
      </c>
      <c r="L26" t="str">
        <f t="shared" si="5"/>
        <v>whr.CreateGame(players["einBirnenbaum"][0], players["Rocci"][0], WHResult.Player1Win, 238);</v>
      </c>
      <c r="M26" t="str">
        <f t="shared" si="6"/>
        <v/>
      </c>
      <c r="N26" t="str">
        <f t="shared" si="7"/>
        <v/>
      </c>
      <c r="O26" t="str">
        <f t="shared" si="8"/>
        <v>// Firestorm Cup '20 Group Stage</v>
      </c>
      <c r="P26" t="str">
        <f t="shared" si="9"/>
        <v xml:space="preserve">players["einBirnenbaum"][1]++; players["Rocci"][2]++; </v>
      </c>
      <c r="Q26" t="str">
        <f t="shared" si="10"/>
        <v>players["einBirnenbaum"][3] = players["einBirnenbaum"][3] + 3;</v>
      </c>
      <c r="R26" t="str">
        <f t="shared" si="11"/>
        <v>players["Rocci"][3] = players["Rocci"][3] + 0;</v>
      </c>
      <c r="S26" t="str">
        <f t="shared" si="12"/>
        <v>players["einBirnenbaum"][4] = players["einBirnenbaum"][4] + 0;</v>
      </c>
      <c r="T26" t="str">
        <f t="shared" si="13"/>
        <v>players["Rocci"][4] = players["Rocci"][4] + 3;</v>
      </c>
      <c r="U26" t="str">
        <f t="shared" si="14"/>
        <v>// Firestorm Cup '20 Group Stage</v>
      </c>
    </row>
    <row r="27" spans="1:21" x14ac:dyDescent="0.25">
      <c r="A27" s="2">
        <v>43867</v>
      </c>
      <c r="B27">
        <f t="shared" si="0"/>
        <v>238</v>
      </c>
      <c r="C27" s="1" t="s">
        <v>24</v>
      </c>
      <c r="D27" s="1" t="s">
        <v>22</v>
      </c>
      <c r="E27" s="3" t="s">
        <v>41</v>
      </c>
      <c r="F27" t="s">
        <v>20</v>
      </c>
      <c r="G27" t="s">
        <v>12</v>
      </c>
      <c r="H27" t="str">
        <f t="shared" si="1"/>
        <v>whr.CreateGame(players["Giant"][0], players["Atto"][0], WHResult.Player1Win, 238);</v>
      </c>
      <c r="I27" t="str">
        <f t="shared" si="2"/>
        <v/>
      </c>
      <c r="J27" t="str">
        <f t="shared" si="3"/>
        <v>whr.CreateGame(players["Giant"][0], players["Atto"][0], WHResult.Player1Win, 238);</v>
      </c>
      <c r="K27" t="str">
        <f t="shared" si="4"/>
        <v/>
      </c>
      <c r="L27" t="str">
        <f t="shared" si="5"/>
        <v>whr.CreateGame(players["Giant"][0], players["Atto"][0], WHResult.Player1Win, 238);</v>
      </c>
      <c r="M27" t="str">
        <f t="shared" si="6"/>
        <v/>
      </c>
      <c r="N27" t="str">
        <f t="shared" si="7"/>
        <v/>
      </c>
      <c r="O27" t="str">
        <f t="shared" si="8"/>
        <v>// Firestorm Cup '20 Group Stage</v>
      </c>
      <c r="P27" t="str">
        <f t="shared" si="9"/>
        <v xml:space="preserve">players["Giant"][1]++; players["Atto"][2]++; </v>
      </c>
      <c r="Q27" t="str">
        <f t="shared" si="10"/>
        <v>players["Giant"][3] = players["Giant"][3] + 3;</v>
      </c>
      <c r="R27" t="str">
        <f t="shared" si="11"/>
        <v>players["Atto"][3] = players["Atto"][3] + 0;</v>
      </c>
      <c r="S27" t="str">
        <f t="shared" si="12"/>
        <v>players["Giant"][4] = players["Giant"][4] + 0;</v>
      </c>
      <c r="T27" t="str">
        <f t="shared" si="13"/>
        <v>players["Atto"][4] = players["Atto"][4] + 3;</v>
      </c>
      <c r="U27" t="str">
        <f t="shared" si="14"/>
        <v>// Firestorm Cup '20 Group Stage</v>
      </c>
    </row>
    <row r="28" spans="1:21" x14ac:dyDescent="0.25">
      <c r="A28" s="2">
        <v>43867</v>
      </c>
      <c r="B28">
        <f t="shared" si="0"/>
        <v>238</v>
      </c>
      <c r="C28" s="1" t="s">
        <v>9</v>
      </c>
      <c r="D28" s="1" t="s">
        <v>23</v>
      </c>
      <c r="E28" s="3" t="s">
        <v>43</v>
      </c>
      <c r="F28" t="s">
        <v>20</v>
      </c>
      <c r="G28" t="s">
        <v>12</v>
      </c>
      <c r="H28" t="str">
        <f t="shared" si="1"/>
        <v>whr.CreateGame(players["BKXO"][0], players["einBirnenbaum"][0], WHResult.Player1Win, 238);</v>
      </c>
      <c r="I28" t="str">
        <f t="shared" si="2"/>
        <v>whr.CreateGame(players["BKXO"][0], players["einBirnenbaum"][0], WHResult.Player2Win, 238);</v>
      </c>
      <c r="J28" t="str">
        <f t="shared" si="3"/>
        <v>whr.CreateGame(players["BKXO"][0], players["einBirnenbaum"][0], WHResult.Player1Win, 238);</v>
      </c>
      <c r="K28" t="str">
        <f t="shared" si="4"/>
        <v>whr.CreateGame(players["BKXO"][0], players["einBirnenbaum"][0], WHResult.Player2Win, 238);</v>
      </c>
      <c r="L28" t="str">
        <f t="shared" si="5"/>
        <v>whr.CreateGame(players["BKXO"][0], players["einBirnenbaum"][0], WHResult.Player1Win, 238);</v>
      </c>
      <c r="M28" t="str">
        <f t="shared" si="6"/>
        <v/>
      </c>
      <c r="N28" t="str">
        <f t="shared" si="7"/>
        <v/>
      </c>
      <c r="O28" t="str">
        <f t="shared" si="8"/>
        <v>// Firestorm Cup '20 Group Stage</v>
      </c>
      <c r="P28" t="str">
        <f t="shared" si="9"/>
        <v xml:space="preserve">players["BKXO"][1]++; players["einBirnenbaum"][2]++; </v>
      </c>
      <c r="Q28" t="str">
        <f t="shared" si="10"/>
        <v>players["BKXO"][3] = players["BKXO"][3] + 3;</v>
      </c>
      <c r="R28" t="str">
        <f t="shared" si="11"/>
        <v>players["einBirnenbaum"][3] = players["einBirnenbaum"][3] + 2;</v>
      </c>
      <c r="S28" t="str">
        <f t="shared" si="12"/>
        <v>players["BKXO"][4] = players["BKXO"][4] + 2;</v>
      </c>
      <c r="T28" t="str">
        <f t="shared" si="13"/>
        <v>players["einBirnenbaum"][4] = players["einBirnenbaum"][4] + 3;</v>
      </c>
      <c r="U28" t="str">
        <f t="shared" si="14"/>
        <v>// Firestorm Cup '20 Group Stage</v>
      </c>
    </row>
    <row r="29" spans="1:21" x14ac:dyDescent="0.25">
      <c r="A29" s="2">
        <v>43867</v>
      </c>
      <c r="B29">
        <f t="shared" si="0"/>
        <v>238</v>
      </c>
      <c r="C29" s="1" t="s">
        <v>22</v>
      </c>
      <c r="D29" s="1" t="s">
        <v>30</v>
      </c>
      <c r="E29" s="3" t="s">
        <v>41</v>
      </c>
      <c r="F29" t="s">
        <v>20</v>
      </c>
      <c r="G29" t="s">
        <v>12</v>
      </c>
      <c r="H29" t="str">
        <f t="shared" si="1"/>
        <v>whr.CreateGame(players["Atto"][0], players["Rocci"][0], WHResult.Player1Win, 238);</v>
      </c>
      <c r="I29" t="str">
        <f t="shared" si="2"/>
        <v/>
      </c>
      <c r="J29" t="str">
        <f t="shared" si="3"/>
        <v>whr.CreateGame(players["Atto"][0], players["Rocci"][0], WHResult.Player1Win, 238);</v>
      </c>
      <c r="K29" t="str">
        <f t="shared" si="4"/>
        <v/>
      </c>
      <c r="L29" t="str">
        <f t="shared" si="5"/>
        <v>whr.CreateGame(players["Atto"][0], players["Rocci"][0], WHResult.Player1Win, 238);</v>
      </c>
      <c r="M29" t="str">
        <f t="shared" si="6"/>
        <v/>
      </c>
      <c r="N29" t="str">
        <f t="shared" si="7"/>
        <v/>
      </c>
      <c r="O29" t="str">
        <f t="shared" si="8"/>
        <v>// Firestorm Cup '20 Group Stage</v>
      </c>
      <c r="P29" t="str">
        <f t="shared" si="9"/>
        <v xml:space="preserve">players["Atto"][1]++; players["Rocci"][2]++; </v>
      </c>
      <c r="Q29" t="str">
        <f t="shared" si="10"/>
        <v>players["Atto"][3] = players["Atto"][3] + 3;</v>
      </c>
      <c r="R29" t="str">
        <f t="shared" si="11"/>
        <v>players["Rocci"][3] = players["Rocci"][3] + 0;</v>
      </c>
      <c r="S29" t="str">
        <f t="shared" si="12"/>
        <v>players["Atto"][4] = players["Atto"][4] + 0;</v>
      </c>
      <c r="T29" t="str">
        <f t="shared" si="13"/>
        <v>players["Rocci"][4] = players["Rocci"][4] + 3;</v>
      </c>
      <c r="U29" t="str">
        <f t="shared" si="14"/>
        <v>// Firestorm Cup '20 Group Stage</v>
      </c>
    </row>
    <row r="30" spans="1:21" x14ac:dyDescent="0.25">
      <c r="A30" s="2">
        <v>43867</v>
      </c>
      <c r="B30">
        <f t="shared" si="0"/>
        <v>238</v>
      </c>
      <c r="C30" s="1" t="s">
        <v>24</v>
      </c>
      <c r="D30" s="1" t="s">
        <v>21</v>
      </c>
      <c r="E30" s="3" t="s">
        <v>41</v>
      </c>
      <c r="F30" t="s">
        <v>20</v>
      </c>
      <c r="G30" t="s">
        <v>12</v>
      </c>
      <c r="H30" t="str">
        <f t="shared" si="1"/>
        <v>whr.CreateGame(players["Giant"][0], players["ImSpiker"][0], WHResult.Player1Win, 238);</v>
      </c>
      <c r="I30" t="str">
        <f t="shared" si="2"/>
        <v/>
      </c>
      <c r="J30" t="str">
        <f t="shared" si="3"/>
        <v>whr.CreateGame(players["Giant"][0], players["ImSpiker"][0], WHResult.Player1Win, 238);</v>
      </c>
      <c r="K30" t="str">
        <f t="shared" si="4"/>
        <v/>
      </c>
      <c r="L30" t="str">
        <f t="shared" si="5"/>
        <v>whr.CreateGame(players["Giant"][0], players["ImSpiker"][0], WHResult.Player1Win, 238);</v>
      </c>
      <c r="M30" t="str">
        <f t="shared" si="6"/>
        <v/>
      </c>
      <c r="N30" t="str">
        <f t="shared" si="7"/>
        <v/>
      </c>
      <c r="O30" t="str">
        <f t="shared" si="8"/>
        <v>// Firestorm Cup '20 Group Stage</v>
      </c>
      <c r="P30" t="str">
        <f t="shared" si="9"/>
        <v xml:space="preserve">players["Giant"][1]++; players["ImSpiker"][2]++; </v>
      </c>
      <c r="Q30" t="str">
        <f t="shared" si="10"/>
        <v>players["Giant"][3] = players["Giant"][3] + 3;</v>
      </c>
      <c r="R30" t="str">
        <f t="shared" si="11"/>
        <v>players["ImSpiker"][3] = players["ImSpiker"][3] + 0;</v>
      </c>
      <c r="S30" t="str">
        <f t="shared" si="12"/>
        <v>players["Giant"][4] = players["Giant"][4] + 0;</v>
      </c>
      <c r="T30" t="str">
        <f t="shared" si="13"/>
        <v>players["ImSpiker"][4] = players["ImSpiker"][4] + 3;</v>
      </c>
      <c r="U30" t="str">
        <f t="shared" si="14"/>
        <v>// Firestorm Cup '20 Group Stage</v>
      </c>
    </row>
    <row r="31" spans="1:21" x14ac:dyDescent="0.25">
      <c r="A31" s="2">
        <v>43867</v>
      </c>
      <c r="B31">
        <f t="shared" si="0"/>
        <v>238</v>
      </c>
      <c r="C31" s="1" t="s">
        <v>22</v>
      </c>
      <c r="D31" s="1" t="s">
        <v>9</v>
      </c>
      <c r="E31" s="3" t="s">
        <v>41</v>
      </c>
      <c r="F31" t="s">
        <v>20</v>
      </c>
      <c r="G31" t="s">
        <v>12</v>
      </c>
      <c r="H31" t="str">
        <f t="shared" si="1"/>
        <v>whr.CreateGame(players["Atto"][0], players["BKXO"][0], WHResult.Player1Win, 238);</v>
      </c>
      <c r="I31" t="str">
        <f t="shared" si="2"/>
        <v/>
      </c>
      <c r="J31" t="str">
        <f t="shared" si="3"/>
        <v>whr.CreateGame(players["Atto"][0], players["BKXO"][0], WHResult.Player1Win, 238);</v>
      </c>
      <c r="K31" t="str">
        <f t="shared" si="4"/>
        <v/>
      </c>
      <c r="L31" t="str">
        <f t="shared" si="5"/>
        <v>whr.CreateGame(players["Atto"][0], players["BKXO"][0], WHResult.Player1Win, 238);</v>
      </c>
      <c r="M31" t="str">
        <f t="shared" si="6"/>
        <v/>
      </c>
      <c r="N31" t="str">
        <f t="shared" si="7"/>
        <v/>
      </c>
      <c r="O31" t="str">
        <f t="shared" si="8"/>
        <v>// Firestorm Cup '20 Group Stage</v>
      </c>
      <c r="P31" t="str">
        <f t="shared" si="9"/>
        <v xml:space="preserve">players["Atto"][1]++; players["BKXO"][2]++; </v>
      </c>
      <c r="Q31" t="str">
        <f t="shared" si="10"/>
        <v>players["Atto"][3] = players["Atto"][3] + 3;</v>
      </c>
      <c r="R31" t="str">
        <f t="shared" si="11"/>
        <v>players["BKXO"][3] = players["BKXO"][3] + 0;</v>
      </c>
      <c r="S31" t="str">
        <f t="shared" si="12"/>
        <v>players["Atto"][4] = players["Atto"][4] + 0;</v>
      </c>
      <c r="T31" t="str">
        <f t="shared" si="13"/>
        <v>players["BKXO"][4] = players["BKXO"][4] + 3;</v>
      </c>
      <c r="U31" t="str">
        <f t="shared" si="14"/>
        <v>// Firestorm Cup '20 Group Stage</v>
      </c>
    </row>
    <row r="32" spans="1:21" x14ac:dyDescent="0.25">
      <c r="A32" s="2">
        <v>43867</v>
      </c>
      <c r="B32">
        <f t="shared" si="0"/>
        <v>238</v>
      </c>
      <c r="C32" s="1" t="s">
        <v>29</v>
      </c>
      <c r="D32" s="1" t="s">
        <v>21</v>
      </c>
      <c r="E32" s="3" t="s">
        <v>41</v>
      </c>
      <c r="F32" t="s">
        <v>20</v>
      </c>
      <c r="G32" t="s">
        <v>12</v>
      </c>
      <c r="H32" t="str">
        <f t="shared" si="1"/>
        <v>whr.CreateGame(players["TkMoreira"][0], players["ImSpiker"][0], WHResult.Player1Win, 238);</v>
      </c>
      <c r="I32" t="str">
        <f t="shared" si="2"/>
        <v/>
      </c>
      <c r="J32" t="str">
        <f t="shared" si="3"/>
        <v>whr.CreateGame(players["TkMoreira"][0], players["ImSpiker"][0], WHResult.Player1Win, 238);</v>
      </c>
      <c r="K32" t="str">
        <f t="shared" si="4"/>
        <v/>
      </c>
      <c r="L32" t="str">
        <f t="shared" si="5"/>
        <v>whr.CreateGame(players["TkMoreira"][0], players["ImSpiker"][0], WHResult.Player1Win, 238);</v>
      </c>
      <c r="M32" t="str">
        <f t="shared" si="6"/>
        <v/>
      </c>
      <c r="N32" t="str">
        <f t="shared" si="7"/>
        <v/>
      </c>
      <c r="O32" t="str">
        <f t="shared" si="8"/>
        <v>// Firestorm Cup '20 Group Stage</v>
      </c>
      <c r="P32" t="str">
        <f t="shared" si="9"/>
        <v xml:space="preserve">players["TkMoreira"][1]++; players["ImSpiker"][2]++; </v>
      </c>
      <c r="Q32" t="str">
        <f t="shared" si="10"/>
        <v>players["TkMoreira"][3] = players["TkMoreira"][3] + 3;</v>
      </c>
      <c r="R32" t="str">
        <f t="shared" si="11"/>
        <v>players["ImSpiker"][3] = players["ImSpiker"][3] + 0;</v>
      </c>
      <c r="S32" t="str">
        <f t="shared" si="12"/>
        <v>players["TkMoreira"][4] = players["TkMoreira"][4] + 0;</v>
      </c>
      <c r="T32" t="str">
        <f t="shared" si="13"/>
        <v>players["ImSpiker"][4] = players["ImSpiker"][4] + 3;</v>
      </c>
      <c r="U32" t="str">
        <f t="shared" si="14"/>
        <v>// Firestorm Cup '20 Group Stage</v>
      </c>
    </row>
    <row r="33" spans="1:21" x14ac:dyDescent="0.25">
      <c r="A33" s="2">
        <v>43867</v>
      </c>
      <c r="B33">
        <f t="shared" si="0"/>
        <v>238</v>
      </c>
      <c r="C33" s="1" t="s">
        <v>24</v>
      </c>
      <c r="D33" s="1" t="s">
        <v>30</v>
      </c>
      <c r="E33" s="3" t="s">
        <v>41</v>
      </c>
      <c r="F33" t="s">
        <v>20</v>
      </c>
      <c r="G33" t="s">
        <v>12</v>
      </c>
      <c r="H33" t="str">
        <f t="shared" si="1"/>
        <v>whr.CreateGame(players["Giant"][0], players["Rocci"][0], WHResult.Player1Win, 238);</v>
      </c>
      <c r="I33" t="str">
        <f t="shared" si="2"/>
        <v/>
      </c>
      <c r="J33" t="str">
        <f t="shared" si="3"/>
        <v>whr.CreateGame(players["Giant"][0], players["Rocci"][0], WHResult.Player1Win, 238);</v>
      </c>
      <c r="K33" t="str">
        <f t="shared" si="4"/>
        <v/>
      </c>
      <c r="L33" t="str">
        <f t="shared" si="5"/>
        <v>whr.CreateGame(players["Giant"][0], players["Rocci"][0], WHResult.Player1Win, 238);</v>
      </c>
      <c r="M33" t="str">
        <f t="shared" si="6"/>
        <v/>
      </c>
      <c r="N33" t="str">
        <f t="shared" si="7"/>
        <v/>
      </c>
      <c r="O33" t="str">
        <f t="shared" si="8"/>
        <v>// Firestorm Cup '20 Group Stage</v>
      </c>
      <c r="P33" t="str">
        <f t="shared" si="9"/>
        <v xml:space="preserve">players["Giant"][1]++; players["Rocci"][2]++; </v>
      </c>
      <c r="Q33" t="str">
        <f t="shared" si="10"/>
        <v>players["Giant"][3] = players["Giant"][3] + 3;</v>
      </c>
      <c r="R33" t="str">
        <f t="shared" si="11"/>
        <v>players["Rocci"][3] = players["Rocci"][3] + 0;</v>
      </c>
      <c r="S33" t="str">
        <f t="shared" si="12"/>
        <v>players["Giant"][4] = players["Giant"][4] + 0;</v>
      </c>
      <c r="T33" t="str">
        <f t="shared" si="13"/>
        <v>players["Rocci"][4] = players["Rocci"][4] + 3;</v>
      </c>
      <c r="U33" t="str">
        <f t="shared" si="14"/>
        <v>// Firestorm Cup '20 Group Stage</v>
      </c>
    </row>
    <row r="34" spans="1:21" x14ac:dyDescent="0.25">
      <c r="A34" s="2">
        <v>43867</v>
      </c>
      <c r="B34">
        <f t="shared" si="0"/>
        <v>238</v>
      </c>
      <c r="C34" s="1" t="s">
        <v>21</v>
      </c>
      <c r="D34" s="1" t="s">
        <v>23</v>
      </c>
      <c r="E34" s="3" t="s">
        <v>41</v>
      </c>
      <c r="F34" t="s">
        <v>20</v>
      </c>
      <c r="G34" t="s">
        <v>12</v>
      </c>
      <c r="H34" t="str">
        <f t="shared" si="1"/>
        <v>whr.CreateGame(players["ImSpiker"][0], players["einBirnenbaum"][0], WHResult.Player1Win, 238);</v>
      </c>
      <c r="I34" t="str">
        <f t="shared" si="2"/>
        <v/>
      </c>
      <c r="J34" t="str">
        <f t="shared" si="3"/>
        <v>whr.CreateGame(players["ImSpiker"][0], players["einBirnenbaum"][0], WHResult.Player1Win, 238);</v>
      </c>
      <c r="K34" t="str">
        <f t="shared" si="4"/>
        <v/>
      </c>
      <c r="L34" t="str">
        <f t="shared" si="5"/>
        <v>whr.CreateGame(players["ImSpiker"][0], players["einBirnenbaum"][0], WHResult.Player1Win, 238);</v>
      </c>
      <c r="M34" t="str">
        <f t="shared" si="6"/>
        <v/>
      </c>
      <c r="N34" t="str">
        <f t="shared" si="7"/>
        <v/>
      </c>
      <c r="O34" t="str">
        <f t="shared" si="8"/>
        <v>// Firestorm Cup '20 Group Stage</v>
      </c>
      <c r="P34" t="str">
        <f t="shared" si="9"/>
        <v xml:space="preserve">players["ImSpiker"][1]++; players["einBirnenbaum"][2]++; </v>
      </c>
      <c r="Q34" t="str">
        <f t="shared" si="10"/>
        <v>players["ImSpiker"][3] = players["ImSpiker"][3] + 3;</v>
      </c>
      <c r="R34" t="str">
        <f t="shared" si="11"/>
        <v>players["einBirnenbaum"][3] = players["einBirnenbaum"][3] + 0;</v>
      </c>
      <c r="S34" t="str">
        <f t="shared" si="12"/>
        <v>players["ImSpiker"][4] = players["ImSpiker"][4] + 0;</v>
      </c>
      <c r="T34" t="str">
        <f t="shared" si="13"/>
        <v>players["einBirnenbaum"][4] = players["einBirnenbaum"][4] + 3;</v>
      </c>
      <c r="U34" t="str">
        <f t="shared" si="14"/>
        <v>// Firestorm Cup '20 Group Stage</v>
      </c>
    </row>
    <row r="35" spans="1:21" x14ac:dyDescent="0.25">
      <c r="A35" s="2">
        <v>43867</v>
      </c>
      <c r="B35">
        <f t="shared" si="0"/>
        <v>238</v>
      </c>
      <c r="C35" s="1" t="s">
        <v>9</v>
      </c>
      <c r="D35" s="1" t="s">
        <v>30</v>
      </c>
      <c r="E35" s="3" t="s">
        <v>41</v>
      </c>
      <c r="F35" t="s">
        <v>20</v>
      </c>
      <c r="G35" t="s">
        <v>12</v>
      </c>
      <c r="H35" t="str">
        <f t="shared" si="1"/>
        <v>whr.CreateGame(players["BKXO"][0], players["Rocci"][0], WHResult.Player1Win, 238);</v>
      </c>
      <c r="I35" t="str">
        <f t="shared" si="2"/>
        <v/>
      </c>
      <c r="J35" t="str">
        <f t="shared" si="3"/>
        <v>whr.CreateGame(players["BKXO"][0], players["Rocci"][0], WHResult.Player1Win, 238);</v>
      </c>
      <c r="K35" t="str">
        <f t="shared" si="4"/>
        <v/>
      </c>
      <c r="L35" t="str">
        <f t="shared" si="5"/>
        <v>whr.CreateGame(players["BKXO"][0], players["Rocci"][0], WHResult.Player1Win, 238);</v>
      </c>
      <c r="M35" t="str">
        <f t="shared" si="6"/>
        <v/>
      </c>
      <c r="N35" t="str">
        <f t="shared" si="7"/>
        <v/>
      </c>
      <c r="O35" t="str">
        <f t="shared" si="8"/>
        <v>// Firestorm Cup '20 Group Stage</v>
      </c>
      <c r="P35" t="str">
        <f t="shared" si="9"/>
        <v xml:space="preserve">players["BKXO"][1]++; players["Rocci"][2]++; </v>
      </c>
      <c r="Q35" t="str">
        <f t="shared" si="10"/>
        <v>players["BKXO"][3] = players["BKXO"][3] + 3;</v>
      </c>
      <c r="R35" t="str">
        <f t="shared" si="11"/>
        <v>players["Rocci"][3] = players["Rocci"][3] + 0;</v>
      </c>
      <c r="S35" t="str">
        <f t="shared" si="12"/>
        <v>players["BKXO"][4] = players["BKXO"][4] + 0;</v>
      </c>
      <c r="T35" t="str">
        <f t="shared" si="13"/>
        <v>players["Rocci"][4] = players["Rocci"][4] + 3;</v>
      </c>
      <c r="U35" t="str">
        <f t="shared" si="14"/>
        <v>// Firestorm Cup '20 Group Stage</v>
      </c>
    </row>
    <row r="36" spans="1:21" x14ac:dyDescent="0.25">
      <c r="A36" s="2">
        <v>43867</v>
      </c>
      <c r="B36">
        <f t="shared" si="0"/>
        <v>238</v>
      </c>
      <c r="C36" s="1" t="s">
        <v>24</v>
      </c>
      <c r="D36" s="1" t="s">
        <v>29</v>
      </c>
      <c r="E36" s="3" t="s">
        <v>44</v>
      </c>
      <c r="F36" t="s">
        <v>20</v>
      </c>
      <c r="G36" t="s">
        <v>12</v>
      </c>
      <c r="H36" t="str">
        <f t="shared" si="1"/>
        <v>whr.CreateGame(players["Giant"][0], players["TkMoreira"][0], WHResult.Player1Win, 238);</v>
      </c>
      <c r="I36" t="str">
        <f t="shared" si="2"/>
        <v>whr.CreateGame(players["Giant"][0], players["TkMoreira"][0], WHResult.Player2Win, 238);</v>
      </c>
      <c r="J36" t="str">
        <f t="shared" si="3"/>
        <v>whr.CreateGame(players["Giant"][0], players["TkMoreira"][0], WHResult.Player1Win, 238);</v>
      </c>
      <c r="K36" t="str">
        <f t="shared" si="4"/>
        <v/>
      </c>
      <c r="L36" t="str">
        <f t="shared" si="5"/>
        <v>whr.CreateGame(players["Giant"][0], players["TkMoreira"][0], WHResult.Player1Win, 238);</v>
      </c>
      <c r="M36" t="str">
        <f t="shared" si="6"/>
        <v/>
      </c>
      <c r="N36" t="str">
        <f t="shared" si="7"/>
        <v/>
      </c>
      <c r="O36" t="str">
        <f t="shared" si="8"/>
        <v>// Firestorm Cup '20 Group Stage</v>
      </c>
      <c r="P36" t="str">
        <f t="shared" si="9"/>
        <v xml:space="preserve">players["Giant"][1]++; players["TkMoreira"][2]++; </v>
      </c>
      <c r="Q36" t="str">
        <f t="shared" si="10"/>
        <v>players["Giant"][3] = players["Giant"][3] + 3;</v>
      </c>
      <c r="R36" t="str">
        <f t="shared" si="11"/>
        <v>players["TkMoreira"][3] = players["TkMoreira"][3] + 1;</v>
      </c>
      <c r="S36" t="str">
        <f t="shared" si="12"/>
        <v>players["Giant"][4] = players["Giant"][4] + 1;</v>
      </c>
      <c r="T36" t="str">
        <f t="shared" si="13"/>
        <v>players["TkMoreira"][4] = players["TkMoreira"][4] + 3;</v>
      </c>
      <c r="U36" t="str">
        <f t="shared" si="14"/>
        <v>// Firestorm Cup '20 Group Stage</v>
      </c>
    </row>
    <row r="37" spans="1:21" x14ac:dyDescent="0.25">
      <c r="A37" s="2">
        <v>43867</v>
      </c>
      <c r="B37">
        <f t="shared" si="0"/>
        <v>238</v>
      </c>
      <c r="C37" s="1" t="s">
        <v>21</v>
      </c>
      <c r="D37" s="1" t="s">
        <v>22</v>
      </c>
      <c r="E37" s="3" t="s">
        <v>41</v>
      </c>
      <c r="F37" t="s">
        <v>20</v>
      </c>
      <c r="G37" t="s">
        <v>12</v>
      </c>
      <c r="H37" t="str">
        <f t="shared" si="1"/>
        <v>whr.CreateGame(players["ImSpiker"][0], players["Atto"][0], WHResult.Player1Win, 238);</v>
      </c>
      <c r="I37" t="str">
        <f t="shared" si="2"/>
        <v/>
      </c>
      <c r="J37" t="str">
        <f t="shared" si="3"/>
        <v>whr.CreateGame(players["ImSpiker"][0], players["Atto"][0], WHResult.Player1Win, 238);</v>
      </c>
      <c r="K37" t="str">
        <f t="shared" si="4"/>
        <v/>
      </c>
      <c r="L37" t="str">
        <f t="shared" si="5"/>
        <v>whr.CreateGame(players["ImSpiker"][0], players["Atto"][0], WHResult.Player1Win, 238);</v>
      </c>
      <c r="M37" t="str">
        <f t="shared" si="6"/>
        <v/>
      </c>
      <c r="N37" t="str">
        <f t="shared" si="7"/>
        <v/>
      </c>
      <c r="O37" t="str">
        <f t="shared" si="8"/>
        <v>// Firestorm Cup '20 Group Stage</v>
      </c>
      <c r="P37" t="str">
        <f t="shared" si="9"/>
        <v xml:space="preserve">players["ImSpiker"][1]++; players["Atto"][2]++; </v>
      </c>
      <c r="Q37" t="str">
        <f t="shared" si="10"/>
        <v>players["ImSpiker"][3] = players["ImSpiker"][3] + 3;</v>
      </c>
      <c r="R37" t="str">
        <f t="shared" si="11"/>
        <v>players["Atto"][3] = players["Atto"][3] + 0;</v>
      </c>
      <c r="S37" t="str">
        <f t="shared" si="12"/>
        <v>players["ImSpiker"][4] = players["ImSpiker"][4] + 0;</v>
      </c>
      <c r="T37" t="str">
        <f t="shared" si="13"/>
        <v>players["Atto"][4] = players["Atto"][4] + 3;</v>
      </c>
      <c r="U37" t="str">
        <f t="shared" si="14"/>
        <v>// Firestorm Cup '20 Group Stage</v>
      </c>
    </row>
    <row r="38" spans="1:21" x14ac:dyDescent="0.25">
      <c r="A38" s="2">
        <v>43867</v>
      </c>
      <c r="B38">
        <f t="shared" si="0"/>
        <v>238</v>
      </c>
      <c r="C38" s="1" t="s">
        <v>29</v>
      </c>
      <c r="D38" s="1" t="s">
        <v>23</v>
      </c>
      <c r="E38" s="3" t="s">
        <v>41</v>
      </c>
      <c r="F38" t="s">
        <v>20</v>
      </c>
      <c r="G38" t="s">
        <v>12</v>
      </c>
      <c r="H38" t="str">
        <f t="shared" si="1"/>
        <v>whr.CreateGame(players["TkMoreira"][0], players["einBirnenbaum"][0], WHResult.Player1Win, 238);</v>
      </c>
      <c r="I38" t="str">
        <f t="shared" si="2"/>
        <v/>
      </c>
      <c r="J38" t="str">
        <f t="shared" si="3"/>
        <v>whr.CreateGame(players["TkMoreira"][0], players["einBirnenbaum"][0], WHResult.Player1Win, 238);</v>
      </c>
      <c r="K38" t="str">
        <f t="shared" si="4"/>
        <v/>
      </c>
      <c r="L38" t="str">
        <f t="shared" si="5"/>
        <v>whr.CreateGame(players["TkMoreira"][0], players["einBirnenbaum"][0], WHResult.Player1Win, 238);</v>
      </c>
      <c r="M38" t="str">
        <f t="shared" si="6"/>
        <v/>
      </c>
      <c r="N38" t="str">
        <f t="shared" si="7"/>
        <v/>
      </c>
      <c r="O38" t="str">
        <f t="shared" si="8"/>
        <v>// Firestorm Cup '20 Group Stage</v>
      </c>
      <c r="P38" t="str">
        <f t="shared" si="9"/>
        <v xml:space="preserve">players["TkMoreira"][1]++; players["einBirnenbaum"][2]++; </v>
      </c>
      <c r="Q38" t="str">
        <f t="shared" si="10"/>
        <v>players["TkMoreira"][3] = players["TkMoreira"][3] + 3;</v>
      </c>
      <c r="R38" t="str">
        <f t="shared" si="11"/>
        <v>players["einBirnenbaum"][3] = players["einBirnenbaum"][3] + 0;</v>
      </c>
      <c r="S38" t="str">
        <f t="shared" si="12"/>
        <v>players["TkMoreira"][4] = players["TkMoreira"][4] + 0;</v>
      </c>
      <c r="T38" t="str">
        <f t="shared" si="13"/>
        <v>players["einBirnenbaum"][4] = players["einBirnenbaum"][4] + 3;</v>
      </c>
      <c r="U38" t="str">
        <f t="shared" si="14"/>
        <v>// Firestorm Cup '20 Group Stage</v>
      </c>
    </row>
    <row r="39" spans="1:21" x14ac:dyDescent="0.25">
      <c r="A39" s="2">
        <v>43867</v>
      </c>
      <c r="B39">
        <f t="shared" si="0"/>
        <v>238</v>
      </c>
      <c r="C39" s="1" t="s">
        <v>24</v>
      </c>
      <c r="D39" s="1" t="s">
        <v>9</v>
      </c>
      <c r="E39" s="3" t="s">
        <v>41</v>
      </c>
      <c r="F39" t="s">
        <v>20</v>
      </c>
      <c r="G39" t="s">
        <v>12</v>
      </c>
      <c r="H39" t="str">
        <f t="shared" si="1"/>
        <v>whr.CreateGame(players["Giant"][0], players["BKXO"][0], WHResult.Player1Win, 238);</v>
      </c>
      <c r="I39" t="str">
        <f t="shared" si="2"/>
        <v/>
      </c>
      <c r="J39" t="str">
        <f t="shared" si="3"/>
        <v>whr.CreateGame(players["Giant"][0], players["BKXO"][0], WHResult.Player1Win, 238);</v>
      </c>
      <c r="K39" t="str">
        <f t="shared" si="4"/>
        <v/>
      </c>
      <c r="L39" t="str">
        <f t="shared" si="5"/>
        <v>whr.CreateGame(players["Giant"][0], players["BKXO"][0], WHResult.Player1Win, 238);</v>
      </c>
      <c r="M39" t="str">
        <f t="shared" si="6"/>
        <v/>
      </c>
      <c r="N39" t="str">
        <f t="shared" si="7"/>
        <v/>
      </c>
      <c r="O39" t="str">
        <f t="shared" si="8"/>
        <v>// Firestorm Cup '20 Group Stage</v>
      </c>
      <c r="P39" t="str">
        <f t="shared" si="9"/>
        <v xml:space="preserve">players["Giant"][1]++; players["BKXO"][2]++; </v>
      </c>
      <c r="Q39" t="str">
        <f t="shared" si="10"/>
        <v>players["Giant"][3] = players["Giant"][3] + 3;</v>
      </c>
      <c r="R39" t="str">
        <f t="shared" si="11"/>
        <v>players["BKXO"][3] = players["BKXO"][3] + 0;</v>
      </c>
      <c r="S39" t="str">
        <f t="shared" si="12"/>
        <v>players["Giant"][4] = players["Giant"][4] + 0;</v>
      </c>
      <c r="T39" t="str">
        <f t="shared" si="13"/>
        <v>players["BKXO"][4] = players["BKXO"][4] + 3;</v>
      </c>
      <c r="U39" t="str">
        <f t="shared" si="14"/>
        <v>// Firestorm Cup '20 Group Stage</v>
      </c>
    </row>
    <row r="40" spans="1:21" x14ac:dyDescent="0.25">
      <c r="A40" s="2">
        <v>43867</v>
      </c>
      <c r="B40">
        <f t="shared" si="0"/>
        <v>238</v>
      </c>
      <c r="C40" s="1" t="s">
        <v>21</v>
      </c>
      <c r="D40" s="1" t="s">
        <v>30</v>
      </c>
      <c r="E40" s="3" t="s">
        <v>41</v>
      </c>
      <c r="F40" t="s">
        <v>20</v>
      </c>
      <c r="G40" t="s">
        <v>12</v>
      </c>
      <c r="H40" t="str">
        <f t="shared" si="1"/>
        <v>whr.CreateGame(players["ImSpiker"][0], players["Rocci"][0], WHResult.Player1Win, 238);</v>
      </c>
      <c r="I40" t="str">
        <f t="shared" si="2"/>
        <v/>
      </c>
      <c r="J40" t="str">
        <f t="shared" si="3"/>
        <v>whr.CreateGame(players["ImSpiker"][0], players["Rocci"][0], WHResult.Player1Win, 238);</v>
      </c>
      <c r="K40" t="str">
        <f t="shared" si="4"/>
        <v/>
      </c>
      <c r="L40" t="str">
        <f t="shared" si="5"/>
        <v>whr.CreateGame(players["ImSpiker"][0], players["Rocci"][0], WHResult.Player1Win, 238);</v>
      </c>
      <c r="M40" t="str">
        <f t="shared" si="6"/>
        <v/>
      </c>
      <c r="N40" t="str">
        <f t="shared" si="7"/>
        <v/>
      </c>
      <c r="O40" t="str">
        <f t="shared" si="8"/>
        <v>// Firestorm Cup '20 Group Stage</v>
      </c>
      <c r="P40" t="str">
        <f t="shared" si="9"/>
        <v xml:space="preserve">players["ImSpiker"][1]++; players["Rocci"][2]++; </v>
      </c>
      <c r="Q40" t="str">
        <f t="shared" si="10"/>
        <v>players["ImSpiker"][3] = players["ImSpiker"][3] + 3;</v>
      </c>
      <c r="R40" t="str">
        <f t="shared" si="11"/>
        <v>players["Rocci"][3] = players["Rocci"][3] + 0;</v>
      </c>
      <c r="S40" t="str">
        <f t="shared" si="12"/>
        <v>players["ImSpiker"][4] = players["ImSpiker"][4] + 0;</v>
      </c>
      <c r="T40" t="str">
        <f t="shared" si="13"/>
        <v>players["Rocci"][4] = players["Rocci"][4] + 3;</v>
      </c>
      <c r="U40" t="str">
        <f t="shared" si="14"/>
        <v>// Firestorm Cup '20 Group Stage</v>
      </c>
    </row>
    <row r="41" spans="1:21" x14ac:dyDescent="0.25">
      <c r="A41" s="2">
        <v>43867</v>
      </c>
      <c r="B41">
        <f t="shared" si="0"/>
        <v>238</v>
      </c>
      <c r="C41" s="1" t="s">
        <v>29</v>
      </c>
      <c r="D41" s="1" t="s">
        <v>22</v>
      </c>
      <c r="E41" s="3" t="s">
        <v>41</v>
      </c>
      <c r="F41" t="s">
        <v>20</v>
      </c>
      <c r="G41" t="s">
        <v>12</v>
      </c>
      <c r="H41" t="str">
        <f t="shared" si="1"/>
        <v>whr.CreateGame(players["TkMoreira"][0], players["Atto"][0], WHResult.Player1Win, 238);</v>
      </c>
      <c r="I41" t="str">
        <f t="shared" si="2"/>
        <v/>
      </c>
      <c r="J41" t="str">
        <f t="shared" si="3"/>
        <v>whr.CreateGame(players["TkMoreira"][0], players["Atto"][0], WHResult.Player1Win, 238);</v>
      </c>
      <c r="K41" t="str">
        <f t="shared" si="4"/>
        <v/>
      </c>
      <c r="L41" t="str">
        <f t="shared" si="5"/>
        <v>whr.CreateGame(players["TkMoreira"][0], players["Atto"][0], WHResult.Player1Win, 238);</v>
      </c>
      <c r="M41" t="str">
        <f t="shared" si="6"/>
        <v/>
      </c>
      <c r="N41" t="str">
        <f t="shared" si="7"/>
        <v/>
      </c>
      <c r="O41" t="str">
        <f t="shared" si="8"/>
        <v>// Firestorm Cup '20 Group Stage</v>
      </c>
      <c r="P41" t="str">
        <f t="shared" si="9"/>
        <v xml:space="preserve">players["TkMoreira"][1]++; players["Atto"][2]++; </v>
      </c>
      <c r="Q41" t="str">
        <f t="shared" si="10"/>
        <v>players["TkMoreira"][3] = players["TkMoreira"][3] + 3;</v>
      </c>
      <c r="R41" t="str">
        <f t="shared" si="11"/>
        <v>players["Atto"][3] = players["Atto"][3] + 0;</v>
      </c>
      <c r="S41" t="str">
        <f t="shared" si="12"/>
        <v>players["TkMoreira"][4] = players["TkMoreira"][4] + 0;</v>
      </c>
      <c r="T41" t="str">
        <f t="shared" si="13"/>
        <v>players["Atto"][4] = players["Atto"][4] + 3;</v>
      </c>
      <c r="U41" t="str">
        <f t="shared" si="14"/>
        <v>// Firestorm Cup '20 Group Stage</v>
      </c>
    </row>
    <row r="42" spans="1:21" x14ac:dyDescent="0.25">
      <c r="A42" s="2">
        <v>43867</v>
      </c>
      <c r="B42">
        <f t="shared" si="0"/>
        <v>238</v>
      </c>
      <c r="C42" s="1" t="s">
        <v>24</v>
      </c>
      <c r="D42" s="1" t="s">
        <v>23</v>
      </c>
      <c r="E42" s="3" t="s">
        <v>41</v>
      </c>
      <c r="F42" t="s">
        <v>20</v>
      </c>
      <c r="G42" t="s">
        <v>12</v>
      </c>
      <c r="H42" t="str">
        <f t="shared" si="1"/>
        <v>whr.CreateGame(players["Giant"][0], players["einBirnenbaum"][0], WHResult.Player1Win, 238);</v>
      </c>
      <c r="I42" t="str">
        <f t="shared" si="2"/>
        <v/>
      </c>
      <c r="J42" t="str">
        <f t="shared" si="3"/>
        <v>whr.CreateGame(players["Giant"][0], players["einBirnenbaum"][0], WHResult.Player1Win, 238);</v>
      </c>
      <c r="K42" t="str">
        <f t="shared" si="4"/>
        <v/>
      </c>
      <c r="L42" t="str">
        <f t="shared" si="5"/>
        <v>whr.CreateGame(players["Giant"][0], players["einBirnenbaum"][0], WHResult.Player1Win, 238);</v>
      </c>
      <c r="M42" t="str">
        <f t="shared" si="6"/>
        <v/>
      </c>
      <c r="N42" t="str">
        <f t="shared" si="7"/>
        <v/>
      </c>
      <c r="O42" t="str">
        <f t="shared" si="8"/>
        <v>// Firestorm Cup '20 Group Stage</v>
      </c>
      <c r="P42" t="str">
        <f t="shared" si="9"/>
        <v xml:space="preserve">players["Giant"][1]++; players["einBirnenbaum"][2]++; </v>
      </c>
      <c r="Q42" t="str">
        <f t="shared" si="10"/>
        <v>players["Giant"][3] = players["Giant"][3] + 3;</v>
      </c>
      <c r="R42" t="str">
        <f t="shared" si="11"/>
        <v>players["einBirnenbaum"][3] = players["einBirnenbaum"][3] + 0;</v>
      </c>
      <c r="S42" t="str">
        <f t="shared" si="12"/>
        <v>players["Giant"][4] = players["Giant"][4] + 0;</v>
      </c>
      <c r="T42" t="str">
        <f t="shared" si="13"/>
        <v>players["einBirnenbaum"][4] = players["einBirnenbaum"][4] + 3;</v>
      </c>
      <c r="U42" t="str">
        <f t="shared" si="14"/>
        <v>// Firestorm Cup '20 Group Stage</v>
      </c>
    </row>
    <row r="43" spans="1:21" x14ac:dyDescent="0.25">
      <c r="A43" s="2">
        <v>43867</v>
      </c>
      <c r="B43">
        <f t="shared" si="0"/>
        <v>238</v>
      </c>
      <c r="C43" s="1" t="s">
        <v>25</v>
      </c>
      <c r="D43" s="1" t="s">
        <v>26</v>
      </c>
      <c r="E43" s="3" t="s">
        <v>41</v>
      </c>
      <c r="F43" t="s">
        <v>20</v>
      </c>
      <c r="G43" t="s">
        <v>12</v>
      </c>
      <c r="H43" t="str">
        <f t="shared" si="1"/>
        <v>whr.CreateGame(players["Terrestrial_X"][0], players["[CELTICS]"][0], WHResult.Player1Win, 238);</v>
      </c>
      <c r="I43" t="str">
        <f t="shared" si="2"/>
        <v/>
      </c>
      <c r="J43" t="str">
        <f t="shared" si="3"/>
        <v>whr.CreateGame(players["Terrestrial_X"][0], players["[CELTICS]"][0], WHResult.Player1Win, 238);</v>
      </c>
      <c r="K43" t="str">
        <f t="shared" si="4"/>
        <v/>
      </c>
      <c r="L43" t="str">
        <f t="shared" si="5"/>
        <v>whr.CreateGame(players["Terrestrial_X"][0], players["[CELTICS]"][0], WHResult.Player1Win, 238);</v>
      </c>
      <c r="M43" t="str">
        <f t="shared" si="6"/>
        <v/>
      </c>
      <c r="N43" t="str">
        <f t="shared" si="7"/>
        <v/>
      </c>
      <c r="O43" t="str">
        <f t="shared" si="8"/>
        <v>// Firestorm Cup '20 Group Stage</v>
      </c>
      <c r="P43" t="str">
        <f t="shared" si="9"/>
        <v xml:space="preserve">players["Terrestrial_X"][1]++; players["[CELTICS]"][2]++; </v>
      </c>
      <c r="Q43" t="str">
        <f t="shared" si="10"/>
        <v>players["Terrestrial_X"][3] = players["Terrestrial_X"][3] + 3;</v>
      </c>
      <c r="R43" t="str">
        <f t="shared" si="11"/>
        <v>players["[CELTICS]"][3] = players["[CELTICS]"][3] + 0;</v>
      </c>
      <c r="S43" t="str">
        <f t="shared" si="12"/>
        <v>players["Terrestrial_X"][4] = players["Terrestrial_X"][4] + 0;</v>
      </c>
      <c r="T43" t="str">
        <f t="shared" si="13"/>
        <v>players["[CELTICS]"][4] = players["[CELTICS]"][4] + 3;</v>
      </c>
      <c r="U43" t="str">
        <f t="shared" si="14"/>
        <v>// Firestorm Cup '20 Group Stage</v>
      </c>
    </row>
    <row r="44" spans="1:21" x14ac:dyDescent="0.25">
      <c r="A44" s="2">
        <v>43867</v>
      </c>
      <c r="B44">
        <f t="shared" si="0"/>
        <v>238</v>
      </c>
      <c r="C44" s="1" t="s">
        <v>7</v>
      </c>
      <c r="D44" s="1" t="s">
        <v>26</v>
      </c>
      <c r="E44" s="3" t="s">
        <v>41</v>
      </c>
      <c r="F44" t="s">
        <v>20</v>
      </c>
      <c r="G44" t="s">
        <v>12</v>
      </c>
      <c r="H44" t="str">
        <f t="shared" si="1"/>
        <v>whr.CreateGame(players["J0k3r"][0], players["[CELTICS]"][0], WHResult.Player1Win, 238);</v>
      </c>
      <c r="I44" t="str">
        <f t="shared" si="2"/>
        <v/>
      </c>
      <c r="J44" t="str">
        <f t="shared" si="3"/>
        <v>whr.CreateGame(players["J0k3r"][0], players["[CELTICS]"][0], WHResult.Player1Win, 238);</v>
      </c>
      <c r="K44" t="str">
        <f t="shared" si="4"/>
        <v/>
      </c>
      <c r="L44" t="str">
        <f t="shared" si="5"/>
        <v>whr.CreateGame(players["J0k3r"][0], players["[CELTICS]"][0], WHResult.Player1Win, 238);</v>
      </c>
      <c r="M44" t="str">
        <f t="shared" si="6"/>
        <v/>
      </c>
      <c r="N44" t="str">
        <f t="shared" si="7"/>
        <v/>
      </c>
      <c r="O44" t="str">
        <f t="shared" si="8"/>
        <v>// Firestorm Cup '20 Group Stage</v>
      </c>
      <c r="P44" t="str">
        <f t="shared" si="9"/>
        <v xml:space="preserve">players["J0k3r"][1]++; players["[CELTICS]"][2]++; </v>
      </c>
      <c r="Q44" t="str">
        <f t="shared" si="10"/>
        <v>players["J0k3r"][3] = players["J0k3r"][3] + 3;</v>
      </c>
      <c r="R44" t="str">
        <f t="shared" si="11"/>
        <v>players["[CELTICS]"][3] = players["[CELTICS]"][3] + 0;</v>
      </c>
      <c r="S44" t="str">
        <f t="shared" si="12"/>
        <v>players["J0k3r"][4] = players["J0k3r"][4] + 0;</v>
      </c>
      <c r="T44" t="str">
        <f t="shared" si="13"/>
        <v>players["[CELTICS]"][4] = players["[CELTICS]"][4] + 3;</v>
      </c>
      <c r="U44" t="str">
        <f t="shared" si="14"/>
        <v>// Firestorm Cup '20 Group Stage</v>
      </c>
    </row>
    <row r="45" spans="1:21" x14ac:dyDescent="0.25">
      <c r="A45" s="2">
        <v>43867</v>
      </c>
      <c r="B45">
        <f t="shared" si="0"/>
        <v>238</v>
      </c>
      <c r="C45" s="1" t="s">
        <v>7</v>
      </c>
      <c r="D45" s="1" t="s">
        <v>27</v>
      </c>
      <c r="E45" s="3" t="s">
        <v>41</v>
      </c>
      <c r="F45" t="s">
        <v>20</v>
      </c>
      <c r="G45" t="s">
        <v>12</v>
      </c>
      <c r="H45" t="str">
        <f t="shared" si="1"/>
        <v>whr.CreateGame(players["J0k3r"][0], players["FB-Productions"][0], WHResult.Player1Win, 238);</v>
      </c>
      <c r="I45" t="str">
        <f t="shared" si="2"/>
        <v/>
      </c>
      <c r="J45" t="str">
        <f t="shared" si="3"/>
        <v>whr.CreateGame(players["J0k3r"][0], players["FB-Productions"][0], WHResult.Player1Win, 238);</v>
      </c>
      <c r="K45" t="str">
        <f t="shared" si="4"/>
        <v/>
      </c>
      <c r="L45" t="str">
        <f t="shared" si="5"/>
        <v>whr.CreateGame(players["J0k3r"][0], players["FB-Productions"][0], WHResult.Player1Win, 238);</v>
      </c>
      <c r="M45" t="str">
        <f t="shared" si="6"/>
        <v/>
      </c>
      <c r="N45" t="str">
        <f t="shared" si="7"/>
        <v/>
      </c>
      <c r="O45" t="str">
        <f t="shared" si="8"/>
        <v>// Firestorm Cup '20 Group Stage</v>
      </c>
      <c r="P45" t="str">
        <f t="shared" si="9"/>
        <v xml:space="preserve">players["J0k3r"][1]++; players["FB-Productions"][2]++; </v>
      </c>
      <c r="Q45" t="str">
        <f t="shared" si="10"/>
        <v>players["J0k3r"][3] = players["J0k3r"][3] + 3;</v>
      </c>
      <c r="R45" t="str">
        <f t="shared" si="11"/>
        <v>players["FB-Productions"][3] = players["FB-Productions"][3] + 0;</v>
      </c>
      <c r="S45" t="str">
        <f t="shared" si="12"/>
        <v>players["J0k3r"][4] = players["J0k3r"][4] + 0;</v>
      </c>
      <c r="T45" t="str">
        <f t="shared" si="13"/>
        <v>players["FB-Productions"][4] = players["FB-Productions"][4] + 3;</v>
      </c>
      <c r="U45" t="str">
        <f t="shared" si="14"/>
        <v>// Firestorm Cup '20 Group Stage</v>
      </c>
    </row>
    <row r="46" spans="1:21" x14ac:dyDescent="0.25">
      <c r="A46" s="2">
        <v>43867</v>
      </c>
      <c r="B46">
        <f t="shared" si="0"/>
        <v>238</v>
      </c>
      <c r="C46" s="1" t="s">
        <v>28</v>
      </c>
      <c r="D46" s="1" t="s">
        <v>27</v>
      </c>
      <c r="E46" s="3" t="s">
        <v>41</v>
      </c>
      <c r="F46" t="s">
        <v>20</v>
      </c>
      <c r="G46" t="s">
        <v>12</v>
      </c>
      <c r="H46" t="str">
        <f t="shared" si="1"/>
        <v>whr.CreateGame(players["Yoyo"][0], players["FB-Productions"][0], WHResult.Player1Win, 238);</v>
      </c>
      <c r="I46" t="str">
        <f t="shared" si="2"/>
        <v/>
      </c>
      <c r="J46" t="str">
        <f t="shared" si="3"/>
        <v>whr.CreateGame(players["Yoyo"][0], players["FB-Productions"][0], WHResult.Player1Win, 238);</v>
      </c>
      <c r="K46" t="str">
        <f t="shared" si="4"/>
        <v/>
      </c>
      <c r="L46" t="str">
        <f t="shared" si="5"/>
        <v>whr.CreateGame(players["Yoyo"][0], players["FB-Productions"][0], WHResult.Player1Win, 238);</v>
      </c>
      <c r="M46" t="str">
        <f t="shared" si="6"/>
        <v/>
      </c>
      <c r="N46" t="str">
        <f t="shared" si="7"/>
        <v/>
      </c>
      <c r="O46" t="str">
        <f t="shared" si="8"/>
        <v>// Firestorm Cup '20 Group Stage</v>
      </c>
      <c r="P46" t="str">
        <f t="shared" si="9"/>
        <v xml:space="preserve">players["Yoyo"][1]++; players["FB-Productions"][2]++; </v>
      </c>
      <c r="Q46" t="str">
        <f t="shared" si="10"/>
        <v>players["Yoyo"][3] = players["Yoyo"][3] + 3;</v>
      </c>
      <c r="R46" t="str">
        <f t="shared" si="11"/>
        <v>players["FB-Productions"][3] = players["FB-Productions"][3] + 0;</v>
      </c>
      <c r="S46" t="str">
        <f t="shared" si="12"/>
        <v>players["Yoyo"][4] = players["Yoyo"][4] + 0;</v>
      </c>
      <c r="T46" t="str">
        <f t="shared" si="13"/>
        <v>players["FB-Productions"][4] = players["FB-Productions"][4] + 3;</v>
      </c>
      <c r="U46" t="str">
        <f t="shared" si="14"/>
        <v>// Firestorm Cup '20 Group Stage</v>
      </c>
    </row>
    <row r="47" spans="1:21" x14ac:dyDescent="0.25">
      <c r="A47" s="2">
        <v>43867</v>
      </c>
      <c r="B47">
        <f t="shared" si="0"/>
        <v>238</v>
      </c>
      <c r="C47" s="1" t="s">
        <v>25</v>
      </c>
      <c r="D47" s="1" t="s">
        <v>27</v>
      </c>
      <c r="E47" s="3" t="s">
        <v>41</v>
      </c>
      <c r="F47" t="s">
        <v>20</v>
      </c>
      <c r="G47" t="s">
        <v>12</v>
      </c>
      <c r="H47" t="str">
        <f t="shared" si="1"/>
        <v>whr.CreateGame(players["Terrestrial_X"][0], players["FB-Productions"][0], WHResult.Player1Win, 238);</v>
      </c>
      <c r="I47" t="str">
        <f t="shared" si="2"/>
        <v/>
      </c>
      <c r="J47" t="str">
        <f t="shared" si="3"/>
        <v>whr.CreateGame(players["Terrestrial_X"][0], players["FB-Productions"][0], WHResult.Player1Win, 238);</v>
      </c>
      <c r="K47" t="str">
        <f t="shared" si="4"/>
        <v/>
      </c>
      <c r="L47" t="str">
        <f t="shared" si="5"/>
        <v>whr.CreateGame(players["Terrestrial_X"][0], players["FB-Productions"][0], WHResult.Player1Win, 238);</v>
      </c>
      <c r="M47" t="str">
        <f t="shared" si="6"/>
        <v/>
      </c>
      <c r="N47" t="str">
        <f t="shared" si="7"/>
        <v/>
      </c>
      <c r="O47" t="str">
        <f t="shared" si="8"/>
        <v>// Firestorm Cup '20 Group Stage</v>
      </c>
      <c r="P47" t="str">
        <f t="shared" si="9"/>
        <v xml:space="preserve">players["Terrestrial_X"][1]++; players["FB-Productions"][2]++; </v>
      </c>
      <c r="Q47" t="str">
        <f t="shared" si="10"/>
        <v>players["Terrestrial_X"][3] = players["Terrestrial_X"][3] + 3;</v>
      </c>
      <c r="R47" t="str">
        <f t="shared" si="11"/>
        <v>players["FB-Productions"][3] = players["FB-Productions"][3] + 0;</v>
      </c>
      <c r="S47" t="str">
        <f t="shared" si="12"/>
        <v>players["Terrestrial_X"][4] = players["Terrestrial_X"][4] + 0;</v>
      </c>
      <c r="T47" t="str">
        <f t="shared" si="13"/>
        <v>players["FB-Productions"][4] = players["FB-Productions"][4] + 3;</v>
      </c>
      <c r="U47" t="str">
        <f t="shared" si="14"/>
        <v>// Firestorm Cup '20 Group Stage</v>
      </c>
    </row>
    <row r="48" spans="1:21" x14ac:dyDescent="0.25">
      <c r="A48" s="2">
        <v>43867</v>
      </c>
      <c r="B48">
        <f t="shared" si="0"/>
        <v>238</v>
      </c>
      <c r="C48" s="1" t="s">
        <v>7</v>
      </c>
      <c r="D48" s="1" t="s">
        <v>28</v>
      </c>
      <c r="E48" s="3" t="s">
        <v>41</v>
      </c>
      <c r="F48" t="s">
        <v>20</v>
      </c>
      <c r="G48" t="s">
        <v>12</v>
      </c>
      <c r="H48" t="str">
        <f t="shared" si="1"/>
        <v>whr.CreateGame(players["J0k3r"][0], players["Yoyo"][0], WHResult.Player1Win, 238);</v>
      </c>
      <c r="I48" t="str">
        <f t="shared" si="2"/>
        <v/>
      </c>
      <c r="J48" t="str">
        <f t="shared" si="3"/>
        <v>whr.CreateGame(players["J0k3r"][0], players["Yoyo"][0], WHResult.Player1Win, 238);</v>
      </c>
      <c r="K48" t="str">
        <f t="shared" si="4"/>
        <v/>
      </c>
      <c r="L48" t="str">
        <f t="shared" si="5"/>
        <v>whr.CreateGame(players["J0k3r"][0], players["Yoyo"][0], WHResult.Player1Win, 238);</v>
      </c>
      <c r="M48" t="str">
        <f t="shared" si="6"/>
        <v/>
      </c>
      <c r="N48" t="str">
        <f t="shared" si="7"/>
        <v/>
      </c>
      <c r="O48" t="str">
        <f t="shared" si="8"/>
        <v>// Firestorm Cup '20 Group Stage</v>
      </c>
      <c r="P48" t="str">
        <f t="shared" si="9"/>
        <v xml:space="preserve">players["J0k3r"][1]++; players["Yoyo"][2]++; </v>
      </c>
      <c r="Q48" t="str">
        <f t="shared" si="10"/>
        <v>players["J0k3r"][3] = players["J0k3r"][3] + 3;</v>
      </c>
      <c r="R48" t="str">
        <f t="shared" si="11"/>
        <v>players["Yoyo"][3] = players["Yoyo"][3] + 0;</v>
      </c>
      <c r="S48" t="str">
        <f t="shared" si="12"/>
        <v>players["J0k3r"][4] = players["J0k3r"][4] + 0;</v>
      </c>
      <c r="T48" t="str">
        <f t="shared" si="13"/>
        <v>players["Yoyo"][4] = players["Yoyo"][4] + 3;</v>
      </c>
      <c r="U48" t="str">
        <f t="shared" si="14"/>
        <v>// Firestorm Cup '20 Group Stage</v>
      </c>
    </row>
    <row r="49" spans="1:21" x14ac:dyDescent="0.25">
      <c r="A49" s="2">
        <v>43867</v>
      </c>
      <c r="B49">
        <f t="shared" si="0"/>
        <v>238</v>
      </c>
      <c r="C49" s="1" t="s">
        <v>26</v>
      </c>
      <c r="D49" s="1" t="s">
        <v>27</v>
      </c>
      <c r="E49" s="3" t="s">
        <v>41</v>
      </c>
      <c r="F49" t="s">
        <v>20</v>
      </c>
      <c r="G49" t="s">
        <v>12</v>
      </c>
      <c r="H49" t="str">
        <f t="shared" si="1"/>
        <v>whr.CreateGame(players["[CELTICS]"][0], players["FB-Productions"][0], WHResult.Player1Win, 238);</v>
      </c>
      <c r="I49" t="str">
        <f t="shared" si="2"/>
        <v/>
      </c>
      <c r="J49" t="str">
        <f t="shared" si="3"/>
        <v>whr.CreateGame(players["[CELTICS]"][0], players["FB-Productions"][0], WHResult.Player1Win, 238);</v>
      </c>
      <c r="K49" t="str">
        <f t="shared" si="4"/>
        <v/>
      </c>
      <c r="L49" t="str">
        <f t="shared" si="5"/>
        <v>whr.CreateGame(players["[CELTICS]"][0], players["FB-Productions"][0], WHResult.Player1Win, 238);</v>
      </c>
      <c r="M49" t="str">
        <f t="shared" si="6"/>
        <v/>
      </c>
      <c r="N49" t="str">
        <f t="shared" si="7"/>
        <v/>
      </c>
      <c r="O49" t="str">
        <f t="shared" si="8"/>
        <v>// Firestorm Cup '20 Group Stage</v>
      </c>
      <c r="P49" t="str">
        <f t="shared" si="9"/>
        <v xml:space="preserve">players["[CELTICS]"][1]++; players["FB-Productions"][2]++; </v>
      </c>
      <c r="Q49" t="str">
        <f t="shared" si="10"/>
        <v>players["[CELTICS]"][3] = players["[CELTICS]"][3] + 3;</v>
      </c>
      <c r="R49" t="str">
        <f t="shared" si="11"/>
        <v>players["FB-Productions"][3] = players["FB-Productions"][3] + 0;</v>
      </c>
      <c r="S49" t="str">
        <f t="shared" si="12"/>
        <v>players["[CELTICS]"][4] = players["[CELTICS]"][4] + 0;</v>
      </c>
      <c r="T49" t="str">
        <f t="shared" si="13"/>
        <v>players["FB-Productions"][4] = players["FB-Productions"][4] + 3;</v>
      </c>
      <c r="U49" t="str">
        <f t="shared" si="14"/>
        <v>// Firestorm Cup '20 Group Stage</v>
      </c>
    </row>
    <row r="50" spans="1:21" x14ac:dyDescent="0.25">
      <c r="A50" s="2">
        <v>43867</v>
      </c>
      <c r="B50">
        <f t="shared" si="0"/>
        <v>238</v>
      </c>
      <c r="C50" s="1" t="s">
        <v>25</v>
      </c>
      <c r="D50" s="1" t="s">
        <v>28</v>
      </c>
      <c r="E50" s="3" t="s">
        <v>41</v>
      </c>
      <c r="F50" t="s">
        <v>20</v>
      </c>
      <c r="G50" t="s">
        <v>12</v>
      </c>
      <c r="H50" t="str">
        <f t="shared" si="1"/>
        <v>whr.CreateGame(players["Terrestrial_X"][0], players["Yoyo"][0], WHResult.Player1Win, 238);</v>
      </c>
      <c r="I50" t="str">
        <f t="shared" si="2"/>
        <v/>
      </c>
      <c r="J50" t="str">
        <f t="shared" si="3"/>
        <v>whr.CreateGame(players["Terrestrial_X"][0], players["Yoyo"][0], WHResult.Player1Win, 238);</v>
      </c>
      <c r="K50" t="str">
        <f t="shared" si="4"/>
        <v/>
      </c>
      <c r="L50" t="str">
        <f t="shared" si="5"/>
        <v>whr.CreateGame(players["Terrestrial_X"][0], players["Yoyo"][0], WHResult.Player1Win, 238);</v>
      </c>
      <c r="M50" t="str">
        <f t="shared" si="6"/>
        <v/>
      </c>
      <c r="N50" t="str">
        <f t="shared" si="7"/>
        <v/>
      </c>
      <c r="O50" t="str">
        <f t="shared" si="8"/>
        <v>// Firestorm Cup '20 Group Stage</v>
      </c>
      <c r="P50" t="str">
        <f t="shared" si="9"/>
        <v xml:space="preserve">players["Terrestrial_X"][1]++; players["Yoyo"][2]++; </v>
      </c>
      <c r="Q50" t="str">
        <f t="shared" si="10"/>
        <v>players["Terrestrial_X"][3] = players["Terrestrial_X"][3] + 3;</v>
      </c>
      <c r="R50" t="str">
        <f t="shared" si="11"/>
        <v>players["Yoyo"][3] = players["Yoyo"][3] + 0;</v>
      </c>
      <c r="S50" t="str">
        <f t="shared" si="12"/>
        <v>players["Terrestrial_X"][4] = players["Terrestrial_X"][4] + 0;</v>
      </c>
      <c r="T50" t="str">
        <f t="shared" si="13"/>
        <v>players["Yoyo"][4] = players["Yoyo"][4] + 3;</v>
      </c>
      <c r="U50" t="str">
        <f t="shared" si="14"/>
        <v>// Firestorm Cup '20 Group Stage</v>
      </c>
    </row>
    <row r="51" spans="1:21" x14ac:dyDescent="0.25">
      <c r="A51" s="2">
        <v>43867</v>
      </c>
      <c r="B51">
        <f t="shared" si="0"/>
        <v>238</v>
      </c>
      <c r="C51" s="1" t="s">
        <v>28</v>
      </c>
      <c r="D51" s="1" t="s">
        <v>26</v>
      </c>
      <c r="E51" s="3" t="s">
        <v>41</v>
      </c>
      <c r="F51" t="s">
        <v>20</v>
      </c>
      <c r="G51" t="s">
        <v>12</v>
      </c>
      <c r="H51" t="str">
        <f t="shared" si="1"/>
        <v>whr.CreateGame(players["Yoyo"][0], players["[CELTICS]"][0], WHResult.Player1Win, 238);</v>
      </c>
      <c r="I51" t="str">
        <f t="shared" si="2"/>
        <v/>
      </c>
      <c r="J51" t="str">
        <f t="shared" si="3"/>
        <v>whr.CreateGame(players["Yoyo"][0], players["[CELTICS]"][0], WHResult.Player1Win, 238);</v>
      </c>
      <c r="K51" t="str">
        <f t="shared" si="4"/>
        <v/>
      </c>
      <c r="L51" t="str">
        <f t="shared" si="5"/>
        <v>whr.CreateGame(players["Yoyo"][0], players["[CELTICS]"][0], WHResult.Player1Win, 238);</v>
      </c>
      <c r="M51" t="str">
        <f t="shared" si="6"/>
        <v/>
      </c>
      <c r="N51" t="str">
        <f t="shared" si="7"/>
        <v/>
      </c>
      <c r="O51" t="str">
        <f t="shared" si="8"/>
        <v>// Firestorm Cup '20 Group Stage</v>
      </c>
      <c r="P51" t="str">
        <f t="shared" si="9"/>
        <v xml:space="preserve">players["Yoyo"][1]++; players["[CELTICS]"][2]++; </v>
      </c>
      <c r="Q51" t="str">
        <f t="shared" si="10"/>
        <v>players["Yoyo"][3] = players["Yoyo"][3] + 3;</v>
      </c>
      <c r="R51" t="str">
        <f t="shared" si="11"/>
        <v>players["[CELTICS]"][3] = players["[CELTICS]"][3] + 0;</v>
      </c>
      <c r="S51" t="str">
        <f t="shared" si="12"/>
        <v>players["Yoyo"][4] = players["Yoyo"][4] + 0;</v>
      </c>
      <c r="T51" t="str">
        <f t="shared" si="13"/>
        <v>players["[CELTICS]"][4] = players["[CELTICS]"][4] + 3;</v>
      </c>
      <c r="U51" t="str">
        <f t="shared" si="14"/>
        <v>// Firestorm Cup '20 Group Stage</v>
      </c>
    </row>
    <row r="52" spans="1:21" x14ac:dyDescent="0.25">
      <c r="A52" s="2">
        <v>43867</v>
      </c>
      <c r="B52">
        <f t="shared" si="0"/>
        <v>238</v>
      </c>
      <c r="C52" s="1" t="s">
        <v>7</v>
      </c>
      <c r="D52" s="1" t="s">
        <v>25</v>
      </c>
      <c r="E52" s="3" t="s">
        <v>41</v>
      </c>
      <c r="F52" t="s">
        <v>20</v>
      </c>
      <c r="G52" t="s">
        <v>12</v>
      </c>
      <c r="H52" t="str">
        <f t="shared" si="1"/>
        <v>whr.CreateGame(players["J0k3r"][0], players["Terrestrial_X"][0], WHResult.Player1Win, 238);</v>
      </c>
      <c r="I52" t="str">
        <f t="shared" si="2"/>
        <v/>
      </c>
      <c r="J52" t="str">
        <f t="shared" si="3"/>
        <v>whr.CreateGame(players["J0k3r"][0], players["Terrestrial_X"][0], WHResult.Player1Win, 238);</v>
      </c>
      <c r="K52" t="str">
        <f t="shared" si="4"/>
        <v/>
      </c>
      <c r="L52" t="str">
        <f t="shared" si="5"/>
        <v>whr.CreateGame(players["J0k3r"][0], players["Terrestrial_X"][0], WHResult.Player1Win, 238);</v>
      </c>
      <c r="M52" t="str">
        <f t="shared" si="6"/>
        <v/>
      </c>
      <c r="N52" t="str">
        <f t="shared" si="7"/>
        <v/>
      </c>
      <c r="O52" t="str">
        <f t="shared" si="8"/>
        <v>// Firestorm Cup '20 Group Stage</v>
      </c>
      <c r="P52" t="str">
        <f t="shared" si="9"/>
        <v xml:space="preserve">players["J0k3r"][1]++; players["Terrestrial_X"][2]++; </v>
      </c>
      <c r="Q52" t="str">
        <f t="shared" si="10"/>
        <v>players["J0k3r"][3] = players["J0k3r"][3] + 3;</v>
      </c>
      <c r="R52" t="str">
        <f t="shared" si="11"/>
        <v>players["Terrestrial_X"][3] = players["Terrestrial_X"][3] + 0;</v>
      </c>
      <c r="S52" t="str">
        <f t="shared" si="12"/>
        <v>players["J0k3r"][4] = players["J0k3r"][4] + 0;</v>
      </c>
      <c r="T52" t="str">
        <f t="shared" si="13"/>
        <v>players["Terrestrial_X"][4] = players["Terrestrial_X"][4] + 3;</v>
      </c>
      <c r="U52" t="str">
        <f t="shared" si="14"/>
        <v>// Firestorm Cup '20 Group Stage</v>
      </c>
    </row>
    <row r="53" spans="1:21" x14ac:dyDescent="0.25">
      <c r="A53" s="2">
        <v>43868</v>
      </c>
      <c r="B53">
        <f t="shared" si="0"/>
        <v>239</v>
      </c>
      <c r="C53" s="1" t="s">
        <v>27</v>
      </c>
      <c r="D53" s="1" t="s">
        <v>30</v>
      </c>
      <c r="E53" s="3" t="s">
        <v>44</v>
      </c>
      <c r="F53" t="s">
        <v>20</v>
      </c>
      <c r="G53" t="s">
        <v>13</v>
      </c>
      <c r="H53" t="str">
        <f t="shared" si="1"/>
        <v>whr.CreateGame(players["FB-Productions"][0], players["Rocci"][0], WHResult.Player1Win, 239);</v>
      </c>
      <c r="I53" t="str">
        <f t="shared" si="2"/>
        <v>whr.CreateGame(players["FB-Productions"][0], players["Rocci"][0], WHResult.Player2Win, 239);</v>
      </c>
      <c r="J53" t="str">
        <f t="shared" si="3"/>
        <v>whr.CreateGame(players["FB-Productions"][0], players["Rocci"][0], WHResult.Player1Win, 239);</v>
      </c>
      <c r="K53" t="str">
        <f t="shared" si="4"/>
        <v/>
      </c>
      <c r="L53" t="str">
        <f t="shared" si="5"/>
        <v>whr.CreateGame(players["FB-Productions"][0], players["Rocci"][0], WHResult.Player1Win, 239);</v>
      </c>
      <c r="M53" t="str">
        <f t="shared" si="6"/>
        <v/>
      </c>
      <c r="N53" t="str">
        <f t="shared" si="7"/>
        <v/>
      </c>
      <c r="O53" t="str">
        <f t="shared" si="8"/>
        <v>// Firestorm Cup '20 Silver Semi-Final</v>
      </c>
      <c r="P53" t="str">
        <f t="shared" si="9"/>
        <v xml:space="preserve">players["FB-Productions"][1]++; players["Rocci"][2]++; </v>
      </c>
      <c r="Q53" t="str">
        <f t="shared" si="10"/>
        <v>players["FB-Productions"][3] = players["FB-Productions"][3] + 3;</v>
      </c>
      <c r="R53" t="str">
        <f t="shared" si="11"/>
        <v>players["Rocci"][3] = players["Rocci"][3] + 1;</v>
      </c>
      <c r="S53" t="str">
        <f t="shared" si="12"/>
        <v>players["FB-Productions"][4] = players["FB-Productions"][4] + 1;</v>
      </c>
      <c r="T53" t="str">
        <f t="shared" si="13"/>
        <v>players["Rocci"][4] = players["Rocci"][4] + 3;</v>
      </c>
      <c r="U53" t="str">
        <f t="shared" si="14"/>
        <v>// Firestorm Cup '20 Silver Semi-Final</v>
      </c>
    </row>
    <row r="54" spans="1:21" x14ac:dyDescent="0.25">
      <c r="A54" s="2">
        <v>43869</v>
      </c>
      <c r="B54">
        <f t="shared" si="0"/>
        <v>240</v>
      </c>
      <c r="C54" s="1" t="s">
        <v>23</v>
      </c>
      <c r="D54" s="1" t="s">
        <v>27</v>
      </c>
      <c r="E54" s="3" t="s">
        <v>42</v>
      </c>
      <c r="F54" t="s">
        <v>20</v>
      </c>
      <c r="G54" t="s">
        <v>14</v>
      </c>
      <c r="H54" t="str">
        <f t="shared" si="1"/>
        <v>whr.CreateGame(players["einBirnenbaum"][0], players["FB-Productions"][0], WHResult.Player1Win, 240);</v>
      </c>
      <c r="I54" t="str">
        <f t="shared" si="2"/>
        <v/>
      </c>
      <c r="J54" t="str">
        <f t="shared" si="3"/>
        <v>whr.CreateGame(players["einBirnenbaum"][0], players["FB-Productions"][0], WHResult.Player1Win, 240);</v>
      </c>
      <c r="K54" t="str">
        <f t="shared" si="4"/>
        <v/>
      </c>
      <c r="L54" t="str">
        <f t="shared" si="5"/>
        <v>whr.CreateGame(players["einBirnenbaum"][0], players["FB-Productions"][0], WHResult.Player1Win, 240);</v>
      </c>
      <c r="M54" t="str">
        <f t="shared" si="6"/>
        <v/>
      </c>
      <c r="N54" t="str">
        <f t="shared" si="7"/>
        <v>whr.CreateGame(players["einBirnenbaum"][0], players["FB-Productions"][0], WHResult.Player1Win, 240);</v>
      </c>
      <c r="O54" t="str">
        <f t="shared" si="8"/>
        <v>// Firestorm Cup '20 Silver Final</v>
      </c>
      <c r="P54" t="str">
        <f t="shared" si="9"/>
        <v xml:space="preserve">players["einBirnenbaum"][1]++; players["FB-Productions"][2]++; </v>
      </c>
      <c r="Q54" t="str">
        <f t="shared" si="10"/>
        <v>players["einBirnenbaum"][3] = players["einBirnenbaum"][3] + 4;</v>
      </c>
      <c r="R54" t="str">
        <f t="shared" si="11"/>
        <v>players["FB-Productions"][3] = players["FB-Productions"][3] + 0;</v>
      </c>
      <c r="S54" t="str">
        <f t="shared" si="12"/>
        <v>players["einBirnenbaum"][4] = players["einBirnenbaum"][4] + 0;</v>
      </c>
      <c r="T54" t="str">
        <f t="shared" si="13"/>
        <v>players["FB-Productions"][4] = players["FB-Productions"][4] + 4;</v>
      </c>
      <c r="U54" t="str">
        <f t="shared" si="14"/>
        <v>// Firestorm Cup '20 Silver Final</v>
      </c>
    </row>
    <row r="55" spans="1:21" x14ac:dyDescent="0.25">
      <c r="A55" s="2">
        <v>43870</v>
      </c>
      <c r="B55">
        <f t="shared" si="0"/>
        <v>241</v>
      </c>
      <c r="C55" s="1" t="s">
        <v>24</v>
      </c>
      <c r="D55" s="1" t="s">
        <v>26</v>
      </c>
      <c r="E55" s="3" t="s">
        <v>42</v>
      </c>
      <c r="F55" t="s">
        <v>20</v>
      </c>
      <c r="G55" t="s">
        <v>31</v>
      </c>
      <c r="H55" t="str">
        <f t="shared" si="1"/>
        <v>whr.CreateGame(players["Giant"][0], players["[CELTICS]"][0], WHResult.Player1Win, 241);</v>
      </c>
      <c r="I55" t="str">
        <f t="shared" si="2"/>
        <v/>
      </c>
      <c r="J55" t="str">
        <f t="shared" si="3"/>
        <v>whr.CreateGame(players["Giant"][0], players["[CELTICS]"][0], WHResult.Player1Win, 241);</v>
      </c>
      <c r="K55" t="str">
        <f t="shared" si="4"/>
        <v/>
      </c>
      <c r="L55" t="str">
        <f t="shared" si="5"/>
        <v>whr.CreateGame(players["Giant"][0], players["[CELTICS]"][0], WHResult.Player1Win, 241);</v>
      </c>
      <c r="M55" t="str">
        <f t="shared" si="6"/>
        <v/>
      </c>
      <c r="N55" t="str">
        <f t="shared" si="7"/>
        <v>whr.CreateGame(players["Giant"][0], players["[CELTICS]"][0], WHResult.Player1Win, 241);</v>
      </c>
      <c r="O55" t="str">
        <f t="shared" si="8"/>
        <v>// Firestorm Cup '20 Gold Winners Quarter-Final</v>
      </c>
      <c r="P55" t="str">
        <f t="shared" si="9"/>
        <v xml:space="preserve">players["Giant"][1]++; players["[CELTICS]"][2]++; </v>
      </c>
      <c r="Q55" t="str">
        <f t="shared" si="10"/>
        <v>players["Giant"][3] = players["Giant"][3] + 4;</v>
      </c>
      <c r="R55" t="str">
        <f t="shared" si="11"/>
        <v>players["[CELTICS]"][3] = players["[CELTICS]"][3] + 0;</v>
      </c>
      <c r="S55" t="str">
        <f t="shared" si="12"/>
        <v>players["Giant"][4] = players["Giant"][4] + 0;</v>
      </c>
      <c r="T55" t="str">
        <f t="shared" si="13"/>
        <v>players["[CELTICS]"][4] = players["[CELTICS]"][4] + 4;</v>
      </c>
      <c r="U55" t="str">
        <f t="shared" si="14"/>
        <v>// Firestorm Cup '20 Gold Winners Quarter-Final</v>
      </c>
    </row>
    <row r="56" spans="1:21" x14ac:dyDescent="0.25">
      <c r="A56" s="2">
        <v>43870</v>
      </c>
      <c r="B56">
        <f t="shared" si="0"/>
        <v>241</v>
      </c>
      <c r="C56" s="1" t="s">
        <v>9</v>
      </c>
      <c r="D56" s="1" t="s">
        <v>21</v>
      </c>
      <c r="E56" s="3" t="s">
        <v>49</v>
      </c>
      <c r="F56" t="s">
        <v>20</v>
      </c>
      <c r="G56" t="s">
        <v>31</v>
      </c>
      <c r="H56" t="str">
        <f t="shared" si="1"/>
        <v>whr.CreateGame(players["BKXO"][0], players["ImSpiker"][0], WHResult.Player1Win, 241);</v>
      </c>
      <c r="I56" t="str">
        <f t="shared" si="2"/>
        <v>whr.CreateGame(players["BKXO"][0], players["ImSpiker"][0], WHResult.Player2Win, 241);</v>
      </c>
      <c r="J56" t="str">
        <f t="shared" si="3"/>
        <v>whr.CreateGame(players["BKXO"][0], players["ImSpiker"][0], WHResult.Player1Win, 241);</v>
      </c>
      <c r="K56" t="str">
        <f t="shared" si="4"/>
        <v>whr.CreateGame(players["BKXO"][0], players["ImSpiker"][0], WHResult.Player2Win, 241);</v>
      </c>
      <c r="L56" t="str">
        <f t="shared" si="5"/>
        <v>whr.CreateGame(players["BKXO"][0], players["ImSpiker"][0], WHResult.Player1Win, 241);</v>
      </c>
      <c r="M56" t="str">
        <f t="shared" si="6"/>
        <v/>
      </c>
      <c r="N56" t="str">
        <f t="shared" si="7"/>
        <v>whr.CreateGame(players["BKXO"][0], players["ImSpiker"][0], WHResult.Player1Win, 241);</v>
      </c>
      <c r="O56" t="str">
        <f t="shared" si="8"/>
        <v>// Firestorm Cup '20 Gold Winners Quarter-Final</v>
      </c>
      <c r="P56" t="str">
        <f t="shared" si="9"/>
        <v xml:space="preserve">players["BKXO"][1]++; players["ImSpiker"][2]++; </v>
      </c>
      <c r="Q56" t="str">
        <f t="shared" si="10"/>
        <v>players["BKXO"][3] = players["BKXO"][3] + 4;</v>
      </c>
      <c r="R56" t="str">
        <f t="shared" si="11"/>
        <v>players["ImSpiker"][3] = players["ImSpiker"][3] + 2;</v>
      </c>
      <c r="S56" t="str">
        <f t="shared" si="12"/>
        <v>players["BKXO"][4] = players["BKXO"][4] + 2;</v>
      </c>
      <c r="T56" t="str">
        <f t="shared" si="13"/>
        <v>players["ImSpiker"][4] = players["ImSpiker"][4] + 4;</v>
      </c>
      <c r="U56" t="str">
        <f t="shared" si="14"/>
        <v>// Firestorm Cup '20 Gold Winners Quarter-Final</v>
      </c>
    </row>
    <row r="57" spans="1:21" x14ac:dyDescent="0.25">
      <c r="A57" s="2">
        <v>43870</v>
      </c>
      <c r="B57">
        <f t="shared" si="0"/>
        <v>241</v>
      </c>
      <c r="C57" s="1" t="s">
        <v>7</v>
      </c>
      <c r="D57" s="1" t="s">
        <v>22</v>
      </c>
      <c r="E57" s="3" t="s">
        <v>42</v>
      </c>
      <c r="F57" t="s">
        <v>20</v>
      </c>
      <c r="G57" t="s">
        <v>31</v>
      </c>
      <c r="H57" t="str">
        <f t="shared" si="1"/>
        <v>whr.CreateGame(players["J0k3r"][0], players["Atto"][0], WHResult.Player1Win, 241);</v>
      </c>
      <c r="I57" t="str">
        <f t="shared" si="2"/>
        <v/>
      </c>
      <c r="J57" t="str">
        <f t="shared" si="3"/>
        <v>whr.CreateGame(players["J0k3r"][0], players["Atto"][0], WHResult.Player1Win, 241);</v>
      </c>
      <c r="K57" t="str">
        <f t="shared" si="4"/>
        <v/>
      </c>
      <c r="L57" t="str">
        <f t="shared" si="5"/>
        <v>whr.CreateGame(players["J0k3r"][0], players["Atto"][0], WHResult.Player1Win, 241);</v>
      </c>
      <c r="M57" t="str">
        <f t="shared" si="6"/>
        <v/>
      </c>
      <c r="N57" t="str">
        <f t="shared" si="7"/>
        <v>whr.CreateGame(players["J0k3r"][0], players["Atto"][0], WHResult.Player1Win, 241);</v>
      </c>
      <c r="O57" t="str">
        <f t="shared" si="8"/>
        <v>// Firestorm Cup '20 Gold Winners Quarter-Final</v>
      </c>
      <c r="P57" t="str">
        <f t="shared" si="9"/>
        <v xml:space="preserve">players["J0k3r"][1]++; players["Atto"][2]++; </v>
      </c>
      <c r="Q57" t="str">
        <f t="shared" si="10"/>
        <v>players["J0k3r"][3] = players["J0k3r"][3] + 4;</v>
      </c>
      <c r="R57" t="str">
        <f t="shared" si="11"/>
        <v>players["Atto"][3] = players["Atto"][3] + 0;</v>
      </c>
      <c r="S57" t="str">
        <f t="shared" si="12"/>
        <v>players["J0k3r"][4] = players["J0k3r"][4] + 0;</v>
      </c>
      <c r="T57" t="str">
        <f t="shared" si="13"/>
        <v>players["Atto"][4] = players["Atto"][4] + 4;</v>
      </c>
      <c r="U57" t="str">
        <f t="shared" si="14"/>
        <v>// Firestorm Cup '20 Gold Winners Quarter-Final</v>
      </c>
    </row>
    <row r="58" spans="1:21" x14ac:dyDescent="0.25">
      <c r="A58" s="2">
        <v>43870</v>
      </c>
      <c r="B58">
        <f t="shared" si="0"/>
        <v>241</v>
      </c>
      <c r="C58" s="1" t="s">
        <v>29</v>
      </c>
      <c r="D58" s="1" t="s">
        <v>28</v>
      </c>
      <c r="E58" s="3" t="s">
        <v>42</v>
      </c>
      <c r="F58" t="s">
        <v>20</v>
      </c>
      <c r="G58" t="s">
        <v>31</v>
      </c>
      <c r="H58" t="str">
        <f t="shared" si="1"/>
        <v>whr.CreateGame(players["TkMoreira"][0], players["Yoyo"][0], WHResult.Player1Win, 241);</v>
      </c>
      <c r="I58" t="str">
        <f t="shared" si="2"/>
        <v/>
      </c>
      <c r="J58" t="str">
        <f t="shared" si="3"/>
        <v>whr.CreateGame(players["TkMoreira"][0], players["Yoyo"][0], WHResult.Player1Win, 241);</v>
      </c>
      <c r="K58" t="str">
        <f t="shared" si="4"/>
        <v/>
      </c>
      <c r="L58" t="str">
        <f t="shared" si="5"/>
        <v>whr.CreateGame(players["TkMoreira"][0], players["Yoyo"][0], WHResult.Player1Win, 241);</v>
      </c>
      <c r="M58" t="str">
        <f t="shared" si="6"/>
        <v/>
      </c>
      <c r="N58" t="str">
        <f t="shared" si="7"/>
        <v>whr.CreateGame(players["TkMoreira"][0], players["Yoyo"][0], WHResult.Player1Win, 241);</v>
      </c>
      <c r="O58" t="str">
        <f t="shared" si="8"/>
        <v>// Firestorm Cup '20 Gold Winners Quarter-Final</v>
      </c>
      <c r="P58" t="str">
        <f t="shared" si="9"/>
        <v xml:space="preserve">players["TkMoreira"][1]++; players["Yoyo"][2]++; </v>
      </c>
      <c r="Q58" t="str">
        <f t="shared" si="10"/>
        <v>players["TkMoreira"][3] = players["TkMoreira"][3] + 4;</v>
      </c>
      <c r="R58" t="str">
        <f t="shared" si="11"/>
        <v>players["Yoyo"][3] = players["Yoyo"][3] + 0;</v>
      </c>
      <c r="S58" t="str">
        <f t="shared" si="12"/>
        <v>players["TkMoreira"][4] = players["TkMoreira"][4] + 0;</v>
      </c>
      <c r="T58" t="str">
        <f t="shared" si="13"/>
        <v>players["Yoyo"][4] = players["Yoyo"][4] + 4;</v>
      </c>
      <c r="U58" t="str">
        <f t="shared" si="14"/>
        <v>// Firestorm Cup '20 Gold Winners Quarter-Final</v>
      </c>
    </row>
    <row r="59" spans="1:21" x14ac:dyDescent="0.25">
      <c r="A59" s="2">
        <v>43871</v>
      </c>
      <c r="B59">
        <f t="shared" si="0"/>
        <v>242</v>
      </c>
      <c r="C59" s="1" t="s">
        <v>21</v>
      </c>
      <c r="D59" s="1" t="s">
        <v>26</v>
      </c>
      <c r="E59" s="3" t="s">
        <v>42</v>
      </c>
      <c r="F59" t="s">
        <v>20</v>
      </c>
      <c r="G59" t="s">
        <v>32</v>
      </c>
      <c r="H59" t="str">
        <f t="shared" si="1"/>
        <v>whr.CreateGame(players["ImSpiker"][0], players["[CELTICS]"][0], WHResult.Player1Win, 242);</v>
      </c>
      <c r="I59" t="str">
        <f t="shared" si="2"/>
        <v/>
      </c>
      <c r="J59" t="str">
        <f t="shared" si="3"/>
        <v>whr.CreateGame(players["ImSpiker"][0], players["[CELTICS]"][0], WHResult.Player1Win, 242);</v>
      </c>
      <c r="K59" t="str">
        <f t="shared" si="4"/>
        <v/>
      </c>
      <c r="L59" t="str">
        <f t="shared" si="5"/>
        <v>whr.CreateGame(players["ImSpiker"][0], players["[CELTICS]"][0], WHResult.Player1Win, 242);</v>
      </c>
      <c r="M59" t="str">
        <f t="shared" si="6"/>
        <v/>
      </c>
      <c r="N59" t="str">
        <f t="shared" si="7"/>
        <v>whr.CreateGame(players["ImSpiker"][0], players["[CELTICS]"][0], WHResult.Player1Win, 242);</v>
      </c>
      <c r="O59" t="str">
        <f t="shared" si="8"/>
        <v>// Firestorm Cup '20 Gold Losers Round 1</v>
      </c>
      <c r="P59" t="str">
        <f t="shared" si="9"/>
        <v xml:space="preserve">players["ImSpiker"][1]++; players["[CELTICS]"][2]++; </v>
      </c>
      <c r="Q59" t="str">
        <f t="shared" si="10"/>
        <v>players["ImSpiker"][3] = players["ImSpiker"][3] + 4;</v>
      </c>
      <c r="R59" t="str">
        <f t="shared" si="11"/>
        <v>players["[CELTICS]"][3] = players["[CELTICS]"][3] + 0;</v>
      </c>
      <c r="S59" t="str">
        <f t="shared" si="12"/>
        <v>players["ImSpiker"][4] = players["ImSpiker"][4] + 0;</v>
      </c>
      <c r="T59" t="str">
        <f t="shared" si="13"/>
        <v>players["[CELTICS]"][4] = players["[CELTICS]"][4] + 4;</v>
      </c>
      <c r="U59" t="str">
        <f t="shared" si="14"/>
        <v>// Firestorm Cup '20 Gold Losers Round 1</v>
      </c>
    </row>
    <row r="60" spans="1:21" x14ac:dyDescent="0.25">
      <c r="A60" s="2">
        <v>43871</v>
      </c>
      <c r="B60">
        <f t="shared" si="0"/>
        <v>242</v>
      </c>
      <c r="C60" s="1" t="s">
        <v>22</v>
      </c>
      <c r="D60" s="1" t="s">
        <v>28</v>
      </c>
      <c r="E60" s="3" t="s">
        <v>49</v>
      </c>
      <c r="F60" t="s">
        <v>20</v>
      </c>
      <c r="G60" t="s">
        <v>32</v>
      </c>
      <c r="H60" t="str">
        <f t="shared" si="1"/>
        <v>whr.CreateGame(players["Atto"][0], players["Yoyo"][0], WHResult.Player1Win, 242);</v>
      </c>
      <c r="I60" t="str">
        <f t="shared" si="2"/>
        <v>whr.CreateGame(players["Atto"][0], players["Yoyo"][0], WHResult.Player2Win, 242);</v>
      </c>
      <c r="J60" t="str">
        <f t="shared" si="3"/>
        <v>whr.CreateGame(players["Atto"][0], players["Yoyo"][0], WHResult.Player1Win, 242);</v>
      </c>
      <c r="K60" t="str">
        <f t="shared" si="4"/>
        <v>whr.CreateGame(players["Atto"][0], players["Yoyo"][0], WHResult.Player2Win, 242);</v>
      </c>
      <c r="L60" t="str">
        <f t="shared" si="5"/>
        <v>whr.CreateGame(players["Atto"][0], players["Yoyo"][0], WHResult.Player1Win, 242);</v>
      </c>
      <c r="M60" t="str">
        <f t="shared" si="6"/>
        <v/>
      </c>
      <c r="N60" t="str">
        <f t="shared" si="7"/>
        <v>whr.CreateGame(players["Atto"][0], players["Yoyo"][0], WHResult.Player1Win, 242);</v>
      </c>
      <c r="O60" t="str">
        <f t="shared" si="8"/>
        <v>// Firestorm Cup '20 Gold Losers Round 1</v>
      </c>
      <c r="P60" t="str">
        <f t="shared" si="9"/>
        <v xml:space="preserve">players["Atto"][1]++; players["Yoyo"][2]++; </v>
      </c>
      <c r="Q60" t="str">
        <f t="shared" si="10"/>
        <v>players["Atto"][3] = players["Atto"][3] + 4;</v>
      </c>
      <c r="R60" t="str">
        <f t="shared" si="11"/>
        <v>players["Yoyo"][3] = players["Yoyo"][3] + 2;</v>
      </c>
      <c r="S60" t="str">
        <f t="shared" si="12"/>
        <v>players["Atto"][4] = players["Atto"][4] + 2;</v>
      </c>
      <c r="T60" t="str">
        <f t="shared" si="13"/>
        <v>players["Yoyo"][4] = players["Yoyo"][4] + 4;</v>
      </c>
      <c r="U60" t="str">
        <f t="shared" si="14"/>
        <v>// Firestorm Cup '20 Gold Losers Round 1</v>
      </c>
    </row>
    <row r="61" spans="1:21" x14ac:dyDescent="0.25">
      <c r="A61" s="2">
        <v>43872</v>
      </c>
      <c r="B61">
        <f t="shared" si="0"/>
        <v>243</v>
      </c>
      <c r="C61" s="1" t="s">
        <v>24</v>
      </c>
      <c r="D61" s="1" t="s">
        <v>9</v>
      </c>
      <c r="E61" s="3" t="s">
        <v>42</v>
      </c>
      <c r="F61" t="s">
        <v>20</v>
      </c>
      <c r="G61" t="s">
        <v>15</v>
      </c>
      <c r="H61" t="str">
        <f t="shared" si="1"/>
        <v>whr.CreateGame(players["Giant"][0], players["BKXO"][0], WHResult.Player1Win, 243);</v>
      </c>
      <c r="I61" t="str">
        <f t="shared" si="2"/>
        <v/>
      </c>
      <c r="J61" t="str">
        <f t="shared" si="3"/>
        <v>whr.CreateGame(players["Giant"][0], players["BKXO"][0], WHResult.Player1Win, 243);</v>
      </c>
      <c r="K61" t="str">
        <f t="shared" si="4"/>
        <v/>
      </c>
      <c r="L61" t="str">
        <f t="shared" si="5"/>
        <v>whr.CreateGame(players["Giant"][0], players["BKXO"][0], WHResult.Player1Win, 243);</v>
      </c>
      <c r="M61" t="str">
        <f t="shared" si="6"/>
        <v/>
      </c>
      <c r="N61" t="str">
        <f t="shared" si="7"/>
        <v>whr.CreateGame(players["Giant"][0], players["BKXO"][0], WHResult.Player1Win, 243);</v>
      </c>
      <c r="O61" t="str">
        <f t="shared" si="8"/>
        <v>// Firestorm Cup '20 Gold Winners Semi-Final</v>
      </c>
      <c r="P61" t="str">
        <f t="shared" si="9"/>
        <v xml:space="preserve">players["Giant"][1]++; players["BKXO"][2]++; </v>
      </c>
      <c r="Q61" t="str">
        <f t="shared" si="10"/>
        <v>players["Giant"][3] = players["Giant"][3] + 4;</v>
      </c>
      <c r="R61" t="str">
        <f t="shared" si="11"/>
        <v>players["BKXO"][3] = players["BKXO"][3] + 0;</v>
      </c>
      <c r="S61" t="str">
        <f t="shared" si="12"/>
        <v>players["Giant"][4] = players["Giant"][4] + 0;</v>
      </c>
      <c r="T61" t="str">
        <f t="shared" si="13"/>
        <v>players["BKXO"][4] = players["BKXO"][4] + 4;</v>
      </c>
      <c r="U61" t="str">
        <f t="shared" si="14"/>
        <v>// Firestorm Cup '20 Gold Winners Semi-Final</v>
      </c>
    </row>
    <row r="62" spans="1:21" x14ac:dyDescent="0.25">
      <c r="A62" s="2">
        <v>43872</v>
      </c>
      <c r="B62">
        <f t="shared" si="0"/>
        <v>243</v>
      </c>
      <c r="C62" s="1" t="s">
        <v>7</v>
      </c>
      <c r="D62" s="1" t="s">
        <v>29</v>
      </c>
      <c r="E62" s="3" t="s">
        <v>42</v>
      </c>
      <c r="F62" t="s">
        <v>20</v>
      </c>
      <c r="G62" t="s">
        <v>15</v>
      </c>
      <c r="H62" t="str">
        <f t="shared" si="1"/>
        <v>whr.CreateGame(players["J0k3r"][0], players["TkMoreira"][0], WHResult.Player1Win, 243);</v>
      </c>
      <c r="I62" t="str">
        <f t="shared" si="2"/>
        <v/>
      </c>
      <c r="J62" t="str">
        <f t="shared" si="3"/>
        <v>whr.CreateGame(players["J0k3r"][0], players["TkMoreira"][0], WHResult.Player1Win, 243);</v>
      </c>
      <c r="K62" t="str">
        <f t="shared" si="4"/>
        <v/>
      </c>
      <c r="L62" t="str">
        <f t="shared" si="5"/>
        <v>whr.CreateGame(players["J0k3r"][0], players["TkMoreira"][0], WHResult.Player1Win, 243);</v>
      </c>
      <c r="M62" t="str">
        <f t="shared" si="6"/>
        <v/>
      </c>
      <c r="N62" t="str">
        <f t="shared" si="7"/>
        <v>whr.CreateGame(players["J0k3r"][0], players["TkMoreira"][0], WHResult.Player1Win, 243);</v>
      </c>
      <c r="O62" t="str">
        <f t="shared" si="8"/>
        <v>// Firestorm Cup '20 Gold Winners Semi-Final</v>
      </c>
      <c r="P62" t="str">
        <f t="shared" si="9"/>
        <v xml:space="preserve">players["J0k3r"][1]++; players["TkMoreira"][2]++; </v>
      </c>
      <c r="Q62" t="str">
        <f t="shared" si="10"/>
        <v>players["J0k3r"][3] = players["J0k3r"][3] + 4;</v>
      </c>
      <c r="R62" t="str">
        <f t="shared" si="11"/>
        <v>players["TkMoreira"][3] = players["TkMoreira"][3] + 0;</v>
      </c>
      <c r="S62" t="str">
        <f t="shared" si="12"/>
        <v>players["J0k3r"][4] = players["J0k3r"][4] + 0;</v>
      </c>
      <c r="T62" t="str">
        <f t="shared" si="13"/>
        <v>players["TkMoreira"][4] = players["TkMoreira"][4] + 4;</v>
      </c>
      <c r="U62" t="str">
        <f t="shared" si="14"/>
        <v>// Firestorm Cup '20 Gold Winners Semi-Final</v>
      </c>
    </row>
    <row r="63" spans="1:21" x14ac:dyDescent="0.25">
      <c r="A63" s="2">
        <v>43873</v>
      </c>
      <c r="B63">
        <f t="shared" si="0"/>
        <v>244</v>
      </c>
      <c r="C63" s="1" t="s">
        <v>29</v>
      </c>
      <c r="D63" s="1" t="s">
        <v>21</v>
      </c>
      <c r="E63" s="3" t="s">
        <v>42</v>
      </c>
      <c r="F63" t="s">
        <v>20</v>
      </c>
      <c r="G63" t="s">
        <v>33</v>
      </c>
      <c r="H63" t="str">
        <f t="shared" si="1"/>
        <v>whr.CreateGame(players["TkMoreira"][0], players["ImSpiker"][0], WHResult.Player1Win, 244);</v>
      </c>
      <c r="I63" t="str">
        <f t="shared" si="2"/>
        <v/>
      </c>
      <c r="J63" t="str">
        <f t="shared" si="3"/>
        <v>whr.CreateGame(players["TkMoreira"][0], players["ImSpiker"][0], WHResult.Player1Win, 244);</v>
      </c>
      <c r="K63" t="str">
        <f t="shared" si="4"/>
        <v/>
      </c>
      <c r="L63" t="str">
        <f t="shared" si="5"/>
        <v>whr.CreateGame(players["TkMoreira"][0], players["ImSpiker"][0], WHResult.Player1Win, 244);</v>
      </c>
      <c r="M63" t="str">
        <f t="shared" si="6"/>
        <v/>
      </c>
      <c r="N63" t="str">
        <f t="shared" si="7"/>
        <v>whr.CreateGame(players["TkMoreira"][0], players["ImSpiker"][0], WHResult.Player1Win, 244);</v>
      </c>
      <c r="O63" t="str">
        <f t="shared" si="8"/>
        <v>// Firestorm Cup '20 Gold Losers Quarter-Final</v>
      </c>
      <c r="P63" t="str">
        <f t="shared" si="9"/>
        <v xml:space="preserve">players["TkMoreira"][1]++; players["ImSpiker"][2]++; </v>
      </c>
      <c r="Q63" t="str">
        <f t="shared" si="10"/>
        <v>players["TkMoreira"][3] = players["TkMoreira"][3] + 4;</v>
      </c>
      <c r="R63" t="str">
        <f t="shared" si="11"/>
        <v>players["ImSpiker"][3] = players["ImSpiker"][3] + 0;</v>
      </c>
      <c r="S63" t="str">
        <f t="shared" si="12"/>
        <v>players["TkMoreira"][4] = players["TkMoreira"][4] + 0;</v>
      </c>
      <c r="T63" t="str">
        <f t="shared" si="13"/>
        <v>players["ImSpiker"][4] = players["ImSpiker"][4] + 4;</v>
      </c>
      <c r="U63" t="str">
        <f t="shared" si="14"/>
        <v>// Firestorm Cup '20 Gold Losers Quarter-Final</v>
      </c>
    </row>
    <row r="64" spans="1:21" x14ac:dyDescent="0.25">
      <c r="A64" s="2">
        <v>43873</v>
      </c>
      <c r="B64">
        <f t="shared" si="0"/>
        <v>244</v>
      </c>
      <c r="C64" s="1" t="s">
        <v>22</v>
      </c>
      <c r="D64" s="1" t="s">
        <v>9</v>
      </c>
      <c r="E64" s="3" t="s">
        <v>42</v>
      </c>
      <c r="F64" t="s">
        <v>20</v>
      </c>
      <c r="G64" t="s">
        <v>33</v>
      </c>
      <c r="H64" t="str">
        <f t="shared" si="1"/>
        <v>whr.CreateGame(players["Atto"][0], players["BKXO"][0], WHResult.Player1Win, 244);</v>
      </c>
      <c r="I64" t="str">
        <f t="shared" si="2"/>
        <v/>
      </c>
      <c r="J64" t="str">
        <f t="shared" si="3"/>
        <v>whr.CreateGame(players["Atto"][0], players["BKXO"][0], WHResult.Player1Win, 244);</v>
      </c>
      <c r="K64" t="str">
        <f t="shared" si="4"/>
        <v/>
      </c>
      <c r="L64" t="str">
        <f t="shared" si="5"/>
        <v>whr.CreateGame(players["Atto"][0], players["BKXO"][0], WHResult.Player1Win, 244);</v>
      </c>
      <c r="M64" t="str">
        <f t="shared" si="6"/>
        <v/>
      </c>
      <c r="N64" t="str">
        <f t="shared" si="7"/>
        <v>whr.CreateGame(players["Atto"][0], players["BKXO"][0], WHResult.Player1Win, 244);</v>
      </c>
      <c r="O64" t="str">
        <f t="shared" si="8"/>
        <v>// Firestorm Cup '20 Gold Losers Quarter-Final</v>
      </c>
      <c r="P64" t="str">
        <f t="shared" si="9"/>
        <v xml:space="preserve">players["Atto"][1]++; players["BKXO"][2]++; </v>
      </c>
      <c r="Q64" t="str">
        <f t="shared" si="10"/>
        <v>players["Atto"][3] = players["Atto"][3] + 4;</v>
      </c>
      <c r="R64" t="str">
        <f t="shared" si="11"/>
        <v>players["BKXO"][3] = players["BKXO"][3] + 0;</v>
      </c>
      <c r="S64" t="str">
        <f t="shared" si="12"/>
        <v>players["Atto"][4] = players["Atto"][4] + 0;</v>
      </c>
      <c r="T64" t="str">
        <f t="shared" si="13"/>
        <v>players["BKXO"][4] = players["BKXO"][4] + 4;</v>
      </c>
      <c r="U64" t="str">
        <f t="shared" si="14"/>
        <v>// Firestorm Cup '20 Gold Losers Quarter-Final</v>
      </c>
    </row>
    <row r="65" spans="1:21" x14ac:dyDescent="0.25">
      <c r="A65" s="2">
        <v>43874</v>
      </c>
      <c r="B65">
        <f t="shared" si="0"/>
        <v>245</v>
      </c>
      <c r="C65" s="1" t="s">
        <v>29</v>
      </c>
      <c r="D65" s="1" t="s">
        <v>22</v>
      </c>
      <c r="E65" s="3" t="s">
        <v>49</v>
      </c>
      <c r="F65" t="s">
        <v>20</v>
      </c>
      <c r="G65" t="s">
        <v>17</v>
      </c>
      <c r="H65" t="str">
        <f t="shared" si="1"/>
        <v>whr.CreateGame(players["TkMoreira"][0], players["Atto"][0], WHResult.Player1Win, 245);</v>
      </c>
      <c r="I65" t="str">
        <f t="shared" si="2"/>
        <v>whr.CreateGame(players["TkMoreira"][0], players["Atto"][0], WHResult.Player2Win, 245);</v>
      </c>
      <c r="J65" t="str">
        <f t="shared" si="3"/>
        <v>whr.CreateGame(players["TkMoreira"][0], players["Atto"][0], WHResult.Player1Win, 245);</v>
      </c>
      <c r="K65" t="str">
        <f t="shared" si="4"/>
        <v>whr.CreateGame(players["TkMoreira"][0], players["Atto"][0], WHResult.Player2Win, 245);</v>
      </c>
      <c r="L65" t="str">
        <f t="shared" si="5"/>
        <v>whr.CreateGame(players["TkMoreira"][0], players["Atto"][0], WHResult.Player1Win, 245);</v>
      </c>
      <c r="M65" t="str">
        <f t="shared" si="6"/>
        <v/>
      </c>
      <c r="N65" t="str">
        <f t="shared" si="7"/>
        <v>whr.CreateGame(players["TkMoreira"][0], players["Atto"][0], WHResult.Player1Win, 245);</v>
      </c>
      <c r="O65" t="str">
        <f t="shared" si="8"/>
        <v>// Firestorm Cup '20 Gold Losers Semi-Final</v>
      </c>
      <c r="P65" t="str">
        <f t="shared" si="9"/>
        <v xml:space="preserve">players["TkMoreira"][1]++; players["Atto"][2]++; </v>
      </c>
      <c r="Q65" t="str">
        <f t="shared" si="10"/>
        <v>players["TkMoreira"][3] = players["TkMoreira"][3] + 4;</v>
      </c>
      <c r="R65" t="str">
        <f t="shared" si="11"/>
        <v>players["Atto"][3] = players["Atto"][3] + 2;</v>
      </c>
      <c r="S65" t="str">
        <f t="shared" si="12"/>
        <v>players["TkMoreira"][4] = players["TkMoreira"][4] + 2;</v>
      </c>
      <c r="T65" t="str">
        <f t="shared" si="13"/>
        <v>players["Atto"][4] = players["Atto"][4] + 4;</v>
      </c>
      <c r="U65" t="str">
        <f t="shared" si="14"/>
        <v>// Firestorm Cup '20 Gold Losers Semi-Final</v>
      </c>
    </row>
    <row r="66" spans="1:21" x14ac:dyDescent="0.25">
      <c r="A66" s="2">
        <v>43875</v>
      </c>
      <c r="B66">
        <f t="shared" ref="B66:B129" si="15">_xlfn.DAYS(A66, "6/13/2019")</f>
        <v>246</v>
      </c>
      <c r="C66" s="1" t="s">
        <v>7</v>
      </c>
      <c r="D66" s="1" t="s">
        <v>24</v>
      </c>
      <c r="E66" s="3" t="s">
        <v>49</v>
      </c>
      <c r="F66" t="s">
        <v>20</v>
      </c>
      <c r="G66" t="s">
        <v>16</v>
      </c>
      <c r="H66" t="str">
        <f t="shared" ref="H66:H129" si="16">IF(VALUE(LEFT($E66, 1))&gt;0, _xlfn.CONCAT("whr.CreateGame(players[""",$C66, """][0], players[""", $D66, """][0], WHResult.Player1Win, ", $B66, ");"), "")</f>
        <v>whr.CreateGame(players["J0k3r"][0], players["Giant"][0], WHResult.Player1Win, 246);</v>
      </c>
      <c r="I66" t="str">
        <f t="shared" ref="I66:I129" si="17">IF(VALUE(RIGHT($E66, 1))&gt;0, _xlfn.CONCAT("whr.CreateGame(players[""",$C66, """][0], players[""", $D66, """][0], WHResult.Player2Win, ", $B66, ");"), "")</f>
        <v>whr.CreateGame(players["J0k3r"][0], players["Giant"][0], WHResult.Player2Win, 246);</v>
      </c>
      <c r="J66" t="str">
        <f t="shared" ref="J66:J129" si="18">IF(VALUE(LEFT($E66, 1))&gt;1, _xlfn.CONCAT("whr.CreateGame(players[""",$C66, """][0], players[""", $D66, """][0], WHResult.Player1Win, ", $B66, ");"), "")</f>
        <v>whr.CreateGame(players["J0k3r"][0], players["Giant"][0], WHResult.Player1Win, 246);</v>
      </c>
      <c r="K66" t="str">
        <f t="shared" ref="K66:K129" si="19">IF(VALUE(RIGHT($E66, 1))&gt;1, _xlfn.CONCAT("whr.CreateGame(players[""",$C66, """][0], players[""", $D66, """][0], WHResult.Player2Win, ", $B66, ");"), "")</f>
        <v>whr.CreateGame(players["J0k3r"][0], players["Giant"][0], WHResult.Player2Win, 246);</v>
      </c>
      <c r="L66" t="str">
        <f t="shared" ref="L66:L129" si="20">IF(VALUE(LEFT($E66, 1))&gt;2, _xlfn.CONCAT("whr.CreateGame(players[""",$C66, """][0], players[""", $D66, """][0], WHResult.Player1Win, ", $B66, ");"), "")</f>
        <v>whr.CreateGame(players["J0k3r"][0], players["Giant"][0], WHResult.Player1Win, 246);</v>
      </c>
      <c r="M66" t="str">
        <f t="shared" ref="M66:M129" si="21">IF(VALUE(RIGHT($E66, 1))&gt;2, _xlfn.CONCAT("whr.CreateGame(players[""",$C66, """][0], players[""", $D66, """][0], WHResult.Player2Win, ", $B66, ");"), "")</f>
        <v/>
      </c>
      <c r="N66" t="str">
        <f t="shared" ref="N66:N129" si="22">IF(VALUE(LEFT($E66, 1))&gt;3, _xlfn.CONCAT("whr.CreateGame(players[""",$C66, """][0], players[""", $D66, """][0], WHResult.Player1Win, ", $B66, ");"), "")</f>
        <v>whr.CreateGame(players["J0k3r"][0], players["Giant"][0], WHResult.Player1Win, 246);</v>
      </c>
      <c r="O66" t="str">
        <f t="shared" ref="O66:O129" si="23">_xlfn.CONCAT("// ",$F66, " ", $G66)</f>
        <v>// Firestorm Cup '20 Gold Winners Final</v>
      </c>
      <c r="P66" t="str">
        <f t="shared" ref="P66:P129" si="24">IF(LEFT($E66,1)&gt;RIGHT($E66,1),_xlfn.CONCAT("players[""",$C66,"""][1]++; players[""",$D66,"""][2]++; ",""), "")</f>
        <v xml:space="preserve">players["J0k3r"][1]++; players["Giant"][2]++; </v>
      </c>
      <c r="Q66" t="str">
        <f t="shared" ref="Q66:Q129" si="25">_xlfn.CONCAT("players[""",$C66,"""][3] = players[""",$C66,"""][3] + ", LEFT($E66, 1), ";")</f>
        <v>players["J0k3r"][3] = players["J0k3r"][3] + 4;</v>
      </c>
      <c r="R66" t="str">
        <f t="shared" ref="R66:R129" si="26">_xlfn.CONCAT("players[""",$D66,"""][3] = players[""",$D66,"""][3] + ", RIGHT($E66, 1), ";")</f>
        <v>players["Giant"][3] = players["Giant"][3] + 2;</v>
      </c>
      <c r="S66" t="str">
        <f t="shared" ref="S66:S129" si="27">_xlfn.CONCAT("players[""",$C66,"""][4] = players[""",$C66,"""][4] + ", RIGHT($E66, 1), ";")</f>
        <v>players["J0k3r"][4] = players["J0k3r"][4] + 2;</v>
      </c>
      <c r="T66" t="str">
        <f t="shared" ref="T66:T129" si="28">_xlfn.CONCAT("players[""",$D66,"""][4] = players[""",$D66,"""][4] + ", LEFT($E66, 1), ";")</f>
        <v>players["Giant"][4] = players["Giant"][4] + 4;</v>
      </c>
      <c r="U66" t="str">
        <f t="shared" ref="U66:U129" si="29">O66</f>
        <v>// Firestorm Cup '20 Gold Winners Final</v>
      </c>
    </row>
    <row r="67" spans="1:21" x14ac:dyDescent="0.25">
      <c r="A67" s="2">
        <v>43876</v>
      </c>
      <c r="B67">
        <f t="shared" si="15"/>
        <v>247</v>
      </c>
      <c r="C67" s="1" t="s">
        <v>24</v>
      </c>
      <c r="D67" s="1" t="s">
        <v>29</v>
      </c>
      <c r="E67" s="3" t="s">
        <v>45</v>
      </c>
      <c r="F67" t="s">
        <v>20</v>
      </c>
      <c r="G67" t="s">
        <v>18</v>
      </c>
      <c r="H67" t="str">
        <f t="shared" si="16"/>
        <v>whr.CreateGame(players["Giant"][0], players["TkMoreira"][0], WHResult.Player1Win, 247);</v>
      </c>
      <c r="I67" t="str">
        <f t="shared" si="17"/>
        <v>whr.CreateGame(players["Giant"][0], players["TkMoreira"][0], WHResult.Player2Win, 247);</v>
      </c>
      <c r="J67" t="str">
        <f t="shared" si="18"/>
        <v>whr.CreateGame(players["Giant"][0], players["TkMoreira"][0], WHResult.Player1Win, 247);</v>
      </c>
      <c r="K67" t="str">
        <f t="shared" si="19"/>
        <v>whr.CreateGame(players["Giant"][0], players["TkMoreira"][0], WHResult.Player2Win, 247);</v>
      </c>
      <c r="L67" t="str">
        <f t="shared" si="20"/>
        <v>whr.CreateGame(players["Giant"][0], players["TkMoreira"][0], WHResult.Player1Win, 247);</v>
      </c>
      <c r="M67" t="str">
        <f t="shared" si="21"/>
        <v>whr.CreateGame(players["Giant"][0], players["TkMoreira"][0], WHResult.Player2Win, 247);</v>
      </c>
      <c r="N67" t="str">
        <f t="shared" si="22"/>
        <v>whr.CreateGame(players["Giant"][0], players["TkMoreira"][0], WHResult.Player1Win, 247);</v>
      </c>
      <c r="O67" t="str">
        <f t="shared" si="23"/>
        <v>// Firestorm Cup '20 Gold Losers Final</v>
      </c>
      <c r="P67" t="str">
        <f t="shared" si="24"/>
        <v xml:space="preserve">players["Giant"][1]++; players["TkMoreira"][2]++; </v>
      </c>
      <c r="Q67" t="str">
        <f t="shared" si="25"/>
        <v>players["Giant"][3] = players["Giant"][3] + 4;</v>
      </c>
      <c r="R67" t="str">
        <f t="shared" si="26"/>
        <v>players["TkMoreira"][3] = players["TkMoreira"][3] + 3;</v>
      </c>
      <c r="S67" t="str">
        <f t="shared" si="27"/>
        <v>players["Giant"][4] = players["Giant"][4] + 3;</v>
      </c>
      <c r="T67" t="str">
        <f t="shared" si="28"/>
        <v>players["TkMoreira"][4] = players["TkMoreira"][4] + 4;</v>
      </c>
      <c r="U67" t="str">
        <f t="shared" si="29"/>
        <v>// Firestorm Cup '20 Gold Losers Final</v>
      </c>
    </row>
    <row r="68" spans="1:21" x14ac:dyDescent="0.25">
      <c r="A68" s="2">
        <v>43877</v>
      </c>
      <c r="B68">
        <f t="shared" si="15"/>
        <v>248</v>
      </c>
      <c r="C68" s="1" t="s">
        <v>7</v>
      </c>
      <c r="D68" s="1" t="s">
        <v>24</v>
      </c>
      <c r="E68" s="3" t="s">
        <v>42</v>
      </c>
      <c r="F68" t="s">
        <v>20</v>
      </c>
      <c r="G68" t="s">
        <v>19</v>
      </c>
      <c r="H68" t="str">
        <f t="shared" si="16"/>
        <v>whr.CreateGame(players["J0k3r"][0], players["Giant"][0], WHResult.Player1Win, 248);</v>
      </c>
      <c r="I68" t="str">
        <f t="shared" si="17"/>
        <v/>
      </c>
      <c r="J68" t="str">
        <f t="shared" si="18"/>
        <v>whr.CreateGame(players["J0k3r"][0], players["Giant"][0], WHResult.Player1Win, 248);</v>
      </c>
      <c r="K68" t="str">
        <f t="shared" si="19"/>
        <v/>
      </c>
      <c r="L68" t="str">
        <f t="shared" si="20"/>
        <v>whr.CreateGame(players["J0k3r"][0], players["Giant"][0], WHResult.Player1Win, 248);</v>
      </c>
      <c r="M68" t="str">
        <f t="shared" si="21"/>
        <v/>
      </c>
      <c r="N68" t="str">
        <f t="shared" si="22"/>
        <v>whr.CreateGame(players["J0k3r"][0], players["Giant"][0], WHResult.Player1Win, 248);</v>
      </c>
      <c r="O68" t="str">
        <f t="shared" si="23"/>
        <v>// Firestorm Cup '20 Gold Grand Final</v>
      </c>
      <c r="P68" t="str">
        <f t="shared" si="24"/>
        <v xml:space="preserve">players["J0k3r"][1]++; players["Giant"][2]++; </v>
      </c>
      <c r="Q68" t="str">
        <f t="shared" si="25"/>
        <v>players["J0k3r"][3] = players["J0k3r"][3] + 4;</v>
      </c>
      <c r="R68" t="str">
        <f t="shared" si="26"/>
        <v>players["Giant"][3] = players["Giant"][3] + 0;</v>
      </c>
      <c r="S68" t="str">
        <f t="shared" si="27"/>
        <v>players["J0k3r"][4] = players["J0k3r"][4] + 0;</v>
      </c>
      <c r="T68" t="str">
        <f t="shared" si="28"/>
        <v>players["Giant"][4] = players["Giant"][4] + 4;</v>
      </c>
      <c r="U68" t="str">
        <f t="shared" si="29"/>
        <v>// Firestorm Cup '20 Gold Grand Final</v>
      </c>
    </row>
    <row r="69" spans="1:21" x14ac:dyDescent="0.25">
      <c r="A69" s="2">
        <v>43944</v>
      </c>
      <c r="B69">
        <f t="shared" si="15"/>
        <v>315</v>
      </c>
      <c r="C69" s="1" t="s">
        <v>35</v>
      </c>
      <c r="D69" s="1" t="s">
        <v>36</v>
      </c>
      <c r="E69" s="3" t="s">
        <v>41</v>
      </c>
      <c r="F69" t="s">
        <v>34</v>
      </c>
      <c r="G69" t="s">
        <v>12</v>
      </c>
      <c r="H69" t="str">
        <f t="shared" si="16"/>
        <v>whr.CreateGame(players["Ajmo1025"][0], players["Luso"][0], WHResult.Player1Win, 315);</v>
      </c>
      <c r="I69" t="str">
        <f t="shared" si="17"/>
        <v/>
      </c>
      <c r="J69" t="str">
        <f t="shared" si="18"/>
        <v>whr.CreateGame(players["Ajmo1025"][0], players["Luso"][0], WHResult.Player1Win, 315);</v>
      </c>
      <c r="K69" t="str">
        <f t="shared" si="19"/>
        <v/>
      </c>
      <c r="L69" t="str">
        <f t="shared" si="20"/>
        <v>whr.CreateGame(players["Ajmo1025"][0], players["Luso"][0], WHResult.Player1Win, 315);</v>
      </c>
      <c r="M69" t="str">
        <f t="shared" si="21"/>
        <v/>
      </c>
      <c r="N69" t="str">
        <f t="shared" si="22"/>
        <v/>
      </c>
      <c r="O69" t="str">
        <f t="shared" si="23"/>
        <v>// Diamond Cup '20 Group Stage</v>
      </c>
      <c r="P69" t="str">
        <f t="shared" si="24"/>
        <v xml:space="preserve">players["Ajmo1025"][1]++; players["Luso"][2]++; </v>
      </c>
      <c r="Q69" t="str">
        <f t="shared" si="25"/>
        <v>players["Ajmo1025"][3] = players["Ajmo1025"][3] + 3;</v>
      </c>
      <c r="R69" t="str">
        <f t="shared" si="26"/>
        <v>players["Luso"][3] = players["Luso"][3] + 0;</v>
      </c>
      <c r="S69" t="str">
        <f t="shared" si="27"/>
        <v>players["Ajmo1025"][4] = players["Ajmo1025"][4] + 0;</v>
      </c>
      <c r="T69" t="str">
        <f t="shared" si="28"/>
        <v>players["Luso"][4] = players["Luso"][4] + 3;</v>
      </c>
      <c r="U69" t="str">
        <f t="shared" si="29"/>
        <v>// Diamond Cup '20 Group Stage</v>
      </c>
    </row>
    <row r="70" spans="1:21" x14ac:dyDescent="0.25">
      <c r="A70" s="2">
        <v>43944</v>
      </c>
      <c r="B70">
        <f t="shared" si="15"/>
        <v>315</v>
      </c>
      <c r="C70" s="1" t="s">
        <v>29</v>
      </c>
      <c r="D70" s="1" t="s">
        <v>37</v>
      </c>
      <c r="E70" s="3" t="s">
        <v>44</v>
      </c>
      <c r="F70" t="s">
        <v>34</v>
      </c>
      <c r="G70" t="s">
        <v>12</v>
      </c>
      <c r="H70" t="str">
        <f t="shared" si="16"/>
        <v>whr.CreateGame(players["TkMoreira"][0], players["Jimboom"][0], WHResult.Player1Win, 315);</v>
      </c>
      <c r="I70" t="str">
        <f t="shared" si="17"/>
        <v>whr.CreateGame(players["TkMoreira"][0], players["Jimboom"][0], WHResult.Player2Win, 315);</v>
      </c>
      <c r="J70" t="str">
        <f t="shared" si="18"/>
        <v>whr.CreateGame(players["TkMoreira"][0], players["Jimboom"][0], WHResult.Player1Win, 315);</v>
      </c>
      <c r="K70" t="str">
        <f t="shared" si="19"/>
        <v/>
      </c>
      <c r="L70" t="str">
        <f t="shared" si="20"/>
        <v>whr.CreateGame(players["TkMoreira"][0], players["Jimboom"][0], WHResult.Player1Win, 315);</v>
      </c>
      <c r="M70" t="str">
        <f t="shared" si="21"/>
        <v/>
      </c>
      <c r="N70" t="str">
        <f t="shared" si="22"/>
        <v/>
      </c>
      <c r="O70" t="str">
        <f t="shared" si="23"/>
        <v>// Diamond Cup '20 Group Stage</v>
      </c>
      <c r="P70" t="str">
        <f t="shared" si="24"/>
        <v xml:space="preserve">players["TkMoreira"][1]++; players["Jimboom"][2]++; </v>
      </c>
      <c r="Q70" t="str">
        <f t="shared" si="25"/>
        <v>players["TkMoreira"][3] = players["TkMoreira"][3] + 3;</v>
      </c>
      <c r="R70" t="str">
        <f t="shared" si="26"/>
        <v>players["Jimboom"][3] = players["Jimboom"][3] + 1;</v>
      </c>
      <c r="S70" t="str">
        <f t="shared" si="27"/>
        <v>players["TkMoreira"][4] = players["TkMoreira"][4] + 1;</v>
      </c>
      <c r="T70" t="str">
        <f t="shared" si="28"/>
        <v>players["Jimboom"][4] = players["Jimboom"][4] + 3;</v>
      </c>
      <c r="U70" t="str">
        <f t="shared" si="29"/>
        <v>// Diamond Cup '20 Group Stage</v>
      </c>
    </row>
    <row r="71" spans="1:21" x14ac:dyDescent="0.25">
      <c r="A71" s="2">
        <v>43944</v>
      </c>
      <c r="B71">
        <f t="shared" si="15"/>
        <v>315</v>
      </c>
      <c r="C71" s="1" t="s">
        <v>21</v>
      </c>
      <c r="D71" s="1" t="s">
        <v>38</v>
      </c>
      <c r="E71" s="3" t="s">
        <v>41</v>
      </c>
      <c r="F71" t="s">
        <v>34</v>
      </c>
      <c r="G71" t="s">
        <v>12</v>
      </c>
      <c r="H71" t="str">
        <f t="shared" si="16"/>
        <v>whr.CreateGame(players["ImSpiker"][0], players["sigibua"][0], WHResult.Player1Win, 315);</v>
      </c>
      <c r="I71" t="str">
        <f t="shared" si="17"/>
        <v/>
      </c>
      <c r="J71" t="str">
        <f t="shared" si="18"/>
        <v>whr.CreateGame(players["ImSpiker"][0], players["sigibua"][0], WHResult.Player1Win, 315);</v>
      </c>
      <c r="K71" t="str">
        <f t="shared" si="19"/>
        <v/>
      </c>
      <c r="L71" t="str">
        <f t="shared" si="20"/>
        <v>whr.CreateGame(players["ImSpiker"][0], players["sigibua"][0], WHResult.Player1Win, 315);</v>
      </c>
      <c r="M71" t="str">
        <f t="shared" si="21"/>
        <v/>
      </c>
      <c r="N71" t="str">
        <f t="shared" si="22"/>
        <v/>
      </c>
      <c r="O71" t="str">
        <f t="shared" si="23"/>
        <v>// Diamond Cup '20 Group Stage</v>
      </c>
      <c r="P71" t="str">
        <f t="shared" si="24"/>
        <v xml:space="preserve">players["ImSpiker"][1]++; players["sigibua"][2]++; </v>
      </c>
      <c r="Q71" t="str">
        <f t="shared" si="25"/>
        <v>players["ImSpiker"][3] = players["ImSpiker"][3] + 3;</v>
      </c>
      <c r="R71" t="str">
        <f t="shared" si="26"/>
        <v>players["sigibua"][3] = players["sigibua"][3] + 0;</v>
      </c>
      <c r="S71" t="str">
        <f t="shared" si="27"/>
        <v>players["ImSpiker"][4] = players["ImSpiker"][4] + 0;</v>
      </c>
      <c r="T71" t="str">
        <f t="shared" si="28"/>
        <v>players["sigibua"][4] = players["sigibua"][4] + 3;</v>
      </c>
      <c r="U71" t="str">
        <f t="shared" si="29"/>
        <v>// Diamond Cup '20 Group Stage</v>
      </c>
    </row>
    <row r="72" spans="1:21" x14ac:dyDescent="0.25">
      <c r="A72" s="2">
        <v>43944</v>
      </c>
      <c r="B72">
        <f t="shared" si="15"/>
        <v>315</v>
      </c>
      <c r="C72" s="1" t="s">
        <v>39</v>
      </c>
      <c r="D72" s="1" t="s">
        <v>27</v>
      </c>
      <c r="E72" s="3" t="s">
        <v>41</v>
      </c>
      <c r="F72" t="s">
        <v>34</v>
      </c>
      <c r="G72" t="s">
        <v>12</v>
      </c>
      <c r="H72" t="str">
        <f t="shared" si="16"/>
        <v>whr.CreateGame(players["Kaz"][0], players["FB-Productions"][0], WHResult.Player1Win, 315);</v>
      </c>
      <c r="I72" t="str">
        <f t="shared" si="17"/>
        <v/>
      </c>
      <c r="J72" t="str">
        <f t="shared" si="18"/>
        <v>whr.CreateGame(players["Kaz"][0], players["FB-Productions"][0], WHResult.Player1Win, 315);</v>
      </c>
      <c r="K72" t="str">
        <f t="shared" si="19"/>
        <v/>
      </c>
      <c r="L72" t="str">
        <f t="shared" si="20"/>
        <v>whr.CreateGame(players["Kaz"][0], players["FB-Productions"][0], WHResult.Player1Win, 315);</v>
      </c>
      <c r="M72" t="str">
        <f t="shared" si="21"/>
        <v/>
      </c>
      <c r="N72" t="str">
        <f t="shared" si="22"/>
        <v/>
      </c>
      <c r="O72" t="str">
        <f t="shared" si="23"/>
        <v>// Diamond Cup '20 Group Stage</v>
      </c>
      <c r="P72" t="str">
        <f t="shared" si="24"/>
        <v xml:space="preserve">players["Kaz"][1]++; players["FB-Productions"][2]++; </v>
      </c>
      <c r="Q72" t="str">
        <f t="shared" si="25"/>
        <v>players["Kaz"][3] = players["Kaz"][3] + 3;</v>
      </c>
      <c r="R72" t="str">
        <f t="shared" si="26"/>
        <v>players["FB-Productions"][3] = players["FB-Productions"][3] + 0;</v>
      </c>
      <c r="S72" t="str">
        <f t="shared" si="27"/>
        <v>players["Kaz"][4] = players["Kaz"][4] + 0;</v>
      </c>
      <c r="T72" t="str">
        <f t="shared" si="28"/>
        <v>players["FB-Productions"][4] = players["FB-Productions"][4] + 3;</v>
      </c>
      <c r="U72" t="str">
        <f t="shared" si="29"/>
        <v>// Diamond Cup '20 Group Stage</v>
      </c>
    </row>
    <row r="73" spans="1:21" x14ac:dyDescent="0.25">
      <c r="A73" s="2">
        <v>43944</v>
      </c>
      <c r="B73">
        <f t="shared" si="15"/>
        <v>315</v>
      </c>
      <c r="C73" s="1" t="s">
        <v>29</v>
      </c>
      <c r="D73" s="1" t="s">
        <v>35</v>
      </c>
      <c r="E73" s="3" t="s">
        <v>41</v>
      </c>
      <c r="F73" t="s">
        <v>34</v>
      </c>
      <c r="G73" t="s">
        <v>12</v>
      </c>
      <c r="H73" t="str">
        <f t="shared" si="16"/>
        <v>whr.CreateGame(players["TkMoreira"][0], players["Ajmo1025"][0], WHResult.Player1Win, 315);</v>
      </c>
      <c r="I73" t="str">
        <f t="shared" si="17"/>
        <v/>
      </c>
      <c r="J73" t="str">
        <f t="shared" si="18"/>
        <v>whr.CreateGame(players["TkMoreira"][0], players["Ajmo1025"][0], WHResult.Player1Win, 315);</v>
      </c>
      <c r="K73" t="str">
        <f t="shared" si="19"/>
        <v/>
      </c>
      <c r="L73" t="str">
        <f t="shared" si="20"/>
        <v>whr.CreateGame(players["TkMoreira"][0], players["Ajmo1025"][0], WHResult.Player1Win, 315);</v>
      </c>
      <c r="M73" t="str">
        <f t="shared" si="21"/>
        <v/>
      </c>
      <c r="N73" t="str">
        <f t="shared" si="22"/>
        <v/>
      </c>
      <c r="O73" t="str">
        <f t="shared" si="23"/>
        <v>// Diamond Cup '20 Group Stage</v>
      </c>
      <c r="P73" t="str">
        <f t="shared" si="24"/>
        <v xml:space="preserve">players["TkMoreira"][1]++; players["Ajmo1025"][2]++; </v>
      </c>
      <c r="Q73" t="str">
        <f t="shared" si="25"/>
        <v>players["TkMoreira"][3] = players["TkMoreira"][3] + 3;</v>
      </c>
      <c r="R73" t="str">
        <f t="shared" si="26"/>
        <v>players["Ajmo1025"][3] = players["Ajmo1025"][3] + 0;</v>
      </c>
      <c r="S73" t="str">
        <f t="shared" si="27"/>
        <v>players["TkMoreira"][4] = players["TkMoreira"][4] + 0;</v>
      </c>
      <c r="T73" t="str">
        <f t="shared" si="28"/>
        <v>players["Ajmo1025"][4] = players["Ajmo1025"][4] + 3;</v>
      </c>
      <c r="U73" t="str">
        <f t="shared" si="29"/>
        <v>// Diamond Cup '20 Group Stage</v>
      </c>
    </row>
    <row r="74" spans="1:21" x14ac:dyDescent="0.25">
      <c r="A74" s="2">
        <v>43944</v>
      </c>
      <c r="B74">
        <f t="shared" si="15"/>
        <v>315</v>
      </c>
      <c r="C74" s="1" t="s">
        <v>21</v>
      </c>
      <c r="D74" s="1" t="s">
        <v>36</v>
      </c>
      <c r="E74" s="3" t="s">
        <v>41</v>
      </c>
      <c r="F74" t="s">
        <v>34</v>
      </c>
      <c r="G74" t="s">
        <v>12</v>
      </c>
      <c r="H74" t="str">
        <f t="shared" si="16"/>
        <v>whr.CreateGame(players["ImSpiker"][0], players["Luso"][0], WHResult.Player1Win, 315);</v>
      </c>
      <c r="I74" t="str">
        <f t="shared" si="17"/>
        <v/>
      </c>
      <c r="J74" t="str">
        <f t="shared" si="18"/>
        <v>whr.CreateGame(players["ImSpiker"][0], players["Luso"][0], WHResult.Player1Win, 315);</v>
      </c>
      <c r="K74" t="str">
        <f t="shared" si="19"/>
        <v/>
      </c>
      <c r="L74" t="str">
        <f t="shared" si="20"/>
        <v>whr.CreateGame(players["ImSpiker"][0], players["Luso"][0], WHResult.Player1Win, 315);</v>
      </c>
      <c r="M74" t="str">
        <f t="shared" si="21"/>
        <v/>
      </c>
      <c r="N74" t="str">
        <f t="shared" si="22"/>
        <v/>
      </c>
      <c r="O74" t="str">
        <f t="shared" si="23"/>
        <v>// Diamond Cup '20 Group Stage</v>
      </c>
      <c r="P74" t="str">
        <f t="shared" si="24"/>
        <v xml:space="preserve">players["ImSpiker"][1]++; players["Luso"][2]++; </v>
      </c>
      <c r="Q74" t="str">
        <f t="shared" si="25"/>
        <v>players["ImSpiker"][3] = players["ImSpiker"][3] + 3;</v>
      </c>
      <c r="R74" t="str">
        <f t="shared" si="26"/>
        <v>players["Luso"][3] = players["Luso"][3] + 0;</v>
      </c>
      <c r="S74" t="str">
        <f t="shared" si="27"/>
        <v>players["ImSpiker"][4] = players["ImSpiker"][4] + 0;</v>
      </c>
      <c r="T74" t="str">
        <f t="shared" si="28"/>
        <v>players["Luso"][4] = players["Luso"][4] + 3;</v>
      </c>
      <c r="U74" t="str">
        <f t="shared" si="29"/>
        <v>// Diamond Cup '20 Group Stage</v>
      </c>
    </row>
    <row r="75" spans="1:21" x14ac:dyDescent="0.25">
      <c r="A75" s="2">
        <v>43944</v>
      </c>
      <c r="B75">
        <f t="shared" si="15"/>
        <v>315</v>
      </c>
      <c r="C75" s="1" t="s">
        <v>39</v>
      </c>
      <c r="D75" s="1" t="s">
        <v>37</v>
      </c>
      <c r="E75" s="3" t="s">
        <v>41</v>
      </c>
      <c r="F75" t="s">
        <v>34</v>
      </c>
      <c r="G75" t="s">
        <v>12</v>
      </c>
      <c r="H75" t="str">
        <f t="shared" si="16"/>
        <v>whr.CreateGame(players["Kaz"][0], players["Jimboom"][0], WHResult.Player1Win, 315);</v>
      </c>
      <c r="I75" t="str">
        <f t="shared" si="17"/>
        <v/>
      </c>
      <c r="J75" t="str">
        <f t="shared" si="18"/>
        <v>whr.CreateGame(players["Kaz"][0], players["Jimboom"][0], WHResult.Player1Win, 315);</v>
      </c>
      <c r="K75" t="str">
        <f t="shared" si="19"/>
        <v/>
      </c>
      <c r="L75" t="str">
        <f t="shared" si="20"/>
        <v>whr.CreateGame(players["Kaz"][0], players["Jimboom"][0], WHResult.Player1Win, 315);</v>
      </c>
      <c r="M75" t="str">
        <f t="shared" si="21"/>
        <v/>
      </c>
      <c r="N75" t="str">
        <f t="shared" si="22"/>
        <v/>
      </c>
      <c r="O75" t="str">
        <f t="shared" si="23"/>
        <v>// Diamond Cup '20 Group Stage</v>
      </c>
      <c r="P75" t="str">
        <f t="shared" si="24"/>
        <v xml:space="preserve">players["Kaz"][1]++; players["Jimboom"][2]++; </v>
      </c>
      <c r="Q75" t="str">
        <f t="shared" si="25"/>
        <v>players["Kaz"][3] = players["Kaz"][3] + 3;</v>
      </c>
      <c r="R75" t="str">
        <f t="shared" si="26"/>
        <v>players["Jimboom"][3] = players["Jimboom"][3] + 0;</v>
      </c>
      <c r="S75" t="str">
        <f t="shared" si="27"/>
        <v>players["Kaz"][4] = players["Kaz"][4] + 0;</v>
      </c>
      <c r="T75" t="str">
        <f t="shared" si="28"/>
        <v>players["Jimboom"][4] = players["Jimboom"][4] + 3;</v>
      </c>
      <c r="U75" t="str">
        <f t="shared" si="29"/>
        <v>// Diamond Cup '20 Group Stage</v>
      </c>
    </row>
    <row r="76" spans="1:21" x14ac:dyDescent="0.25">
      <c r="A76" s="2">
        <v>43944</v>
      </c>
      <c r="B76">
        <f t="shared" si="15"/>
        <v>315</v>
      </c>
      <c r="C76" s="1" t="s">
        <v>27</v>
      </c>
      <c r="D76" s="1" t="s">
        <v>38</v>
      </c>
      <c r="E76" s="3" t="s">
        <v>41</v>
      </c>
      <c r="F76" t="s">
        <v>34</v>
      </c>
      <c r="G76" t="s">
        <v>12</v>
      </c>
      <c r="H76" t="str">
        <f t="shared" si="16"/>
        <v>whr.CreateGame(players["FB-Productions"][0], players["sigibua"][0], WHResult.Player1Win, 315);</v>
      </c>
      <c r="I76" t="str">
        <f t="shared" si="17"/>
        <v/>
      </c>
      <c r="J76" t="str">
        <f t="shared" si="18"/>
        <v>whr.CreateGame(players["FB-Productions"][0], players["sigibua"][0], WHResult.Player1Win, 315);</v>
      </c>
      <c r="K76" t="str">
        <f t="shared" si="19"/>
        <v/>
      </c>
      <c r="L76" t="str">
        <f t="shared" si="20"/>
        <v>whr.CreateGame(players["FB-Productions"][0], players["sigibua"][0], WHResult.Player1Win, 315);</v>
      </c>
      <c r="M76" t="str">
        <f t="shared" si="21"/>
        <v/>
      </c>
      <c r="N76" t="str">
        <f t="shared" si="22"/>
        <v/>
      </c>
      <c r="O76" t="str">
        <f t="shared" si="23"/>
        <v>// Diamond Cup '20 Group Stage</v>
      </c>
      <c r="P76" t="str">
        <f t="shared" si="24"/>
        <v xml:space="preserve">players["FB-Productions"][1]++; players["sigibua"][2]++; </v>
      </c>
      <c r="Q76" t="str">
        <f t="shared" si="25"/>
        <v>players["FB-Productions"][3] = players["FB-Productions"][3] + 3;</v>
      </c>
      <c r="R76" t="str">
        <f t="shared" si="26"/>
        <v>players["sigibua"][3] = players["sigibua"][3] + 0;</v>
      </c>
      <c r="S76" t="str">
        <f t="shared" si="27"/>
        <v>players["FB-Productions"][4] = players["FB-Productions"][4] + 0;</v>
      </c>
      <c r="T76" t="str">
        <f t="shared" si="28"/>
        <v>players["sigibua"][4] = players["sigibua"][4] + 3;</v>
      </c>
      <c r="U76" t="str">
        <f t="shared" si="29"/>
        <v>// Diamond Cup '20 Group Stage</v>
      </c>
    </row>
    <row r="77" spans="1:21" x14ac:dyDescent="0.25">
      <c r="A77" s="2">
        <v>43944</v>
      </c>
      <c r="B77">
        <f t="shared" si="15"/>
        <v>315</v>
      </c>
      <c r="C77" s="1" t="s">
        <v>21</v>
      </c>
      <c r="D77" s="1" t="s">
        <v>35</v>
      </c>
      <c r="E77" s="3" t="s">
        <v>44</v>
      </c>
      <c r="F77" t="s">
        <v>34</v>
      </c>
      <c r="G77" t="s">
        <v>12</v>
      </c>
      <c r="H77" t="str">
        <f t="shared" si="16"/>
        <v>whr.CreateGame(players["ImSpiker"][0], players["Ajmo1025"][0], WHResult.Player1Win, 315);</v>
      </c>
      <c r="I77" t="str">
        <f t="shared" si="17"/>
        <v>whr.CreateGame(players["ImSpiker"][0], players["Ajmo1025"][0], WHResult.Player2Win, 315);</v>
      </c>
      <c r="J77" t="str">
        <f t="shared" si="18"/>
        <v>whr.CreateGame(players["ImSpiker"][0], players["Ajmo1025"][0], WHResult.Player1Win, 315);</v>
      </c>
      <c r="K77" t="str">
        <f t="shared" si="19"/>
        <v/>
      </c>
      <c r="L77" t="str">
        <f t="shared" si="20"/>
        <v>whr.CreateGame(players["ImSpiker"][0], players["Ajmo1025"][0], WHResult.Player1Win, 315);</v>
      </c>
      <c r="M77" t="str">
        <f t="shared" si="21"/>
        <v/>
      </c>
      <c r="N77" t="str">
        <f t="shared" si="22"/>
        <v/>
      </c>
      <c r="O77" t="str">
        <f t="shared" si="23"/>
        <v>// Diamond Cup '20 Group Stage</v>
      </c>
      <c r="P77" t="str">
        <f t="shared" si="24"/>
        <v xml:space="preserve">players["ImSpiker"][1]++; players["Ajmo1025"][2]++; </v>
      </c>
      <c r="Q77" t="str">
        <f t="shared" si="25"/>
        <v>players["ImSpiker"][3] = players["ImSpiker"][3] + 3;</v>
      </c>
      <c r="R77" t="str">
        <f t="shared" si="26"/>
        <v>players["Ajmo1025"][3] = players["Ajmo1025"][3] + 1;</v>
      </c>
      <c r="S77" t="str">
        <f t="shared" si="27"/>
        <v>players["ImSpiker"][4] = players["ImSpiker"][4] + 1;</v>
      </c>
      <c r="T77" t="str">
        <f t="shared" si="28"/>
        <v>players["Ajmo1025"][4] = players["Ajmo1025"][4] + 3;</v>
      </c>
      <c r="U77" t="str">
        <f t="shared" si="29"/>
        <v>// Diamond Cup '20 Group Stage</v>
      </c>
    </row>
    <row r="78" spans="1:21" x14ac:dyDescent="0.25">
      <c r="A78" s="2">
        <v>43944</v>
      </c>
      <c r="B78">
        <f t="shared" si="15"/>
        <v>315</v>
      </c>
      <c r="C78" s="1" t="s">
        <v>39</v>
      </c>
      <c r="D78" s="1" t="s">
        <v>29</v>
      </c>
      <c r="E78" s="3" t="s">
        <v>43</v>
      </c>
      <c r="F78" t="s">
        <v>34</v>
      </c>
      <c r="G78" t="s">
        <v>12</v>
      </c>
      <c r="H78" t="str">
        <f t="shared" si="16"/>
        <v>whr.CreateGame(players["Kaz"][0], players["TkMoreira"][0], WHResult.Player1Win, 315);</v>
      </c>
      <c r="I78" t="str">
        <f t="shared" si="17"/>
        <v>whr.CreateGame(players["Kaz"][0], players["TkMoreira"][0], WHResult.Player2Win, 315);</v>
      </c>
      <c r="J78" t="str">
        <f t="shared" si="18"/>
        <v>whr.CreateGame(players["Kaz"][0], players["TkMoreira"][0], WHResult.Player1Win, 315);</v>
      </c>
      <c r="K78" t="str">
        <f t="shared" si="19"/>
        <v>whr.CreateGame(players["Kaz"][0], players["TkMoreira"][0], WHResult.Player2Win, 315);</v>
      </c>
      <c r="L78" t="str">
        <f t="shared" si="20"/>
        <v>whr.CreateGame(players["Kaz"][0], players["TkMoreira"][0], WHResult.Player1Win, 315);</v>
      </c>
      <c r="M78" t="str">
        <f t="shared" si="21"/>
        <v/>
      </c>
      <c r="N78" t="str">
        <f t="shared" si="22"/>
        <v/>
      </c>
      <c r="O78" t="str">
        <f t="shared" si="23"/>
        <v>// Diamond Cup '20 Group Stage</v>
      </c>
      <c r="P78" t="str">
        <f t="shared" si="24"/>
        <v xml:space="preserve">players["Kaz"][1]++; players["TkMoreira"][2]++; </v>
      </c>
      <c r="Q78" t="str">
        <f t="shared" si="25"/>
        <v>players["Kaz"][3] = players["Kaz"][3] + 3;</v>
      </c>
      <c r="R78" t="str">
        <f t="shared" si="26"/>
        <v>players["TkMoreira"][3] = players["TkMoreira"][3] + 2;</v>
      </c>
      <c r="S78" t="str">
        <f t="shared" si="27"/>
        <v>players["Kaz"][4] = players["Kaz"][4] + 2;</v>
      </c>
      <c r="T78" t="str">
        <f t="shared" si="28"/>
        <v>players["TkMoreira"][4] = players["TkMoreira"][4] + 3;</v>
      </c>
      <c r="U78" t="str">
        <f t="shared" si="29"/>
        <v>// Diamond Cup '20 Group Stage</v>
      </c>
    </row>
    <row r="79" spans="1:21" x14ac:dyDescent="0.25">
      <c r="A79" s="2">
        <v>43944</v>
      </c>
      <c r="B79">
        <f t="shared" si="15"/>
        <v>315</v>
      </c>
      <c r="C79" s="1" t="s">
        <v>27</v>
      </c>
      <c r="D79" s="1" t="s">
        <v>36</v>
      </c>
      <c r="E79" s="3" t="s">
        <v>41</v>
      </c>
      <c r="F79" t="s">
        <v>34</v>
      </c>
      <c r="G79" t="s">
        <v>12</v>
      </c>
      <c r="H79" t="str">
        <f t="shared" si="16"/>
        <v>whr.CreateGame(players["FB-Productions"][0], players["Luso"][0], WHResult.Player1Win, 315);</v>
      </c>
      <c r="I79" t="str">
        <f t="shared" si="17"/>
        <v/>
      </c>
      <c r="J79" t="str">
        <f t="shared" si="18"/>
        <v>whr.CreateGame(players["FB-Productions"][0], players["Luso"][0], WHResult.Player1Win, 315);</v>
      </c>
      <c r="K79" t="str">
        <f t="shared" si="19"/>
        <v/>
      </c>
      <c r="L79" t="str">
        <f t="shared" si="20"/>
        <v>whr.CreateGame(players["FB-Productions"][0], players["Luso"][0], WHResult.Player1Win, 315);</v>
      </c>
      <c r="M79" t="str">
        <f t="shared" si="21"/>
        <v/>
      </c>
      <c r="N79" t="str">
        <f t="shared" si="22"/>
        <v/>
      </c>
      <c r="O79" t="str">
        <f t="shared" si="23"/>
        <v>// Diamond Cup '20 Group Stage</v>
      </c>
      <c r="P79" t="str">
        <f t="shared" si="24"/>
        <v xml:space="preserve">players["FB-Productions"][1]++; players["Luso"][2]++; </v>
      </c>
      <c r="Q79" t="str">
        <f t="shared" si="25"/>
        <v>players["FB-Productions"][3] = players["FB-Productions"][3] + 3;</v>
      </c>
      <c r="R79" t="str">
        <f t="shared" si="26"/>
        <v>players["Luso"][3] = players["Luso"][3] + 0;</v>
      </c>
      <c r="S79" t="str">
        <f t="shared" si="27"/>
        <v>players["FB-Productions"][4] = players["FB-Productions"][4] + 0;</v>
      </c>
      <c r="T79" t="str">
        <f t="shared" si="28"/>
        <v>players["Luso"][4] = players["Luso"][4] + 3;</v>
      </c>
      <c r="U79" t="str">
        <f t="shared" si="29"/>
        <v>// Diamond Cup '20 Group Stage</v>
      </c>
    </row>
    <row r="80" spans="1:21" x14ac:dyDescent="0.25">
      <c r="A80" s="2">
        <v>43944</v>
      </c>
      <c r="B80">
        <f t="shared" si="15"/>
        <v>315</v>
      </c>
      <c r="C80" s="1" t="s">
        <v>38</v>
      </c>
      <c r="D80" s="1" t="s">
        <v>37</v>
      </c>
      <c r="E80" s="3" t="s">
        <v>41</v>
      </c>
      <c r="F80" t="s">
        <v>34</v>
      </c>
      <c r="G80" t="s">
        <v>12</v>
      </c>
      <c r="H80" t="str">
        <f t="shared" si="16"/>
        <v>whr.CreateGame(players["sigibua"][0], players["Jimboom"][0], WHResult.Player1Win, 315);</v>
      </c>
      <c r="I80" t="str">
        <f t="shared" si="17"/>
        <v/>
      </c>
      <c r="J80" t="str">
        <f t="shared" si="18"/>
        <v>whr.CreateGame(players["sigibua"][0], players["Jimboom"][0], WHResult.Player1Win, 315);</v>
      </c>
      <c r="K80" t="str">
        <f t="shared" si="19"/>
        <v/>
      </c>
      <c r="L80" t="str">
        <f t="shared" si="20"/>
        <v>whr.CreateGame(players["sigibua"][0], players["Jimboom"][0], WHResult.Player1Win, 315);</v>
      </c>
      <c r="M80" t="str">
        <f t="shared" si="21"/>
        <v/>
      </c>
      <c r="N80" t="str">
        <f t="shared" si="22"/>
        <v/>
      </c>
      <c r="O80" t="str">
        <f t="shared" si="23"/>
        <v>// Diamond Cup '20 Group Stage</v>
      </c>
      <c r="P80" t="str">
        <f t="shared" si="24"/>
        <v xml:space="preserve">players["sigibua"][1]++; players["Jimboom"][2]++; </v>
      </c>
      <c r="Q80" t="str">
        <f t="shared" si="25"/>
        <v>players["sigibua"][3] = players["sigibua"][3] + 3;</v>
      </c>
      <c r="R80" t="str">
        <f t="shared" si="26"/>
        <v>players["Jimboom"][3] = players["Jimboom"][3] + 0;</v>
      </c>
      <c r="S80" t="str">
        <f t="shared" si="27"/>
        <v>players["sigibua"][4] = players["sigibua"][4] + 0;</v>
      </c>
      <c r="T80" t="str">
        <f t="shared" si="28"/>
        <v>players["Jimboom"][4] = players["Jimboom"][4] + 3;</v>
      </c>
      <c r="U80" t="str">
        <f t="shared" si="29"/>
        <v>// Diamond Cup '20 Group Stage</v>
      </c>
    </row>
    <row r="81" spans="1:21" x14ac:dyDescent="0.25">
      <c r="A81" s="2">
        <v>43944</v>
      </c>
      <c r="B81">
        <f t="shared" si="15"/>
        <v>315</v>
      </c>
      <c r="C81" s="1" t="s">
        <v>39</v>
      </c>
      <c r="D81" s="1" t="s">
        <v>35</v>
      </c>
      <c r="E81" s="3" t="s">
        <v>44</v>
      </c>
      <c r="F81" t="s">
        <v>34</v>
      </c>
      <c r="G81" t="s">
        <v>12</v>
      </c>
      <c r="H81" t="str">
        <f t="shared" si="16"/>
        <v>whr.CreateGame(players["Kaz"][0], players["Ajmo1025"][0], WHResult.Player1Win, 315);</v>
      </c>
      <c r="I81" t="str">
        <f t="shared" si="17"/>
        <v>whr.CreateGame(players["Kaz"][0], players["Ajmo1025"][0], WHResult.Player2Win, 315);</v>
      </c>
      <c r="J81" t="str">
        <f t="shared" si="18"/>
        <v>whr.CreateGame(players["Kaz"][0], players["Ajmo1025"][0], WHResult.Player1Win, 315);</v>
      </c>
      <c r="K81" t="str">
        <f t="shared" si="19"/>
        <v/>
      </c>
      <c r="L81" t="str">
        <f t="shared" si="20"/>
        <v>whr.CreateGame(players["Kaz"][0], players["Ajmo1025"][0], WHResult.Player1Win, 315);</v>
      </c>
      <c r="M81" t="str">
        <f t="shared" si="21"/>
        <v/>
      </c>
      <c r="N81" t="str">
        <f t="shared" si="22"/>
        <v/>
      </c>
      <c r="O81" t="str">
        <f t="shared" si="23"/>
        <v>// Diamond Cup '20 Group Stage</v>
      </c>
      <c r="P81" t="str">
        <f t="shared" si="24"/>
        <v xml:space="preserve">players["Kaz"][1]++; players["Ajmo1025"][2]++; </v>
      </c>
      <c r="Q81" t="str">
        <f t="shared" si="25"/>
        <v>players["Kaz"][3] = players["Kaz"][3] + 3;</v>
      </c>
      <c r="R81" t="str">
        <f t="shared" si="26"/>
        <v>players["Ajmo1025"][3] = players["Ajmo1025"][3] + 1;</v>
      </c>
      <c r="S81" t="str">
        <f t="shared" si="27"/>
        <v>players["Kaz"][4] = players["Kaz"][4] + 1;</v>
      </c>
      <c r="T81" t="str">
        <f t="shared" si="28"/>
        <v>players["Ajmo1025"][4] = players["Ajmo1025"][4] + 3;</v>
      </c>
      <c r="U81" t="str">
        <f t="shared" si="29"/>
        <v>// Diamond Cup '20 Group Stage</v>
      </c>
    </row>
    <row r="82" spans="1:21" x14ac:dyDescent="0.25">
      <c r="A82" s="2">
        <v>43944</v>
      </c>
      <c r="B82">
        <f t="shared" si="15"/>
        <v>315</v>
      </c>
      <c r="C82" s="1" t="s">
        <v>21</v>
      </c>
      <c r="D82" s="1" t="s">
        <v>27</v>
      </c>
      <c r="E82" s="3" t="s">
        <v>41</v>
      </c>
      <c r="F82" t="s">
        <v>34</v>
      </c>
      <c r="G82" t="s">
        <v>12</v>
      </c>
      <c r="H82" t="str">
        <f t="shared" si="16"/>
        <v>whr.CreateGame(players["ImSpiker"][0], players["FB-Productions"][0], WHResult.Player1Win, 315);</v>
      </c>
      <c r="I82" t="str">
        <f t="shared" si="17"/>
        <v/>
      </c>
      <c r="J82" t="str">
        <f t="shared" si="18"/>
        <v>whr.CreateGame(players["ImSpiker"][0], players["FB-Productions"][0], WHResult.Player1Win, 315);</v>
      </c>
      <c r="K82" t="str">
        <f t="shared" si="19"/>
        <v/>
      </c>
      <c r="L82" t="str">
        <f t="shared" si="20"/>
        <v>whr.CreateGame(players["ImSpiker"][0], players["FB-Productions"][0], WHResult.Player1Win, 315);</v>
      </c>
      <c r="M82" t="str">
        <f t="shared" si="21"/>
        <v/>
      </c>
      <c r="N82" t="str">
        <f t="shared" si="22"/>
        <v/>
      </c>
      <c r="O82" t="str">
        <f t="shared" si="23"/>
        <v>// Diamond Cup '20 Group Stage</v>
      </c>
      <c r="P82" t="str">
        <f t="shared" si="24"/>
        <v xml:space="preserve">players["ImSpiker"][1]++; players["FB-Productions"][2]++; </v>
      </c>
      <c r="Q82" t="str">
        <f t="shared" si="25"/>
        <v>players["ImSpiker"][3] = players["ImSpiker"][3] + 3;</v>
      </c>
      <c r="R82" t="str">
        <f t="shared" si="26"/>
        <v>players["FB-Productions"][3] = players["FB-Productions"][3] + 0;</v>
      </c>
      <c r="S82" t="str">
        <f t="shared" si="27"/>
        <v>players["ImSpiker"][4] = players["ImSpiker"][4] + 0;</v>
      </c>
      <c r="T82" t="str">
        <f t="shared" si="28"/>
        <v>players["FB-Productions"][4] = players["FB-Productions"][4] + 3;</v>
      </c>
      <c r="U82" t="str">
        <f t="shared" si="29"/>
        <v>// Diamond Cup '20 Group Stage</v>
      </c>
    </row>
    <row r="83" spans="1:21" x14ac:dyDescent="0.25">
      <c r="A83" s="2">
        <v>43944</v>
      </c>
      <c r="B83">
        <f t="shared" si="15"/>
        <v>315</v>
      </c>
      <c r="C83" s="1" t="s">
        <v>29</v>
      </c>
      <c r="D83" s="1" t="s">
        <v>38</v>
      </c>
      <c r="E83" s="3" t="s">
        <v>41</v>
      </c>
      <c r="F83" t="s">
        <v>34</v>
      </c>
      <c r="G83" t="s">
        <v>12</v>
      </c>
      <c r="H83" t="str">
        <f t="shared" si="16"/>
        <v>whr.CreateGame(players["TkMoreira"][0], players["sigibua"][0], WHResult.Player1Win, 315);</v>
      </c>
      <c r="I83" t="str">
        <f t="shared" si="17"/>
        <v/>
      </c>
      <c r="J83" t="str">
        <f t="shared" si="18"/>
        <v>whr.CreateGame(players["TkMoreira"][0], players["sigibua"][0], WHResult.Player1Win, 315);</v>
      </c>
      <c r="K83" t="str">
        <f t="shared" si="19"/>
        <v/>
      </c>
      <c r="L83" t="str">
        <f t="shared" si="20"/>
        <v>whr.CreateGame(players["TkMoreira"][0], players["sigibua"][0], WHResult.Player1Win, 315);</v>
      </c>
      <c r="M83" t="str">
        <f t="shared" si="21"/>
        <v/>
      </c>
      <c r="N83" t="str">
        <f t="shared" si="22"/>
        <v/>
      </c>
      <c r="O83" t="str">
        <f t="shared" si="23"/>
        <v>// Diamond Cup '20 Group Stage</v>
      </c>
      <c r="P83" t="str">
        <f t="shared" si="24"/>
        <v xml:space="preserve">players["TkMoreira"][1]++; players["sigibua"][2]++; </v>
      </c>
      <c r="Q83" t="str">
        <f t="shared" si="25"/>
        <v>players["TkMoreira"][3] = players["TkMoreira"][3] + 3;</v>
      </c>
      <c r="R83" t="str">
        <f t="shared" si="26"/>
        <v>players["sigibua"][3] = players["sigibua"][3] + 0;</v>
      </c>
      <c r="S83" t="str">
        <f t="shared" si="27"/>
        <v>players["TkMoreira"][4] = players["TkMoreira"][4] + 0;</v>
      </c>
      <c r="T83" t="str">
        <f t="shared" si="28"/>
        <v>players["sigibua"][4] = players["sigibua"][4] + 3;</v>
      </c>
      <c r="U83" t="str">
        <f t="shared" si="29"/>
        <v>// Diamond Cup '20 Group Stage</v>
      </c>
    </row>
    <row r="84" spans="1:21" x14ac:dyDescent="0.25">
      <c r="A84" s="2">
        <v>43944</v>
      </c>
      <c r="B84">
        <f t="shared" si="15"/>
        <v>315</v>
      </c>
      <c r="C84" s="1" t="s">
        <v>36</v>
      </c>
      <c r="D84" s="1" t="s">
        <v>37</v>
      </c>
      <c r="E84" s="3" t="s">
        <v>41</v>
      </c>
      <c r="F84" t="s">
        <v>34</v>
      </c>
      <c r="G84" t="s">
        <v>12</v>
      </c>
      <c r="H84" t="str">
        <f t="shared" si="16"/>
        <v>whr.CreateGame(players["Luso"][0], players["Jimboom"][0], WHResult.Player1Win, 315);</v>
      </c>
      <c r="I84" t="str">
        <f t="shared" si="17"/>
        <v/>
      </c>
      <c r="J84" t="str">
        <f t="shared" si="18"/>
        <v>whr.CreateGame(players["Luso"][0], players["Jimboom"][0], WHResult.Player1Win, 315);</v>
      </c>
      <c r="K84" t="str">
        <f t="shared" si="19"/>
        <v/>
      </c>
      <c r="L84" t="str">
        <f t="shared" si="20"/>
        <v>whr.CreateGame(players["Luso"][0], players["Jimboom"][0], WHResult.Player1Win, 315);</v>
      </c>
      <c r="M84" t="str">
        <f t="shared" si="21"/>
        <v/>
      </c>
      <c r="N84" t="str">
        <f t="shared" si="22"/>
        <v/>
      </c>
      <c r="O84" t="str">
        <f t="shared" si="23"/>
        <v>// Diamond Cup '20 Group Stage</v>
      </c>
      <c r="P84" t="str">
        <f t="shared" si="24"/>
        <v xml:space="preserve">players["Luso"][1]++; players["Jimboom"][2]++; </v>
      </c>
      <c r="Q84" t="str">
        <f t="shared" si="25"/>
        <v>players["Luso"][3] = players["Luso"][3] + 3;</v>
      </c>
      <c r="R84" t="str">
        <f t="shared" si="26"/>
        <v>players["Jimboom"][3] = players["Jimboom"][3] + 0;</v>
      </c>
      <c r="S84" t="str">
        <f t="shared" si="27"/>
        <v>players["Luso"][4] = players["Luso"][4] + 0;</v>
      </c>
      <c r="T84" t="str">
        <f t="shared" si="28"/>
        <v>players["Jimboom"][4] = players["Jimboom"][4] + 3;</v>
      </c>
      <c r="U84" t="str">
        <f t="shared" si="29"/>
        <v>// Diamond Cup '20 Group Stage</v>
      </c>
    </row>
    <row r="85" spans="1:21" x14ac:dyDescent="0.25">
      <c r="A85" s="2">
        <v>43944</v>
      </c>
      <c r="B85">
        <f t="shared" si="15"/>
        <v>315</v>
      </c>
      <c r="C85" s="1" t="s">
        <v>35</v>
      </c>
      <c r="D85" s="1" t="s">
        <v>27</v>
      </c>
      <c r="E85" s="3" t="s">
        <v>44</v>
      </c>
      <c r="F85" t="s">
        <v>34</v>
      </c>
      <c r="G85" t="s">
        <v>12</v>
      </c>
      <c r="H85" t="str">
        <f t="shared" si="16"/>
        <v>whr.CreateGame(players["Ajmo1025"][0], players["FB-Productions"][0], WHResult.Player1Win, 315);</v>
      </c>
      <c r="I85" t="str">
        <f t="shared" si="17"/>
        <v>whr.CreateGame(players["Ajmo1025"][0], players["FB-Productions"][0], WHResult.Player2Win, 315);</v>
      </c>
      <c r="J85" t="str">
        <f t="shared" si="18"/>
        <v>whr.CreateGame(players["Ajmo1025"][0], players["FB-Productions"][0], WHResult.Player1Win, 315);</v>
      </c>
      <c r="K85" t="str">
        <f t="shared" si="19"/>
        <v/>
      </c>
      <c r="L85" t="str">
        <f t="shared" si="20"/>
        <v>whr.CreateGame(players["Ajmo1025"][0], players["FB-Productions"][0], WHResult.Player1Win, 315);</v>
      </c>
      <c r="M85" t="str">
        <f t="shared" si="21"/>
        <v/>
      </c>
      <c r="N85" t="str">
        <f t="shared" si="22"/>
        <v/>
      </c>
      <c r="O85" t="str">
        <f t="shared" si="23"/>
        <v>// Diamond Cup '20 Group Stage</v>
      </c>
      <c r="P85" t="str">
        <f t="shared" si="24"/>
        <v xml:space="preserve">players["Ajmo1025"][1]++; players["FB-Productions"][2]++; </v>
      </c>
      <c r="Q85" t="str">
        <f t="shared" si="25"/>
        <v>players["Ajmo1025"][3] = players["Ajmo1025"][3] + 3;</v>
      </c>
      <c r="R85" t="str">
        <f t="shared" si="26"/>
        <v>players["FB-Productions"][3] = players["FB-Productions"][3] + 1;</v>
      </c>
      <c r="S85" t="str">
        <f t="shared" si="27"/>
        <v>players["Ajmo1025"][4] = players["Ajmo1025"][4] + 1;</v>
      </c>
      <c r="T85" t="str">
        <f t="shared" si="28"/>
        <v>players["FB-Productions"][4] = players["FB-Productions"][4] + 3;</v>
      </c>
      <c r="U85" t="str">
        <f t="shared" si="29"/>
        <v>// Diamond Cup '20 Group Stage</v>
      </c>
    </row>
    <row r="86" spans="1:21" x14ac:dyDescent="0.25">
      <c r="A86" s="2">
        <v>43944</v>
      </c>
      <c r="B86">
        <f t="shared" si="15"/>
        <v>315</v>
      </c>
      <c r="C86" s="1" t="s">
        <v>39</v>
      </c>
      <c r="D86" s="1" t="s">
        <v>38</v>
      </c>
      <c r="E86" s="3" t="s">
        <v>41</v>
      </c>
      <c r="F86" t="s">
        <v>34</v>
      </c>
      <c r="G86" t="s">
        <v>12</v>
      </c>
      <c r="H86" t="str">
        <f t="shared" si="16"/>
        <v>whr.CreateGame(players["Kaz"][0], players["sigibua"][0], WHResult.Player1Win, 315);</v>
      </c>
      <c r="I86" t="str">
        <f t="shared" si="17"/>
        <v/>
      </c>
      <c r="J86" t="str">
        <f t="shared" si="18"/>
        <v>whr.CreateGame(players["Kaz"][0], players["sigibua"][0], WHResult.Player1Win, 315);</v>
      </c>
      <c r="K86" t="str">
        <f t="shared" si="19"/>
        <v/>
      </c>
      <c r="L86" t="str">
        <f t="shared" si="20"/>
        <v>whr.CreateGame(players["Kaz"][0], players["sigibua"][0], WHResult.Player1Win, 315);</v>
      </c>
      <c r="M86" t="str">
        <f t="shared" si="21"/>
        <v/>
      </c>
      <c r="N86" t="str">
        <f t="shared" si="22"/>
        <v/>
      </c>
      <c r="O86" t="str">
        <f t="shared" si="23"/>
        <v>// Diamond Cup '20 Group Stage</v>
      </c>
      <c r="P86" t="str">
        <f t="shared" si="24"/>
        <v xml:space="preserve">players["Kaz"][1]++; players["sigibua"][2]++; </v>
      </c>
      <c r="Q86" t="str">
        <f t="shared" si="25"/>
        <v>players["Kaz"][3] = players["Kaz"][3] + 3;</v>
      </c>
      <c r="R86" t="str">
        <f t="shared" si="26"/>
        <v>players["sigibua"][3] = players["sigibua"][3] + 0;</v>
      </c>
      <c r="S86" t="str">
        <f t="shared" si="27"/>
        <v>players["Kaz"][4] = players["Kaz"][4] + 0;</v>
      </c>
      <c r="T86" t="str">
        <f t="shared" si="28"/>
        <v>players["sigibua"][4] = players["sigibua"][4] + 3;</v>
      </c>
      <c r="U86" t="str">
        <f t="shared" si="29"/>
        <v>// Diamond Cup '20 Group Stage</v>
      </c>
    </row>
    <row r="87" spans="1:21" x14ac:dyDescent="0.25">
      <c r="A87" s="2">
        <v>43944</v>
      </c>
      <c r="B87">
        <f t="shared" si="15"/>
        <v>315</v>
      </c>
      <c r="C87" s="1" t="s">
        <v>21</v>
      </c>
      <c r="D87" s="1" t="s">
        <v>37</v>
      </c>
      <c r="E87" s="3" t="s">
        <v>41</v>
      </c>
      <c r="F87" t="s">
        <v>34</v>
      </c>
      <c r="G87" t="s">
        <v>12</v>
      </c>
      <c r="H87" t="str">
        <f t="shared" si="16"/>
        <v>whr.CreateGame(players["ImSpiker"][0], players["Jimboom"][0], WHResult.Player1Win, 315);</v>
      </c>
      <c r="I87" t="str">
        <f t="shared" si="17"/>
        <v/>
      </c>
      <c r="J87" t="str">
        <f t="shared" si="18"/>
        <v>whr.CreateGame(players["ImSpiker"][0], players["Jimboom"][0], WHResult.Player1Win, 315);</v>
      </c>
      <c r="K87" t="str">
        <f t="shared" si="19"/>
        <v/>
      </c>
      <c r="L87" t="str">
        <f t="shared" si="20"/>
        <v>whr.CreateGame(players["ImSpiker"][0], players["Jimboom"][0], WHResult.Player1Win, 315);</v>
      </c>
      <c r="M87" t="str">
        <f t="shared" si="21"/>
        <v/>
      </c>
      <c r="N87" t="str">
        <f t="shared" si="22"/>
        <v/>
      </c>
      <c r="O87" t="str">
        <f t="shared" si="23"/>
        <v>// Diamond Cup '20 Group Stage</v>
      </c>
      <c r="P87" t="str">
        <f t="shared" si="24"/>
        <v xml:space="preserve">players["ImSpiker"][1]++; players["Jimboom"][2]++; </v>
      </c>
      <c r="Q87" t="str">
        <f t="shared" si="25"/>
        <v>players["ImSpiker"][3] = players["ImSpiker"][3] + 3;</v>
      </c>
      <c r="R87" t="str">
        <f t="shared" si="26"/>
        <v>players["Jimboom"][3] = players["Jimboom"][3] + 0;</v>
      </c>
      <c r="S87" t="str">
        <f t="shared" si="27"/>
        <v>players["ImSpiker"][4] = players["ImSpiker"][4] + 0;</v>
      </c>
      <c r="T87" t="str">
        <f t="shared" si="28"/>
        <v>players["Jimboom"][4] = players["Jimboom"][4] + 3;</v>
      </c>
      <c r="U87" t="str">
        <f t="shared" si="29"/>
        <v>// Diamond Cup '20 Group Stage</v>
      </c>
    </row>
    <row r="88" spans="1:21" x14ac:dyDescent="0.25">
      <c r="A88" s="2">
        <v>43944</v>
      </c>
      <c r="B88">
        <f t="shared" si="15"/>
        <v>315</v>
      </c>
      <c r="C88" s="1" t="s">
        <v>29</v>
      </c>
      <c r="D88" s="1" t="s">
        <v>36</v>
      </c>
      <c r="E88" s="3" t="s">
        <v>41</v>
      </c>
      <c r="F88" t="s">
        <v>34</v>
      </c>
      <c r="G88" t="s">
        <v>12</v>
      </c>
      <c r="H88" t="str">
        <f t="shared" si="16"/>
        <v>whr.CreateGame(players["TkMoreira"][0], players["Luso"][0], WHResult.Player1Win, 315);</v>
      </c>
      <c r="I88" t="str">
        <f t="shared" si="17"/>
        <v/>
      </c>
      <c r="J88" t="str">
        <f t="shared" si="18"/>
        <v>whr.CreateGame(players["TkMoreira"][0], players["Luso"][0], WHResult.Player1Win, 315);</v>
      </c>
      <c r="K88" t="str">
        <f t="shared" si="19"/>
        <v/>
      </c>
      <c r="L88" t="str">
        <f t="shared" si="20"/>
        <v>whr.CreateGame(players["TkMoreira"][0], players["Luso"][0], WHResult.Player1Win, 315);</v>
      </c>
      <c r="M88" t="str">
        <f t="shared" si="21"/>
        <v/>
      </c>
      <c r="N88" t="str">
        <f t="shared" si="22"/>
        <v/>
      </c>
      <c r="O88" t="str">
        <f t="shared" si="23"/>
        <v>// Diamond Cup '20 Group Stage</v>
      </c>
      <c r="P88" t="str">
        <f t="shared" si="24"/>
        <v xml:space="preserve">players["TkMoreira"][1]++; players["Luso"][2]++; </v>
      </c>
      <c r="Q88" t="str">
        <f t="shared" si="25"/>
        <v>players["TkMoreira"][3] = players["TkMoreira"][3] + 3;</v>
      </c>
      <c r="R88" t="str">
        <f t="shared" si="26"/>
        <v>players["Luso"][3] = players["Luso"][3] + 0;</v>
      </c>
      <c r="S88" t="str">
        <f t="shared" si="27"/>
        <v>players["TkMoreira"][4] = players["TkMoreira"][4] + 0;</v>
      </c>
      <c r="T88" t="str">
        <f t="shared" si="28"/>
        <v>players["Luso"][4] = players["Luso"][4] + 3;</v>
      </c>
      <c r="U88" t="str">
        <f t="shared" si="29"/>
        <v>// Diamond Cup '20 Group Stage</v>
      </c>
    </row>
    <row r="89" spans="1:21" x14ac:dyDescent="0.25">
      <c r="A89" s="2">
        <v>43944</v>
      </c>
      <c r="B89">
        <f t="shared" si="15"/>
        <v>315</v>
      </c>
      <c r="C89" s="1" t="s">
        <v>35</v>
      </c>
      <c r="D89" s="1" t="s">
        <v>38</v>
      </c>
      <c r="E89" s="3" t="s">
        <v>41</v>
      </c>
      <c r="F89" t="s">
        <v>34</v>
      </c>
      <c r="G89" t="s">
        <v>12</v>
      </c>
      <c r="H89" t="str">
        <f t="shared" si="16"/>
        <v>whr.CreateGame(players["Ajmo1025"][0], players["sigibua"][0], WHResult.Player1Win, 315);</v>
      </c>
      <c r="I89" t="str">
        <f t="shared" si="17"/>
        <v/>
      </c>
      <c r="J89" t="str">
        <f t="shared" si="18"/>
        <v>whr.CreateGame(players["Ajmo1025"][0], players["sigibua"][0], WHResult.Player1Win, 315);</v>
      </c>
      <c r="K89" t="str">
        <f t="shared" si="19"/>
        <v/>
      </c>
      <c r="L89" t="str">
        <f t="shared" si="20"/>
        <v>whr.CreateGame(players["Ajmo1025"][0], players["sigibua"][0], WHResult.Player1Win, 315);</v>
      </c>
      <c r="M89" t="str">
        <f t="shared" si="21"/>
        <v/>
      </c>
      <c r="N89" t="str">
        <f t="shared" si="22"/>
        <v/>
      </c>
      <c r="O89" t="str">
        <f t="shared" si="23"/>
        <v>// Diamond Cup '20 Group Stage</v>
      </c>
      <c r="P89" t="str">
        <f t="shared" si="24"/>
        <v xml:space="preserve">players["Ajmo1025"][1]++; players["sigibua"][2]++; </v>
      </c>
      <c r="Q89" t="str">
        <f t="shared" si="25"/>
        <v>players["Ajmo1025"][3] = players["Ajmo1025"][3] + 3;</v>
      </c>
      <c r="R89" t="str">
        <f t="shared" si="26"/>
        <v>players["sigibua"][3] = players["sigibua"][3] + 0;</v>
      </c>
      <c r="S89" t="str">
        <f t="shared" si="27"/>
        <v>players["Ajmo1025"][4] = players["Ajmo1025"][4] + 0;</v>
      </c>
      <c r="T89" t="str">
        <f t="shared" si="28"/>
        <v>players["sigibua"][4] = players["sigibua"][4] + 3;</v>
      </c>
      <c r="U89" t="str">
        <f t="shared" si="29"/>
        <v>// Diamond Cup '20 Group Stage</v>
      </c>
    </row>
    <row r="90" spans="1:21" x14ac:dyDescent="0.25">
      <c r="A90" s="2">
        <v>43944</v>
      </c>
      <c r="B90">
        <f t="shared" si="15"/>
        <v>315</v>
      </c>
      <c r="C90" s="1" t="s">
        <v>27</v>
      </c>
      <c r="D90" s="1" t="s">
        <v>37</v>
      </c>
      <c r="E90" s="3" t="s">
        <v>41</v>
      </c>
      <c r="F90" t="s">
        <v>34</v>
      </c>
      <c r="G90" t="s">
        <v>12</v>
      </c>
      <c r="H90" t="str">
        <f t="shared" si="16"/>
        <v>whr.CreateGame(players["FB-Productions"][0], players["Jimboom"][0], WHResult.Player1Win, 315);</v>
      </c>
      <c r="I90" t="str">
        <f t="shared" si="17"/>
        <v/>
      </c>
      <c r="J90" t="str">
        <f t="shared" si="18"/>
        <v>whr.CreateGame(players["FB-Productions"][0], players["Jimboom"][0], WHResult.Player1Win, 315);</v>
      </c>
      <c r="K90" t="str">
        <f t="shared" si="19"/>
        <v/>
      </c>
      <c r="L90" t="str">
        <f t="shared" si="20"/>
        <v>whr.CreateGame(players["FB-Productions"][0], players["Jimboom"][0], WHResult.Player1Win, 315);</v>
      </c>
      <c r="M90" t="str">
        <f t="shared" si="21"/>
        <v/>
      </c>
      <c r="N90" t="str">
        <f t="shared" si="22"/>
        <v/>
      </c>
      <c r="O90" t="str">
        <f t="shared" si="23"/>
        <v>// Diamond Cup '20 Group Stage</v>
      </c>
      <c r="P90" t="str">
        <f t="shared" si="24"/>
        <v xml:space="preserve">players["FB-Productions"][1]++; players["Jimboom"][2]++; </v>
      </c>
      <c r="Q90" t="str">
        <f t="shared" si="25"/>
        <v>players["FB-Productions"][3] = players["FB-Productions"][3] + 3;</v>
      </c>
      <c r="R90" t="str">
        <f t="shared" si="26"/>
        <v>players["Jimboom"][3] = players["Jimboom"][3] + 0;</v>
      </c>
      <c r="S90" t="str">
        <f t="shared" si="27"/>
        <v>players["FB-Productions"][4] = players["FB-Productions"][4] + 0;</v>
      </c>
      <c r="T90" t="str">
        <f t="shared" si="28"/>
        <v>players["Jimboom"][4] = players["Jimboom"][4] + 3;</v>
      </c>
      <c r="U90" t="str">
        <f t="shared" si="29"/>
        <v>// Diamond Cup '20 Group Stage</v>
      </c>
    </row>
    <row r="91" spans="1:21" x14ac:dyDescent="0.25">
      <c r="A91" s="2">
        <v>43944</v>
      </c>
      <c r="B91">
        <f t="shared" si="15"/>
        <v>315</v>
      </c>
      <c r="C91" s="1" t="s">
        <v>39</v>
      </c>
      <c r="D91" s="1" t="s">
        <v>36</v>
      </c>
      <c r="E91" s="3" t="s">
        <v>41</v>
      </c>
      <c r="F91" t="s">
        <v>34</v>
      </c>
      <c r="G91" t="s">
        <v>12</v>
      </c>
      <c r="H91" t="str">
        <f t="shared" si="16"/>
        <v>whr.CreateGame(players["Kaz"][0], players["Luso"][0], WHResult.Player1Win, 315);</v>
      </c>
      <c r="I91" t="str">
        <f t="shared" si="17"/>
        <v/>
      </c>
      <c r="J91" t="str">
        <f t="shared" si="18"/>
        <v>whr.CreateGame(players["Kaz"][0], players["Luso"][0], WHResult.Player1Win, 315);</v>
      </c>
      <c r="K91" t="str">
        <f t="shared" si="19"/>
        <v/>
      </c>
      <c r="L91" t="str">
        <f t="shared" si="20"/>
        <v>whr.CreateGame(players["Kaz"][0], players["Luso"][0], WHResult.Player1Win, 315);</v>
      </c>
      <c r="M91" t="str">
        <f t="shared" si="21"/>
        <v/>
      </c>
      <c r="N91" t="str">
        <f t="shared" si="22"/>
        <v/>
      </c>
      <c r="O91" t="str">
        <f t="shared" si="23"/>
        <v>// Diamond Cup '20 Group Stage</v>
      </c>
      <c r="P91" t="str">
        <f t="shared" si="24"/>
        <v xml:space="preserve">players["Kaz"][1]++; players["Luso"][2]++; </v>
      </c>
      <c r="Q91" t="str">
        <f t="shared" si="25"/>
        <v>players["Kaz"][3] = players["Kaz"][3] + 3;</v>
      </c>
      <c r="R91" t="str">
        <f t="shared" si="26"/>
        <v>players["Luso"][3] = players["Luso"][3] + 0;</v>
      </c>
      <c r="S91" t="str">
        <f t="shared" si="27"/>
        <v>players["Kaz"][4] = players["Kaz"][4] + 0;</v>
      </c>
      <c r="T91" t="str">
        <f t="shared" si="28"/>
        <v>players["Luso"][4] = players["Luso"][4] + 3;</v>
      </c>
      <c r="U91" t="str">
        <f t="shared" si="29"/>
        <v>// Diamond Cup '20 Group Stage</v>
      </c>
    </row>
    <row r="92" spans="1:21" x14ac:dyDescent="0.25">
      <c r="A92" s="2">
        <v>43944</v>
      </c>
      <c r="B92">
        <f t="shared" si="15"/>
        <v>315</v>
      </c>
      <c r="C92" s="1" t="s">
        <v>29</v>
      </c>
      <c r="D92" s="1" t="s">
        <v>21</v>
      </c>
      <c r="E92" s="3" t="s">
        <v>41</v>
      </c>
      <c r="F92" t="s">
        <v>34</v>
      </c>
      <c r="G92" t="s">
        <v>12</v>
      </c>
      <c r="H92" t="str">
        <f t="shared" si="16"/>
        <v>whr.CreateGame(players["TkMoreira"][0], players["ImSpiker"][0], WHResult.Player1Win, 315);</v>
      </c>
      <c r="I92" t="str">
        <f t="shared" si="17"/>
        <v/>
      </c>
      <c r="J92" t="str">
        <f t="shared" si="18"/>
        <v>whr.CreateGame(players["TkMoreira"][0], players["ImSpiker"][0], WHResult.Player1Win, 315);</v>
      </c>
      <c r="K92" t="str">
        <f t="shared" si="19"/>
        <v/>
      </c>
      <c r="L92" t="str">
        <f t="shared" si="20"/>
        <v>whr.CreateGame(players["TkMoreira"][0], players["ImSpiker"][0], WHResult.Player1Win, 315);</v>
      </c>
      <c r="M92" t="str">
        <f t="shared" si="21"/>
        <v/>
      </c>
      <c r="N92" t="str">
        <f t="shared" si="22"/>
        <v/>
      </c>
      <c r="O92" t="str">
        <f t="shared" si="23"/>
        <v>// Diamond Cup '20 Group Stage</v>
      </c>
      <c r="P92" t="str">
        <f t="shared" si="24"/>
        <v xml:space="preserve">players["TkMoreira"][1]++; players["ImSpiker"][2]++; </v>
      </c>
      <c r="Q92" t="str">
        <f t="shared" si="25"/>
        <v>players["TkMoreira"][3] = players["TkMoreira"][3] + 3;</v>
      </c>
      <c r="R92" t="str">
        <f t="shared" si="26"/>
        <v>players["ImSpiker"][3] = players["ImSpiker"][3] + 0;</v>
      </c>
      <c r="S92" t="str">
        <f t="shared" si="27"/>
        <v>players["TkMoreira"][4] = players["TkMoreira"][4] + 0;</v>
      </c>
      <c r="T92" t="str">
        <f t="shared" si="28"/>
        <v>players["ImSpiker"][4] = players["ImSpiker"][4] + 3;</v>
      </c>
      <c r="U92" t="str">
        <f t="shared" si="29"/>
        <v>// Diamond Cup '20 Group Stage</v>
      </c>
    </row>
    <row r="93" spans="1:21" x14ac:dyDescent="0.25">
      <c r="A93" s="2">
        <v>43944</v>
      </c>
      <c r="B93">
        <f t="shared" si="15"/>
        <v>315</v>
      </c>
      <c r="C93" s="1" t="s">
        <v>35</v>
      </c>
      <c r="D93" s="1" t="s">
        <v>37</v>
      </c>
      <c r="E93" s="3" t="s">
        <v>41</v>
      </c>
      <c r="F93" t="s">
        <v>34</v>
      </c>
      <c r="G93" t="s">
        <v>12</v>
      </c>
      <c r="H93" t="str">
        <f t="shared" si="16"/>
        <v>whr.CreateGame(players["Ajmo1025"][0], players["Jimboom"][0], WHResult.Player1Win, 315);</v>
      </c>
      <c r="I93" t="str">
        <f t="shared" si="17"/>
        <v/>
      </c>
      <c r="J93" t="str">
        <f t="shared" si="18"/>
        <v>whr.CreateGame(players["Ajmo1025"][0], players["Jimboom"][0], WHResult.Player1Win, 315);</v>
      </c>
      <c r="K93" t="str">
        <f t="shared" si="19"/>
        <v/>
      </c>
      <c r="L93" t="str">
        <f t="shared" si="20"/>
        <v>whr.CreateGame(players["Ajmo1025"][0], players["Jimboom"][0], WHResult.Player1Win, 315);</v>
      </c>
      <c r="M93" t="str">
        <f t="shared" si="21"/>
        <v/>
      </c>
      <c r="N93" t="str">
        <f t="shared" si="22"/>
        <v/>
      </c>
      <c r="O93" t="str">
        <f t="shared" si="23"/>
        <v>// Diamond Cup '20 Group Stage</v>
      </c>
      <c r="P93" t="str">
        <f t="shared" si="24"/>
        <v xml:space="preserve">players["Ajmo1025"][1]++; players["Jimboom"][2]++; </v>
      </c>
      <c r="Q93" t="str">
        <f t="shared" si="25"/>
        <v>players["Ajmo1025"][3] = players["Ajmo1025"][3] + 3;</v>
      </c>
      <c r="R93" t="str">
        <f t="shared" si="26"/>
        <v>players["Jimboom"][3] = players["Jimboom"][3] + 0;</v>
      </c>
      <c r="S93" t="str">
        <f t="shared" si="27"/>
        <v>players["Ajmo1025"][4] = players["Ajmo1025"][4] + 0;</v>
      </c>
      <c r="T93" t="str">
        <f t="shared" si="28"/>
        <v>players["Jimboom"][4] = players["Jimboom"][4] + 3;</v>
      </c>
      <c r="U93" t="str">
        <f t="shared" si="29"/>
        <v>// Diamond Cup '20 Group Stage</v>
      </c>
    </row>
    <row r="94" spans="1:21" x14ac:dyDescent="0.25">
      <c r="A94" s="2">
        <v>43944</v>
      </c>
      <c r="B94">
        <f t="shared" si="15"/>
        <v>315</v>
      </c>
      <c r="C94" s="1" t="s">
        <v>38</v>
      </c>
      <c r="D94" s="1" t="s">
        <v>36</v>
      </c>
      <c r="E94" s="3" t="s">
        <v>44</v>
      </c>
      <c r="F94" t="s">
        <v>34</v>
      </c>
      <c r="G94" t="s">
        <v>12</v>
      </c>
      <c r="H94" t="str">
        <f t="shared" si="16"/>
        <v>whr.CreateGame(players["sigibua"][0], players["Luso"][0], WHResult.Player1Win, 315);</v>
      </c>
      <c r="I94" t="str">
        <f t="shared" si="17"/>
        <v>whr.CreateGame(players["sigibua"][0], players["Luso"][0], WHResult.Player2Win, 315);</v>
      </c>
      <c r="J94" t="str">
        <f t="shared" si="18"/>
        <v>whr.CreateGame(players["sigibua"][0], players["Luso"][0], WHResult.Player1Win, 315);</v>
      </c>
      <c r="K94" t="str">
        <f t="shared" si="19"/>
        <v/>
      </c>
      <c r="L94" t="str">
        <f t="shared" si="20"/>
        <v>whr.CreateGame(players["sigibua"][0], players["Luso"][0], WHResult.Player1Win, 315);</v>
      </c>
      <c r="M94" t="str">
        <f t="shared" si="21"/>
        <v/>
      </c>
      <c r="N94" t="str">
        <f t="shared" si="22"/>
        <v/>
      </c>
      <c r="O94" t="str">
        <f t="shared" si="23"/>
        <v>// Diamond Cup '20 Group Stage</v>
      </c>
      <c r="P94" t="str">
        <f t="shared" si="24"/>
        <v xml:space="preserve">players["sigibua"][1]++; players["Luso"][2]++; </v>
      </c>
      <c r="Q94" t="str">
        <f t="shared" si="25"/>
        <v>players["sigibua"][3] = players["sigibua"][3] + 3;</v>
      </c>
      <c r="R94" t="str">
        <f t="shared" si="26"/>
        <v>players["Luso"][3] = players["Luso"][3] + 1;</v>
      </c>
      <c r="S94" t="str">
        <f t="shared" si="27"/>
        <v>players["sigibua"][4] = players["sigibua"][4] + 1;</v>
      </c>
      <c r="T94" t="str">
        <f t="shared" si="28"/>
        <v>players["Luso"][4] = players["Luso"][4] + 3;</v>
      </c>
      <c r="U94" t="str">
        <f t="shared" si="29"/>
        <v>// Diamond Cup '20 Group Stage</v>
      </c>
    </row>
    <row r="95" spans="1:21" x14ac:dyDescent="0.25">
      <c r="A95" s="2">
        <v>43944</v>
      </c>
      <c r="B95">
        <f t="shared" si="15"/>
        <v>315</v>
      </c>
      <c r="C95" s="1" t="s">
        <v>29</v>
      </c>
      <c r="D95" s="1" t="s">
        <v>27</v>
      </c>
      <c r="E95" s="3" t="s">
        <v>41</v>
      </c>
      <c r="F95" t="s">
        <v>34</v>
      </c>
      <c r="G95" t="s">
        <v>12</v>
      </c>
      <c r="H95" t="str">
        <f t="shared" si="16"/>
        <v>whr.CreateGame(players["TkMoreira"][0], players["FB-Productions"][0], WHResult.Player1Win, 315);</v>
      </c>
      <c r="I95" t="str">
        <f t="shared" si="17"/>
        <v/>
      </c>
      <c r="J95" t="str">
        <f t="shared" si="18"/>
        <v>whr.CreateGame(players["TkMoreira"][0], players["FB-Productions"][0], WHResult.Player1Win, 315);</v>
      </c>
      <c r="K95" t="str">
        <f t="shared" si="19"/>
        <v/>
      </c>
      <c r="L95" t="str">
        <f t="shared" si="20"/>
        <v>whr.CreateGame(players["TkMoreira"][0], players["FB-Productions"][0], WHResult.Player1Win, 315);</v>
      </c>
      <c r="M95" t="str">
        <f t="shared" si="21"/>
        <v/>
      </c>
      <c r="N95" t="str">
        <f t="shared" si="22"/>
        <v/>
      </c>
      <c r="O95" t="str">
        <f t="shared" si="23"/>
        <v>// Diamond Cup '20 Group Stage</v>
      </c>
      <c r="P95" t="str">
        <f t="shared" si="24"/>
        <v xml:space="preserve">players["TkMoreira"][1]++; players["FB-Productions"][2]++; </v>
      </c>
      <c r="Q95" t="str">
        <f t="shared" si="25"/>
        <v>players["TkMoreira"][3] = players["TkMoreira"][3] + 3;</v>
      </c>
      <c r="R95" t="str">
        <f t="shared" si="26"/>
        <v>players["FB-Productions"][3] = players["FB-Productions"][3] + 0;</v>
      </c>
      <c r="S95" t="str">
        <f t="shared" si="27"/>
        <v>players["TkMoreira"][4] = players["TkMoreira"][4] + 0;</v>
      </c>
      <c r="T95" t="str">
        <f t="shared" si="28"/>
        <v>players["FB-Productions"][4] = players["FB-Productions"][4] + 3;</v>
      </c>
      <c r="U95" t="str">
        <f t="shared" si="29"/>
        <v>// Diamond Cup '20 Group Stage</v>
      </c>
    </row>
    <row r="96" spans="1:21" x14ac:dyDescent="0.25">
      <c r="A96" s="2">
        <v>43944</v>
      </c>
      <c r="B96">
        <f t="shared" si="15"/>
        <v>315</v>
      </c>
      <c r="C96" s="1" t="s">
        <v>21</v>
      </c>
      <c r="D96" s="1" t="s">
        <v>39</v>
      </c>
      <c r="E96" s="3" t="s">
        <v>41</v>
      </c>
      <c r="F96" t="s">
        <v>34</v>
      </c>
      <c r="G96" t="s">
        <v>12</v>
      </c>
      <c r="H96" t="str">
        <f t="shared" si="16"/>
        <v>whr.CreateGame(players["ImSpiker"][0], players["Kaz"][0], WHResult.Player1Win, 315);</v>
      </c>
      <c r="I96" t="str">
        <f t="shared" si="17"/>
        <v/>
      </c>
      <c r="J96" t="str">
        <f t="shared" si="18"/>
        <v>whr.CreateGame(players["ImSpiker"][0], players["Kaz"][0], WHResult.Player1Win, 315);</v>
      </c>
      <c r="K96" t="str">
        <f t="shared" si="19"/>
        <v/>
      </c>
      <c r="L96" t="str">
        <f t="shared" si="20"/>
        <v>whr.CreateGame(players["ImSpiker"][0], players["Kaz"][0], WHResult.Player1Win, 315);</v>
      </c>
      <c r="M96" t="str">
        <f t="shared" si="21"/>
        <v/>
      </c>
      <c r="N96" t="str">
        <f t="shared" si="22"/>
        <v/>
      </c>
      <c r="O96" t="str">
        <f t="shared" si="23"/>
        <v>// Diamond Cup '20 Group Stage</v>
      </c>
      <c r="P96" t="str">
        <f t="shared" si="24"/>
        <v xml:space="preserve">players["ImSpiker"][1]++; players["Kaz"][2]++; </v>
      </c>
      <c r="Q96" t="str">
        <f t="shared" si="25"/>
        <v>players["ImSpiker"][3] = players["ImSpiker"][3] + 3;</v>
      </c>
      <c r="R96" t="str">
        <f t="shared" si="26"/>
        <v>players["Kaz"][3] = players["Kaz"][3] + 0;</v>
      </c>
      <c r="S96" t="str">
        <f t="shared" si="27"/>
        <v>players["ImSpiker"][4] = players["ImSpiker"][4] + 0;</v>
      </c>
      <c r="T96" t="str">
        <f t="shared" si="28"/>
        <v>players["Kaz"][4] = players["Kaz"][4] + 3;</v>
      </c>
      <c r="U96" t="str">
        <f t="shared" si="29"/>
        <v>// Diamond Cup '20 Group Stage</v>
      </c>
    </row>
    <row r="97" spans="1:21" x14ac:dyDescent="0.25">
      <c r="A97" s="2">
        <v>43944</v>
      </c>
      <c r="B97">
        <f t="shared" si="15"/>
        <v>315</v>
      </c>
      <c r="C97" s="1" t="s">
        <v>50</v>
      </c>
      <c r="D97" s="1" t="s">
        <v>51</v>
      </c>
      <c r="E97" s="3" t="s">
        <v>41</v>
      </c>
      <c r="F97" t="s">
        <v>34</v>
      </c>
      <c r="G97" t="s">
        <v>12</v>
      </c>
      <c r="H97" t="str">
        <f t="shared" si="16"/>
        <v>whr.CreateGame(players["Hi_Am_Disturbia"][0], players["DemonMK"][0], WHResult.Player1Win, 315);</v>
      </c>
      <c r="I97" t="str">
        <f t="shared" si="17"/>
        <v/>
      </c>
      <c r="J97" t="str">
        <f t="shared" si="18"/>
        <v>whr.CreateGame(players["Hi_Am_Disturbia"][0], players["DemonMK"][0], WHResult.Player1Win, 315);</v>
      </c>
      <c r="K97" t="str">
        <f t="shared" si="19"/>
        <v/>
      </c>
      <c r="L97" t="str">
        <f t="shared" si="20"/>
        <v>whr.CreateGame(players["Hi_Am_Disturbia"][0], players["DemonMK"][0], WHResult.Player1Win, 315);</v>
      </c>
      <c r="M97" t="str">
        <f t="shared" si="21"/>
        <v/>
      </c>
      <c r="N97" t="str">
        <f t="shared" si="22"/>
        <v/>
      </c>
      <c r="O97" t="str">
        <f t="shared" si="23"/>
        <v>// Diamond Cup '20 Group Stage</v>
      </c>
      <c r="P97" t="str">
        <f t="shared" si="24"/>
        <v xml:space="preserve">players["Hi_Am_Disturbia"][1]++; players["DemonMK"][2]++; </v>
      </c>
      <c r="Q97" t="str">
        <f t="shared" si="25"/>
        <v>players["Hi_Am_Disturbia"][3] = players["Hi_Am_Disturbia"][3] + 3;</v>
      </c>
      <c r="R97" t="str">
        <f t="shared" si="26"/>
        <v>players["DemonMK"][3] = players["DemonMK"][3] + 0;</v>
      </c>
      <c r="S97" t="str">
        <f t="shared" si="27"/>
        <v>players["Hi_Am_Disturbia"][4] = players["Hi_Am_Disturbia"][4] + 0;</v>
      </c>
      <c r="T97" t="str">
        <f t="shared" si="28"/>
        <v>players["DemonMK"][4] = players["DemonMK"][4] + 3;</v>
      </c>
      <c r="U97" t="str">
        <f t="shared" si="29"/>
        <v>// Diamond Cup '20 Group Stage</v>
      </c>
    </row>
    <row r="98" spans="1:21" x14ac:dyDescent="0.25">
      <c r="A98" s="2">
        <v>43944</v>
      </c>
      <c r="B98">
        <f t="shared" si="15"/>
        <v>315</v>
      </c>
      <c r="C98" s="1" t="s">
        <v>9</v>
      </c>
      <c r="D98" s="1" t="s">
        <v>52</v>
      </c>
      <c r="E98" s="3" t="s">
        <v>44</v>
      </c>
      <c r="F98" t="s">
        <v>34</v>
      </c>
      <c r="G98" t="s">
        <v>12</v>
      </c>
      <c r="H98" t="str">
        <f t="shared" si="16"/>
        <v>whr.CreateGame(players["BKXO"][0], players["Calvin"][0], WHResult.Player1Win, 315);</v>
      </c>
      <c r="I98" t="str">
        <f t="shared" si="17"/>
        <v>whr.CreateGame(players["BKXO"][0], players["Calvin"][0], WHResult.Player2Win, 315);</v>
      </c>
      <c r="J98" t="str">
        <f t="shared" si="18"/>
        <v>whr.CreateGame(players["BKXO"][0], players["Calvin"][0], WHResult.Player1Win, 315);</v>
      </c>
      <c r="K98" t="str">
        <f t="shared" si="19"/>
        <v/>
      </c>
      <c r="L98" t="str">
        <f t="shared" si="20"/>
        <v>whr.CreateGame(players["BKXO"][0], players["Calvin"][0], WHResult.Player1Win, 315);</v>
      </c>
      <c r="M98" t="str">
        <f t="shared" si="21"/>
        <v/>
      </c>
      <c r="N98" t="str">
        <f t="shared" si="22"/>
        <v/>
      </c>
      <c r="O98" t="str">
        <f t="shared" si="23"/>
        <v>// Diamond Cup '20 Group Stage</v>
      </c>
      <c r="P98" t="str">
        <f t="shared" si="24"/>
        <v xml:space="preserve">players["BKXO"][1]++; players["Calvin"][2]++; </v>
      </c>
      <c r="Q98" t="str">
        <f t="shared" si="25"/>
        <v>players["BKXO"][3] = players["BKXO"][3] + 3;</v>
      </c>
      <c r="R98" t="str">
        <f t="shared" si="26"/>
        <v>players["Calvin"][3] = players["Calvin"][3] + 1;</v>
      </c>
      <c r="S98" t="str">
        <f t="shared" si="27"/>
        <v>players["BKXO"][4] = players["BKXO"][4] + 1;</v>
      </c>
      <c r="T98" t="str">
        <f t="shared" si="28"/>
        <v>players["Calvin"][4] = players["Calvin"][4] + 3;</v>
      </c>
      <c r="U98" t="str">
        <f t="shared" si="29"/>
        <v>// Diamond Cup '20 Group Stage</v>
      </c>
    </row>
    <row r="99" spans="1:21" x14ac:dyDescent="0.25">
      <c r="A99" s="2">
        <v>43944</v>
      </c>
      <c r="B99">
        <f t="shared" si="15"/>
        <v>315</v>
      </c>
      <c r="C99" s="1" t="s">
        <v>53</v>
      </c>
      <c r="D99" s="1" t="s">
        <v>23</v>
      </c>
      <c r="E99" s="3" t="s">
        <v>41</v>
      </c>
      <c r="F99" t="s">
        <v>34</v>
      </c>
      <c r="G99" t="s">
        <v>12</v>
      </c>
      <c r="H99" t="str">
        <f t="shared" si="16"/>
        <v>whr.CreateGame(players["Jucarman"][0], players["einBirnenbaum"][0], WHResult.Player1Win, 315);</v>
      </c>
      <c r="I99" t="str">
        <f t="shared" si="17"/>
        <v/>
      </c>
      <c r="J99" t="str">
        <f t="shared" si="18"/>
        <v>whr.CreateGame(players["Jucarman"][0], players["einBirnenbaum"][0], WHResult.Player1Win, 315);</v>
      </c>
      <c r="K99" t="str">
        <f t="shared" si="19"/>
        <v/>
      </c>
      <c r="L99" t="str">
        <f t="shared" si="20"/>
        <v>whr.CreateGame(players["Jucarman"][0], players["einBirnenbaum"][0], WHResult.Player1Win, 315);</v>
      </c>
      <c r="M99" t="str">
        <f t="shared" si="21"/>
        <v/>
      </c>
      <c r="N99" t="str">
        <f t="shared" si="22"/>
        <v/>
      </c>
      <c r="O99" t="str">
        <f t="shared" si="23"/>
        <v>// Diamond Cup '20 Group Stage</v>
      </c>
      <c r="P99" t="str">
        <f t="shared" si="24"/>
        <v xml:space="preserve">players["Jucarman"][1]++; players["einBirnenbaum"][2]++; </v>
      </c>
      <c r="Q99" t="str">
        <f t="shared" si="25"/>
        <v>players["Jucarman"][3] = players["Jucarman"][3] + 3;</v>
      </c>
      <c r="R99" t="str">
        <f t="shared" si="26"/>
        <v>players["einBirnenbaum"][3] = players["einBirnenbaum"][3] + 0;</v>
      </c>
      <c r="S99" t="str">
        <f t="shared" si="27"/>
        <v>players["Jucarman"][4] = players["Jucarman"][4] + 0;</v>
      </c>
      <c r="T99" t="str">
        <f t="shared" si="28"/>
        <v>players["einBirnenbaum"][4] = players["einBirnenbaum"][4] + 3;</v>
      </c>
      <c r="U99" t="str">
        <f t="shared" si="29"/>
        <v>// Diamond Cup '20 Group Stage</v>
      </c>
    </row>
    <row r="100" spans="1:21" x14ac:dyDescent="0.25">
      <c r="A100" s="2">
        <v>43944</v>
      </c>
      <c r="B100">
        <f t="shared" si="15"/>
        <v>315</v>
      </c>
      <c r="C100" s="1" t="s">
        <v>54</v>
      </c>
      <c r="D100" s="1" t="s">
        <v>6</v>
      </c>
      <c r="E100" s="3" t="s">
        <v>41</v>
      </c>
      <c r="F100" t="s">
        <v>34</v>
      </c>
      <c r="G100" t="s">
        <v>12</v>
      </c>
      <c r="H100" t="str">
        <f t="shared" si="16"/>
        <v>whr.CreateGame(players["Timely Yor"][0], players["CDH"][0], WHResult.Player1Win, 315);</v>
      </c>
      <c r="I100" t="str">
        <f t="shared" si="17"/>
        <v/>
      </c>
      <c r="J100" t="str">
        <f t="shared" si="18"/>
        <v>whr.CreateGame(players["Timely Yor"][0], players["CDH"][0], WHResult.Player1Win, 315);</v>
      </c>
      <c r="K100" t="str">
        <f t="shared" si="19"/>
        <v/>
      </c>
      <c r="L100" t="str">
        <f t="shared" si="20"/>
        <v>whr.CreateGame(players["Timely Yor"][0], players["CDH"][0], WHResult.Player1Win, 315);</v>
      </c>
      <c r="M100" t="str">
        <f t="shared" si="21"/>
        <v/>
      </c>
      <c r="N100" t="str">
        <f t="shared" si="22"/>
        <v/>
      </c>
      <c r="O100" t="str">
        <f t="shared" si="23"/>
        <v>// Diamond Cup '20 Group Stage</v>
      </c>
      <c r="P100" t="str">
        <f t="shared" si="24"/>
        <v xml:space="preserve">players["Timely Yor"][1]++; players["CDH"][2]++; </v>
      </c>
      <c r="Q100" t="str">
        <f t="shared" si="25"/>
        <v>players["Timely Yor"][3] = players["Timely Yor"][3] + 3;</v>
      </c>
      <c r="R100" t="str">
        <f t="shared" si="26"/>
        <v>players["CDH"][3] = players["CDH"][3] + 0;</v>
      </c>
      <c r="S100" t="str">
        <f t="shared" si="27"/>
        <v>players["Timely Yor"][4] = players["Timely Yor"][4] + 0;</v>
      </c>
      <c r="T100" t="str">
        <f t="shared" si="28"/>
        <v>players["CDH"][4] = players["CDH"][4] + 3;</v>
      </c>
      <c r="U100" t="str">
        <f t="shared" si="29"/>
        <v>// Diamond Cup '20 Group Stage</v>
      </c>
    </row>
    <row r="101" spans="1:21" x14ac:dyDescent="0.25">
      <c r="A101" s="2">
        <v>43944</v>
      </c>
      <c r="B101">
        <f t="shared" si="15"/>
        <v>315</v>
      </c>
      <c r="C101" s="1" t="s">
        <v>7</v>
      </c>
      <c r="D101" s="1" t="s">
        <v>51</v>
      </c>
      <c r="E101" s="3" t="s">
        <v>41</v>
      </c>
      <c r="F101" t="s">
        <v>34</v>
      </c>
      <c r="G101" t="s">
        <v>12</v>
      </c>
      <c r="H101" t="str">
        <f t="shared" si="16"/>
        <v>whr.CreateGame(players["J0k3r"][0], players["DemonMK"][0], WHResult.Player1Win, 315);</v>
      </c>
      <c r="I101" t="str">
        <f t="shared" si="17"/>
        <v/>
      </c>
      <c r="J101" t="str">
        <f t="shared" si="18"/>
        <v>whr.CreateGame(players["J0k3r"][0], players["DemonMK"][0], WHResult.Player1Win, 315);</v>
      </c>
      <c r="K101" t="str">
        <f t="shared" si="19"/>
        <v/>
      </c>
      <c r="L101" t="str">
        <f t="shared" si="20"/>
        <v>whr.CreateGame(players["J0k3r"][0], players["DemonMK"][0], WHResult.Player1Win, 315);</v>
      </c>
      <c r="M101" t="str">
        <f t="shared" si="21"/>
        <v/>
      </c>
      <c r="N101" t="str">
        <f t="shared" si="22"/>
        <v/>
      </c>
      <c r="O101" t="str">
        <f t="shared" si="23"/>
        <v>// Diamond Cup '20 Group Stage</v>
      </c>
      <c r="P101" t="str">
        <f t="shared" si="24"/>
        <v xml:space="preserve">players["J0k3r"][1]++; players["DemonMK"][2]++; </v>
      </c>
      <c r="Q101" t="str">
        <f t="shared" si="25"/>
        <v>players["J0k3r"][3] = players["J0k3r"][3] + 3;</v>
      </c>
      <c r="R101" t="str">
        <f t="shared" si="26"/>
        <v>players["DemonMK"][3] = players["DemonMK"][3] + 0;</v>
      </c>
      <c r="S101" t="str">
        <f t="shared" si="27"/>
        <v>players["J0k3r"][4] = players["J0k3r"][4] + 0;</v>
      </c>
      <c r="T101" t="str">
        <f t="shared" si="28"/>
        <v>players["DemonMK"][4] = players["DemonMK"][4] + 3;</v>
      </c>
      <c r="U101" t="str">
        <f t="shared" si="29"/>
        <v>// Diamond Cup '20 Group Stage</v>
      </c>
    </row>
    <row r="102" spans="1:21" x14ac:dyDescent="0.25">
      <c r="A102" s="2">
        <v>43944</v>
      </c>
      <c r="B102">
        <f t="shared" si="15"/>
        <v>315</v>
      </c>
      <c r="C102" s="1" t="s">
        <v>23</v>
      </c>
      <c r="D102" s="1" t="s">
        <v>50</v>
      </c>
      <c r="E102" s="3" t="s">
        <v>41</v>
      </c>
      <c r="F102" t="s">
        <v>34</v>
      </c>
      <c r="G102" t="s">
        <v>12</v>
      </c>
      <c r="H102" t="str">
        <f t="shared" si="16"/>
        <v>whr.CreateGame(players["einBirnenbaum"][0], players["Hi_Am_Disturbia"][0], WHResult.Player1Win, 315);</v>
      </c>
      <c r="I102" t="str">
        <f t="shared" si="17"/>
        <v/>
      </c>
      <c r="J102" t="str">
        <f t="shared" si="18"/>
        <v>whr.CreateGame(players["einBirnenbaum"][0], players["Hi_Am_Disturbia"][0], WHResult.Player1Win, 315);</v>
      </c>
      <c r="K102" t="str">
        <f t="shared" si="19"/>
        <v/>
      </c>
      <c r="L102" t="str">
        <f t="shared" si="20"/>
        <v>whr.CreateGame(players["einBirnenbaum"][0], players["Hi_Am_Disturbia"][0], WHResult.Player1Win, 315);</v>
      </c>
      <c r="M102" t="str">
        <f t="shared" si="21"/>
        <v/>
      </c>
      <c r="N102" t="str">
        <f t="shared" si="22"/>
        <v/>
      </c>
      <c r="O102" t="str">
        <f t="shared" si="23"/>
        <v>// Diamond Cup '20 Group Stage</v>
      </c>
      <c r="P102" t="str">
        <f t="shared" si="24"/>
        <v xml:space="preserve">players["einBirnenbaum"][1]++; players["Hi_Am_Disturbia"][2]++; </v>
      </c>
      <c r="Q102" t="str">
        <f t="shared" si="25"/>
        <v>players["einBirnenbaum"][3] = players["einBirnenbaum"][3] + 3;</v>
      </c>
      <c r="R102" t="str">
        <f t="shared" si="26"/>
        <v>players["Hi_Am_Disturbia"][3] = players["Hi_Am_Disturbia"][3] + 0;</v>
      </c>
      <c r="S102" t="str">
        <f t="shared" si="27"/>
        <v>players["einBirnenbaum"][4] = players["einBirnenbaum"][4] + 0;</v>
      </c>
      <c r="T102" t="str">
        <f t="shared" si="28"/>
        <v>players["Hi_Am_Disturbia"][4] = players["Hi_Am_Disturbia"][4] + 3;</v>
      </c>
      <c r="U102" t="str">
        <f t="shared" si="29"/>
        <v>// Diamond Cup '20 Group Stage</v>
      </c>
    </row>
    <row r="103" spans="1:21" x14ac:dyDescent="0.25">
      <c r="A103" s="2">
        <v>43944</v>
      </c>
      <c r="B103">
        <f t="shared" si="15"/>
        <v>315</v>
      </c>
      <c r="C103" s="1" t="s">
        <v>54</v>
      </c>
      <c r="D103" s="1" t="s">
        <v>52</v>
      </c>
      <c r="E103" s="3" t="s">
        <v>44</v>
      </c>
      <c r="F103" t="s">
        <v>34</v>
      </c>
      <c r="G103" t="s">
        <v>12</v>
      </c>
      <c r="H103" t="str">
        <f t="shared" si="16"/>
        <v>whr.CreateGame(players["Timely Yor"][0], players["Calvin"][0], WHResult.Player1Win, 315);</v>
      </c>
      <c r="I103" t="str">
        <f t="shared" si="17"/>
        <v>whr.CreateGame(players["Timely Yor"][0], players["Calvin"][0], WHResult.Player2Win, 315);</v>
      </c>
      <c r="J103" t="str">
        <f t="shared" si="18"/>
        <v>whr.CreateGame(players["Timely Yor"][0], players["Calvin"][0], WHResult.Player1Win, 315);</v>
      </c>
      <c r="K103" t="str">
        <f t="shared" si="19"/>
        <v/>
      </c>
      <c r="L103" t="str">
        <f t="shared" si="20"/>
        <v>whr.CreateGame(players["Timely Yor"][0], players["Calvin"][0], WHResult.Player1Win, 315);</v>
      </c>
      <c r="M103" t="str">
        <f t="shared" si="21"/>
        <v/>
      </c>
      <c r="N103" t="str">
        <f t="shared" si="22"/>
        <v/>
      </c>
      <c r="O103" t="str">
        <f t="shared" si="23"/>
        <v>// Diamond Cup '20 Group Stage</v>
      </c>
      <c r="P103" t="str">
        <f t="shared" si="24"/>
        <v xml:space="preserve">players["Timely Yor"][1]++; players["Calvin"][2]++; </v>
      </c>
      <c r="Q103" t="str">
        <f t="shared" si="25"/>
        <v>players["Timely Yor"][3] = players["Timely Yor"][3] + 3;</v>
      </c>
      <c r="R103" t="str">
        <f t="shared" si="26"/>
        <v>players["Calvin"][3] = players["Calvin"][3] + 1;</v>
      </c>
      <c r="S103" t="str">
        <f t="shared" si="27"/>
        <v>players["Timely Yor"][4] = players["Timely Yor"][4] + 1;</v>
      </c>
      <c r="T103" t="str">
        <f t="shared" si="28"/>
        <v>players["Calvin"][4] = players["Calvin"][4] + 3;</v>
      </c>
      <c r="U103" t="str">
        <f t="shared" si="29"/>
        <v>// Diamond Cup '20 Group Stage</v>
      </c>
    </row>
    <row r="104" spans="1:21" x14ac:dyDescent="0.25">
      <c r="A104" s="2">
        <v>43944</v>
      </c>
      <c r="B104">
        <f t="shared" si="15"/>
        <v>315</v>
      </c>
      <c r="C104" s="1" t="s">
        <v>6</v>
      </c>
      <c r="D104" s="1" t="s">
        <v>53</v>
      </c>
      <c r="E104" s="3" t="s">
        <v>43</v>
      </c>
      <c r="F104" t="s">
        <v>34</v>
      </c>
      <c r="G104" t="s">
        <v>12</v>
      </c>
      <c r="H104" t="str">
        <f t="shared" si="16"/>
        <v>whr.CreateGame(players["CDH"][0], players["Jucarman"][0], WHResult.Player1Win, 315);</v>
      </c>
      <c r="I104" t="str">
        <f t="shared" si="17"/>
        <v>whr.CreateGame(players["CDH"][0], players["Jucarman"][0], WHResult.Player2Win, 315);</v>
      </c>
      <c r="J104" t="str">
        <f t="shared" si="18"/>
        <v>whr.CreateGame(players["CDH"][0], players["Jucarman"][0], WHResult.Player1Win, 315);</v>
      </c>
      <c r="K104" t="str">
        <f t="shared" si="19"/>
        <v>whr.CreateGame(players["CDH"][0], players["Jucarman"][0], WHResult.Player2Win, 315);</v>
      </c>
      <c r="L104" t="str">
        <f t="shared" si="20"/>
        <v>whr.CreateGame(players["CDH"][0], players["Jucarman"][0], WHResult.Player1Win, 315);</v>
      </c>
      <c r="M104" t="str">
        <f t="shared" si="21"/>
        <v/>
      </c>
      <c r="N104" t="str">
        <f t="shared" si="22"/>
        <v/>
      </c>
      <c r="O104" t="str">
        <f t="shared" si="23"/>
        <v>// Diamond Cup '20 Group Stage</v>
      </c>
      <c r="P104" t="str">
        <f t="shared" si="24"/>
        <v xml:space="preserve">players["CDH"][1]++; players["Jucarman"][2]++; </v>
      </c>
      <c r="Q104" t="str">
        <f t="shared" si="25"/>
        <v>players["CDH"][3] = players["CDH"][3] + 3;</v>
      </c>
      <c r="R104" t="str">
        <f t="shared" si="26"/>
        <v>players["Jucarman"][3] = players["Jucarman"][3] + 2;</v>
      </c>
      <c r="S104" t="str">
        <f t="shared" si="27"/>
        <v>players["CDH"][4] = players["CDH"][4] + 2;</v>
      </c>
      <c r="T104" t="str">
        <f t="shared" si="28"/>
        <v>players["Jucarman"][4] = players["Jucarman"][4] + 3;</v>
      </c>
      <c r="U104" t="str">
        <f t="shared" si="29"/>
        <v>// Diamond Cup '20 Group Stage</v>
      </c>
    </row>
    <row r="105" spans="1:21" x14ac:dyDescent="0.25">
      <c r="A105" s="2">
        <v>43944</v>
      </c>
      <c r="B105">
        <f t="shared" si="15"/>
        <v>315</v>
      </c>
      <c r="C105" s="1" t="s">
        <v>7</v>
      </c>
      <c r="D105" s="1" t="s">
        <v>9</v>
      </c>
      <c r="E105" s="3" t="s">
        <v>41</v>
      </c>
      <c r="F105" t="s">
        <v>34</v>
      </c>
      <c r="G105" t="s">
        <v>12</v>
      </c>
      <c r="H105" t="str">
        <f t="shared" si="16"/>
        <v>whr.CreateGame(players["J0k3r"][0], players["BKXO"][0], WHResult.Player1Win, 315);</v>
      </c>
      <c r="I105" t="str">
        <f t="shared" si="17"/>
        <v/>
      </c>
      <c r="J105" t="str">
        <f t="shared" si="18"/>
        <v>whr.CreateGame(players["J0k3r"][0], players["BKXO"][0], WHResult.Player1Win, 315);</v>
      </c>
      <c r="K105" t="str">
        <f t="shared" si="19"/>
        <v/>
      </c>
      <c r="L105" t="str">
        <f t="shared" si="20"/>
        <v>whr.CreateGame(players["J0k3r"][0], players["BKXO"][0], WHResult.Player1Win, 315);</v>
      </c>
      <c r="M105" t="str">
        <f t="shared" si="21"/>
        <v/>
      </c>
      <c r="N105" t="str">
        <f t="shared" si="22"/>
        <v/>
      </c>
      <c r="O105" t="str">
        <f t="shared" si="23"/>
        <v>// Diamond Cup '20 Group Stage</v>
      </c>
      <c r="P105" t="str">
        <f t="shared" si="24"/>
        <v xml:space="preserve">players["J0k3r"][1]++; players["BKXO"][2]++; </v>
      </c>
      <c r="Q105" t="str">
        <f t="shared" si="25"/>
        <v>players["J0k3r"][3] = players["J0k3r"][3] + 3;</v>
      </c>
      <c r="R105" t="str">
        <f t="shared" si="26"/>
        <v>players["BKXO"][3] = players["BKXO"][3] + 0;</v>
      </c>
      <c r="S105" t="str">
        <f t="shared" si="27"/>
        <v>players["J0k3r"][4] = players["J0k3r"][4] + 0;</v>
      </c>
      <c r="T105" t="str">
        <f t="shared" si="28"/>
        <v>players["BKXO"][4] = players["BKXO"][4] + 3;</v>
      </c>
      <c r="U105" t="str">
        <f t="shared" si="29"/>
        <v>// Diamond Cup '20 Group Stage</v>
      </c>
    </row>
    <row r="106" spans="1:21" x14ac:dyDescent="0.25">
      <c r="A106" s="2">
        <v>43944</v>
      </c>
      <c r="B106">
        <f t="shared" si="15"/>
        <v>315</v>
      </c>
      <c r="C106" s="1" t="s">
        <v>23</v>
      </c>
      <c r="D106" s="1" t="s">
        <v>51</v>
      </c>
      <c r="E106" s="3" t="s">
        <v>41</v>
      </c>
      <c r="F106" t="s">
        <v>34</v>
      </c>
      <c r="G106" t="s">
        <v>12</v>
      </c>
      <c r="H106" t="str">
        <f t="shared" si="16"/>
        <v>whr.CreateGame(players["einBirnenbaum"][0], players["DemonMK"][0], WHResult.Player1Win, 315);</v>
      </c>
      <c r="I106" t="str">
        <f t="shared" si="17"/>
        <v/>
      </c>
      <c r="J106" t="str">
        <f t="shared" si="18"/>
        <v>whr.CreateGame(players["einBirnenbaum"][0], players["DemonMK"][0], WHResult.Player1Win, 315);</v>
      </c>
      <c r="K106" t="str">
        <f t="shared" si="19"/>
        <v/>
      </c>
      <c r="L106" t="str">
        <f t="shared" si="20"/>
        <v>whr.CreateGame(players["einBirnenbaum"][0], players["DemonMK"][0], WHResult.Player1Win, 315);</v>
      </c>
      <c r="M106" t="str">
        <f t="shared" si="21"/>
        <v/>
      </c>
      <c r="N106" t="str">
        <f t="shared" si="22"/>
        <v/>
      </c>
      <c r="O106" t="str">
        <f t="shared" si="23"/>
        <v>// Diamond Cup '20 Group Stage</v>
      </c>
      <c r="P106" t="str">
        <f t="shared" si="24"/>
        <v xml:space="preserve">players["einBirnenbaum"][1]++; players["DemonMK"][2]++; </v>
      </c>
      <c r="Q106" t="str">
        <f t="shared" si="25"/>
        <v>players["einBirnenbaum"][3] = players["einBirnenbaum"][3] + 3;</v>
      </c>
      <c r="R106" t="str">
        <f t="shared" si="26"/>
        <v>players["DemonMK"][3] = players["DemonMK"][3] + 0;</v>
      </c>
      <c r="S106" t="str">
        <f t="shared" si="27"/>
        <v>players["einBirnenbaum"][4] = players["einBirnenbaum"][4] + 0;</v>
      </c>
      <c r="T106" t="str">
        <f t="shared" si="28"/>
        <v>players["DemonMK"][4] = players["DemonMK"][4] + 3;</v>
      </c>
      <c r="U106" t="str">
        <f t="shared" si="29"/>
        <v>// Diamond Cup '20 Group Stage</v>
      </c>
    </row>
    <row r="107" spans="1:21" x14ac:dyDescent="0.25">
      <c r="A107" s="2">
        <v>43944</v>
      </c>
      <c r="B107">
        <f t="shared" si="15"/>
        <v>315</v>
      </c>
      <c r="C107" s="1" t="s">
        <v>6</v>
      </c>
      <c r="D107" s="1" t="s">
        <v>50</v>
      </c>
      <c r="E107" s="3" t="s">
        <v>41</v>
      </c>
      <c r="F107" t="s">
        <v>34</v>
      </c>
      <c r="G107" t="s">
        <v>12</v>
      </c>
      <c r="H107" t="str">
        <f t="shared" si="16"/>
        <v>whr.CreateGame(players["CDH"][0], players["Hi_Am_Disturbia"][0], WHResult.Player1Win, 315);</v>
      </c>
      <c r="I107" t="str">
        <f t="shared" si="17"/>
        <v/>
      </c>
      <c r="J107" t="str">
        <f t="shared" si="18"/>
        <v>whr.CreateGame(players["CDH"][0], players["Hi_Am_Disturbia"][0], WHResult.Player1Win, 315);</v>
      </c>
      <c r="K107" t="str">
        <f t="shared" si="19"/>
        <v/>
      </c>
      <c r="L107" t="str">
        <f t="shared" si="20"/>
        <v>whr.CreateGame(players["CDH"][0], players["Hi_Am_Disturbia"][0], WHResult.Player1Win, 315);</v>
      </c>
      <c r="M107" t="str">
        <f t="shared" si="21"/>
        <v/>
      </c>
      <c r="N107" t="str">
        <f t="shared" si="22"/>
        <v/>
      </c>
      <c r="O107" t="str">
        <f t="shared" si="23"/>
        <v>// Diamond Cup '20 Group Stage</v>
      </c>
      <c r="P107" t="str">
        <f t="shared" si="24"/>
        <v xml:space="preserve">players["CDH"][1]++; players["Hi_Am_Disturbia"][2]++; </v>
      </c>
      <c r="Q107" t="str">
        <f t="shared" si="25"/>
        <v>players["CDH"][3] = players["CDH"][3] + 3;</v>
      </c>
      <c r="R107" t="str">
        <f t="shared" si="26"/>
        <v>players["Hi_Am_Disturbia"][3] = players["Hi_Am_Disturbia"][3] + 0;</v>
      </c>
      <c r="S107" t="str">
        <f t="shared" si="27"/>
        <v>players["CDH"][4] = players["CDH"][4] + 0;</v>
      </c>
      <c r="T107" t="str">
        <f t="shared" si="28"/>
        <v>players["Hi_Am_Disturbia"][4] = players["Hi_Am_Disturbia"][4] + 3;</v>
      </c>
      <c r="U107" t="str">
        <f t="shared" si="29"/>
        <v>// Diamond Cup '20 Group Stage</v>
      </c>
    </row>
    <row r="108" spans="1:21" x14ac:dyDescent="0.25">
      <c r="A108" s="2">
        <v>43944</v>
      </c>
      <c r="B108">
        <f t="shared" si="15"/>
        <v>315</v>
      </c>
      <c r="C108" s="1" t="s">
        <v>52</v>
      </c>
      <c r="D108" s="1" t="s">
        <v>53</v>
      </c>
      <c r="E108" s="3" t="s">
        <v>41</v>
      </c>
      <c r="F108" t="s">
        <v>34</v>
      </c>
      <c r="G108" t="s">
        <v>12</v>
      </c>
      <c r="H108" t="str">
        <f t="shared" si="16"/>
        <v>whr.CreateGame(players["Calvin"][0], players["Jucarman"][0], WHResult.Player1Win, 315);</v>
      </c>
      <c r="I108" t="str">
        <f t="shared" si="17"/>
        <v/>
      </c>
      <c r="J108" t="str">
        <f t="shared" si="18"/>
        <v>whr.CreateGame(players["Calvin"][0], players["Jucarman"][0], WHResult.Player1Win, 315);</v>
      </c>
      <c r="K108" t="str">
        <f t="shared" si="19"/>
        <v/>
      </c>
      <c r="L108" t="str">
        <f t="shared" si="20"/>
        <v>whr.CreateGame(players["Calvin"][0], players["Jucarman"][0], WHResult.Player1Win, 315);</v>
      </c>
      <c r="M108" t="str">
        <f t="shared" si="21"/>
        <v/>
      </c>
      <c r="N108" t="str">
        <f t="shared" si="22"/>
        <v/>
      </c>
      <c r="O108" t="str">
        <f t="shared" si="23"/>
        <v>// Diamond Cup '20 Group Stage</v>
      </c>
      <c r="P108" t="str">
        <f t="shared" si="24"/>
        <v xml:space="preserve">players["Calvin"][1]++; players["Jucarman"][2]++; </v>
      </c>
      <c r="Q108" t="str">
        <f t="shared" si="25"/>
        <v>players["Calvin"][3] = players["Calvin"][3] + 3;</v>
      </c>
      <c r="R108" t="str">
        <f t="shared" si="26"/>
        <v>players["Jucarman"][3] = players["Jucarman"][3] + 0;</v>
      </c>
      <c r="S108" t="str">
        <f t="shared" si="27"/>
        <v>players["Calvin"][4] = players["Calvin"][4] + 0;</v>
      </c>
      <c r="T108" t="str">
        <f t="shared" si="28"/>
        <v>players["Jucarman"][4] = players["Jucarman"][4] + 3;</v>
      </c>
      <c r="U108" t="str">
        <f t="shared" si="29"/>
        <v>// Diamond Cup '20 Group Stage</v>
      </c>
    </row>
    <row r="109" spans="1:21" x14ac:dyDescent="0.25">
      <c r="A109" s="2">
        <v>43944</v>
      </c>
      <c r="B109">
        <f t="shared" si="15"/>
        <v>315</v>
      </c>
      <c r="C109" s="1" t="s">
        <v>7</v>
      </c>
      <c r="D109" s="1" t="s">
        <v>23</v>
      </c>
      <c r="E109" s="3" t="s">
        <v>41</v>
      </c>
      <c r="F109" t="s">
        <v>34</v>
      </c>
      <c r="G109" t="s">
        <v>12</v>
      </c>
      <c r="H109" t="str">
        <f t="shared" si="16"/>
        <v>whr.CreateGame(players["J0k3r"][0], players["einBirnenbaum"][0], WHResult.Player1Win, 315);</v>
      </c>
      <c r="I109" t="str">
        <f t="shared" si="17"/>
        <v/>
      </c>
      <c r="J109" t="str">
        <f t="shared" si="18"/>
        <v>whr.CreateGame(players["J0k3r"][0], players["einBirnenbaum"][0], WHResult.Player1Win, 315);</v>
      </c>
      <c r="K109" t="str">
        <f t="shared" si="19"/>
        <v/>
      </c>
      <c r="L109" t="str">
        <f t="shared" si="20"/>
        <v>whr.CreateGame(players["J0k3r"][0], players["einBirnenbaum"][0], WHResult.Player1Win, 315);</v>
      </c>
      <c r="M109" t="str">
        <f t="shared" si="21"/>
        <v/>
      </c>
      <c r="N109" t="str">
        <f t="shared" si="22"/>
        <v/>
      </c>
      <c r="O109" t="str">
        <f t="shared" si="23"/>
        <v>// Diamond Cup '20 Group Stage</v>
      </c>
      <c r="P109" t="str">
        <f t="shared" si="24"/>
        <v xml:space="preserve">players["J0k3r"][1]++; players["einBirnenbaum"][2]++; </v>
      </c>
      <c r="Q109" t="str">
        <f t="shared" si="25"/>
        <v>players["J0k3r"][3] = players["J0k3r"][3] + 3;</v>
      </c>
      <c r="R109" t="str">
        <f t="shared" si="26"/>
        <v>players["einBirnenbaum"][3] = players["einBirnenbaum"][3] + 0;</v>
      </c>
      <c r="S109" t="str">
        <f t="shared" si="27"/>
        <v>players["J0k3r"][4] = players["J0k3r"][4] + 0;</v>
      </c>
      <c r="T109" t="str">
        <f t="shared" si="28"/>
        <v>players["einBirnenbaum"][4] = players["einBirnenbaum"][4] + 3;</v>
      </c>
      <c r="U109" t="str">
        <f t="shared" si="29"/>
        <v>// Diamond Cup '20 Group Stage</v>
      </c>
    </row>
    <row r="110" spans="1:21" x14ac:dyDescent="0.25">
      <c r="A110" s="2">
        <v>43944</v>
      </c>
      <c r="B110">
        <f t="shared" si="15"/>
        <v>315</v>
      </c>
      <c r="C110" s="1" t="s">
        <v>54</v>
      </c>
      <c r="D110" s="1" t="s">
        <v>9</v>
      </c>
      <c r="E110" s="3" t="s">
        <v>41</v>
      </c>
      <c r="F110" t="s">
        <v>34</v>
      </c>
      <c r="G110" t="s">
        <v>12</v>
      </c>
      <c r="H110" t="str">
        <f t="shared" si="16"/>
        <v>whr.CreateGame(players["Timely Yor"][0], players["BKXO"][0], WHResult.Player1Win, 315);</v>
      </c>
      <c r="I110" t="str">
        <f t="shared" si="17"/>
        <v/>
      </c>
      <c r="J110" t="str">
        <f t="shared" si="18"/>
        <v>whr.CreateGame(players["Timely Yor"][0], players["BKXO"][0], WHResult.Player1Win, 315);</v>
      </c>
      <c r="K110" t="str">
        <f t="shared" si="19"/>
        <v/>
      </c>
      <c r="L110" t="str">
        <f t="shared" si="20"/>
        <v>whr.CreateGame(players["Timely Yor"][0], players["BKXO"][0], WHResult.Player1Win, 315);</v>
      </c>
      <c r="M110" t="str">
        <f t="shared" si="21"/>
        <v/>
      </c>
      <c r="N110" t="str">
        <f t="shared" si="22"/>
        <v/>
      </c>
      <c r="O110" t="str">
        <f t="shared" si="23"/>
        <v>// Diamond Cup '20 Group Stage</v>
      </c>
      <c r="P110" t="str">
        <f t="shared" si="24"/>
        <v xml:space="preserve">players["Timely Yor"][1]++; players["BKXO"][2]++; </v>
      </c>
      <c r="Q110" t="str">
        <f t="shared" si="25"/>
        <v>players["Timely Yor"][3] = players["Timely Yor"][3] + 3;</v>
      </c>
      <c r="R110" t="str">
        <f t="shared" si="26"/>
        <v>players["BKXO"][3] = players["BKXO"][3] + 0;</v>
      </c>
      <c r="S110" t="str">
        <f t="shared" si="27"/>
        <v>players["Timely Yor"][4] = players["Timely Yor"][4] + 0;</v>
      </c>
      <c r="T110" t="str">
        <f t="shared" si="28"/>
        <v>players["BKXO"][4] = players["BKXO"][4] + 3;</v>
      </c>
      <c r="U110" t="str">
        <f t="shared" si="29"/>
        <v>// Diamond Cup '20 Group Stage</v>
      </c>
    </row>
    <row r="111" spans="1:21" x14ac:dyDescent="0.25">
      <c r="A111" s="2">
        <v>43944</v>
      </c>
      <c r="B111">
        <f t="shared" si="15"/>
        <v>315</v>
      </c>
      <c r="C111" s="1" t="s">
        <v>6</v>
      </c>
      <c r="D111" s="1" t="s">
        <v>51</v>
      </c>
      <c r="E111" s="3" t="s">
        <v>41</v>
      </c>
      <c r="F111" t="s">
        <v>34</v>
      </c>
      <c r="G111" t="s">
        <v>12</v>
      </c>
      <c r="H111" t="str">
        <f t="shared" si="16"/>
        <v>whr.CreateGame(players["CDH"][0], players["DemonMK"][0], WHResult.Player1Win, 315);</v>
      </c>
      <c r="I111" t="str">
        <f t="shared" si="17"/>
        <v/>
      </c>
      <c r="J111" t="str">
        <f t="shared" si="18"/>
        <v>whr.CreateGame(players["CDH"][0], players["DemonMK"][0], WHResult.Player1Win, 315);</v>
      </c>
      <c r="K111" t="str">
        <f t="shared" si="19"/>
        <v/>
      </c>
      <c r="L111" t="str">
        <f t="shared" si="20"/>
        <v>whr.CreateGame(players["CDH"][0], players["DemonMK"][0], WHResult.Player1Win, 315);</v>
      </c>
      <c r="M111" t="str">
        <f t="shared" si="21"/>
        <v/>
      </c>
      <c r="N111" t="str">
        <f t="shared" si="22"/>
        <v/>
      </c>
      <c r="O111" t="str">
        <f t="shared" si="23"/>
        <v>// Diamond Cup '20 Group Stage</v>
      </c>
      <c r="P111" t="str">
        <f t="shared" si="24"/>
        <v xml:space="preserve">players["CDH"][1]++; players["DemonMK"][2]++; </v>
      </c>
      <c r="Q111" t="str">
        <f t="shared" si="25"/>
        <v>players["CDH"][3] = players["CDH"][3] + 3;</v>
      </c>
      <c r="R111" t="str">
        <f t="shared" si="26"/>
        <v>players["DemonMK"][3] = players["DemonMK"][3] + 0;</v>
      </c>
      <c r="S111" t="str">
        <f t="shared" si="27"/>
        <v>players["CDH"][4] = players["CDH"][4] + 0;</v>
      </c>
      <c r="T111" t="str">
        <f t="shared" si="28"/>
        <v>players["DemonMK"][4] = players["DemonMK"][4] + 3;</v>
      </c>
      <c r="U111" t="str">
        <f t="shared" si="29"/>
        <v>// Diamond Cup '20 Group Stage</v>
      </c>
    </row>
    <row r="112" spans="1:21" x14ac:dyDescent="0.25">
      <c r="A112" s="2">
        <v>43944</v>
      </c>
      <c r="B112">
        <f t="shared" si="15"/>
        <v>315</v>
      </c>
      <c r="C112" s="1" t="s">
        <v>52</v>
      </c>
      <c r="D112" s="1" t="s">
        <v>50</v>
      </c>
      <c r="E112" s="3" t="s">
        <v>41</v>
      </c>
      <c r="F112" t="s">
        <v>34</v>
      </c>
      <c r="G112" t="s">
        <v>12</v>
      </c>
      <c r="H112" t="str">
        <f t="shared" si="16"/>
        <v>whr.CreateGame(players["Calvin"][0], players["Hi_Am_Disturbia"][0], WHResult.Player1Win, 315);</v>
      </c>
      <c r="I112" t="str">
        <f t="shared" si="17"/>
        <v/>
      </c>
      <c r="J112" t="str">
        <f t="shared" si="18"/>
        <v>whr.CreateGame(players["Calvin"][0], players["Hi_Am_Disturbia"][0], WHResult.Player1Win, 315);</v>
      </c>
      <c r="K112" t="str">
        <f t="shared" si="19"/>
        <v/>
      </c>
      <c r="L112" t="str">
        <f t="shared" si="20"/>
        <v>whr.CreateGame(players["Calvin"][0], players["Hi_Am_Disturbia"][0], WHResult.Player1Win, 315);</v>
      </c>
      <c r="M112" t="str">
        <f t="shared" si="21"/>
        <v/>
      </c>
      <c r="N112" t="str">
        <f t="shared" si="22"/>
        <v/>
      </c>
      <c r="O112" t="str">
        <f t="shared" si="23"/>
        <v>// Diamond Cup '20 Group Stage</v>
      </c>
      <c r="P112" t="str">
        <f t="shared" si="24"/>
        <v xml:space="preserve">players["Calvin"][1]++; players["Hi_Am_Disturbia"][2]++; </v>
      </c>
      <c r="Q112" t="str">
        <f t="shared" si="25"/>
        <v>players["Calvin"][3] = players["Calvin"][3] + 3;</v>
      </c>
      <c r="R112" t="str">
        <f t="shared" si="26"/>
        <v>players["Hi_Am_Disturbia"][3] = players["Hi_Am_Disturbia"][3] + 0;</v>
      </c>
      <c r="S112" t="str">
        <f t="shared" si="27"/>
        <v>players["Calvin"][4] = players["Calvin"][4] + 0;</v>
      </c>
      <c r="T112" t="str">
        <f t="shared" si="28"/>
        <v>players["Hi_Am_Disturbia"][4] = players["Hi_Am_Disturbia"][4] + 3;</v>
      </c>
      <c r="U112" t="str">
        <f t="shared" si="29"/>
        <v>// Diamond Cup '20 Group Stage</v>
      </c>
    </row>
    <row r="113" spans="1:21" x14ac:dyDescent="0.25">
      <c r="A113" s="2">
        <v>43944</v>
      </c>
      <c r="B113">
        <f t="shared" si="15"/>
        <v>315</v>
      </c>
      <c r="C113" s="1" t="s">
        <v>7</v>
      </c>
      <c r="D113" s="1" t="s">
        <v>54</v>
      </c>
      <c r="E113" s="3" t="s">
        <v>43</v>
      </c>
      <c r="F113" t="s">
        <v>34</v>
      </c>
      <c r="G113" t="s">
        <v>12</v>
      </c>
      <c r="H113" t="str">
        <f t="shared" si="16"/>
        <v>whr.CreateGame(players["J0k3r"][0], players["Timely Yor"][0], WHResult.Player1Win, 315);</v>
      </c>
      <c r="I113" t="str">
        <f t="shared" si="17"/>
        <v>whr.CreateGame(players["J0k3r"][0], players["Timely Yor"][0], WHResult.Player2Win, 315);</v>
      </c>
      <c r="J113" t="str">
        <f t="shared" si="18"/>
        <v>whr.CreateGame(players["J0k3r"][0], players["Timely Yor"][0], WHResult.Player1Win, 315);</v>
      </c>
      <c r="K113" t="str">
        <f t="shared" si="19"/>
        <v>whr.CreateGame(players["J0k3r"][0], players["Timely Yor"][0], WHResult.Player2Win, 315);</v>
      </c>
      <c r="L113" t="str">
        <f t="shared" si="20"/>
        <v>whr.CreateGame(players["J0k3r"][0], players["Timely Yor"][0], WHResult.Player1Win, 315);</v>
      </c>
      <c r="M113" t="str">
        <f t="shared" si="21"/>
        <v/>
      </c>
      <c r="N113" t="str">
        <f t="shared" si="22"/>
        <v/>
      </c>
      <c r="O113" t="str">
        <f t="shared" si="23"/>
        <v>// Diamond Cup '20 Group Stage</v>
      </c>
      <c r="P113" t="str">
        <f t="shared" si="24"/>
        <v xml:space="preserve">players["J0k3r"][1]++; players["Timely Yor"][2]++; </v>
      </c>
      <c r="Q113" t="str">
        <f t="shared" si="25"/>
        <v>players["J0k3r"][3] = players["J0k3r"][3] + 3;</v>
      </c>
      <c r="R113" t="str">
        <f t="shared" si="26"/>
        <v>players["Timely Yor"][3] = players["Timely Yor"][3] + 2;</v>
      </c>
      <c r="S113" t="str">
        <f t="shared" si="27"/>
        <v>players["J0k3r"][4] = players["J0k3r"][4] + 2;</v>
      </c>
      <c r="T113" t="str">
        <f t="shared" si="28"/>
        <v>players["Timely Yor"][4] = players["Timely Yor"][4] + 3;</v>
      </c>
      <c r="U113" t="str">
        <f t="shared" si="29"/>
        <v>// Diamond Cup '20 Group Stage</v>
      </c>
    </row>
    <row r="114" spans="1:21" x14ac:dyDescent="0.25">
      <c r="A114" s="2">
        <v>43944</v>
      </c>
      <c r="B114">
        <f t="shared" si="15"/>
        <v>315</v>
      </c>
      <c r="C114" s="1" t="s">
        <v>23</v>
      </c>
      <c r="D114" s="1" t="s">
        <v>6</v>
      </c>
      <c r="E114" s="3" t="s">
        <v>41</v>
      </c>
      <c r="F114" t="s">
        <v>34</v>
      </c>
      <c r="G114" t="s">
        <v>12</v>
      </c>
      <c r="H114" t="str">
        <f t="shared" si="16"/>
        <v>whr.CreateGame(players["einBirnenbaum"][0], players["CDH"][0], WHResult.Player1Win, 315);</v>
      </c>
      <c r="I114" t="str">
        <f t="shared" si="17"/>
        <v/>
      </c>
      <c r="J114" t="str">
        <f t="shared" si="18"/>
        <v>whr.CreateGame(players["einBirnenbaum"][0], players["CDH"][0], WHResult.Player1Win, 315);</v>
      </c>
      <c r="K114" t="str">
        <f t="shared" si="19"/>
        <v/>
      </c>
      <c r="L114" t="str">
        <f t="shared" si="20"/>
        <v>whr.CreateGame(players["einBirnenbaum"][0], players["CDH"][0], WHResult.Player1Win, 315);</v>
      </c>
      <c r="M114" t="str">
        <f t="shared" si="21"/>
        <v/>
      </c>
      <c r="N114" t="str">
        <f t="shared" si="22"/>
        <v/>
      </c>
      <c r="O114" t="str">
        <f t="shared" si="23"/>
        <v>// Diamond Cup '20 Group Stage</v>
      </c>
      <c r="P114" t="str">
        <f t="shared" si="24"/>
        <v xml:space="preserve">players["einBirnenbaum"][1]++; players["CDH"][2]++; </v>
      </c>
      <c r="Q114" t="str">
        <f t="shared" si="25"/>
        <v>players["einBirnenbaum"][3] = players["einBirnenbaum"][3] + 3;</v>
      </c>
      <c r="R114" t="str">
        <f t="shared" si="26"/>
        <v>players["CDH"][3] = players["CDH"][3] + 0;</v>
      </c>
      <c r="S114" t="str">
        <f t="shared" si="27"/>
        <v>players["einBirnenbaum"][4] = players["einBirnenbaum"][4] + 0;</v>
      </c>
      <c r="T114" t="str">
        <f t="shared" si="28"/>
        <v>players["CDH"][4] = players["CDH"][4] + 3;</v>
      </c>
      <c r="U114" t="str">
        <f t="shared" si="29"/>
        <v>// Diamond Cup '20 Group Stage</v>
      </c>
    </row>
    <row r="115" spans="1:21" x14ac:dyDescent="0.25">
      <c r="A115" s="2">
        <v>43944</v>
      </c>
      <c r="B115">
        <f t="shared" si="15"/>
        <v>315</v>
      </c>
      <c r="C115" s="1" t="s">
        <v>9</v>
      </c>
      <c r="D115" s="1" t="s">
        <v>53</v>
      </c>
      <c r="E115" s="3" t="s">
        <v>44</v>
      </c>
      <c r="F115" t="s">
        <v>34</v>
      </c>
      <c r="G115" t="s">
        <v>12</v>
      </c>
      <c r="H115" t="str">
        <f t="shared" si="16"/>
        <v>whr.CreateGame(players["BKXO"][0], players["Jucarman"][0], WHResult.Player1Win, 315);</v>
      </c>
      <c r="I115" t="str">
        <f t="shared" si="17"/>
        <v>whr.CreateGame(players["BKXO"][0], players["Jucarman"][0], WHResult.Player2Win, 315);</v>
      </c>
      <c r="J115" t="str">
        <f t="shared" si="18"/>
        <v>whr.CreateGame(players["BKXO"][0], players["Jucarman"][0], WHResult.Player1Win, 315);</v>
      </c>
      <c r="K115" t="str">
        <f t="shared" si="19"/>
        <v/>
      </c>
      <c r="L115" t="str">
        <f t="shared" si="20"/>
        <v>whr.CreateGame(players["BKXO"][0], players["Jucarman"][0], WHResult.Player1Win, 315);</v>
      </c>
      <c r="M115" t="str">
        <f t="shared" si="21"/>
        <v/>
      </c>
      <c r="N115" t="str">
        <f t="shared" si="22"/>
        <v/>
      </c>
      <c r="O115" t="str">
        <f t="shared" si="23"/>
        <v>// Diamond Cup '20 Group Stage</v>
      </c>
      <c r="P115" t="str">
        <f t="shared" si="24"/>
        <v xml:space="preserve">players["BKXO"][1]++; players["Jucarman"][2]++; </v>
      </c>
      <c r="Q115" t="str">
        <f t="shared" si="25"/>
        <v>players["BKXO"][3] = players["BKXO"][3] + 3;</v>
      </c>
      <c r="R115" t="str">
        <f t="shared" si="26"/>
        <v>players["Jucarman"][3] = players["Jucarman"][3] + 1;</v>
      </c>
      <c r="S115" t="str">
        <f t="shared" si="27"/>
        <v>players["BKXO"][4] = players["BKXO"][4] + 1;</v>
      </c>
      <c r="T115" t="str">
        <f t="shared" si="28"/>
        <v>players["Jucarman"][4] = players["Jucarman"][4] + 3;</v>
      </c>
      <c r="U115" t="str">
        <f t="shared" si="29"/>
        <v>// Diamond Cup '20 Group Stage</v>
      </c>
    </row>
    <row r="116" spans="1:21" x14ac:dyDescent="0.25">
      <c r="A116" s="2">
        <v>43944</v>
      </c>
      <c r="B116">
        <f t="shared" si="15"/>
        <v>315</v>
      </c>
      <c r="C116" s="1" t="s">
        <v>52</v>
      </c>
      <c r="D116" s="1" t="s">
        <v>51</v>
      </c>
      <c r="E116" s="3" t="s">
        <v>41</v>
      </c>
      <c r="F116" t="s">
        <v>34</v>
      </c>
      <c r="G116" t="s">
        <v>12</v>
      </c>
      <c r="H116" t="str">
        <f t="shared" si="16"/>
        <v>whr.CreateGame(players["Calvin"][0], players["DemonMK"][0], WHResult.Player1Win, 315);</v>
      </c>
      <c r="I116" t="str">
        <f t="shared" si="17"/>
        <v/>
      </c>
      <c r="J116" t="str">
        <f t="shared" si="18"/>
        <v>whr.CreateGame(players["Calvin"][0], players["DemonMK"][0], WHResult.Player1Win, 315);</v>
      </c>
      <c r="K116" t="str">
        <f t="shared" si="19"/>
        <v/>
      </c>
      <c r="L116" t="str">
        <f t="shared" si="20"/>
        <v>whr.CreateGame(players["Calvin"][0], players["DemonMK"][0], WHResult.Player1Win, 315);</v>
      </c>
      <c r="M116" t="str">
        <f t="shared" si="21"/>
        <v/>
      </c>
      <c r="N116" t="str">
        <f t="shared" si="22"/>
        <v/>
      </c>
      <c r="O116" t="str">
        <f t="shared" si="23"/>
        <v>// Diamond Cup '20 Group Stage</v>
      </c>
      <c r="P116" t="str">
        <f t="shared" si="24"/>
        <v xml:space="preserve">players["Calvin"][1]++; players["DemonMK"][2]++; </v>
      </c>
      <c r="Q116" t="str">
        <f t="shared" si="25"/>
        <v>players["Calvin"][3] = players["Calvin"][3] + 3;</v>
      </c>
      <c r="R116" t="str">
        <f t="shared" si="26"/>
        <v>players["DemonMK"][3] = players["DemonMK"][3] + 0;</v>
      </c>
      <c r="S116" t="str">
        <f t="shared" si="27"/>
        <v>players["Calvin"][4] = players["Calvin"][4] + 0;</v>
      </c>
      <c r="T116" t="str">
        <f t="shared" si="28"/>
        <v>players["DemonMK"][4] = players["DemonMK"][4] + 3;</v>
      </c>
      <c r="U116" t="str">
        <f t="shared" si="29"/>
        <v>// Diamond Cup '20 Group Stage</v>
      </c>
    </row>
    <row r="117" spans="1:21" x14ac:dyDescent="0.25">
      <c r="A117" s="2">
        <v>43944</v>
      </c>
      <c r="B117">
        <f t="shared" si="15"/>
        <v>315</v>
      </c>
      <c r="C117" s="1" t="s">
        <v>7</v>
      </c>
      <c r="D117" s="1" t="s">
        <v>6</v>
      </c>
      <c r="E117" s="3" t="s">
        <v>44</v>
      </c>
      <c r="F117" t="s">
        <v>34</v>
      </c>
      <c r="G117" t="s">
        <v>12</v>
      </c>
      <c r="H117" t="str">
        <f t="shared" si="16"/>
        <v>whr.CreateGame(players["J0k3r"][0], players["CDH"][0], WHResult.Player1Win, 315);</v>
      </c>
      <c r="I117" t="str">
        <f t="shared" si="17"/>
        <v>whr.CreateGame(players["J0k3r"][0], players["CDH"][0], WHResult.Player2Win, 315);</v>
      </c>
      <c r="J117" t="str">
        <f t="shared" si="18"/>
        <v>whr.CreateGame(players["J0k3r"][0], players["CDH"][0], WHResult.Player1Win, 315);</v>
      </c>
      <c r="K117" t="str">
        <f t="shared" si="19"/>
        <v/>
      </c>
      <c r="L117" t="str">
        <f t="shared" si="20"/>
        <v>whr.CreateGame(players["J0k3r"][0], players["CDH"][0], WHResult.Player1Win, 315);</v>
      </c>
      <c r="M117" t="str">
        <f t="shared" si="21"/>
        <v/>
      </c>
      <c r="N117" t="str">
        <f t="shared" si="22"/>
        <v/>
      </c>
      <c r="O117" t="str">
        <f t="shared" si="23"/>
        <v>// Diamond Cup '20 Group Stage</v>
      </c>
      <c r="P117" t="str">
        <f t="shared" si="24"/>
        <v xml:space="preserve">players["J0k3r"][1]++; players["CDH"][2]++; </v>
      </c>
      <c r="Q117" t="str">
        <f t="shared" si="25"/>
        <v>players["J0k3r"][3] = players["J0k3r"][3] + 3;</v>
      </c>
      <c r="R117" t="str">
        <f t="shared" si="26"/>
        <v>players["CDH"][3] = players["CDH"][3] + 1;</v>
      </c>
      <c r="S117" t="str">
        <f t="shared" si="27"/>
        <v>players["J0k3r"][4] = players["J0k3r"][4] + 1;</v>
      </c>
      <c r="T117" t="str">
        <f t="shared" si="28"/>
        <v>players["CDH"][4] = players["CDH"][4] + 3;</v>
      </c>
      <c r="U117" t="str">
        <f t="shared" si="29"/>
        <v>// Diamond Cup '20 Group Stage</v>
      </c>
    </row>
    <row r="118" spans="1:21" x14ac:dyDescent="0.25">
      <c r="A118" s="2">
        <v>43944</v>
      </c>
      <c r="B118">
        <f t="shared" si="15"/>
        <v>315</v>
      </c>
      <c r="C118" s="1" t="s">
        <v>54</v>
      </c>
      <c r="D118" s="1" t="s">
        <v>53</v>
      </c>
      <c r="E118" s="3" t="s">
        <v>41</v>
      </c>
      <c r="F118" t="s">
        <v>34</v>
      </c>
      <c r="G118" t="s">
        <v>12</v>
      </c>
      <c r="H118" t="str">
        <f t="shared" si="16"/>
        <v>whr.CreateGame(players["Timely Yor"][0], players["Jucarman"][0], WHResult.Player1Win, 315);</v>
      </c>
      <c r="I118" t="str">
        <f t="shared" si="17"/>
        <v/>
      </c>
      <c r="J118" t="str">
        <f t="shared" si="18"/>
        <v>whr.CreateGame(players["Timely Yor"][0], players["Jucarman"][0], WHResult.Player1Win, 315);</v>
      </c>
      <c r="K118" t="str">
        <f t="shared" si="19"/>
        <v/>
      </c>
      <c r="L118" t="str">
        <f t="shared" si="20"/>
        <v>whr.CreateGame(players["Timely Yor"][0], players["Jucarman"][0], WHResult.Player1Win, 315);</v>
      </c>
      <c r="M118" t="str">
        <f t="shared" si="21"/>
        <v/>
      </c>
      <c r="N118" t="str">
        <f t="shared" si="22"/>
        <v/>
      </c>
      <c r="O118" t="str">
        <f t="shared" si="23"/>
        <v>// Diamond Cup '20 Group Stage</v>
      </c>
      <c r="P118" t="str">
        <f t="shared" si="24"/>
        <v xml:space="preserve">players["Timely Yor"][1]++; players["Jucarman"][2]++; </v>
      </c>
      <c r="Q118" t="str">
        <f t="shared" si="25"/>
        <v>players["Timely Yor"][3] = players["Timely Yor"][3] + 3;</v>
      </c>
      <c r="R118" t="str">
        <f t="shared" si="26"/>
        <v>players["Jucarman"][3] = players["Jucarman"][3] + 0;</v>
      </c>
      <c r="S118" t="str">
        <f t="shared" si="27"/>
        <v>players["Timely Yor"][4] = players["Timely Yor"][4] + 0;</v>
      </c>
      <c r="T118" t="str">
        <f t="shared" si="28"/>
        <v>players["Jucarman"][4] = players["Jucarman"][4] + 3;</v>
      </c>
      <c r="U118" t="str">
        <f t="shared" si="29"/>
        <v>// Diamond Cup '20 Group Stage</v>
      </c>
    </row>
    <row r="119" spans="1:21" x14ac:dyDescent="0.25">
      <c r="A119" s="2">
        <v>43944</v>
      </c>
      <c r="B119">
        <f t="shared" si="15"/>
        <v>315</v>
      </c>
      <c r="C119" s="1" t="s">
        <v>52</v>
      </c>
      <c r="D119" s="1" t="s">
        <v>23</v>
      </c>
      <c r="E119" s="3" t="s">
        <v>43</v>
      </c>
      <c r="F119" t="s">
        <v>34</v>
      </c>
      <c r="G119" t="s">
        <v>12</v>
      </c>
      <c r="H119" t="str">
        <f t="shared" si="16"/>
        <v>whr.CreateGame(players["Calvin"][0], players["einBirnenbaum"][0], WHResult.Player1Win, 315);</v>
      </c>
      <c r="I119" t="str">
        <f t="shared" si="17"/>
        <v>whr.CreateGame(players["Calvin"][0], players["einBirnenbaum"][0], WHResult.Player2Win, 315);</v>
      </c>
      <c r="J119" t="str">
        <f t="shared" si="18"/>
        <v>whr.CreateGame(players["Calvin"][0], players["einBirnenbaum"][0], WHResult.Player1Win, 315);</v>
      </c>
      <c r="K119" t="str">
        <f t="shared" si="19"/>
        <v>whr.CreateGame(players["Calvin"][0], players["einBirnenbaum"][0], WHResult.Player2Win, 315);</v>
      </c>
      <c r="L119" t="str">
        <f t="shared" si="20"/>
        <v>whr.CreateGame(players["Calvin"][0], players["einBirnenbaum"][0], WHResult.Player1Win, 315);</v>
      </c>
      <c r="M119" t="str">
        <f t="shared" si="21"/>
        <v/>
      </c>
      <c r="N119" t="str">
        <f t="shared" si="22"/>
        <v/>
      </c>
      <c r="O119" t="str">
        <f t="shared" si="23"/>
        <v>// Diamond Cup '20 Group Stage</v>
      </c>
      <c r="P119" t="str">
        <f t="shared" si="24"/>
        <v xml:space="preserve">players["Calvin"][1]++; players["einBirnenbaum"][2]++; </v>
      </c>
      <c r="Q119" t="str">
        <f t="shared" si="25"/>
        <v>players["Calvin"][3] = players["Calvin"][3] + 3;</v>
      </c>
      <c r="R119" t="str">
        <f t="shared" si="26"/>
        <v>players["einBirnenbaum"][3] = players["einBirnenbaum"][3] + 2;</v>
      </c>
      <c r="S119" t="str">
        <f t="shared" si="27"/>
        <v>players["Calvin"][4] = players["Calvin"][4] + 2;</v>
      </c>
      <c r="T119" t="str">
        <f t="shared" si="28"/>
        <v>players["einBirnenbaum"][4] = players["einBirnenbaum"][4] + 3;</v>
      </c>
      <c r="U119" t="str">
        <f t="shared" si="29"/>
        <v>// Diamond Cup '20 Group Stage</v>
      </c>
    </row>
    <row r="120" spans="1:21" x14ac:dyDescent="0.25">
      <c r="A120" s="2">
        <v>43944</v>
      </c>
      <c r="B120">
        <f t="shared" si="15"/>
        <v>315</v>
      </c>
      <c r="C120" s="1" t="s">
        <v>9</v>
      </c>
      <c r="D120" s="1" t="s">
        <v>50</v>
      </c>
      <c r="E120" s="3" t="s">
        <v>41</v>
      </c>
      <c r="F120" t="s">
        <v>34</v>
      </c>
      <c r="G120" t="s">
        <v>12</v>
      </c>
      <c r="H120" t="str">
        <f t="shared" si="16"/>
        <v>whr.CreateGame(players["BKXO"][0], players["Hi_Am_Disturbia"][0], WHResult.Player1Win, 315);</v>
      </c>
      <c r="I120" t="str">
        <f t="shared" si="17"/>
        <v/>
      </c>
      <c r="J120" t="str">
        <f t="shared" si="18"/>
        <v>whr.CreateGame(players["BKXO"][0], players["Hi_Am_Disturbia"][0], WHResult.Player1Win, 315);</v>
      </c>
      <c r="K120" t="str">
        <f t="shared" si="19"/>
        <v/>
      </c>
      <c r="L120" t="str">
        <f t="shared" si="20"/>
        <v>whr.CreateGame(players["BKXO"][0], players["Hi_Am_Disturbia"][0], WHResult.Player1Win, 315);</v>
      </c>
      <c r="M120" t="str">
        <f t="shared" si="21"/>
        <v/>
      </c>
      <c r="N120" t="str">
        <f t="shared" si="22"/>
        <v/>
      </c>
      <c r="O120" t="str">
        <f t="shared" si="23"/>
        <v>// Diamond Cup '20 Group Stage</v>
      </c>
      <c r="P120" t="str">
        <f t="shared" si="24"/>
        <v xml:space="preserve">players["BKXO"][1]++; players["Hi_Am_Disturbia"][2]++; </v>
      </c>
      <c r="Q120" t="str">
        <f t="shared" si="25"/>
        <v>players["BKXO"][3] = players["BKXO"][3] + 3;</v>
      </c>
      <c r="R120" t="str">
        <f t="shared" si="26"/>
        <v>players["Hi_Am_Disturbia"][3] = players["Hi_Am_Disturbia"][3] + 0;</v>
      </c>
      <c r="S120" t="str">
        <f t="shared" si="27"/>
        <v>players["BKXO"][4] = players["BKXO"][4] + 0;</v>
      </c>
      <c r="T120" t="str">
        <f t="shared" si="28"/>
        <v>players["Hi_Am_Disturbia"][4] = players["Hi_Am_Disturbia"][4] + 3;</v>
      </c>
      <c r="U120" t="str">
        <f t="shared" si="29"/>
        <v>// Diamond Cup '20 Group Stage</v>
      </c>
    </row>
    <row r="121" spans="1:21" x14ac:dyDescent="0.25">
      <c r="A121" s="2">
        <v>43944</v>
      </c>
      <c r="B121">
        <f t="shared" si="15"/>
        <v>315</v>
      </c>
      <c r="C121" s="1" t="s">
        <v>7</v>
      </c>
      <c r="D121" s="1" t="s">
        <v>53</v>
      </c>
      <c r="E121" s="3" t="s">
        <v>41</v>
      </c>
      <c r="F121" t="s">
        <v>34</v>
      </c>
      <c r="G121" t="s">
        <v>12</v>
      </c>
      <c r="H121" t="str">
        <f t="shared" si="16"/>
        <v>whr.CreateGame(players["J0k3r"][0], players["Jucarman"][0], WHResult.Player1Win, 315);</v>
      </c>
      <c r="I121" t="str">
        <f t="shared" si="17"/>
        <v/>
      </c>
      <c r="J121" t="str">
        <f t="shared" si="18"/>
        <v>whr.CreateGame(players["J0k3r"][0], players["Jucarman"][0], WHResult.Player1Win, 315);</v>
      </c>
      <c r="K121" t="str">
        <f t="shared" si="19"/>
        <v/>
      </c>
      <c r="L121" t="str">
        <f t="shared" si="20"/>
        <v>whr.CreateGame(players["J0k3r"][0], players["Jucarman"][0], WHResult.Player1Win, 315);</v>
      </c>
      <c r="M121" t="str">
        <f t="shared" si="21"/>
        <v/>
      </c>
      <c r="N121" t="str">
        <f t="shared" si="22"/>
        <v/>
      </c>
      <c r="O121" t="str">
        <f t="shared" si="23"/>
        <v>// Diamond Cup '20 Group Stage</v>
      </c>
      <c r="P121" t="str">
        <f t="shared" si="24"/>
        <v xml:space="preserve">players["J0k3r"][1]++; players["Jucarman"][2]++; </v>
      </c>
      <c r="Q121" t="str">
        <f t="shared" si="25"/>
        <v>players["J0k3r"][3] = players["J0k3r"][3] + 3;</v>
      </c>
      <c r="R121" t="str">
        <f t="shared" si="26"/>
        <v>players["Jucarman"][3] = players["Jucarman"][3] + 0;</v>
      </c>
      <c r="S121" t="str">
        <f t="shared" si="27"/>
        <v>players["J0k3r"][4] = players["J0k3r"][4] + 0;</v>
      </c>
      <c r="T121" t="str">
        <f t="shared" si="28"/>
        <v>players["Jucarman"][4] = players["Jucarman"][4] + 3;</v>
      </c>
      <c r="U121" t="str">
        <f t="shared" si="29"/>
        <v>// Diamond Cup '20 Group Stage</v>
      </c>
    </row>
    <row r="122" spans="1:21" x14ac:dyDescent="0.25">
      <c r="A122" s="2">
        <v>43944</v>
      </c>
      <c r="B122">
        <f t="shared" si="15"/>
        <v>315</v>
      </c>
      <c r="C122" s="1" t="s">
        <v>6</v>
      </c>
      <c r="D122" s="1" t="s">
        <v>52</v>
      </c>
      <c r="E122" s="3" t="s">
        <v>41</v>
      </c>
      <c r="F122" t="s">
        <v>34</v>
      </c>
      <c r="G122" t="s">
        <v>12</v>
      </c>
      <c r="H122" t="str">
        <f t="shared" si="16"/>
        <v>whr.CreateGame(players["CDH"][0], players["Calvin"][0], WHResult.Player1Win, 315);</v>
      </c>
      <c r="I122" t="str">
        <f t="shared" si="17"/>
        <v/>
      </c>
      <c r="J122" t="str">
        <f t="shared" si="18"/>
        <v>whr.CreateGame(players["CDH"][0], players["Calvin"][0], WHResult.Player1Win, 315);</v>
      </c>
      <c r="K122" t="str">
        <f t="shared" si="19"/>
        <v/>
      </c>
      <c r="L122" t="str">
        <f t="shared" si="20"/>
        <v>whr.CreateGame(players["CDH"][0], players["Calvin"][0], WHResult.Player1Win, 315);</v>
      </c>
      <c r="M122" t="str">
        <f t="shared" si="21"/>
        <v/>
      </c>
      <c r="N122" t="str">
        <f t="shared" si="22"/>
        <v/>
      </c>
      <c r="O122" t="str">
        <f t="shared" si="23"/>
        <v>// Diamond Cup '20 Group Stage</v>
      </c>
      <c r="P122" t="str">
        <f t="shared" si="24"/>
        <v xml:space="preserve">players["CDH"][1]++; players["Calvin"][2]++; </v>
      </c>
      <c r="Q122" t="str">
        <f t="shared" si="25"/>
        <v>players["CDH"][3] = players["CDH"][3] + 3;</v>
      </c>
      <c r="R122" t="str">
        <f t="shared" si="26"/>
        <v>players["Calvin"][3] = players["Calvin"][3] + 0;</v>
      </c>
      <c r="S122" t="str">
        <f t="shared" si="27"/>
        <v>players["CDH"][4] = players["CDH"][4] + 0;</v>
      </c>
      <c r="T122" t="str">
        <f t="shared" si="28"/>
        <v>players["Calvin"][4] = players["Calvin"][4] + 3;</v>
      </c>
      <c r="U122" t="str">
        <f t="shared" si="29"/>
        <v>// Diamond Cup '20 Group Stage</v>
      </c>
    </row>
    <row r="123" spans="1:21" x14ac:dyDescent="0.25">
      <c r="A123" s="2">
        <v>43944</v>
      </c>
      <c r="B123">
        <f t="shared" si="15"/>
        <v>315</v>
      </c>
      <c r="C123" s="1" t="s">
        <v>54</v>
      </c>
      <c r="D123" s="1" t="s">
        <v>50</v>
      </c>
      <c r="E123" s="3" t="s">
        <v>44</v>
      </c>
      <c r="F123" t="s">
        <v>34</v>
      </c>
      <c r="G123" t="s">
        <v>12</v>
      </c>
      <c r="H123" t="str">
        <f t="shared" si="16"/>
        <v>whr.CreateGame(players["Timely Yor"][0], players["Hi_Am_Disturbia"][0], WHResult.Player1Win, 315);</v>
      </c>
      <c r="I123" t="str">
        <f t="shared" si="17"/>
        <v>whr.CreateGame(players["Timely Yor"][0], players["Hi_Am_Disturbia"][0], WHResult.Player2Win, 315);</v>
      </c>
      <c r="J123" t="str">
        <f t="shared" si="18"/>
        <v>whr.CreateGame(players["Timely Yor"][0], players["Hi_Am_Disturbia"][0], WHResult.Player1Win, 315);</v>
      </c>
      <c r="K123" t="str">
        <f t="shared" si="19"/>
        <v/>
      </c>
      <c r="L123" t="str">
        <f t="shared" si="20"/>
        <v>whr.CreateGame(players["Timely Yor"][0], players["Hi_Am_Disturbia"][0], WHResult.Player1Win, 315);</v>
      </c>
      <c r="M123" t="str">
        <f t="shared" si="21"/>
        <v/>
      </c>
      <c r="N123" t="str">
        <f t="shared" si="22"/>
        <v/>
      </c>
      <c r="O123" t="str">
        <f t="shared" si="23"/>
        <v>// Diamond Cup '20 Group Stage</v>
      </c>
      <c r="P123" t="str">
        <f t="shared" si="24"/>
        <v xml:space="preserve">players["Timely Yor"][1]++; players["Hi_Am_Disturbia"][2]++; </v>
      </c>
      <c r="Q123" t="str">
        <f t="shared" si="25"/>
        <v>players["Timely Yor"][3] = players["Timely Yor"][3] + 3;</v>
      </c>
      <c r="R123" t="str">
        <f t="shared" si="26"/>
        <v>players["Hi_Am_Disturbia"][3] = players["Hi_Am_Disturbia"][3] + 1;</v>
      </c>
      <c r="S123" t="str">
        <f t="shared" si="27"/>
        <v>players["Timely Yor"][4] = players["Timely Yor"][4] + 1;</v>
      </c>
      <c r="T123" t="str">
        <f t="shared" si="28"/>
        <v>players["Hi_Am_Disturbia"][4] = players["Hi_Am_Disturbia"][4] + 3;</v>
      </c>
      <c r="U123" t="str">
        <f t="shared" si="29"/>
        <v>// Diamond Cup '20 Group Stage</v>
      </c>
    </row>
    <row r="124" spans="1:21" x14ac:dyDescent="0.25">
      <c r="A124" s="2">
        <v>43944</v>
      </c>
      <c r="B124">
        <f t="shared" si="15"/>
        <v>315</v>
      </c>
      <c r="C124" s="1" t="s">
        <v>9</v>
      </c>
      <c r="D124" s="1" t="s">
        <v>51</v>
      </c>
      <c r="E124" s="3" t="s">
        <v>41</v>
      </c>
      <c r="F124" t="s">
        <v>34</v>
      </c>
      <c r="G124" t="s">
        <v>12</v>
      </c>
      <c r="H124" t="str">
        <f t="shared" si="16"/>
        <v>whr.CreateGame(players["BKXO"][0], players["DemonMK"][0], WHResult.Player1Win, 315);</v>
      </c>
      <c r="I124" t="str">
        <f t="shared" si="17"/>
        <v/>
      </c>
      <c r="J124" t="str">
        <f t="shared" si="18"/>
        <v>whr.CreateGame(players["BKXO"][0], players["DemonMK"][0], WHResult.Player1Win, 315);</v>
      </c>
      <c r="K124" t="str">
        <f t="shared" si="19"/>
        <v/>
      </c>
      <c r="L124" t="str">
        <f t="shared" si="20"/>
        <v>whr.CreateGame(players["BKXO"][0], players["DemonMK"][0], WHResult.Player1Win, 315);</v>
      </c>
      <c r="M124" t="str">
        <f t="shared" si="21"/>
        <v/>
      </c>
      <c r="N124" t="str">
        <f t="shared" si="22"/>
        <v/>
      </c>
      <c r="O124" t="str">
        <f t="shared" si="23"/>
        <v>// Diamond Cup '20 Group Stage</v>
      </c>
      <c r="P124" t="str">
        <f t="shared" si="24"/>
        <v xml:space="preserve">players["BKXO"][1]++; players["DemonMK"][2]++; </v>
      </c>
      <c r="Q124" t="str">
        <f t="shared" si="25"/>
        <v>players["BKXO"][3] = players["BKXO"][3] + 3;</v>
      </c>
      <c r="R124" t="str">
        <f t="shared" si="26"/>
        <v>players["DemonMK"][3] = players["DemonMK"][3] + 0;</v>
      </c>
      <c r="S124" t="str">
        <f t="shared" si="27"/>
        <v>players["BKXO"][4] = players["BKXO"][4] + 0;</v>
      </c>
      <c r="T124" t="str">
        <f t="shared" si="28"/>
        <v>players["DemonMK"][4] = players["DemonMK"][4] + 3;</v>
      </c>
      <c r="U124" t="str">
        <f t="shared" si="29"/>
        <v>// Diamond Cup '20 Group Stage</v>
      </c>
    </row>
    <row r="125" spans="1:21" x14ac:dyDescent="0.25">
      <c r="A125" s="2">
        <v>43944</v>
      </c>
      <c r="B125">
        <f t="shared" si="15"/>
        <v>315</v>
      </c>
      <c r="C125" s="1" t="s">
        <v>7</v>
      </c>
      <c r="D125" s="1" t="s">
        <v>52</v>
      </c>
      <c r="E125" s="3" t="s">
        <v>43</v>
      </c>
      <c r="F125" t="s">
        <v>34</v>
      </c>
      <c r="G125" t="s">
        <v>12</v>
      </c>
      <c r="H125" t="str">
        <f t="shared" si="16"/>
        <v>whr.CreateGame(players["J0k3r"][0], players["Calvin"][0], WHResult.Player1Win, 315);</v>
      </c>
      <c r="I125" t="str">
        <f t="shared" si="17"/>
        <v>whr.CreateGame(players["J0k3r"][0], players["Calvin"][0], WHResult.Player2Win, 315);</v>
      </c>
      <c r="J125" t="str">
        <f t="shared" si="18"/>
        <v>whr.CreateGame(players["J0k3r"][0], players["Calvin"][0], WHResult.Player1Win, 315);</v>
      </c>
      <c r="K125" t="str">
        <f t="shared" si="19"/>
        <v>whr.CreateGame(players["J0k3r"][0], players["Calvin"][0], WHResult.Player2Win, 315);</v>
      </c>
      <c r="L125" t="str">
        <f t="shared" si="20"/>
        <v>whr.CreateGame(players["J0k3r"][0], players["Calvin"][0], WHResult.Player1Win, 315);</v>
      </c>
      <c r="M125" t="str">
        <f t="shared" si="21"/>
        <v/>
      </c>
      <c r="N125" t="str">
        <f t="shared" si="22"/>
        <v/>
      </c>
      <c r="O125" t="str">
        <f t="shared" si="23"/>
        <v>// Diamond Cup '20 Group Stage</v>
      </c>
      <c r="P125" t="str">
        <f t="shared" si="24"/>
        <v xml:space="preserve">players["J0k3r"][1]++; players["Calvin"][2]++; </v>
      </c>
      <c r="Q125" t="str">
        <f t="shared" si="25"/>
        <v>players["J0k3r"][3] = players["J0k3r"][3] + 3;</v>
      </c>
      <c r="R125" t="str">
        <f t="shared" si="26"/>
        <v>players["Calvin"][3] = players["Calvin"][3] + 2;</v>
      </c>
      <c r="S125" t="str">
        <f t="shared" si="27"/>
        <v>players["J0k3r"][4] = players["J0k3r"][4] + 2;</v>
      </c>
      <c r="T125" t="str">
        <f t="shared" si="28"/>
        <v>players["Calvin"][4] = players["Calvin"][4] + 3;</v>
      </c>
      <c r="U125" t="str">
        <f t="shared" si="29"/>
        <v>// Diamond Cup '20 Group Stage</v>
      </c>
    </row>
    <row r="126" spans="1:21" x14ac:dyDescent="0.25">
      <c r="A126" s="2">
        <v>43944</v>
      </c>
      <c r="B126">
        <f t="shared" si="15"/>
        <v>315</v>
      </c>
      <c r="C126" s="1" t="s">
        <v>53</v>
      </c>
      <c r="D126" s="1" t="s">
        <v>50</v>
      </c>
      <c r="E126" s="3" t="s">
        <v>41</v>
      </c>
      <c r="F126" t="s">
        <v>34</v>
      </c>
      <c r="G126" t="s">
        <v>12</v>
      </c>
      <c r="H126" t="str">
        <f t="shared" si="16"/>
        <v>whr.CreateGame(players["Jucarman"][0], players["Hi_Am_Disturbia"][0], WHResult.Player1Win, 315);</v>
      </c>
      <c r="I126" t="str">
        <f t="shared" si="17"/>
        <v/>
      </c>
      <c r="J126" t="str">
        <f t="shared" si="18"/>
        <v>whr.CreateGame(players["Jucarman"][0], players["Hi_Am_Disturbia"][0], WHResult.Player1Win, 315);</v>
      </c>
      <c r="K126" t="str">
        <f t="shared" si="19"/>
        <v/>
      </c>
      <c r="L126" t="str">
        <f t="shared" si="20"/>
        <v>whr.CreateGame(players["Jucarman"][0], players["Hi_Am_Disturbia"][0], WHResult.Player1Win, 315);</v>
      </c>
      <c r="M126" t="str">
        <f t="shared" si="21"/>
        <v/>
      </c>
      <c r="N126" t="str">
        <f t="shared" si="22"/>
        <v/>
      </c>
      <c r="O126" t="str">
        <f t="shared" si="23"/>
        <v>// Diamond Cup '20 Group Stage</v>
      </c>
      <c r="P126" t="str">
        <f t="shared" si="24"/>
        <v xml:space="preserve">players["Jucarman"][1]++; players["Hi_Am_Disturbia"][2]++; </v>
      </c>
      <c r="Q126" t="str">
        <f t="shared" si="25"/>
        <v>players["Jucarman"][3] = players["Jucarman"][3] + 3;</v>
      </c>
      <c r="R126" t="str">
        <f t="shared" si="26"/>
        <v>players["Hi_Am_Disturbia"][3] = players["Hi_Am_Disturbia"][3] + 0;</v>
      </c>
      <c r="S126" t="str">
        <f t="shared" si="27"/>
        <v>players["Jucarman"][4] = players["Jucarman"][4] + 0;</v>
      </c>
      <c r="T126" t="str">
        <f t="shared" si="28"/>
        <v>players["Hi_Am_Disturbia"][4] = players["Hi_Am_Disturbia"][4] + 3;</v>
      </c>
      <c r="U126" t="str">
        <f t="shared" si="29"/>
        <v>// Diamond Cup '20 Group Stage</v>
      </c>
    </row>
    <row r="127" spans="1:21" x14ac:dyDescent="0.25">
      <c r="A127" s="2">
        <v>43944</v>
      </c>
      <c r="B127">
        <f t="shared" si="15"/>
        <v>315</v>
      </c>
      <c r="C127" s="1" t="s">
        <v>54</v>
      </c>
      <c r="D127" s="1" t="s">
        <v>51</v>
      </c>
      <c r="E127" s="3" t="s">
        <v>41</v>
      </c>
      <c r="F127" t="s">
        <v>34</v>
      </c>
      <c r="G127" t="s">
        <v>12</v>
      </c>
      <c r="H127" t="str">
        <f t="shared" si="16"/>
        <v>whr.CreateGame(players["Timely Yor"][0], players["DemonMK"][0], WHResult.Player1Win, 315);</v>
      </c>
      <c r="I127" t="str">
        <f t="shared" si="17"/>
        <v/>
      </c>
      <c r="J127" t="str">
        <f t="shared" si="18"/>
        <v>whr.CreateGame(players["Timely Yor"][0], players["DemonMK"][0], WHResult.Player1Win, 315);</v>
      </c>
      <c r="K127" t="str">
        <f t="shared" si="19"/>
        <v/>
      </c>
      <c r="L127" t="str">
        <f t="shared" si="20"/>
        <v>whr.CreateGame(players["Timely Yor"][0], players["DemonMK"][0], WHResult.Player1Win, 315);</v>
      </c>
      <c r="M127" t="str">
        <f t="shared" si="21"/>
        <v/>
      </c>
      <c r="N127" t="str">
        <f t="shared" si="22"/>
        <v/>
      </c>
      <c r="O127" t="str">
        <f t="shared" si="23"/>
        <v>// Diamond Cup '20 Group Stage</v>
      </c>
      <c r="P127" t="str">
        <f t="shared" si="24"/>
        <v xml:space="preserve">players["Timely Yor"][1]++; players["DemonMK"][2]++; </v>
      </c>
      <c r="Q127" t="str">
        <f t="shared" si="25"/>
        <v>players["Timely Yor"][3] = players["Timely Yor"][3] + 3;</v>
      </c>
      <c r="R127" t="str">
        <f t="shared" si="26"/>
        <v>players["DemonMK"][3] = players["DemonMK"][3] + 0;</v>
      </c>
      <c r="S127" t="str">
        <f t="shared" si="27"/>
        <v>players["Timely Yor"][4] = players["Timely Yor"][4] + 0;</v>
      </c>
      <c r="T127" t="str">
        <f t="shared" si="28"/>
        <v>players["DemonMK"][4] = players["DemonMK"][4] + 3;</v>
      </c>
      <c r="U127" t="str">
        <f t="shared" si="29"/>
        <v>// Diamond Cup '20 Group Stage</v>
      </c>
    </row>
    <row r="128" spans="1:21" x14ac:dyDescent="0.25">
      <c r="A128" s="2">
        <v>43944</v>
      </c>
      <c r="B128">
        <f t="shared" si="15"/>
        <v>315</v>
      </c>
      <c r="C128" s="1" t="s">
        <v>9</v>
      </c>
      <c r="D128" s="1" t="s">
        <v>23</v>
      </c>
      <c r="E128" s="3" t="s">
        <v>41</v>
      </c>
      <c r="F128" t="s">
        <v>34</v>
      </c>
      <c r="G128" t="s">
        <v>12</v>
      </c>
      <c r="H128" t="str">
        <f t="shared" si="16"/>
        <v>whr.CreateGame(players["BKXO"][0], players["einBirnenbaum"][0], WHResult.Player1Win, 315);</v>
      </c>
      <c r="I128" t="str">
        <f t="shared" si="17"/>
        <v/>
      </c>
      <c r="J128" t="str">
        <f t="shared" si="18"/>
        <v>whr.CreateGame(players["BKXO"][0], players["einBirnenbaum"][0], WHResult.Player1Win, 315);</v>
      </c>
      <c r="K128" t="str">
        <f t="shared" si="19"/>
        <v/>
      </c>
      <c r="L128" t="str">
        <f t="shared" si="20"/>
        <v>whr.CreateGame(players["BKXO"][0], players["einBirnenbaum"][0], WHResult.Player1Win, 315);</v>
      </c>
      <c r="M128" t="str">
        <f t="shared" si="21"/>
        <v/>
      </c>
      <c r="N128" t="str">
        <f t="shared" si="22"/>
        <v/>
      </c>
      <c r="O128" t="str">
        <f t="shared" si="23"/>
        <v>// Diamond Cup '20 Group Stage</v>
      </c>
      <c r="P128" t="str">
        <f t="shared" si="24"/>
        <v xml:space="preserve">players["BKXO"][1]++; players["einBirnenbaum"][2]++; </v>
      </c>
      <c r="Q128" t="str">
        <f t="shared" si="25"/>
        <v>players["BKXO"][3] = players["BKXO"][3] + 3;</v>
      </c>
      <c r="R128" t="str">
        <f t="shared" si="26"/>
        <v>players["einBirnenbaum"][3] = players["einBirnenbaum"][3] + 0;</v>
      </c>
      <c r="S128" t="str">
        <f t="shared" si="27"/>
        <v>players["BKXO"][4] = players["BKXO"][4] + 0;</v>
      </c>
      <c r="T128" t="str">
        <f t="shared" si="28"/>
        <v>players["einBirnenbaum"][4] = players["einBirnenbaum"][4] + 3;</v>
      </c>
      <c r="U128" t="str">
        <f t="shared" si="29"/>
        <v>// Diamond Cup '20 Group Stage</v>
      </c>
    </row>
    <row r="129" spans="1:21" x14ac:dyDescent="0.25">
      <c r="A129" s="2">
        <v>43944</v>
      </c>
      <c r="B129">
        <f t="shared" si="15"/>
        <v>315</v>
      </c>
      <c r="C129" s="1" t="s">
        <v>7</v>
      </c>
      <c r="D129" s="1" t="s">
        <v>50</v>
      </c>
      <c r="E129" s="3" t="s">
        <v>41</v>
      </c>
      <c r="F129" t="s">
        <v>34</v>
      </c>
      <c r="G129" t="s">
        <v>12</v>
      </c>
      <c r="H129" t="str">
        <f t="shared" si="16"/>
        <v>whr.CreateGame(players["J0k3r"][0], players["Hi_Am_Disturbia"][0], WHResult.Player1Win, 315);</v>
      </c>
      <c r="I129" t="str">
        <f t="shared" si="17"/>
        <v/>
      </c>
      <c r="J129" t="str">
        <f t="shared" si="18"/>
        <v>whr.CreateGame(players["J0k3r"][0], players["Hi_Am_Disturbia"][0], WHResult.Player1Win, 315);</v>
      </c>
      <c r="K129" t="str">
        <f t="shared" si="19"/>
        <v/>
      </c>
      <c r="L129" t="str">
        <f t="shared" si="20"/>
        <v>whr.CreateGame(players["J0k3r"][0], players["Hi_Am_Disturbia"][0], WHResult.Player1Win, 315);</v>
      </c>
      <c r="M129" t="str">
        <f t="shared" si="21"/>
        <v/>
      </c>
      <c r="N129" t="str">
        <f t="shared" si="22"/>
        <v/>
      </c>
      <c r="O129" t="str">
        <f t="shared" si="23"/>
        <v>// Diamond Cup '20 Group Stage</v>
      </c>
      <c r="P129" t="str">
        <f t="shared" si="24"/>
        <v xml:space="preserve">players["J0k3r"][1]++; players["Hi_Am_Disturbia"][2]++; </v>
      </c>
      <c r="Q129" t="str">
        <f t="shared" si="25"/>
        <v>players["J0k3r"][3] = players["J0k3r"][3] + 3;</v>
      </c>
      <c r="R129" t="str">
        <f t="shared" si="26"/>
        <v>players["Hi_Am_Disturbia"][3] = players["Hi_Am_Disturbia"][3] + 0;</v>
      </c>
      <c r="S129" t="str">
        <f t="shared" si="27"/>
        <v>players["J0k3r"][4] = players["J0k3r"][4] + 0;</v>
      </c>
      <c r="T129" t="str">
        <f t="shared" si="28"/>
        <v>players["Hi_Am_Disturbia"][4] = players["Hi_Am_Disturbia"][4] + 3;</v>
      </c>
      <c r="U129" t="str">
        <f t="shared" si="29"/>
        <v>// Diamond Cup '20 Group Stage</v>
      </c>
    </row>
    <row r="130" spans="1:21" x14ac:dyDescent="0.25">
      <c r="A130" s="2">
        <v>43944</v>
      </c>
      <c r="B130">
        <f t="shared" ref="B130:B193" si="30">_xlfn.DAYS(A130, "6/13/2019")</f>
        <v>315</v>
      </c>
      <c r="C130" s="1" t="s">
        <v>53</v>
      </c>
      <c r="D130" s="1" t="s">
        <v>51</v>
      </c>
      <c r="E130" s="3" t="s">
        <v>41</v>
      </c>
      <c r="F130" t="s">
        <v>34</v>
      </c>
      <c r="G130" t="s">
        <v>12</v>
      </c>
      <c r="H130" t="str">
        <f t="shared" ref="H130:H193" si="31">IF(VALUE(LEFT($E130, 1))&gt;0, _xlfn.CONCAT("whr.CreateGame(players[""",$C130, """][0], players[""", $D130, """][0], WHResult.Player1Win, ", $B130, ");"), "")</f>
        <v>whr.CreateGame(players["Jucarman"][0], players["DemonMK"][0], WHResult.Player1Win, 315);</v>
      </c>
      <c r="I130" t="str">
        <f t="shared" ref="I130:I193" si="32">IF(VALUE(RIGHT($E130, 1))&gt;0, _xlfn.CONCAT("whr.CreateGame(players[""",$C130, """][0], players[""", $D130, """][0], WHResult.Player2Win, ", $B130, ");"), "")</f>
        <v/>
      </c>
      <c r="J130" t="str">
        <f t="shared" ref="J130:J193" si="33">IF(VALUE(LEFT($E130, 1))&gt;1, _xlfn.CONCAT("whr.CreateGame(players[""",$C130, """][0], players[""", $D130, """][0], WHResult.Player1Win, ", $B130, ");"), "")</f>
        <v>whr.CreateGame(players["Jucarman"][0], players["DemonMK"][0], WHResult.Player1Win, 315);</v>
      </c>
      <c r="K130" t="str">
        <f t="shared" ref="K130:K193" si="34">IF(VALUE(RIGHT($E130, 1))&gt;1, _xlfn.CONCAT("whr.CreateGame(players[""",$C130, """][0], players[""", $D130, """][0], WHResult.Player2Win, ", $B130, ");"), "")</f>
        <v/>
      </c>
      <c r="L130" t="str">
        <f t="shared" ref="L130:L193" si="35">IF(VALUE(LEFT($E130, 1))&gt;2, _xlfn.CONCAT("whr.CreateGame(players[""",$C130, """][0], players[""", $D130, """][0], WHResult.Player1Win, ", $B130, ");"), "")</f>
        <v>whr.CreateGame(players["Jucarman"][0], players["DemonMK"][0], WHResult.Player1Win, 315);</v>
      </c>
      <c r="M130" t="str">
        <f t="shared" ref="M130:M193" si="36">IF(VALUE(RIGHT($E130, 1))&gt;2, _xlfn.CONCAT("whr.CreateGame(players[""",$C130, """][0], players[""", $D130, """][0], WHResult.Player2Win, ", $B130, ");"), "")</f>
        <v/>
      </c>
      <c r="N130" t="str">
        <f t="shared" ref="N130:N193" si="37">IF(VALUE(LEFT($E130, 1))&gt;3, _xlfn.CONCAT("whr.CreateGame(players[""",$C130, """][0], players[""", $D130, """][0], WHResult.Player1Win, ", $B130, ");"), "")</f>
        <v/>
      </c>
      <c r="O130" t="str">
        <f t="shared" ref="O130:O193" si="38">_xlfn.CONCAT("// ",$F130, " ", $G130)</f>
        <v>// Diamond Cup '20 Group Stage</v>
      </c>
      <c r="P130" t="str">
        <f t="shared" ref="P130:P193" si="39">IF(LEFT($E130,1)&gt;RIGHT($E130,1),_xlfn.CONCAT("players[""",$C130,"""][1]++; players[""",$D130,"""][2]++; ",""), "")</f>
        <v xml:space="preserve">players["Jucarman"][1]++; players["DemonMK"][2]++; </v>
      </c>
      <c r="Q130" t="str">
        <f t="shared" ref="Q130:Q193" si="40">_xlfn.CONCAT("players[""",$C130,"""][3] = players[""",$C130,"""][3] + ", LEFT($E130, 1), ";")</f>
        <v>players["Jucarman"][3] = players["Jucarman"][3] + 3;</v>
      </c>
      <c r="R130" t="str">
        <f t="shared" ref="R130:R193" si="41">_xlfn.CONCAT("players[""",$D130,"""][3] = players[""",$D130,"""][3] + ", RIGHT($E130, 1), ";")</f>
        <v>players["DemonMK"][3] = players["DemonMK"][3] + 0;</v>
      </c>
      <c r="S130" t="str">
        <f t="shared" ref="S130:S193" si="42">_xlfn.CONCAT("players[""",$C130,"""][4] = players[""",$C130,"""][4] + ", RIGHT($E130, 1), ";")</f>
        <v>players["Jucarman"][4] = players["Jucarman"][4] + 0;</v>
      </c>
      <c r="T130" t="str">
        <f t="shared" ref="T130:T193" si="43">_xlfn.CONCAT("players[""",$D130,"""][4] = players[""",$D130,"""][4] + ", LEFT($E130, 1), ";")</f>
        <v>players["DemonMK"][4] = players["DemonMK"][4] + 3;</v>
      </c>
      <c r="U130" t="str">
        <f t="shared" ref="U130:U193" si="44">O130</f>
        <v>// Diamond Cup '20 Group Stage</v>
      </c>
    </row>
    <row r="131" spans="1:21" x14ac:dyDescent="0.25">
      <c r="A131" s="2">
        <v>43944</v>
      </c>
      <c r="B131">
        <f t="shared" si="30"/>
        <v>315</v>
      </c>
      <c r="C131" s="1" t="s">
        <v>9</v>
      </c>
      <c r="D131" s="1" t="s">
        <v>6</v>
      </c>
      <c r="E131" s="3" t="s">
        <v>44</v>
      </c>
      <c r="F131" t="s">
        <v>34</v>
      </c>
      <c r="G131" t="s">
        <v>12</v>
      </c>
      <c r="H131" t="str">
        <f t="shared" si="31"/>
        <v>whr.CreateGame(players["BKXO"][0], players["CDH"][0], WHResult.Player1Win, 315);</v>
      </c>
      <c r="I131" t="str">
        <f t="shared" si="32"/>
        <v>whr.CreateGame(players["BKXO"][0], players["CDH"][0], WHResult.Player2Win, 315);</v>
      </c>
      <c r="J131" t="str">
        <f t="shared" si="33"/>
        <v>whr.CreateGame(players["BKXO"][0], players["CDH"][0], WHResult.Player1Win, 315);</v>
      </c>
      <c r="K131" t="str">
        <f t="shared" si="34"/>
        <v/>
      </c>
      <c r="L131" t="str">
        <f t="shared" si="35"/>
        <v>whr.CreateGame(players["BKXO"][0], players["CDH"][0], WHResult.Player1Win, 315);</v>
      </c>
      <c r="M131" t="str">
        <f t="shared" si="36"/>
        <v/>
      </c>
      <c r="N131" t="str">
        <f t="shared" si="37"/>
        <v/>
      </c>
      <c r="O131" t="str">
        <f t="shared" si="38"/>
        <v>// Diamond Cup '20 Group Stage</v>
      </c>
      <c r="P131" t="str">
        <f t="shared" si="39"/>
        <v xml:space="preserve">players["BKXO"][1]++; players["CDH"][2]++; </v>
      </c>
      <c r="Q131" t="str">
        <f t="shared" si="40"/>
        <v>players["BKXO"][3] = players["BKXO"][3] + 3;</v>
      </c>
      <c r="R131" t="str">
        <f t="shared" si="41"/>
        <v>players["CDH"][3] = players["CDH"][3] + 1;</v>
      </c>
      <c r="S131" t="str">
        <f t="shared" si="42"/>
        <v>players["BKXO"][4] = players["BKXO"][4] + 1;</v>
      </c>
      <c r="T131" t="str">
        <f t="shared" si="43"/>
        <v>players["CDH"][4] = players["CDH"][4] + 3;</v>
      </c>
      <c r="U131" t="str">
        <f t="shared" si="44"/>
        <v>// Diamond Cup '20 Group Stage</v>
      </c>
    </row>
    <row r="132" spans="1:21" x14ac:dyDescent="0.25">
      <c r="A132" s="2">
        <v>43944</v>
      </c>
      <c r="B132">
        <f t="shared" si="30"/>
        <v>315</v>
      </c>
      <c r="C132" s="1" t="s">
        <v>54</v>
      </c>
      <c r="D132" s="1" t="s">
        <v>23</v>
      </c>
      <c r="E132" s="3" t="s">
        <v>44</v>
      </c>
      <c r="F132" t="s">
        <v>34</v>
      </c>
      <c r="G132" t="s">
        <v>12</v>
      </c>
      <c r="H132" t="str">
        <f t="shared" si="31"/>
        <v>whr.CreateGame(players["Timely Yor"][0], players["einBirnenbaum"][0], WHResult.Player1Win, 315);</v>
      </c>
      <c r="I132" t="str">
        <f t="shared" si="32"/>
        <v>whr.CreateGame(players["Timely Yor"][0], players["einBirnenbaum"][0], WHResult.Player2Win, 315);</v>
      </c>
      <c r="J132" t="str">
        <f t="shared" si="33"/>
        <v>whr.CreateGame(players["Timely Yor"][0], players["einBirnenbaum"][0], WHResult.Player1Win, 315);</v>
      </c>
      <c r="K132" t="str">
        <f t="shared" si="34"/>
        <v/>
      </c>
      <c r="L132" t="str">
        <f t="shared" si="35"/>
        <v>whr.CreateGame(players["Timely Yor"][0], players["einBirnenbaum"][0], WHResult.Player1Win, 315);</v>
      </c>
      <c r="M132" t="str">
        <f t="shared" si="36"/>
        <v/>
      </c>
      <c r="N132" t="str">
        <f t="shared" si="37"/>
        <v/>
      </c>
      <c r="O132" t="str">
        <f t="shared" si="38"/>
        <v>// Diamond Cup '20 Group Stage</v>
      </c>
      <c r="P132" t="str">
        <f t="shared" si="39"/>
        <v xml:space="preserve">players["Timely Yor"][1]++; players["einBirnenbaum"][2]++; </v>
      </c>
      <c r="Q132" t="str">
        <f t="shared" si="40"/>
        <v>players["Timely Yor"][3] = players["Timely Yor"][3] + 3;</v>
      </c>
      <c r="R132" t="str">
        <f t="shared" si="41"/>
        <v>players["einBirnenbaum"][3] = players["einBirnenbaum"][3] + 1;</v>
      </c>
      <c r="S132" t="str">
        <f t="shared" si="42"/>
        <v>players["Timely Yor"][4] = players["Timely Yor"][4] + 1;</v>
      </c>
      <c r="T132" t="str">
        <f t="shared" si="43"/>
        <v>players["einBirnenbaum"][4] = players["einBirnenbaum"][4] + 3;</v>
      </c>
      <c r="U132" t="str">
        <f t="shared" si="44"/>
        <v>// Diamond Cup '20 Group Stage</v>
      </c>
    </row>
    <row r="133" spans="1:21" x14ac:dyDescent="0.25">
      <c r="A133" s="2">
        <v>43945</v>
      </c>
      <c r="B133">
        <f t="shared" si="30"/>
        <v>316</v>
      </c>
      <c r="C133" s="1" t="s">
        <v>6</v>
      </c>
      <c r="D133" s="1" t="s">
        <v>50</v>
      </c>
      <c r="E133" s="3" t="s">
        <v>41</v>
      </c>
      <c r="F133" t="s">
        <v>34</v>
      </c>
      <c r="G133" t="s">
        <v>55</v>
      </c>
      <c r="H133" t="str">
        <f t="shared" si="31"/>
        <v>whr.CreateGame(players["CDH"][0], players["Hi_Am_Disturbia"][0], WHResult.Player1Win, 316);</v>
      </c>
      <c r="I133" t="str">
        <f t="shared" si="32"/>
        <v/>
      </c>
      <c r="J133" t="str">
        <f t="shared" si="33"/>
        <v>whr.CreateGame(players["CDH"][0], players["Hi_Am_Disturbia"][0], WHResult.Player1Win, 316);</v>
      </c>
      <c r="K133" t="str">
        <f t="shared" si="34"/>
        <v/>
      </c>
      <c r="L133" t="str">
        <f t="shared" si="35"/>
        <v>whr.CreateGame(players["CDH"][0], players["Hi_Am_Disturbia"][0], WHResult.Player1Win, 316);</v>
      </c>
      <c r="M133" t="str">
        <f t="shared" si="36"/>
        <v/>
      </c>
      <c r="N133" t="str">
        <f t="shared" si="37"/>
        <v/>
      </c>
      <c r="O133" t="str">
        <f t="shared" si="38"/>
        <v>// Diamond Cup '20 Redemption Pool 1</v>
      </c>
      <c r="P133" t="str">
        <f t="shared" si="39"/>
        <v xml:space="preserve">players["CDH"][1]++; players["Hi_Am_Disturbia"][2]++; </v>
      </c>
      <c r="Q133" t="str">
        <f t="shared" si="40"/>
        <v>players["CDH"][3] = players["CDH"][3] + 3;</v>
      </c>
      <c r="R133" t="str">
        <f t="shared" si="41"/>
        <v>players["Hi_Am_Disturbia"][3] = players["Hi_Am_Disturbia"][3] + 0;</v>
      </c>
      <c r="S133" t="str">
        <f t="shared" si="42"/>
        <v>players["CDH"][4] = players["CDH"][4] + 0;</v>
      </c>
      <c r="T133" t="str">
        <f t="shared" si="43"/>
        <v>players["Hi_Am_Disturbia"][4] = players["Hi_Am_Disturbia"][4] + 3;</v>
      </c>
      <c r="U133" t="str">
        <f t="shared" si="44"/>
        <v>// Diamond Cup '20 Redemption Pool 1</v>
      </c>
    </row>
    <row r="134" spans="1:21" x14ac:dyDescent="0.25">
      <c r="A134" s="2">
        <v>43945</v>
      </c>
      <c r="B134">
        <f t="shared" si="30"/>
        <v>316</v>
      </c>
      <c r="C134" s="1" t="s">
        <v>38</v>
      </c>
      <c r="D134" s="1" t="s">
        <v>51</v>
      </c>
      <c r="E134" s="3" t="s">
        <v>41</v>
      </c>
      <c r="F134" t="s">
        <v>34</v>
      </c>
      <c r="G134" t="s">
        <v>55</v>
      </c>
      <c r="H134" t="str">
        <f t="shared" si="31"/>
        <v>whr.CreateGame(players["sigibua"][0], players["DemonMK"][0], WHResult.Player1Win, 316);</v>
      </c>
      <c r="I134" t="str">
        <f t="shared" si="32"/>
        <v/>
      </c>
      <c r="J134" t="str">
        <f t="shared" si="33"/>
        <v>whr.CreateGame(players["sigibua"][0], players["DemonMK"][0], WHResult.Player1Win, 316);</v>
      </c>
      <c r="K134" t="str">
        <f t="shared" si="34"/>
        <v/>
      </c>
      <c r="L134" t="str">
        <f t="shared" si="35"/>
        <v>whr.CreateGame(players["sigibua"][0], players["DemonMK"][0], WHResult.Player1Win, 316);</v>
      </c>
      <c r="M134" t="str">
        <f t="shared" si="36"/>
        <v/>
      </c>
      <c r="N134" t="str">
        <f t="shared" si="37"/>
        <v/>
      </c>
      <c r="O134" t="str">
        <f t="shared" si="38"/>
        <v>// Diamond Cup '20 Redemption Pool 1</v>
      </c>
      <c r="P134" t="str">
        <f t="shared" si="39"/>
        <v xml:space="preserve">players["sigibua"][1]++; players["DemonMK"][2]++; </v>
      </c>
      <c r="Q134" t="str">
        <f t="shared" si="40"/>
        <v>players["sigibua"][3] = players["sigibua"][3] + 3;</v>
      </c>
      <c r="R134" t="str">
        <f t="shared" si="41"/>
        <v>players["DemonMK"][3] = players["DemonMK"][3] + 0;</v>
      </c>
      <c r="S134" t="str">
        <f t="shared" si="42"/>
        <v>players["sigibua"][4] = players["sigibua"][4] + 0;</v>
      </c>
      <c r="T134" t="str">
        <f t="shared" si="43"/>
        <v>players["DemonMK"][4] = players["DemonMK"][4] + 3;</v>
      </c>
      <c r="U134" t="str">
        <f t="shared" si="44"/>
        <v>// Diamond Cup '20 Redemption Pool 1</v>
      </c>
    </row>
    <row r="135" spans="1:21" x14ac:dyDescent="0.25">
      <c r="A135" s="2">
        <v>43945</v>
      </c>
      <c r="B135">
        <f t="shared" si="30"/>
        <v>316</v>
      </c>
      <c r="C135" s="1" t="s">
        <v>27</v>
      </c>
      <c r="D135" s="1" t="s">
        <v>51</v>
      </c>
      <c r="E135" s="3" t="s">
        <v>41</v>
      </c>
      <c r="F135" t="s">
        <v>34</v>
      </c>
      <c r="G135" t="s">
        <v>55</v>
      </c>
      <c r="H135" t="str">
        <f t="shared" si="31"/>
        <v>whr.CreateGame(players["FB-Productions"][0], players["DemonMK"][0], WHResult.Player1Win, 316);</v>
      </c>
      <c r="I135" t="str">
        <f t="shared" si="32"/>
        <v/>
      </c>
      <c r="J135" t="str">
        <f t="shared" si="33"/>
        <v>whr.CreateGame(players["FB-Productions"][0], players["DemonMK"][0], WHResult.Player1Win, 316);</v>
      </c>
      <c r="K135" t="str">
        <f t="shared" si="34"/>
        <v/>
      </c>
      <c r="L135" t="str">
        <f t="shared" si="35"/>
        <v>whr.CreateGame(players["FB-Productions"][0], players["DemonMK"][0], WHResult.Player1Win, 316);</v>
      </c>
      <c r="M135" t="str">
        <f t="shared" si="36"/>
        <v/>
      </c>
      <c r="N135" t="str">
        <f t="shared" si="37"/>
        <v/>
      </c>
      <c r="O135" t="str">
        <f t="shared" si="38"/>
        <v>// Diamond Cup '20 Redemption Pool 1</v>
      </c>
      <c r="P135" t="str">
        <f t="shared" si="39"/>
        <v xml:space="preserve">players["FB-Productions"][1]++; players["DemonMK"][2]++; </v>
      </c>
      <c r="Q135" t="str">
        <f t="shared" si="40"/>
        <v>players["FB-Productions"][3] = players["FB-Productions"][3] + 3;</v>
      </c>
      <c r="R135" t="str">
        <f t="shared" si="41"/>
        <v>players["DemonMK"][3] = players["DemonMK"][3] + 0;</v>
      </c>
      <c r="S135" t="str">
        <f t="shared" si="42"/>
        <v>players["FB-Productions"][4] = players["FB-Productions"][4] + 0;</v>
      </c>
      <c r="T135" t="str">
        <f t="shared" si="43"/>
        <v>players["DemonMK"][4] = players["DemonMK"][4] + 3;</v>
      </c>
      <c r="U135" t="str">
        <f t="shared" si="44"/>
        <v>// Diamond Cup '20 Redemption Pool 1</v>
      </c>
    </row>
    <row r="136" spans="1:21" x14ac:dyDescent="0.25">
      <c r="A136" s="2">
        <v>43945</v>
      </c>
      <c r="B136">
        <f t="shared" si="30"/>
        <v>316</v>
      </c>
      <c r="C136" s="1" t="s">
        <v>38</v>
      </c>
      <c r="D136" s="1" t="s">
        <v>6</v>
      </c>
      <c r="E136" s="3" t="s">
        <v>44</v>
      </c>
      <c r="F136" t="s">
        <v>34</v>
      </c>
      <c r="G136" t="s">
        <v>55</v>
      </c>
      <c r="H136" t="str">
        <f t="shared" si="31"/>
        <v>whr.CreateGame(players["sigibua"][0], players["CDH"][0], WHResult.Player1Win, 316);</v>
      </c>
      <c r="I136" t="str">
        <f t="shared" si="32"/>
        <v>whr.CreateGame(players["sigibua"][0], players["CDH"][0], WHResult.Player2Win, 316);</v>
      </c>
      <c r="J136" t="str">
        <f t="shared" si="33"/>
        <v>whr.CreateGame(players["sigibua"][0], players["CDH"][0], WHResult.Player1Win, 316);</v>
      </c>
      <c r="K136" t="str">
        <f t="shared" si="34"/>
        <v/>
      </c>
      <c r="L136" t="str">
        <f t="shared" si="35"/>
        <v>whr.CreateGame(players["sigibua"][0], players["CDH"][0], WHResult.Player1Win, 316);</v>
      </c>
      <c r="M136" t="str">
        <f t="shared" si="36"/>
        <v/>
      </c>
      <c r="N136" t="str">
        <f t="shared" si="37"/>
        <v/>
      </c>
      <c r="O136" t="str">
        <f t="shared" si="38"/>
        <v>// Diamond Cup '20 Redemption Pool 1</v>
      </c>
      <c r="P136" t="str">
        <f t="shared" si="39"/>
        <v xml:space="preserve">players["sigibua"][1]++; players["CDH"][2]++; </v>
      </c>
      <c r="Q136" t="str">
        <f t="shared" si="40"/>
        <v>players["sigibua"][3] = players["sigibua"][3] + 3;</v>
      </c>
      <c r="R136" t="str">
        <f t="shared" si="41"/>
        <v>players["CDH"][3] = players["CDH"][3] + 1;</v>
      </c>
      <c r="S136" t="str">
        <f t="shared" si="42"/>
        <v>players["sigibua"][4] = players["sigibua"][4] + 1;</v>
      </c>
      <c r="T136" t="str">
        <f t="shared" si="43"/>
        <v>players["CDH"][4] = players["CDH"][4] + 3;</v>
      </c>
      <c r="U136" t="str">
        <f t="shared" si="44"/>
        <v>// Diamond Cup '20 Redemption Pool 1</v>
      </c>
    </row>
    <row r="137" spans="1:21" x14ac:dyDescent="0.25">
      <c r="A137" s="2">
        <v>43945</v>
      </c>
      <c r="B137">
        <f t="shared" si="30"/>
        <v>316</v>
      </c>
      <c r="C137" s="1" t="s">
        <v>50</v>
      </c>
      <c r="D137" s="1" t="s">
        <v>27</v>
      </c>
      <c r="E137" s="3" t="s">
        <v>43</v>
      </c>
      <c r="F137" t="s">
        <v>34</v>
      </c>
      <c r="G137" t="s">
        <v>55</v>
      </c>
      <c r="H137" t="str">
        <f t="shared" si="31"/>
        <v>whr.CreateGame(players["Hi_Am_Disturbia"][0], players["FB-Productions"][0], WHResult.Player1Win, 316);</v>
      </c>
      <c r="I137" t="str">
        <f t="shared" si="32"/>
        <v>whr.CreateGame(players["Hi_Am_Disturbia"][0], players["FB-Productions"][0], WHResult.Player2Win, 316);</v>
      </c>
      <c r="J137" t="str">
        <f t="shared" si="33"/>
        <v>whr.CreateGame(players["Hi_Am_Disturbia"][0], players["FB-Productions"][0], WHResult.Player1Win, 316);</v>
      </c>
      <c r="K137" t="str">
        <f t="shared" si="34"/>
        <v>whr.CreateGame(players["Hi_Am_Disturbia"][0], players["FB-Productions"][0], WHResult.Player2Win, 316);</v>
      </c>
      <c r="L137" t="str">
        <f t="shared" si="35"/>
        <v>whr.CreateGame(players["Hi_Am_Disturbia"][0], players["FB-Productions"][0], WHResult.Player1Win, 316);</v>
      </c>
      <c r="M137" t="str">
        <f t="shared" si="36"/>
        <v/>
      </c>
      <c r="N137" t="str">
        <f t="shared" si="37"/>
        <v/>
      </c>
      <c r="O137" t="str">
        <f t="shared" si="38"/>
        <v>// Diamond Cup '20 Redemption Pool 1</v>
      </c>
      <c r="P137" t="str">
        <f t="shared" si="39"/>
        <v xml:space="preserve">players["Hi_Am_Disturbia"][1]++; players["FB-Productions"][2]++; </v>
      </c>
      <c r="Q137" t="str">
        <f t="shared" si="40"/>
        <v>players["Hi_Am_Disturbia"][3] = players["Hi_Am_Disturbia"][3] + 3;</v>
      </c>
      <c r="R137" t="str">
        <f t="shared" si="41"/>
        <v>players["FB-Productions"][3] = players["FB-Productions"][3] + 2;</v>
      </c>
      <c r="S137" t="str">
        <f t="shared" si="42"/>
        <v>players["Hi_Am_Disturbia"][4] = players["Hi_Am_Disturbia"][4] + 2;</v>
      </c>
      <c r="T137" t="str">
        <f t="shared" si="43"/>
        <v>players["FB-Productions"][4] = players["FB-Productions"][4] + 3;</v>
      </c>
      <c r="U137" t="str">
        <f t="shared" si="44"/>
        <v>// Diamond Cup '20 Redemption Pool 1</v>
      </c>
    </row>
    <row r="138" spans="1:21" x14ac:dyDescent="0.25">
      <c r="A138" s="2">
        <v>43945</v>
      </c>
      <c r="B138">
        <f t="shared" si="30"/>
        <v>316</v>
      </c>
      <c r="C138" s="1" t="s">
        <v>6</v>
      </c>
      <c r="D138" s="1" t="s">
        <v>51</v>
      </c>
      <c r="E138" s="3" t="s">
        <v>41</v>
      </c>
      <c r="F138" t="s">
        <v>34</v>
      </c>
      <c r="G138" t="s">
        <v>55</v>
      </c>
      <c r="H138" t="str">
        <f t="shared" si="31"/>
        <v>whr.CreateGame(players["CDH"][0], players["DemonMK"][0], WHResult.Player1Win, 316);</v>
      </c>
      <c r="I138" t="str">
        <f t="shared" si="32"/>
        <v/>
      </c>
      <c r="J138" t="str">
        <f t="shared" si="33"/>
        <v>whr.CreateGame(players["CDH"][0], players["DemonMK"][0], WHResult.Player1Win, 316);</v>
      </c>
      <c r="K138" t="str">
        <f t="shared" si="34"/>
        <v/>
      </c>
      <c r="L138" t="str">
        <f t="shared" si="35"/>
        <v>whr.CreateGame(players["CDH"][0], players["DemonMK"][0], WHResult.Player1Win, 316);</v>
      </c>
      <c r="M138" t="str">
        <f t="shared" si="36"/>
        <v/>
      </c>
      <c r="N138" t="str">
        <f t="shared" si="37"/>
        <v/>
      </c>
      <c r="O138" t="str">
        <f t="shared" si="38"/>
        <v>// Diamond Cup '20 Redemption Pool 1</v>
      </c>
      <c r="P138" t="str">
        <f t="shared" si="39"/>
        <v xml:space="preserve">players["CDH"][1]++; players["DemonMK"][2]++; </v>
      </c>
      <c r="Q138" t="str">
        <f t="shared" si="40"/>
        <v>players["CDH"][3] = players["CDH"][3] + 3;</v>
      </c>
      <c r="R138" t="str">
        <f t="shared" si="41"/>
        <v>players["DemonMK"][3] = players["DemonMK"][3] + 0;</v>
      </c>
      <c r="S138" t="str">
        <f t="shared" si="42"/>
        <v>players["CDH"][4] = players["CDH"][4] + 0;</v>
      </c>
      <c r="T138" t="str">
        <f t="shared" si="43"/>
        <v>players["DemonMK"][4] = players["DemonMK"][4] + 3;</v>
      </c>
      <c r="U138" t="str">
        <f t="shared" si="44"/>
        <v>// Diamond Cup '20 Redemption Pool 1</v>
      </c>
    </row>
    <row r="139" spans="1:21" x14ac:dyDescent="0.25">
      <c r="A139" s="2">
        <v>43945</v>
      </c>
      <c r="B139">
        <f t="shared" si="30"/>
        <v>316</v>
      </c>
      <c r="C139" s="1" t="s">
        <v>27</v>
      </c>
      <c r="D139" s="1" t="s">
        <v>6</v>
      </c>
      <c r="E139" s="3" t="s">
        <v>43</v>
      </c>
      <c r="F139" t="s">
        <v>34</v>
      </c>
      <c r="G139" t="s">
        <v>55</v>
      </c>
      <c r="H139" t="str">
        <f t="shared" si="31"/>
        <v>whr.CreateGame(players["FB-Productions"][0], players["CDH"][0], WHResult.Player1Win, 316);</v>
      </c>
      <c r="I139" t="str">
        <f t="shared" si="32"/>
        <v>whr.CreateGame(players["FB-Productions"][0], players["CDH"][0], WHResult.Player2Win, 316);</v>
      </c>
      <c r="J139" t="str">
        <f t="shared" si="33"/>
        <v>whr.CreateGame(players["FB-Productions"][0], players["CDH"][0], WHResult.Player1Win, 316);</v>
      </c>
      <c r="K139" t="str">
        <f t="shared" si="34"/>
        <v>whr.CreateGame(players["FB-Productions"][0], players["CDH"][0], WHResult.Player2Win, 316);</v>
      </c>
      <c r="L139" t="str">
        <f t="shared" si="35"/>
        <v>whr.CreateGame(players["FB-Productions"][0], players["CDH"][0], WHResult.Player1Win, 316);</v>
      </c>
      <c r="M139" t="str">
        <f t="shared" si="36"/>
        <v/>
      </c>
      <c r="N139" t="str">
        <f t="shared" si="37"/>
        <v/>
      </c>
      <c r="O139" t="str">
        <f t="shared" si="38"/>
        <v>// Diamond Cup '20 Redemption Pool 1</v>
      </c>
      <c r="P139" t="str">
        <f t="shared" si="39"/>
        <v xml:space="preserve">players["FB-Productions"][1]++; players["CDH"][2]++; </v>
      </c>
      <c r="Q139" t="str">
        <f t="shared" si="40"/>
        <v>players["FB-Productions"][3] = players["FB-Productions"][3] + 3;</v>
      </c>
      <c r="R139" t="str">
        <f t="shared" si="41"/>
        <v>players["CDH"][3] = players["CDH"][3] + 2;</v>
      </c>
      <c r="S139" t="str">
        <f t="shared" si="42"/>
        <v>players["FB-Productions"][4] = players["FB-Productions"][4] + 2;</v>
      </c>
      <c r="T139" t="str">
        <f t="shared" si="43"/>
        <v>players["CDH"][4] = players["CDH"][4] + 3;</v>
      </c>
      <c r="U139" t="str">
        <f t="shared" si="44"/>
        <v>// Diamond Cup '20 Redemption Pool 1</v>
      </c>
    </row>
    <row r="140" spans="1:21" x14ac:dyDescent="0.25">
      <c r="A140" s="2">
        <v>43945</v>
      </c>
      <c r="B140">
        <f t="shared" si="30"/>
        <v>316</v>
      </c>
      <c r="C140" s="1" t="s">
        <v>50</v>
      </c>
      <c r="D140" s="1" t="s">
        <v>38</v>
      </c>
      <c r="E140" s="3" t="s">
        <v>43</v>
      </c>
      <c r="F140" t="s">
        <v>34</v>
      </c>
      <c r="G140" t="s">
        <v>55</v>
      </c>
      <c r="H140" t="str">
        <f t="shared" si="31"/>
        <v>whr.CreateGame(players["Hi_Am_Disturbia"][0], players["sigibua"][0], WHResult.Player1Win, 316);</v>
      </c>
      <c r="I140" t="str">
        <f t="shared" si="32"/>
        <v>whr.CreateGame(players["Hi_Am_Disturbia"][0], players["sigibua"][0], WHResult.Player2Win, 316);</v>
      </c>
      <c r="J140" t="str">
        <f t="shared" si="33"/>
        <v>whr.CreateGame(players["Hi_Am_Disturbia"][0], players["sigibua"][0], WHResult.Player1Win, 316);</v>
      </c>
      <c r="K140" t="str">
        <f t="shared" si="34"/>
        <v>whr.CreateGame(players["Hi_Am_Disturbia"][0], players["sigibua"][0], WHResult.Player2Win, 316);</v>
      </c>
      <c r="L140" t="str">
        <f t="shared" si="35"/>
        <v>whr.CreateGame(players["Hi_Am_Disturbia"][0], players["sigibua"][0], WHResult.Player1Win, 316);</v>
      </c>
      <c r="M140" t="str">
        <f t="shared" si="36"/>
        <v/>
      </c>
      <c r="N140" t="str">
        <f t="shared" si="37"/>
        <v/>
      </c>
      <c r="O140" t="str">
        <f t="shared" si="38"/>
        <v>// Diamond Cup '20 Redemption Pool 1</v>
      </c>
      <c r="P140" t="str">
        <f t="shared" si="39"/>
        <v xml:space="preserve">players["Hi_Am_Disturbia"][1]++; players["sigibua"][2]++; </v>
      </c>
      <c r="Q140" t="str">
        <f t="shared" si="40"/>
        <v>players["Hi_Am_Disturbia"][3] = players["Hi_Am_Disturbia"][3] + 3;</v>
      </c>
      <c r="R140" t="str">
        <f t="shared" si="41"/>
        <v>players["sigibua"][3] = players["sigibua"][3] + 2;</v>
      </c>
      <c r="S140" t="str">
        <f t="shared" si="42"/>
        <v>players["Hi_Am_Disturbia"][4] = players["Hi_Am_Disturbia"][4] + 2;</v>
      </c>
      <c r="T140" t="str">
        <f t="shared" si="43"/>
        <v>players["sigibua"][4] = players["sigibua"][4] + 3;</v>
      </c>
      <c r="U140" t="str">
        <f t="shared" si="44"/>
        <v>// Diamond Cup '20 Redemption Pool 1</v>
      </c>
    </row>
    <row r="141" spans="1:21" x14ac:dyDescent="0.25">
      <c r="A141" s="2">
        <v>43945</v>
      </c>
      <c r="B141">
        <f t="shared" si="30"/>
        <v>316</v>
      </c>
      <c r="C141" s="1" t="s">
        <v>38</v>
      </c>
      <c r="D141" s="1" t="s">
        <v>27</v>
      </c>
      <c r="E141" s="3" t="s">
        <v>44</v>
      </c>
      <c r="F141" t="s">
        <v>34</v>
      </c>
      <c r="G141" t="s">
        <v>55</v>
      </c>
      <c r="H141" t="str">
        <f t="shared" si="31"/>
        <v>whr.CreateGame(players["sigibua"][0], players["FB-Productions"][0], WHResult.Player1Win, 316);</v>
      </c>
      <c r="I141" t="str">
        <f t="shared" si="32"/>
        <v>whr.CreateGame(players["sigibua"][0], players["FB-Productions"][0], WHResult.Player2Win, 316);</v>
      </c>
      <c r="J141" t="str">
        <f t="shared" si="33"/>
        <v>whr.CreateGame(players["sigibua"][0], players["FB-Productions"][0], WHResult.Player1Win, 316);</v>
      </c>
      <c r="K141" t="str">
        <f t="shared" si="34"/>
        <v/>
      </c>
      <c r="L141" t="str">
        <f t="shared" si="35"/>
        <v>whr.CreateGame(players["sigibua"][0], players["FB-Productions"][0], WHResult.Player1Win, 316);</v>
      </c>
      <c r="M141" t="str">
        <f t="shared" si="36"/>
        <v/>
      </c>
      <c r="N141" t="str">
        <f t="shared" si="37"/>
        <v/>
      </c>
      <c r="O141" t="str">
        <f t="shared" si="38"/>
        <v>// Diamond Cup '20 Redemption Pool 1</v>
      </c>
      <c r="P141" t="str">
        <f t="shared" si="39"/>
        <v xml:space="preserve">players["sigibua"][1]++; players["FB-Productions"][2]++; </v>
      </c>
      <c r="Q141" t="str">
        <f t="shared" si="40"/>
        <v>players["sigibua"][3] = players["sigibua"][3] + 3;</v>
      </c>
      <c r="R141" t="str">
        <f t="shared" si="41"/>
        <v>players["FB-Productions"][3] = players["FB-Productions"][3] + 1;</v>
      </c>
      <c r="S141" t="str">
        <f t="shared" si="42"/>
        <v>players["sigibua"][4] = players["sigibua"][4] + 1;</v>
      </c>
      <c r="T141" t="str">
        <f t="shared" si="43"/>
        <v>players["FB-Productions"][4] = players["FB-Productions"][4] + 3;</v>
      </c>
      <c r="U141" t="str">
        <f t="shared" si="44"/>
        <v>// Diamond Cup '20 Redemption Pool 1</v>
      </c>
    </row>
    <row r="142" spans="1:21" x14ac:dyDescent="0.25">
      <c r="A142" s="2">
        <v>43945</v>
      </c>
      <c r="B142">
        <f t="shared" si="30"/>
        <v>316</v>
      </c>
      <c r="C142" s="1" t="s">
        <v>50</v>
      </c>
      <c r="D142" s="1" t="s">
        <v>51</v>
      </c>
      <c r="E142" s="3" t="s">
        <v>41</v>
      </c>
      <c r="F142" t="s">
        <v>34</v>
      </c>
      <c r="G142" t="s">
        <v>55</v>
      </c>
      <c r="H142" t="str">
        <f t="shared" si="31"/>
        <v>whr.CreateGame(players["Hi_Am_Disturbia"][0], players["DemonMK"][0], WHResult.Player1Win, 316);</v>
      </c>
      <c r="I142" t="str">
        <f t="shared" si="32"/>
        <v/>
      </c>
      <c r="J142" t="str">
        <f t="shared" si="33"/>
        <v>whr.CreateGame(players["Hi_Am_Disturbia"][0], players["DemonMK"][0], WHResult.Player1Win, 316);</v>
      </c>
      <c r="K142" t="str">
        <f t="shared" si="34"/>
        <v/>
      </c>
      <c r="L142" t="str">
        <f t="shared" si="35"/>
        <v>whr.CreateGame(players["Hi_Am_Disturbia"][0], players["DemonMK"][0], WHResult.Player1Win, 316);</v>
      </c>
      <c r="M142" t="str">
        <f t="shared" si="36"/>
        <v/>
      </c>
      <c r="N142" t="str">
        <f t="shared" si="37"/>
        <v/>
      </c>
      <c r="O142" t="str">
        <f t="shared" si="38"/>
        <v>// Diamond Cup '20 Redemption Pool 1</v>
      </c>
      <c r="P142" t="str">
        <f t="shared" si="39"/>
        <v xml:space="preserve">players["Hi_Am_Disturbia"][1]++; players["DemonMK"][2]++; </v>
      </c>
      <c r="Q142" t="str">
        <f t="shared" si="40"/>
        <v>players["Hi_Am_Disturbia"][3] = players["Hi_Am_Disturbia"][3] + 3;</v>
      </c>
      <c r="R142" t="str">
        <f t="shared" si="41"/>
        <v>players["DemonMK"][3] = players["DemonMK"][3] + 0;</v>
      </c>
      <c r="S142" t="str">
        <f t="shared" si="42"/>
        <v>players["Hi_Am_Disturbia"][4] = players["Hi_Am_Disturbia"][4] + 0;</v>
      </c>
      <c r="T142" t="str">
        <f t="shared" si="43"/>
        <v>players["DemonMK"][4] = players["DemonMK"][4] + 3;</v>
      </c>
      <c r="U142" t="str">
        <f t="shared" si="44"/>
        <v>// Diamond Cup '20 Redemption Pool 1</v>
      </c>
    </row>
    <row r="143" spans="1:21" x14ac:dyDescent="0.25">
      <c r="A143" s="2">
        <v>43945</v>
      </c>
      <c r="B143">
        <f t="shared" si="30"/>
        <v>316</v>
      </c>
      <c r="C143" s="1" t="s">
        <v>53</v>
      </c>
      <c r="D143" s="1" t="s">
        <v>37</v>
      </c>
      <c r="E143" s="3" t="s">
        <v>41</v>
      </c>
      <c r="F143" t="s">
        <v>34</v>
      </c>
      <c r="G143" t="s">
        <v>57</v>
      </c>
      <c r="H143" t="str">
        <f t="shared" si="31"/>
        <v>whr.CreateGame(players["Jucarman"][0], players["Jimboom"][0], WHResult.Player1Win, 316);</v>
      </c>
      <c r="I143" t="str">
        <f t="shared" si="32"/>
        <v/>
      </c>
      <c r="J143" t="str">
        <f t="shared" si="33"/>
        <v>whr.CreateGame(players["Jucarman"][0], players["Jimboom"][0], WHResult.Player1Win, 316);</v>
      </c>
      <c r="K143" t="str">
        <f t="shared" si="34"/>
        <v/>
      </c>
      <c r="L143" t="str">
        <f t="shared" si="35"/>
        <v>whr.CreateGame(players["Jucarman"][0], players["Jimboom"][0], WHResult.Player1Win, 316);</v>
      </c>
      <c r="M143" t="str">
        <f t="shared" si="36"/>
        <v/>
      </c>
      <c r="N143" t="str">
        <f t="shared" si="37"/>
        <v/>
      </c>
      <c r="O143" t="str">
        <f t="shared" si="38"/>
        <v>// Diamond Cup '20 Redemption Pool 2</v>
      </c>
      <c r="P143" t="str">
        <f t="shared" si="39"/>
        <v xml:space="preserve">players["Jucarman"][1]++; players["Jimboom"][2]++; </v>
      </c>
      <c r="Q143" t="str">
        <f t="shared" si="40"/>
        <v>players["Jucarman"][3] = players["Jucarman"][3] + 3;</v>
      </c>
      <c r="R143" t="str">
        <f t="shared" si="41"/>
        <v>players["Jimboom"][3] = players["Jimboom"][3] + 0;</v>
      </c>
      <c r="S143" t="str">
        <f t="shared" si="42"/>
        <v>players["Jucarman"][4] = players["Jucarman"][4] + 0;</v>
      </c>
      <c r="T143" t="str">
        <f t="shared" si="43"/>
        <v>players["Jimboom"][4] = players["Jimboom"][4] + 3;</v>
      </c>
      <c r="U143" t="str">
        <f t="shared" si="44"/>
        <v>// Diamond Cup '20 Redemption Pool 2</v>
      </c>
    </row>
    <row r="144" spans="1:21" x14ac:dyDescent="0.25">
      <c r="A144" s="2">
        <v>43945</v>
      </c>
      <c r="B144">
        <f t="shared" si="30"/>
        <v>316</v>
      </c>
      <c r="C144" s="1" t="s">
        <v>23</v>
      </c>
      <c r="D144" s="1" t="s">
        <v>36</v>
      </c>
      <c r="E144" s="3" t="s">
        <v>41</v>
      </c>
      <c r="F144" t="s">
        <v>34</v>
      </c>
      <c r="G144" t="s">
        <v>57</v>
      </c>
      <c r="H144" t="str">
        <f t="shared" si="31"/>
        <v>whr.CreateGame(players["einBirnenbaum"][0], players["Luso"][0], WHResult.Player1Win, 316);</v>
      </c>
      <c r="I144" t="str">
        <f t="shared" si="32"/>
        <v/>
      </c>
      <c r="J144" t="str">
        <f t="shared" si="33"/>
        <v>whr.CreateGame(players["einBirnenbaum"][0], players["Luso"][0], WHResult.Player1Win, 316);</v>
      </c>
      <c r="K144" t="str">
        <f t="shared" si="34"/>
        <v/>
      </c>
      <c r="L144" t="str">
        <f t="shared" si="35"/>
        <v>whr.CreateGame(players["einBirnenbaum"][0], players["Luso"][0], WHResult.Player1Win, 316);</v>
      </c>
      <c r="M144" t="str">
        <f t="shared" si="36"/>
        <v/>
      </c>
      <c r="N144" t="str">
        <f t="shared" si="37"/>
        <v/>
      </c>
      <c r="O144" t="str">
        <f t="shared" si="38"/>
        <v>// Diamond Cup '20 Redemption Pool 2</v>
      </c>
      <c r="P144" t="str">
        <f t="shared" si="39"/>
        <v xml:space="preserve">players["einBirnenbaum"][1]++; players["Luso"][2]++; </v>
      </c>
      <c r="Q144" t="str">
        <f t="shared" si="40"/>
        <v>players["einBirnenbaum"][3] = players["einBirnenbaum"][3] + 3;</v>
      </c>
      <c r="R144" t="str">
        <f t="shared" si="41"/>
        <v>players["Luso"][3] = players["Luso"][3] + 0;</v>
      </c>
      <c r="S144" t="str">
        <f t="shared" si="42"/>
        <v>players["einBirnenbaum"][4] = players["einBirnenbaum"][4] + 0;</v>
      </c>
      <c r="T144" t="str">
        <f t="shared" si="43"/>
        <v>players["Luso"][4] = players["Luso"][4] + 3;</v>
      </c>
      <c r="U144" t="str">
        <f t="shared" si="44"/>
        <v>// Diamond Cup '20 Redemption Pool 2</v>
      </c>
    </row>
    <row r="145" spans="1:21" x14ac:dyDescent="0.25">
      <c r="A145" s="2">
        <v>43945</v>
      </c>
      <c r="B145">
        <f t="shared" si="30"/>
        <v>316</v>
      </c>
      <c r="C145" s="1" t="s">
        <v>53</v>
      </c>
      <c r="D145" s="1" t="s">
        <v>36</v>
      </c>
      <c r="E145" s="3" t="s">
        <v>41</v>
      </c>
      <c r="F145" t="s">
        <v>34</v>
      </c>
      <c r="G145" t="s">
        <v>57</v>
      </c>
      <c r="H145" t="str">
        <f t="shared" si="31"/>
        <v>whr.CreateGame(players["Jucarman"][0], players["Luso"][0], WHResult.Player1Win, 316);</v>
      </c>
      <c r="I145" t="str">
        <f t="shared" si="32"/>
        <v/>
      </c>
      <c r="J145" t="str">
        <f t="shared" si="33"/>
        <v>whr.CreateGame(players["Jucarman"][0], players["Luso"][0], WHResult.Player1Win, 316);</v>
      </c>
      <c r="K145" t="str">
        <f t="shared" si="34"/>
        <v/>
      </c>
      <c r="L145" t="str">
        <f t="shared" si="35"/>
        <v>whr.CreateGame(players["Jucarman"][0], players["Luso"][0], WHResult.Player1Win, 316);</v>
      </c>
      <c r="M145" t="str">
        <f t="shared" si="36"/>
        <v/>
      </c>
      <c r="N145" t="str">
        <f t="shared" si="37"/>
        <v/>
      </c>
      <c r="O145" t="str">
        <f t="shared" si="38"/>
        <v>// Diamond Cup '20 Redemption Pool 2</v>
      </c>
      <c r="P145" t="str">
        <f t="shared" si="39"/>
        <v xml:space="preserve">players["Jucarman"][1]++; players["Luso"][2]++; </v>
      </c>
      <c r="Q145" t="str">
        <f t="shared" si="40"/>
        <v>players["Jucarman"][3] = players["Jucarman"][3] + 3;</v>
      </c>
      <c r="R145" t="str">
        <f t="shared" si="41"/>
        <v>players["Luso"][3] = players["Luso"][3] + 0;</v>
      </c>
      <c r="S145" t="str">
        <f t="shared" si="42"/>
        <v>players["Jucarman"][4] = players["Jucarman"][4] + 0;</v>
      </c>
      <c r="T145" t="str">
        <f t="shared" si="43"/>
        <v>players["Luso"][4] = players["Luso"][4] + 3;</v>
      </c>
      <c r="U145" t="str">
        <f t="shared" si="44"/>
        <v>// Diamond Cup '20 Redemption Pool 2</v>
      </c>
    </row>
    <row r="146" spans="1:21" x14ac:dyDescent="0.25">
      <c r="A146" s="2">
        <v>43945</v>
      </c>
      <c r="B146">
        <f t="shared" si="30"/>
        <v>316</v>
      </c>
      <c r="C146" s="1" t="s">
        <v>23</v>
      </c>
      <c r="D146" s="1" t="s">
        <v>37</v>
      </c>
      <c r="E146" s="3" t="s">
        <v>41</v>
      </c>
      <c r="F146" t="s">
        <v>34</v>
      </c>
      <c r="G146" t="s">
        <v>57</v>
      </c>
      <c r="H146" t="str">
        <f t="shared" si="31"/>
        <v>whr.CreateGame(players["einBirnenbaum"][0], players["Jimboom"][0], WHResult.Player1Win, 316);</v>
      </c>
      <c r="I146" t="str">
        <f t="shared" si="32"/>
        <v/>
      </c>
      <c r="J146" t="str">
        <f t="shared" si="33"/>
        <v>whr.CreateGame(players["einBirnenbaum"][0], players["Jimboom"][0], WHResult.Player1Win, 316);</v>
      </c>
      <c r="K146" t="str">
        <f t="shared" si="34"/>
        <v/>
      </c>
      <c r="L146" t="str">
        <f t="shared" si="35"/>
        <v>whr.CreateGame(players["einBirnenbaum"][0], players["Jimboom"][0], WHResult.Player1Win, 316);</v>
      </c>
      <c r="M146" t="str">
        <f t="shared" si="36"/>
        <v/>
      </c>
      <c r="N146" t="str">
        <f t="shared" si="37"/>
        <v/>
      </c>
      <c r="O146" t="str">
        <f t="shared" si="38"/>
        <v>// Diamond Cup '20 Redemption Pool 2</v>
      </c>
      <c r="P146" t="str">
        <f t="shared" si="39"/>
        <v xml:space="preserve">players["einBirnenbaum"][1]++; players["Jimboom"][2]++; </v>
      </c>
      <c r="Q146" t="str">
        <f t="shared" si="40"/>
        <v>players["einBirnenbaum"][3] = players["einBirnenbaum"][3] + 3;</v>
      </c>
      <c r="R146" t="str">
        <f t="shared" si="41"/>
        <v>players["Jimboom"][3] = players["Jimboom"][3] + 0;</v>
      </c>
      <c r="S146" t="str">
        <f t="shared" si="42"/>
        <v>players["einBirnenbaum"][4] = players["einBirnenbaum"][4] + 0;</v>
      </c>
      <c r="T146" t="str">
        <f t="shared" si="43"/>
        <v>players["Jimboom"][4] = players["Jimboom"][4] + 3;</v>
      </c>
      <c r="U146" t="str">
        <f t="shared" si="44"/>
        <v>// Diamond Cup '20 Redemption Pool 2</v>
      </c>
    </row>
    <row r="147" spans="1:21" x14ac:dyDescent="0.25">
      <c r="A147" s="2">
        <v>43945</v>
      </c>
      <c r="B147">
        <f t="shared" si="30"/>
        <v>316</v>
      </c>
      <c r="C147" s="1" t="s">
        <v>53</v>
      </c>
      <c r="D147" s="1" t="s">
        <v>23</v>
      </c>
      <c r="E147" s="3" t="s">
        <v>44</v>
      </c>
      <c r="F147" t="s">
        <v>34</v>
      </c>
      <c r="G147" t="s">
        <v>57</v>
      </c>
      <c r="H147" t="str">
        <f t="shared" si="31"/>
        <v>whr.CreateGame(players["Jucarman"][0], players["einBirnenbaum"][0], WHResult.Player1Win, 316);</v>
      </c>
      <c r="I147" t="str">
        <f t="shared" si="32"/>
        <v>whr.CreateGame(players["Jucarman"][0], players["einBirnenbaum"][0], WHResult.Player2Win, 316);</v>
      </c>
      <c r="J147" t="str">
        <f t="shared" si="33"/>
        <v>whr.CreateGame(players["Jucarman"][0], players["einBirnenbaum"][0], WHResult.Player1Win, 316);</v>
      </c>
      <c r="K147" t="str">
        <f t="shared" si="34"/>
        <v/>
      </c>
      <c r="L147" t="str">
        <f t="shared" si="35"/>
        <v>whr.CreateGame(players["Jucarman"][0], players["einBirnenbaum"][0], WHResult.Player1Win, 316);</v>
      </c>
      <c r="M147" t="str">
        <f t="shared" si="36"/>
        <v/>
      </c>
      <c r="N147" t="str">
        <f t="shared" si="37"/>
        <v/>
      </c>
      <c r="O147" t="str">
        <f t="shared" si="38"/>
        <v>// Diamond Cup '20 Redemption Pool 2</v>
      </c>
      <c r="P147" t="str">
        <f t="shared" si="39"/>
        <v xml:space="preserve">players["Jucarman"][1]++; players["einBirnenbaum"][2]++; </v>
      </c>
      <c r="Q147" t="str">
        <f t="shared" si="40"/>
        <v>players["Jucarman"][3] = players["Jucarman"][3] + 3;</v>
      </c>
      <c r="R147" t="str">
        <f t="shared" si="41"/>
        <v>players["einBirnenbaum"][3] = players["einBirnenbaum"][3] + 1;</v>
      </c>
      <c r="S147" t="str">
        <f t="shared" si="42"/>
        <v>players["Jucarman"][4] = players["Jucarman"][4] + 1;</v>
      </c>
      <c r="T147" t="str">
        <f t="shared" si="43"/>
        <v>players["einBirnenbaum"][4] = players["einBirnenbaum"][4] + 3;</v>
      </c>
      <c r="U147" t="str">
        <f t="shared" si="44"/>
        <v>// Diamond Cup '20 Redemption Pool 2</v>
      </c>
    </row>
    <row r="148" spans="1:21" x14ac:dyDescent="0.25">
      <c r="A148" s="2">
        <v>43945</v>
      </c>
      <c r="B148">
        <f t="shared" si="30"/>
        <v>316</v>
      </c>
      <c r="C148" s="1" t="s">
        <v>36</v>
      </c>
      <c r="D148" s="1" t="s">
        <v>37</v>
      </c>
      <c r="E148" s="3" t="s">
        <v>41</v>
      </c>
      <c r="F148" t="s">
        <v>34</v>
      </c>
      <c r="G148" t="s">
        <v>57</v>
      </c>
      <c r="H148" t="str">
        <f t="shared" si="31"/>
        <v>whr.CreateGame(players["Luso"][0], players["Jimboom"][0], WHResult.Player1Win, 316);</v>
      </c>
      <c r="I148" t="str">
        <f t="shared" si="32"/>
        <v/>
      </c>
      <c r="J148" t="str">
        <f t="shared" si="33"/>
        <v>whr.CreateGame(players["Luso"][0], players["Jimboom"][0], WHResult.Player1Win, 316);</v>
      </c>
      <c r="K148" t="str">
        <f t="shared" si="34"/>
        <v/>
      </c>
      <c r="L148" t="str">
        <f t="shared" si="35"/>
        <v>whr.CreateGame(players["Luso"][0], players["Jimboom"][0], WHResult.Player1Win, 316);</v>
      </c>
      <c r="M148" t="str">
        <f t="shared" si="36"/>
        <v/>
      </c>
      <c r="N148" t="str">
        <f t="shared" si="37"/>
        <v/>
      </c>
      <c r="O148" t="str">
        <f t="shared" si="38"/>
        <v>// Diamond Cup '20 Redemption Pool 2</v>
      </c>
      <c r="P148" t="str">
        <f t="shared" si="39"/>
        <v xml:space="preserve">players["Luso"][1]++; players["Jimboom"][2]++; </v>
      </c>
      <c r="Q148" t="str">
        <f t="shared" si="40"/>
        <v>players["Luso"][3] = players["Luso"][3] + 3;</v>
      </c>
      <c r="R148" t="str">
        <f t="shared" si="41"/>
        <v>players["Jimboom"][3] = players["Jimboom"][3] + 0;</v>
      </c>
      <c r="S148" t="str">
        <f t="shared" si="42"/>
        <v>players["Luso"][4] = players["Luso"][4] + 0;</v>
      </c>
      <c r="T148" t="str">
        <f t="shared" si="43"/>
        <v>players["Jimboom"][4] = players["Jimboom"][4] + 3;</v>
      </c>
      <c r="U148" t="str">
        <f t="shared" si="44"/>
        <v>// Diamond Cup '20 Redemption Pool 2</v>
      </c>
    </row>
    <row r="149" spans="1:21" x14ac:dyDescent="0.25">
      <c r="A149" s="2">
        <v>43945</v>
      </c>
      <c r="B149">
        <f t="shared" si="30"/>
        <v>316</v>
      </c>
      <c r="C149" s="1" t="s">
        <v>7</v>
      </c>
      <c r="D149" s="1" t="s">
        <v>35</v>
      </c>
      <c r="E149" s="3" t="s">
        <v>42</v>
      </c>
      <c r="F149" t="s">
        <v>34</v>
      </c>
      <c r="G149" t="s">
        <v>31</v>
      </c>
      <c r="H149" t="str">
        <f t="shared" si="31"/>
        <v>whr.CreateGame(players["J0k3r"][0], players["Ajmo1025"][0], WHResult.Player1Win, 316);</v>
      </c>
      <c r="I149" t="str">
        <f t="shared" si="32"/>
        <v/>
      </c>
      <c r="J149" t="str">
        <f t="shared" si="33"/>
        <v>whr.CreateGame(players["J0k3r"][0], players["Ajmo1025"][0], WHResult.Player1Win, 316);</v>
      </c>
      <c r="K149" t="str">
        <f t="shared" si="34"/>
        <v/>
      </c>
      <c r="L149" t="str">
        <f t="shared" si="35"/>
        <v>whr.CreateGame(players["J0k3r"][0], players["Ajmo1025"][0], WHResult.Player1Win, 316);</v>
      </c>
      <c r="M149" t="str">
        <f t="shared" si="36"/>
        <v/>
      </c>
      <c r="N149" t="str">
        <f t="shared" si="37"/>
        <v>whr.CreateGame(players["J0k3r"][0], players["Ajmo1025"][0], WHResult.Player1Win, 316);</v>
      </c>
      <c r="O149" t="str">
        <f t="shared" si="38"/>
        <v>// Diamond Cup '20 Gold Winners Quarter-Final</v>
      </c>
      <c r="P149" t="str">
        <f t="shared" si="39"/>
        <v xml:space="preserve">players["J0k3r"][1]++; players["Ajmo1025"][2]++; </v>
      </c>
      <c r="Q149" t="str">
        <f t="shared" si="40"/>
        <v>players["J0k3r"][3] = players["J0k3r"][3] + 4;</v>
      </c>
      <c r="R149" t="str">
        <f t="shared" si="41"/>
        <v>players["Ajmo1025"][3] = players["Ajmo1025"][3] + 0;</v>
      </c>
      <c r="S149" t="str">
        <f t="shared" si="42"/>
        <v>players["J0k3r"][4] = players["J0k3r"][4] + 0;</v>
      </c>
      <c r="T149" t="str">
        <f t="shared" si="43"/>
        <v>players["Ajmo1025"][4] = players["Ajmo1025"][4] + 4;</v>
      </c>
      <c r="U149" t="str">
        <f t="shared" si="44"/>
        <v>// Diamond Cup '20 Gold Winners Quarter-Final</v>
      </c>
    </row>
    <row r="150" spans="1:21" x14ac:dyDescent="0.25">
      <c r="A150" s="2">
        <v>43945</v>
      </c>
      <c r="B150">
        <f t="shared" si="30"/>
        <v>316</v>
      </c>
      <c r="C150" s="1" t="s">
        <v>21</v>
      </c>
      <c r="D150" s="1" t="s">
        <v>9</v>
      </c>
      <c r="E150" s="3" t="s">
        <v>46</v>
      </c>
      <c r="F150" t="s">
        <v>34</v>
      </c>
      <c r="G150" t="s">
        <v>31</v>
      </c>
      <c r="H150" t="str">
        <f t="shared" si="31"/>
        <v>whr.CreateGame(players["ImSpiker"][0], players["BKXO"][0], WHResult.Player1Win, 316);</v>
      </c>
      <c r="I150" t="str">
        <f t="shared" si="32"/>
        <v>whr.CreateGame(players["ImSpiker"][0], players["BKXO"][0], WHResult.Player2Win, 316);</v>
      </c>
      <c r="J150" t="str">
        <f t="shared" si="33"/>
        <v>whr.CreateGame(players["ImSpiker"][0], players["BKXO"][0], WHResult.Player1Win, 316);</v>
      </c>
      <c r="K150" t="str">
        <f t="shared" si="34"/>
        <v/>
      </c>
      <c r="L150" t="str">
        <f t="shared" si="35"/>
        <v>whr.CreateGame(players["ImSpiker"][0], players["BKXO"][0], WHResult.Player1Win, 316);</v>
      </c>
      <c r="M150" t="str">
        <f t="shared" si="36"/>
        <v/>
      </c>
      <c r="N150" t="str">
        <f t="shared" si="37"/>
        <v>whr.CreateGame(players["ImSpiker"][0], players["BKXO"][0], WHResult.Player1Win, 316);</v>
      </c>
      <c r="O150" t="str">
        <f t="shared" si="38"/>
        <v>// Diamond Cup '20 Gold Winners Quarter-Final</v>
      </c>
      <c r="P150" t="str">
        <f t="shared" si="39"/>
        <v xml:space="preserve">players["ImSpiker"][1]++; players["BKXO"][2]++; </v>
      </c>
      <c r="Q150" t="str">
        <f t="shared" si="40"/>
        <v>players["ImSpiker"][3] = players["ImSpiker"][3] + 4;</v>
      </c>
      <c r="R150" t="str">
        <f t="shared" si="41"/>
        <v>players["BKXO"][3] = players["BKXO"][3] + 1;</v>
      </c>
      <c r="S150" t="str">
        <f t="shared" si="42"/>
        <v>players["ImSpiker"][4] = players["ImSpiker"][4] + 1;</v>
      </c>
      <c r="T150" t="str">
        <f t="shared" si="43"/>
        <v>players["BKXO"][4] = players["BKXO"][4] + 4;</v>
      </c>
      <c r="U150" t="str">
        <f t="shared" si="44"/>
        <v>// Diamond Cup '20 Gold Winners Quarter-Final</v>
      </c>
    </row>
    <row r="151" spans="1:21" x14ac:dyDescent="0.25">
      <c r="A151" s="2">
        <v>43945</v>
      </c>
      <c r="B151">
        <f t="shared" si="30"/>
        <v>316</v>
      </c>
      <c r="C151" s="1" t="s">
        <v>29</v>
      </c>
      <c r="D151" s="1" t="s">
        <v>52</v>
      </c>
      <c r="E151" s="3" t="s">
        <v>49</v>
      </c>
      <c r="F151" t="s">
        <v>34</v>
      </c>
      <c r="G151" t="s">
        <v>31</v>
      </c>
      <c r="H151" t="str">
        <f t="shared" si="31"/>
        <v>whr.CreateGame(players["TkMoreira"][0], players["Calvin"][0], WHResult.Player1Win, 316);</v>
      </c>
      <c r="I151" t="str">
        <f t="shared" si="32"/>
        <v>whr.CreateGame(players["TkMoreira"][0], players["Calvin"][0], WHResult.Player2Win, 316);</v>
      </c>
      <c r="J151" t="str">
        <f t="shared" si="33"/>
        <v>whr.CreateGame(players["TkMoreira"][0], players["Calvin"][0], WHResult.Player1Win, 316);</v>
      </c>
      <c r="K151" t="str">
        <f t="shared" si="34"/>
        <v>whr.CreateGame(players["TkMoreira"][0], players["Calvin"][0], WHResult.Player2Win, 316);</v>
      </c>
      <c r="L151" t="str">
        <f t="shared" si="35"/>
        <v>whr.CreateGame(players["TkMoreira"][0], players["Calvin"][0], WHResult.Player1Win, 316);</v>
      </c>
      <c r="M151" t="str">
        <f t="shared" si="36"/>
        <v/>
      </c>
      <c r="N151" t="str">
        <f t="shared" si="37"/>
        <v>whr.CreateGame(players["TkMoreira"][0], players["Calvin"][0], WHResult.Player1Win, 316);</v>
      </c>
      <c r="O151" t="str">
        <f t="shared" si="38"/>
        <v>// Diamond Cup '20 Gold Winners Quarter-Final</v>
      </c>
      <c r="P151" t="str">
        <f t="shared" si="39"/>
        <v xml:space="preserve">players["TkMoreira"][1]++; players["Calvin"][2]++; </v>
      </c>
      <c r="Q151" t="str">
        <f t="shared" si="40"/>
        <v>players["TkMoreira"][3] = players["TkMoreira"][3] + 4;</v>
      </c>
      <c r="R151" t="str">
        <f t="shared" si="41"/>
        <v>players["Calvin"][3] = players["Calvin"][3] + 2;</v>
      </c>
      <c r="S151" t="str">
        <f t="shared" si="42"/>
        <v>players["TkMoreira"][4] = players["TkMoreira"][4] + 2;</v>
      </c>
      <c r="T151" t="str">
        <f t="shared" si="43"/>
        <v>players["Calvin"][4] = players["Calvin"][4] + 4;</v>
      </c>
      <c r="U151" t="str">
        <f t="shared" si="44"/>
        <v>// Diamond Cup '20 Gold Winners Quarter-Final</v>
      </c>
    </row>
    <row r="152" spans="1:21" x14ac:dyDescent="0.25">
      <c r="A152" s="2">
        <v>43945</v>
      </c>
      <c r="B152">
        <f t="shared" si="30"/>
        <v>316</v>
      </c>
      <c r="C152" s="1" t="s">
        <v>54</v>
      </c>
      <c r="D152" s="1" t="s">
        <v>39</v>
      </c>
      <c r="E152" s="3" t="s">
        <v>45</v>
      </c>
      <c r="F152" t="s">
        <v>34</v>
      </c>
      <c r="G152" t="s">
        <v>31</v>
      </c>
      <c r="H152" t="str">
        <f t="shared" si="31"/>
        <v>whr.CreateGame(players["Timely Yor"][0], players["Kaz"][0], WHResult.Player1Win, 316);</v>
      </c>
      <c r="I152" t="str">
        <f t="shared" si="32"/>
        <v>whr.CreateGame(players["Timely Yor"][0], players["Kaz"][0], WHResult.Player2Win, 316);</v>
      </c>
      <c r="J152" t="str">
        <f t="shared" si="33"/>
        <v>whr.CreateGame(players["Timely Yor"][0], players["Kaz"][0], WHResult.Player1Win, 316);</v>
      </c>
      <c r="K152" t="str">
        <f t="shared" si="34"/>
        <v>whr.CreateGame(players["Timely Yor"][0], players["Kaz"][0], WHResult.Player2Win, 316);</v>
      </c>
      <c r="L152" t="str">
        <f t="shared" si="35"/>
        <v>whr.CreateGame(players["Timely Yor"][0], players["Kaz"][0], WHResult.Player1Win, 316);</v>
      </c>
      <c r="M152" t="str">
        <f t="shared" si="36"/>
        <v>whr.CreateGame(players["Timely Yor"][0], players["Kaz"][0], WHResult.Player2Win, 316);</v>
      </c>
      <c r="N152" t="str">
        <f t="shared" si="37"/>
        <v>whr.CreateGame(players["Timely Yor"][0], players["Kaz"][0], WHResult.Player1Win, 316);</v>
      </c>
      <c r="O152" t="str">
        <f t="shared" si="38"/>
        <v>// Diamond Cup '20 Gold Winners Quarter-Final</v>
      </c>
      <c r="P152" t="str">
        <f t="shared" si="39"/>
        <v xml:space="preserve">players["Timely Yor"][1]++; players["Kaz"][2]++; </v>
      </c>
      <c r="Q152" t="str">
        <f t="shared" si="40"/>
        <v>players["Timely Yor"][3] = players["Timely Yor"][3] + 4;</v>
      </c>
      <c r="R152" t="str">
        <f t="shared" si="41"/>
        <v>players["Kaz"][3] = players["Kaz"][3] + 3;</v>
      </c>
      <c r="S152" t="str">
        <f t="shared" si="42"/>
        <v>players["Timely Yor"][4] = players["Timely Yor"][4] + 3;</v>
      </c>
      <c r="T152" t="str">
        <f t="shared" si="43"/>
        <v>players["Kaz"][4] = players["Kaz"][4] + 4;</v>
      </c>
      <c r="U152" t="str">
        <f t="shared" si="44"/>
        <v>// Diamond Cup '20 Gold Winners Quarter-Final</v>
      </c>
    </row>
    <row r="153" spans="1:21" x14ac:dyDescent="0.25">
      <c r="A153" s="2">
        <v>43946</v>
      </c>
      <c r="B153">
        <f t="shared" si="30"/>
        <v>317</v>
      </c>
      <c r="C153" s="1" t="s">
        <v>39</v>
      </c>
      <c r="D153" s="1" t="s">
        <v>38</v>
      </c>
      <c r="E153" s="3" t="s">
        <v>46</v>
      </c>
      <c r="F153" t="s">
        <v>34</v>
      </c>
      <c r="G153" t="s">
        <v>32</v>
      </c>
      <c r="H153" t="str">
        <f t="shared" si="31"/>
        <v>whr.CreateGame(players["Kaz"][0], players["sigibua"][0], WHResult.Player1Win, 317);</v>
      </c>
      <c r="I153" t="str">
        <f t="shared" si="32"/>
        <v>whr.CreateGame(players["Kaz"][0], players["sigibua"][0], WHResult.Player2Win, 317);</v>
      </c>
      <c r="J153" t="str">
        <f t="shared" si="33"/>
        <v>whr.CreateGame(players["Kaz"][0], players["sigibua"][0], WHResult.Player1Win, 317);</v>
      </c>
      <c r="K153" t="str">
        <f t="shared" si="34"/>
        <v/>
      </c>
      <c r="L153" t="str">
        <f t="shared" si="35"/>
        <v>whr.CreateGame(players["Kaz"][0], players["sigibua"][0], WHResult.Player1Win, 317);</v>
      </c>
      <c r="M153" t="str">
        <f t="shared" si="36"/>
        <v/>
      </c>
      <c r="N153" t="str">
        <f t="shared" si="37"/>
        <v>whr.CreateGame(players["Kaz"][0], players["sigibua"][0], WHResult.Player1Win, 317);</v>
      </c>
      <c r="O153" t="str">
        <f t="shared" si="38"/>
        <v>// Diamond Cup '20 Gold Losers Round 1</v>
      </c>
      <c r="P153" t="str">
        <f t="shared" si="39"/>
        <v xml:space="preserve">players["Kaz"][1]++; players["sigibua"][2]++; </v>
      </c>
      <c r="Q153" t="str">
        <f t="shared" si="40"/>
        <v>players["Kaz"][3] = players["Kaz"][3] + 4;</v>
      </c>
      <c r="R153" t="str">
        <f t="shared" si="41"/>
        <v>players["sigibua"][3] = players["sigibua"][3] + 1;</v>
      </c>
      <c r="S153" t="str">
        <f t="shared" si="42"/>
        <v>players["Kaz"][4] = players["Kaz"][4] + 1;</v>
      </c>
      <c r="T153" t="str">
        <f t="shared" si="43"/>
        <v>players["sigibua"][4] = players["sigibua"][4] + 4;</v>
      </c>
      <c r="U153" t="str">
        <f t="shared" si="44"/>
        <v>// Diamond Cup '20 Gold Losers Round 1</v>
      </c>
    </row>
    <row r="154" spans="1:21" x14ac:dyDescent="0.25">
      <c r="A154" s="2">
        <v>43946</v>
      </c>
      <c r="B154">
        <f t="shared" si="30"/>
        <v>317</v>
      </c>
      <c r="C154" s="1" t="s">
        <v>23</v>
      </c>
      <c r="D154" s="1" t="s">
        <v>52</v>
      </c>
      <c r="E154" s="3" t="s">
        <v>46</v>
      </c>
      <c r="F154" t="s">
        <v>34</v>
      </c>
      <c r="G154" t="s">
        <v>32</v>
      </c>
      <c r="H154" t="str">
        <f t="shared" si="31"/>
        <v>whr.CreateGame(players["einBirnenbaum"][0], players["Calvin"][0], WHResult.Player1Win, 317);</v>
      </c>
      <c r="I154" t="str">
        <f t="shared" si="32"/>
        <v>whr.CreateGame(players["einBirnenbaum"][0], players["Calvin"][0], WHResult.Player2Win, 317);</v>
      </c>
      <c r="J154" t="str">
        <f t="shared" si="33"/>
        <v>whr.CreateGame(players["einBirnenbaum"][0], players["Calvin"][0], WHResult.Player1Win, 317);</v>
      </c>
      <c r="K154" t="str">
        <f t="shared" si="34"/>
        <v/>
      </c>
      <c r="L154" t="str">
        <f t="shared" si="35"/>
        <v>whr.CreateGame(players["einBirnenbaum"][0], players["Calvin"][0], WHResult.Player1Win, 317);</v>
      </c>
      <c r="M154" t="str">
        <f t="shared" si="36"/>
        <v/>
      </c>
      <c r="N154" t="str">
        <f t="shared" si="37"/>
        <v>whr.CreateGame(players["einBirnenbaum"][0], players["Calvin"][0], WHResult.Player1Win, 317);</v>
      </c>
      <c r="O154" t="str">
        <f t="shared" si="38"/>
        <v>// Diamond Cup '20 Gold Losers Round 1</v>
      </c>
      <c r="P154" t="str">
        <f t="shared" si="39"/>
        <v xml:space="preserve">players["einBirnenbaum"][1]++; players["Calvin"][2]++; </v>
      </c>
      <c r="Q154" t="str">
        <f t="shared" si="40"/>
        <v>players["einBirnenbaum"][3] = players["einBirnenbaum"][3] + 4;</v>
      </c>
      <c r="R154" t="str">
        <f t="shared" si="41"/>
        <v>players["Calvin"][3] = players["Calvin"][3] + 1;</v>
      </c>
      <c r="S154" t="str">
        <f t="shared" si="42"/>
        <v>players["einBirnenbaum"][4] = players["einBirnenbaum"][4] + 1;</v>
      </c>
      <c r="T154" t="str">
        <f t="shared" si="43"/>
        <v>players["Calvin"][4] = players["Calvin"][4] + 4;</v>
      </c>
      <c r="U154" t="str">
        <f t="shared" si="44"/>
        <v>// Diamond Cup '20 Gold Losers Round 1</v>
      </c>
    </row>
    <row r="155" spans="1:21" x14ac:dyDescent="0.25">
      <c r="A155" s="2">
        <v>43946</v>
      </c>
      <c r="B155">
        <f t="shared" si="30"/>
        <v>317</v>
      </c>
      <c r="C155" s="1" t="s">
        <v>9</v>
      </c>
      <c r="D155" s="1" t="s">
        <v>53</v>
      </c>
      <c r="E155" s="3" t="s">
        <v>49</v>
      </c>
      <c r="F155" t="s">
        <v>34</v>
      </c>
      <c r="G155" t="s">
        <v>32</v>
      </c>
      <c r="H155" t="str">
        <f t="shared" si="31"/>
        <v>whr.CreateGame(players["BKXO"][0], players["Jucarman"][0], WHResult.Player1Win, 317);</v>
      </c>
      <c r="I155" t="str">
        <f t="shared" si="32"/>
        <v>whr.CreateGame(players["BKXO"][0], players["Jucarman"][0], WHResult.Player2Win, 317);</v>
      </c>
      <c r="J155" t="str">
        <f t="shared" si="33"/>
        <v>whr.CreateGame(players["BKXO"][0], players["Jucarman"][0], WHResult.Player1Win, 317);</v>
      </c>
      <c r="K155" t="str">
        <f t="shared" si="34"/>
        <v>whr.CreateGame(players["BKXO"][0], players["Jucarman"][0], WHResult.Player2Win, 317);</v>
      </c>
      <c r="L155" t="str">
        <f t="shared" si="35"/>
        <v>whr.CreateGame(players["BKXO"][0], players["Jucarman"][0], WHResult.Player1Win, 317);</v>
      </c>
      <c r="M155" t="str">
        <f t="shared" si="36"/>
        <v/>
      </c>
      <c r="N155" t="str">
        <f t="shared" si="37"/>
        <v>whr.CreateGame(players["BKXO"][0], players["Jucarman"][0], WHResult.Player1Win, 317);</v>
      </c>
      <c r="O155" t="str">
        <f t="shared" si="38"/>
        <v>// Diamond Cup '20 Gold Losers Round 1</v>
      </c>
      <c r="P155" t="str">
        <f t="shared" si="39"/>
        <v xml:space="preserve">players["BKXO"][1]++; players["Jucarman"][2]++; </v>
      </c>
      <c r="Q155" t="str">
        <f t="shared" si="40"/>
        <v>players["BKXO"][3] = players["BKXO"][3] + 4;</v>
      </c>
      <c r="R155" t="str">
        <f t="shared" si="41"/>
        <v>players["Jucarman"][3] = players["Jucarman"][3] + 2;</v>
      </c>
      <c r="S155" t="str">
        <f t="shared" si="42"/>
        <v>players["BKXO"][4] = players["BKXO"][4] + 2;</v>
      </c>
      <c r="T155" t="str">
        <f t="shared" si="43"/>
        <v>players["Jucarman"][4] = players["Jucarman"][4] + 4;</v>
      </c>
      <c r="U155" t="str">
        <f t="shared" si="44"/>
        <v>// Diamond Cup '20 Gold Losers Round 1</v>
      </c>
    </row>
    <row r="156" spans="1:21" x14ac:dyDescent="0.25">
      <c r="A156" s="2">
        <v>43946</v>
      </c>
      <c r="B156">
        <f t="shared" si="30"/>
        <v>317</v>
      </c>
      <c r="C156" s="1" t="s">
        <v>35</v>
      </c>
      <c r="D156" s="1" t="s">
        <v>50</v>
      </c>
      <c r="E156" s="3" t="s">
        <v>42</v>
      </c>
      <c r="F156" t="s">
        <v>34</v>
      </c>
      <c r="G156" t="s">
        <v>32</v>
      </c>
      <c r="H156" t="str">
        <f t="shared" si="31"/>
        <v>whr.CreateGame(players["Ajmo1025"][0], players["Hi_Am_Disturbia"][0], WHResult.Player1Win, 317);</v>
      </c>
      <c r="I156" t="str">
        <f t="shared" si="32"/>
        <v/>
      </c>
      <c r="J156" t="str">
        <f t="shared" si="33"/>
        <v>whr.CreateGame(players["Ajmo1025"][0], players["Hi_Am_Disturbia"][0], WHResult.Player1Win, 317);</v>
      </c>
      <c r="K156" t="str">
        <f t="shared" si="34"/>
        <v/>
      </c>
      <c r="L156" t="str">
        <f t="shared" si="35"/>
        <v>whr.CreateGame(players["Ajmo1025"][0], players["Hi_Am_Disturbia"][0], WHResult.Player1Win, 317);</v>
      </c>
      <c r="M156" t="str">
        <f t="shared" si="36"/>
        <v/>
      </c>
      <c r="N156" t="str">
        <f t="shared" si="37"/>
        <v>whr.CreateGame(players["Ajmo1025"][0], players["Hi_Am_Disturbia"][0], WHResult.Player1Win, 317);</v>
      </c>
      <c r="O156" t="str">
        <f t="shared" si="38"/>
        <v>// Diamond Cup '20 Gold Losers Round 1</v>
      </c>
      <c r="P156" t="str">
        <f t="shared" si="39"/>
        <v xml:space="preserve">players["Ajmo1025"][1]++; players["Hi_Am_Disturbia"][2]++; </v>
      </c>
      <c r="Q156" t="str">
        <f t="shared" si="40"/>
        <v>players["Ajmo1025"][3] = players["Ajmo1025"][3] + 4;</v>
      </c>
      <c r="R156" t="str">
        <f t="shared" si="41"/>
        <v>players["Hi_Am_Disturbia"][3] = players["Hi_Am_Disturbia"][3] + 0;</v>
      </c>
      <c r="S156" t="str">
        <f t="shared" si="42"/>
        <v>players["Ajmo1025"][4] = players["Ajmo1025"][4] + 0;</v>
      </c>
      <c r="T156" t="str">
        <f t="shared" si="43"/>
        <v>players["Hi_Am_Disturbia"][4] = players["Hi_Am_Disturbia"][4] + 4;</v>
      </c>
      <c r="U156" t="str">
        <f t="shared" si="44"/>
        <v>// Diamond Cup '20 Gold Losers Round 1</v>
      </c>
    </row>
    <row r="157" spans="1:21" x14ac:dyDescent="0.25">
      <c r="A157" s="2">
        <v>43947</v>
      </c>
      <c r="B157">
        <f t="shared" si="30"/>
        <v>318</v>
      </c>
      <c r="C157" s="1" t="s">
        <v>39</v>
      </c>
      <c r="D157" s="1" t="s">
        <v>23</v>
      </c>
      <c r="E157" s="3" t="s">
        <v>46</v>
      </c>
      <c r="F157" t="s">
        <v>34</v>
      </c>
      <c r="G157" t="s">
        <v>56</v>
      </c>
      <c r="H157" t="str">
        <f t="shared" si="31"/>
        <v>whr.CreateGame(players["Kaz"][0], players["einBirnenbaum"][0], WHResult.Player1Win, 318);</v>
      </c>
      <c r="I157" t="str">
        <f t="shared" si="32"/>
        <v>whr.CreateGame(players["Kaz"][0], players["einBirnenbaum"][0], WHResult.Player2Win, 318);</v>
      </c>
      <c r="J157" t="str">
        <f t="shared" si="33"/>
        <v>whr.CreateGame(players["Kaz"][0], players["einBirnenbaum"][0], WHResult.Player1Win, 318);</v>
      </c>
      <c r="K157" t="str">
        <f t="shared" si="34"/>
        <v/>
      </c>
      <c r="L157" t="str">
        <f t="shared" si="35"/>
        <v>whr.CreateGame(players["Kaz"][0], players["einBirnenbaum"][0], WHResult.Player1Win, 318);</v>
      </c>
      <c r="M157" t="str">
        <f t="shared" si="36"/>
        <v/>
      </c>
      <c r="N157" t="str">
        <f t="shared" si="37"/>
        <v>whr.CreateGame(players["Kaz"][0], players["einBirnenbaum"][0], WHResult.Player1Win, 318);</v>
      </c>
      <c r="O157" t="str">
        <f t="shared" si="38"/>
        <v>// Diamond Cup '20 Gold Losers Round 2</v>
      </c>
      <c r="P157" t="str">
        <f t="shared" si="39"/>
        <v xml:space="preserve">players["Kaz"][1]++; players["einBirnenbaum"][2]++; </v>
      </c>
      <c r="Q157" t="str">
        <f t="shared" si="40"/>
        <v>players["Kaz"][3] = players["Kaz"][3] + 4;</v>
      </c>
      <c r="R157" t="str">
        <f t="shared" si="41"/>
        <v>players["einBirnenbaum"][3] = players["einBirnenbaum"][3] + 1;</v>
      </c>
      <c r="S157" t="str">
        <f t="shared" si="42"/>
        <v>players["Kaz"][4] = players["Kaz"][4] + 1;</v>
      </c>
      <c r="T157" t="str">
        <f t="shared" si="43"/>
        <v>players["einBirnenbaum"][4] = players["einBirnenbaum"][4] + 4;</v>
      </c>
      <c r="U157" t="str">
        <f t="shared" si="44"/>
        <v>// Diamond Cup '20 Gold Losers Round 2</v>
      </c>
    </row>
    <row r="158" spans="1:21" x14ac:dyDescent="0.25">
      <c r="A158" s="2">
        <v>43947</v>
      </c>
      <c r="B158">
        <f t="shared" si="30"/>
        <v>318</v>
      </c>
      <c r="C158" s="1" t="s">
        <v>9</v>
      </c>
      <c r="D158" s="1" t="s">
        <v>35</v>
      </c>
      <c r="E158" s="3" t="s">
        <v>45</v>
      </c>
      <c r="F158" t="s">
        <v>34</v>
      </c>
      <c r="G158" t="s">
        <v>56</v>
      </c>
      <c r="H158" t="str">
        <f t="shared" si="31"/>
        <v>whr.CreateGame(players["BKXO"][0], players["Ajmo1025"][0], WHResult.Player1Win, 318);</v>
      </c>
      <c r="I158" t="str">
        <f t="shared" si="32"/>
        <v>whr.CreateGame(players["BKXO"][0], players["Ajmo1025"][0], WHResult.Player2Win, 318);</v>
      </c>
      <c r="J158" t="str">
        <f t="shared" si="33"/>
        <v>whr.CreateGame(players["BKXO"][0], players["Ajmo1025"][0], WHResult.Player1Win, 318);</v>
      </c>
      <c r="K158" t="str">
        <f t="shared" si="34"/>
        <v>whr.CreateGame(players["BKXO"][0], players["Ajmo1025"][0], WHResult.Player2Win, 318);</v>
      </c>
      <c r="L158" t="str">
        <f t="shared" si="35"/>
        <v>whr.CreateGame(players["BKXO"][0], players["Ajmo1025"][0], WHResult.Player1Win, 318);</v>
      </c>
      <c r="M158" t="str">
        <f t="shared" si="36"/>
        <v>whr.CreateGame(players["BKXO"][0], players["Ajmo1025"][0], WHResult.Player2Win, 318);</v>
      </c>
      <c r="N158" t="str">
        <f t="shared" si="37"/>
        <v>whr.CreateGame(players["BKXO"][0], players["Ajmo1025"][0], WHResult.Player1Win, 318);</v>
      </c>
      <c r="O158" t="str">
        <f t="shared" si="38"/>
        <v>// Diamond Cup '20 Gold Losers Round 2</v>
      </c>
      <c r="P158" t="str">
        <f t="shared" si="39"/>
        <v xml:space="preserve">players["BKXO"][1]++; players["Ajmo1025"][2]++; </v>
      </c>
      <c r="Q158" t="str">
        <f t="shared" si="40"/>
        <v>players["BKXO"][3] = players["BKXO"][3] + 4;</v>
      </c>
      <c r="R158" t="str">
        <f t="shared" si="41"/>
        <v>players["Ajmo1025"][3] = players["Ajmo1025"][3] + 3;</v>
      </c>
      <c r="S158" t="str">
        <f t="shared" si="42"/>
        <v>players["BKXO"][4] = players["BKXO"][4] + 3;</v>
      </c>
      <c r="T158" t="str">
        <f t="shared" si="43"/>
        <v>players["Ajmo1025"][4] = players["Ajmo1025"][4] + 4;</v>
      </c>
      <c r="U158" t="str">
        <f t="shared" si="44"/>
        <v>// Diamond Cup '20 Gold Losers Round 2</v>
      </c>
    </row>
    <row r="159" spans="1:21" x14ac:dyDescent="0.25">
      <c r="A159" s="2">
        <v>43948</v>
      </c>
      <c r="B159">
        <f t="shared" si="30"/>
        <v>319</v>
      </c>
      <c r="C159" s="1" t="s">
        <v>36</v>
      </c>
      <c r="D159" s="1" t="s">
        <v>27</v>
      </c>
      <c r="E159" s="3" t="s">
        <v>46</v>
      </c>
      <c r="F159" t="s">
        <v>34</v>
      </c>
      <c r="G159" t="s">
        <v>13</v>
      </c>
      <c r="H159" t="str">
        <f t="shared" si="31"/>
        <v>whr.CreateGame(players["Luso"][0], players["FB-Productions"][0], WHResult.Player1Win, 319);</v>
      </c>
      <c r="I159" t="str">
        <f t="shared" si="32"/>
        <v>whr.CreateGame(players["Luso"][0], players["FB-Productions"][0], WHResult.Player2Win, 319);</v>
      </c>
      <c r="J159" t="str">
        <f t="shared" si="33"/>
        <v>whr.CreateGame(players["Luso"][0], players["FB-Productions"][0], WHResult.Player1Win, 319);</v>
      </c>
      <c r="K159" t="str">
        <f t="shared" si="34"/>
        <v/>
      </c>
      <c r="L159" t="str">
        <f t="shared" si="35"/>
        <v>whr.CreateGame(players["Luso"][0], players["FB-Productions"][0], WHResult.Player1Win, 319);</v>
      </c>
      <c r="M159" t="str">
        <f t="shared" si="36"/>
        <v/>
      </c>
      <c r="N159" t="str">
        <f t="shared" si="37"/>
        <v>whr.CreateGame(players["Luso"][0], players["FB-Productions"][0], WHResult.Player1Win, 319);</v>
      </c>
      <c r="O159" t="str">
        <f t="shared" si="38"/>
        <v>// Diamond Cup '20 Silver Semi-Final</v>
      </c>
      <c r="P159" t="str">
        <f t="shared" si="39"/>
        <v xml:space="preserve">players["Luso"][1]++; players["FB-Productions"][2]++; </v>
      </c>
      <c r="Q159" t="str">
        <f t="shared" si="40"/>
        <v>players["Luso"][3] = players["Luso"][3] + 4;</v>
      </c>
      <c r="R159" t="str">
        <f t="shared" si="41"/>
        <v>players["FB-Productions"][3] = players["FB-Productions"][3] + 1;</v>
      </c>
      <c r="S159" t="str">
        <f t="shared" si="42"/>
        <v>players["Luso"][4] = players["Luso"][4] + 1;</v>
      </c>
      <c r="T159" t="str">
        <f t="shared" si="43"/>
        <v>players["FB-Productions"][4] = players["FB-Productions"][4] + 4;</v>
      </c>
      <c r="U159" t="str">
        <f t="shared" si="44"/>
        <v>// Diamond Cup '20 Silver Semi-Final</v>
      </c>
    </row>
    <row r="160" spans="1:21" x14ac:dyDescent="0.25">
      <c r="A160" s="2">
        <v>43949</v>
      </c>
      <c r="B160">
        <f t="shared" si="30"/>
        <v>320</v>
      </c>
      <c r="C160" s="1" t="s">
        <v>6</v>
      </c>
      <c r="D160" s="1" t="s">
        <v>36</v>
      </c>
      <c r="E160" s="3" t="s">
        <v>46</v>
      </c>
      <c r="F160" t="s">
        <v>34</v>
      </c>
      <c r="G160" t="s">
        <v>14</v>
      </c>
      <c r="H160" t="str">
        <f t="shared" si="31"/>
        <v>whr.CreateGame(players["CDH"][0], players["Luso"][0], WHResult.Player1Win, 320);</v>
      </c>
      <c r="I160" t="str">
        <f t="shared" si="32"/>
        <v>whr.CreateGame(players["CDH"][0], players["Luso"][0], WHResult.Player2Win, 320);</v>
      </c>
      <c r="J160" t="str">
        <f t="shared" si="33"/>
        <v>whr.CreateGame(players["CDH"][0], players["Luso"][0], WHResult.Player1Win, 320);</v>
      </c>
      <c r="K160" t="str">
        <f t="shared" si="34"/>
        <v/>
      </c>
      <c r="L160" t="str">
        <f t="shared" si="35"/>
        <v>whr.CreateGame(players["CDH"][0], players["Luso"][0], WHResult.Player1Win, 320);</v>
      </c>
      <c r="M160" t="str">
        <f t="shared" si="36"/>
        <v/>
      </c>
      <c r="N160" t="str">
        <f t="shared" si="37"/>
        <v>whr.CreateGame(players["CDH"][0], players["Luso"][0], WHResult.Player1Win, 320);</v>
      </c>
      <c r="O160" t="str">
        <f t="shared" si="38"/>
        <v>// Diamond Cup '20 Silver Final</v>
      </c>
      <c r="P160" t="str">
        <f t="shared" si="39"/>
        <v xml:space="preserve">players["CDH"][1]++; players["Luso"][2]++; </v>
      </c>
      <c r="Q160" t="str">
        <f t="shared" si="40"/>
        <v>players["CDH"][3] = players["CDH"][3] + 4;</v>
      </c>
      <c r="R160" t="str">
        <f t="shared" si="41"/>
        <v>players["Luso"][3] = players["Luso"][3] + 1;</v>
      </c>
      <c r="S160" t="str">
        <f t="shared" si="42"/>
        <v>players["CDH"][4] = players["CDH"][4] + 1;</v>
      </c>
      <c r="T160" t="str">
        <f t="shared" si="43"/>
        <v>players["Luso"][4] = players["Luso"][4] + 4;</v>
      </c>
      <c r="U160" t="str">
        <f t="shared" si="44"/>
        <v>// Diamond Cup '20 Silver Final</v>
      </c>
    </row>
    <row r="161" spans="1:21" x14ac:dyDescent="0.25">
      <c r="A161" s="2">
        <v>43950</v>
      </c>
      <c r="B161">
        <f t="shared" si="30"/>
        <v>321</v>
      </c>
      <c r="C161" s="1" t="s">
        <v>7</v>
      </c>
      <c r="D161" s="1" t="s">
        <v>21</v>
      </c>
      <c r="E161" s="3" t="s">
        <v>42</v>
      </c>
      <c r="F161" t="s">
        <v>34</v>
      </c>
      <c r="G161" t="s">
        <v>15</v>
      </c>
      <c r="H161" t="str">
        <f t="shared" si="31"/>
        <v>whr.CreateGame(players["J0k3r"][0], players["ImSpiker"][0], WHResult.Player1Win, 321);</v>
      </c>
      <c r="I161" t="str">
        <f t="shared" si="32"/>
        <v/>
      </c>
      <c r="J161" t="str">
        <f t="shared" si="33"/>
        <v>whr.CreateGame(players["J0k3r"][0], players["ImSpiker"][0], WHResult.Player1Win, 321);</v>
      </c>
      <c r="K161" t="str">
        <f t="shared" si="34"/>
        <v/>
      </c>
      <c r="L161" t="str">
        <f t="shared" si="35"/>
        <v>whr.CreateGame(players["J0k3r"][0], players["ImSpiker"][0], WHResult.Player1Win, 321);</v>
      </c>
      <c r="M161" t="str">
        <f t="shared" si="36"/>
        <v/>
      </c>
      <c r="N161" t="str">
        <f t="shared" si="37"/>
        <v>whr.CreateGame(players["J0k3r"][0], players["ImSpiker"][0], WHResult.Player1Win, 321);</v>
      </c>
      <c r="O161" t="str">
        <f t="shared" si="38"/>
        <v>// Diamond Cup '20 Gold Winners Semi-Final</v>
      </c>
      <c r="P161" t="str">
        <f t="shared" si="39"/>
        <v xml:space="preserve">players["J0k3r"][1]++; players["ImSpiker"][2]++; </v>
      </c>
      <c r="Q161" t="str">
        <f t="shared" si="40"/>
        <v>players["J0k3r"][3] = players["J0k3r"][3] + 4;</v>
      </c>
      <c r="R161" t="str">
        <f t="shared" si="41"/>
        <v>players["ImSpiker"][3] = players["ImSpiker"][3] + 0;</v>
      </c>
      <c r="S161" t="str">
        <f t="shared" si="42"/>
        <v>players["J0k3r"][4] = players["J0k3r"][4] + 0;</v>
      </c>
      <c r="T161" t="str">
        <f t="shared" si="43"/>
        <v>players["ImSpiker"][4] = players["ImSpiker"][4] + 4;</v>
      </c>
      <c r="U161" t="str">
        <f t="shared" si="44"/>
        <v>// Diamond Cup '20 Gold Winners Semi-Final</v>
      </c>
    </row>
    <row r="162" spans="1:21" x14ac:dyDescent="0.25">
      <c r="A162" s="2">
        <v>43950</v>
      </c>
      <c r="B162">
        <f t="shared" si="30"/>
        <v>321</v>
      </c>
      <c r="C162" s="1" t="s">
        <v>54</v>
      </c>
      <c r="D162" s="1" t="s">
        <v>29</v>
      </c>
      <c r="E162" s="3" t="s">
        <v>46</v>
      </c>
      <c r="F162" t="s">
        <v>34</v>
      </c>
      <c r="G162" t="s">
        <v>15</v>
      </c>
      <c r="H162" t="str">
        <f t="shared" si="31"/>
        <v>whr.CreateGame(players["Timely Yor"][0], players["TkMoreira"][0], WHResult.Player1Win, 321);</v>
      </c>
      <c r="I162" t="str">
        <f t="shared" si="32"/>
        <v>whr.CreateGame(players["Timely Yor"][0], players["TkMoreira"][0], WHResult.Player2Win, 321);</v>
      </c>
      <c r="J162" t="str">
        <f t="shared" si="33"/>
        <v>whr.CreateGame(players["Timely Yor"][0], players["TkMoreira"][0], WHResult.Player1Win, 321);</v>
      </c>
      <c r="K162" t="str">
        <f t="shared" si="34"/>
        <v/>
      </c>
      <c r="L162" t="str">
        <f t="shared" si="35"/>
        <v>whr.CreateGame(players["Timely Yor"][0], players["TkMoreira"][0], WHResult.Player1Win, 321);</v>
      </c>
      <c r="M162" t="str">
        <f t="shared" si="36"/>
        <v/>
      </c>
      <c r="N162" t="str">
        <f t="shared" si="37"/>
        <v>whr.CreateGame(players["Timely Yor"][0], players["TkMoreira"][0], WHResult.Player1Win, 321);</v>
      </c>
      <c r="O162" t="str">
        <f t="shared" si="38"/>
        <v>// Diamond Cup '20 Gold Winners Semi-Final</v>
      </c>
      <c r="P162" t="str">
        <f t="shared" si="39"/>
        <v xml:space="preserve">players["Timely Yor"][1]++; players["TkMoreira"][2]++; </v>
      </c>
      <c r="Q162" t="str">
        <f t="shared" si="40"/>
        <v>players["Timely Yor"][3] = players["Timely Yor"][3] + 4;</v>
      </c>
      <c r="R162" t="str">
        <f t="shared" si="41"/>
        <v>players["TkMoreira"][3] = players["TkMoreira"][3] + 1;</v>
      </c>
      <c r="S162" t="str">
        <f t="shared" si="42"/>
        <v>players["Timely Yor"][4] = players["Timely Yor"][4] + 1;</v>
      </c>
      <c r="T162" t="str">
        <f t="shared" si="43"/>
        <v>players["TkMoreira"][4] = players["TkMoreira"][4] + 4;</v>
      </c>
      <c r="U162" t="str">
        <f t="shared" si="44"/>
        <v>// Diamond Cup '20 Gold Winners Semi-Final</v>
      </c>
    </row>
    <row r="163" spans="1:21" x14ac:dyDescent="0.25">
      <c r="A163" s="2">
        <v>43951</v>
      </c>
      <c r="B163">
        <f t="shared" si="30"/>
        <v>322</v>
      </c>
      <c r="C163" s="1" t="s">
        <v>39</v>
      </c>
      <c r="D163" s="1" t="s">
        <v>21</v>
      </c>
      <c r="E163" s="3" t="s">
        <v>46</v>
      </c>
      <c r="F163" t="s">
        <v>34</v>
      </c>
      <c r="G163" t="s">
        <v>33</v>
      </c>
      <c r="H163" t="str">
        <f t="shared" si="31"/>
        <v>whr.CreateGame(players["Kaz"][0], players["ImSpiker"][0], WHResult.Player1Win, 322);</v>
      </c>
      <c r="I163" t="str">
        <f t="shared" si="32"/>
        <v>whr.CreateGame(players["Kaz"][0], players["ImSpiker"][0], WHResult.Player2Win, 322);</v>
      </c>
      <c r="J163" t="str">
        <f t="shared" si="33"/>
        <v>whr.CreateGame(players["Kaz"][0], players["ImSpiker"][0], WHResult.Player1Win, 322);</v>
      </c>
      <c r="K163" t="str">
        <f t="shared" si="34"/>
        <v/>
      </c>
      <c r="L163" t="str">
        <f t="shared" si="35"/>
        <v>whr.CreateGame(players["Kaz"][0], players["ImSpiker"][0], WHResult.Player1Win, 322);</v>
      </c>
      <c r="M163" t="str">
        <f t="shared" si="36"/>
        <v/>
      </c>
      <c r="N163" t="str">
        <f t="shared" si="37"/>
        <v>whr.CreateGame(players["Kaz"][0], players["ImSpiker"][0], WHResult.Player1Win, 322);</v>
      </c>
      <c r="O163" t="str">
        <f t="shared" si="38"/>
        <v>// Diamond Cup '20 Gold Losers Quarter-Final</v>
      </c>
      <c r="P163" t="str">
        <f t="shared" si="39"/>
        <v xml:space="preserve">players["Kaz"][1]++; players["ImSpiker"][2]++; </v>
      </c>
      <c r="Q163" t="str">
        <f t="shared" si="40"/>
        <v>players["Kaz"][3] = players["Kaz"][3] + 4;</v>
      </c>
      <c r="R163" t="str">
        <f t="shared" si="41"/>
        <v>players["ImSpiker"][3] = players["ImSpiker"][3] + 1;</v>
      </c>
      <c r="S163" t="str">
        <f t="shared" si="42"/>
        <v>players["Kaz"][4] = players["Kaz"][4] + 1;</v>
      </c>
      <c r="T163" t="str">
        <f t="shared" si="43"/>
        <v>players["ImSpiker"][4] = players["ImSpiker"][4] + 4;</v>
      </c>
      <c r="U163" t="str">
        <f t="shared" si="44"/>
        <v>// Diamond Cup '20 Gold Losers Quarter-Final</v>
      </c>
    </row>
    <row r="164" spans="1:21" x14ac:dyDescent="0.25">
      <c r="A164" s="2">
        <v>43951</v>
      </c>
      <c r="B164">
        <f t="shared" si="30"/>
        <v>322</v>
      </c>
      <c r="C164" s="1" t="s">
        <v>29</v>
      </c>
      <c r="D164" s="1" t="s">
        <v>9</v>
      </c>
      <c r="E164" s="3" t="s">
        <v>42</v>
      </c>
      <c r="F164" t="s">
        <v>34</v>
      </c>
      <c r="G164" t="s">
        <v>33</v>
      </c>
      <c r="H164" t="str">
        <f t="shared" si="31"/>
        <v>whr.CreateGame(players["TkMoreira"][0], players["BKXO"][0], WHResult.Player1Win, 322);</v>
      </c>
      <c r="I164" t="str">
        <f t="shared" si="32"/>
        <v/>
      </c>
      <c r="J164" t="str">
        <f t="shared" si="33"/>
        <v>whr.CreateGame(players["TkMoreira"][0], players["BKXO"][0], WHResult.Player1Win, 322);</v>
      </c>
      <c r="K164" t="str">
        <f t="shared" si="34"/>
        <v/>
      </c>
      <c r="L164" t="str">
        <f t="shared" si="35"/>
        <v>whr.CreateGame(players["TkMoreira"][0], players["BKXO"][0], WHResult.Player1Win, 322);</v>
      </c>
      <c r="M164" t="str">
        <f t="shared" si="36"/>
        <v/>
      </c>
      <c r="N164" t="str">
        <f t="shared" si="37"/>
        <v>whr.CreateGame(players["TkMoreira"][0], players["BKXO"][0], WHResult.Player1Win, 322);</v>
      </c>
      <c r="O164" t="str">
        <f t="shared" si="38"/>
        <v>// Diamond Cup '20 Gold Losers Quarter-Final</v>
      </c>
      <c r="P164" t="str">
        <f t="shared" si="39"/>
        <v xml:space="preserve">players["TkMoreira"][1]++; players["BKXO"][2]++; </v>
      </c>
      <c r="Q164" t="str">
        <f t="shared" si="40"/>
        <v>players["TkMoreira"][3] = players["TkMoreira"][3] + 4;</v>
      </c>
      <c r="R164" t="str">
        <f t="shared" si="41"/>
        <v>players["BKXO"][3] = players["BKXO"][3] + 0;</v>
      </c>
      <c r="S164" t="str">
        <f t="shared" si="42"/>
        <v>players["TkMoreira"][4] = players["TkMoreira"][4] + 0;</v>
      </c>
      <c r="T164" t="str">
        <f t="shared" si="43"/>
        <v>players["BKXO"][4] = players["BKXO"][4] + 4;</v>
      </c>
      <c r="U164" t="str">
        <f t="shared" si="44"/>
        <v>// Diamond Cup '20 Gold Losers Quarter-Final</v>
      </c>
    </row>
    <row r="165" spans="1:21" x14ac:dyDescent="0.25">
      <c r="A165" s="2">
        <v>43952</v>
      </c>
      <c r="B165">
        <f t="shared" si="30"/>
        <v>323</v>
      </c>
      <c r="C165" s="1" t="s">
        <v>54</v>
      </c>
      <c r="D165" s="1" t="s">
        <v>7</v>
      </c>
      <c r="E165" s="3" t="s">
        <v>49</v>
      </c>
      <c r="F165" t="s">
        <v>34</v>
      </c>
      <c r="G165" t="s">
        <v>16</v>
      </c>
      <c r="H165" t="str">
        <f t="shared" si="31"/>
        <v>whr.CreateGame(players["Timely Yor"][0], players["J0k3r"][0], WHResult.Player1Win, 323);</v>
      </c>
      <c r="I165" t="str">
        <f t="shared" si="32"/>
        <v>whr.CreateGame(players["Timely Yor"][0], players["J0k3r"][0], WHResult.Player2Win, 323);</v>
      </c>
      <c r="J165" t="str">
        <f t="shared" si="33"/>
        <v>whr.CreateGame(players["Timely Yor"][0], players["J0k3r"][0], WHResult.Player1Win, 323);</v>
      </c>
      <c r="K165" t="str">
        <f t="shared" si="34"/>
        <v>whr.CreateGame(players["Timely Yor"][0], players["J0k3r"][0], WHResult.Player2Win, 323);</v>
      </c>
      <c r="L165" t="str">
        <f t="shared" si="35"/>
        <v>whr.CreateGame(players["Timely Yor"][0], players["J0k3r"][0], WHResult.Player1Win, 323);</v>
      </c>
      <c r="M165" t="str">
        <f t="shared" si="36"/>
        <v/>
      </c>
      <c r="N165" t="str">
        <f t="shared" si="37"/>
        <v>whr.CreateGame(players["Timely Yor"][0], players["J0k3r"][0], WHResult.Player1Win, 323);</v>
      </c>
      <c r="O165" t="str">
        <f t="shared" si="38"/>
        <v>// Diamond Cup '20 Gold Winners Final</v>
      </c>
      <c r="P165" t="str">
        <f t="shared" si="39"/>
        <v xml:space="preserve">players["Timely Yor"][1]++; players["J0k3r"][2]++; </v>
      </c>
      <c r="Q165" t="str">
        <f t="shared" si="40"/>
        <v>players["Timely Yor"][3] = players["Timely Yor"][3] + 4;</v>
      </c>
      <c r="R165" t="str">
        <f t="shared" si="41"/>
        <v>players["J0k3r"][3] = players["J0k3r"][3] + 2;</v>
      </c>
      <c r="S165" t="str">
        <f t="shared" si="42"/>
        <v>players["Timely Yor"][4] = players["Timely Yor"][4] + 2;</v>
      </c>
      <c r="T165" t="str">
        <f t="shared" si="43"/>
        <v>players["J0k3r"][4] = players["J0k3r"][4] + 4;</v>
      </c>
      <c r="U165" t="str">
        <f t="shared" si="44"/>
        <v>// Diamond Cup '20 Gold Winners Final</v>
      </c>
    </row>
    <row r="166" spans="1:21" x14ac:dyDescent="0.25">
      <c r="A166" s="2">
        <v>43953</v>
      </c>
      <c r="B166">
        <f t="shared" si="30"/>
        <v>324</v>
      </c>
      <c r="C166" s="1" t="s">
        <v>39</v>
      </c>
      <c r="D166" s="1" t="s">
        <v>29</v>
      </c>
      <c r="E166" s="3" t="s">
        <v>49</v>
      </c>
      <c r="F166" t="s">
        <v>34</v>
      </c>
      <c r="G166" t="s">
        <v>17</v>
      </c>
      <c r="H166" t="str">
        <f t="shared" si="31"/>
        <v>whr.CreateGame(players["Kaz"][0], players["TkMoreira"][0], WHResult.Player1Win, 324);</v>
      </c>
      <c r="I166" t="str">
        <f t="shared" si="32"/>
        <v>whr.CreateGame(players["Kaz"][0], players["TkMoreira"][0], WHResult.Player2Win, 324);</v>
      </c>
      <c r="J166" t="str">
        <f t="shared" si="33"/>
        <v>whr.CreateGame(players["Kaz"][0], players["TkMoreira"][0], WHResult.Player1Win, 324);</v>
      </c>
      <c r="K166" t="str">
        <f t="shared" si="34"/>
        <v>whr.CreateGame(players["Kaz"][0], players["TkMoreira"][0], WHResult.Player2Win, 324);</v>
      </c>
      <c r="L166" t="str">
        <f t="shared" si="35"/>
        <v>whr.CreateGame(players["Kaz"][0], players["TkMoreira"][0], WHResult.Player1Win, 324);</v>
      </c>
      <c r="M166" t="str">
        <f t="shared" si="36"/>
        <v/>
      </c>
      <c r="N166" t="str">
        <f t="shared" si="37"/>
        <v>whr.CreateGame(players["Kaz"][0], players["TkMoreira"][0], WHResult.Player1Win, 324);</v>
      </c>
      <c r="O166" t="str">
        <f t="shared" si="38"/>
        <v>// Diamond Cup '20 Gold Losers Semi-Final</v>
      </c>
      <c r="P166" t="str">
        <f t="shared" si="39"/>
        <v xml:space="preserve">players["Kaz"][1]++; players["TkMoreira"][2]++; </v>
      </c>
      <c r="Q166" t="str">
        <f t="shared" si="40"/>
        <v>players["Kaz"][3] = players["Kaz"][3] + 4;</v>
      </c>
      <c r="R166" t="str">
        <f t="shared" si="41"/>
        <v>players["TkMoreira"][3] = players["TkMoreira"][3] + 2;</v>
      </c>
      <c r="S166" t="str">
        <f t="shared" si="42"/>
        <v>players["Kaz"][4] = players["Kaz"][4] + 2;</v>
      </c>
      <c r="T166" t="str">
        <f t="shared" si="43"/>
        <v>players["TkMoreira"][4] = players["TkMoreira"][4] + 4;</v>
      </c>
      <c r="U166" t="str">
        <f t="shared" si="44"/>
        <v>// Diamond Cup '20 Gold Losers Semi-Final</v>
      </c>
    </row>
    <row r="167" spans="1:21" x14ac:dyDescent="0.25">
      <c r="A167" s="2">
        <v>43954</v>
      </c>
      <c r="B167">
        <f t="shared" si="30"/>
        <v>325</v>
      </c>
      <c r="C167" s="1" t="s">
        <v>7</v>
      </c>
      <c r="D167" s="1" t="s">
        <v>39</v>
      </c>
      <c r="E167" s="3" t="s">
        <v>49</v>
      </c>
      <c r="F167" t="s">
        <v>34</v>
      </c>
      <c r="G167" t="s">
        <v>18</v>
      </c>
      <c r="H167" t="str">
        <f t="shared" si="31"/>
        <v>whr.CreateGame(players["J0k3r"][0], players["Kaz"][0], WHResult.Player1Win, 325);</v>
      </c>
      <c r="I167" t="str">
        <f t="shared" si="32"/>
        <v>whr.CreateGame(players["J0k3r"][0], players["Kaz"][0], WHResult.Player2Win, 325);</v>
      </c>
      <c r="J167" t="str">
        <f t="shared" si="33"/>
        <v>whr.CreateGame(players["J0k3r"][0], players["Kaz"][0], WHResult.Player1Win, 325);</v>
      </c>
      <c r="K167" t="str">
        <f t="shared" si="34"/>
        <v>whr.CreateGame(players["J0k3r"][0], players["Kaz"][0], WHResult.Player2Win, 325);</v>
      </c>
      <c r="L167" t="str">
        <f t="shared" si="35"/>
        <v>whr.CreateGame(players["J0k3r"][0], players["Kaz"][0], WHResult.Player1Win, 325);</v>
      </c>
      <c r="M167" t="str">
        <f t="shared" si="36"/>
        <v/>
      </c>
      <c r="N167" t="str">
        <f t="shared" si="37"/>
        <v>whr.CreateGame(players["J0k3r"][0], players["Kaz"][0], WHResult.Player1Win, 325);</v>
      </c>
      <c r="O167" t="str">
        <f t="shared" si="38"/>
        <v>// Diamond Cup '20 Gold Losers Final</v>
      </c>
      <c r="P167" t="str">
        <f t="shared" si="39"/>
        <v xml:space="preserve">players["J0k3r"][1]++; players["Kaz"][2]++; </v>
      </c>
      <c r="Q167" t="str">
        <f t="shared" si="40"/>
        <v>players["J0k3r"][3] = players["J0k3r"][3] + 4;</v>
      </c>
      <c r="R167" t="str">
        <f t="shared" si="41"/>
        <v>players["Kaz"][3] = players["Kaz"][3] + 2;</v>
      </c>
      <c r="S167" t="str">
        <f t="shared" si="42"/>
        <v>players["J0k3r"][4] = players["J0k3r"][4] + 2;</v>
      </c>
      <c r="T167" t="str">
        <f t="shared" si="43"/>
        <v>players["Kaz"][4] = players["Kaz"][4] + 4;</v>
      </c>
      <c r="U167" t="str">
        <f t="shared" si="44"/>
        <v>// Diamond Cup '20 Gold Losers Final</v>
      </c>
    </row>
    <row r="168" spans="1:21" x14ac:dyDescent="0.25">
      <c r="A168" s="2">
        <v>43961</v>
      </c>
      <c r="B168">
        <f t="shared" si="30"/>
        <v>332</v>
      </c>
      <c r="C168" s="1" t="s">
        <v>7</v>
      </c>
      <c r="D168" s="1" t="s">
        <v>29</v>
      </c>
      <c r="E168" s="3" t="s">
        <v>42</v>
      </c>
      <c r="F168" t="s">
        <v>34</v>
      </c>
      <c r="G168" t="s">
        <v>19</v>
      </c>
      <c r="H168" t="str">
        <f t="shared" si="31"/>
        <v>whr.CreateGame(players["J0k3r"][0], players["TkMoreira"][0], WHResult.Player1Win, 332);</v>
      </c>
      <c r="I168" t="str">
        <f t="shared" si="32"/>
        <v/>
      </c>
      <c r="J168" t="str">
        <f t="shared" si="33"/>
        <v>whr.CreateGame(players["J0k3r"][0], players["TkMoreira"][0], WHResult.Player1Win, 332);</v>
      </c>
      <c r="K168" t="str">
        <f t="shared" si="34"/>
        <v/>
      </c>
      <c r="L168" t="str">
        <f t="shared" si="35"/>
        <v>whr.CreateGame(players["J0k3r"][0], players["TkMoreira"][0], WHResult.Player1Win, 332);</v>
      </c>
      <c r="M168" t="str">
        <f t="shared" si="36"/>
        <v/>
      </c>
      <c r="N168" t="str">
        <f t="shared" si="37"/>
        <v>whr.CreateGame(players["J0k3r"][0], players["TkMoreira"][0], WHResult.Player1Win, 332);</v>
      </c>
      <c r="O168" t="str">
        <f t="shared" si="38"/>
        <v>// Diamond Cup '20 Gold Grand Final</v>
      </c>
      <c r="P168" t="str">
        <f t="shared" si="39"/>
        <v xml:space="preserve">players["J0k3r"][1]++; players["TkMoreira"][2]++; </v>
      </c>
      <c r="Q168" t="str">
        <f t="shared" si="40"/>
        <v>players["J0k3r"][3] = players["J0k3r"][3] + 4;</v>
      </c>
      <c r="R168" t="str">
        <f t="shared" si="41"/>
        <v>players["TkMoreira"][3] = players["TkMoreira"][3] + 0;</v>
      </c>
      <c r="S168" t="str">
        <f t="shared" si="42"/>
        <v>players["J0k3r"][4] = players["J0k3r"][4] + 0;</v>
      </c>
      <c r="T168" t="str">
        <f t="shared" si="43"/>
        <v>players["TkMoreira"][4] = players["TkMoreira"][4] + 4;</v>
      </c>
      <c r="U168" t="str">
        <f t="shared" si="44"/>
        <v>// Diamond Cup '20 Gold Grand Final</v>
      </c>
    </row>
    <row r="169" spans="1:21" x14ac:dyDescent="0.25">
      <c r="A169" s="2">
        <v>44075</v>
      </c>
      <c r="B169">
        <f t="shared" si="30"/>
        <v>446</v>
      </c>
      <c r="C169" s="1" t="s">
        <v>54</v>
      </c>
      <c r="D169" s="1" t="s">
        <v>58</v>
      </c>
      <c r="E169" s="3" t="s">
        <v>41</v>
      </c>
      <c r="F169" t="s">
        <v>59</v>
      </c>
      <c r="G169" t="s">
        <v>12</v>
      </c>
      <c r="H169" t="str">
        <f t="shared" si="31"/>
        <v>whr.CreateGame(players["Timely Yor"][0], players["Coogisweater"][0], WHResult.Player1Win, 446);</v>
      </c>
      <c r="I169" t="str">
        <f t="shared" si="32"/>
        <v/>
      </c>
      <c r="J169" t="str">
        <f t="shared" si="33"/>
        <v>whr.CreateGame(players["Timely Yor"][0], players["Coogisweater"][0], WHResult.Player1Win, 446);</v>
      </c>
      <c r="K169" t="str">
        <f t="shared" si="34"/>
        <v/>
      </c>
      <c r="L169" t="str">
        <f t="shared" si="35"/>
        <v>whr.CreateGame(players["Timely Yor"][0], players["Coogisweater"][0], WHResult.Player1Win, 446);</v>
      </c>
      <c r="M169" t="str">
        <f t="shared" si="36"/>
        <v/>
      </c>
      <c r="N169" t="str">
        <f t="shared" si="37"/>
        <v/>
      </c>
      <c r="O169" t="str">
        <f t="shared" si="38"/>
        <v>// Thunderstorm Cup '20 Group Stage</v>
      </c>
      <c r="P169" t="str">
        <f t="shared" si="39"/>
        <v xml:space="preserve">players["Timely Yor"][1]++; players["Coogisweater"][2]++; </v>
      </c>
      <c r="Q169" t="str">
        <f t="shared" si="40"/>
        <v>players["Timely Yor"][3] = players["Timely Yor"][3] + 3;</v>
      </c>
      <c r="R169" t="str">
        <f t="shared" si="41"/>
        <v>players["Coogisweater"][3] = players["Coogisweater"][3] + 0;</v>
      </c>
      <c r="S169" t="str">
        <f t="shared" si="42"/>
        <v>players["Timely Yor"][4] = players["Timely Yor"][4] + 0;</v>
      </c>
      <c r="T169" t="str">
        <f t="shared" si="43"/>
        <v>players["Coogisweater"][4] = players["Coogisweater"][4] + 3;</v>
      </c>
      <c r="U169" t="str">
        <f t="shared" si="44"/>
        <v>// Thunderstorm Cup '20 Group Stage</v>
      </c>
    </row>
    <row r="170" spans="1:21" x14ac:dyDescent="0.25">
      <c r="A170" s="2">
        <v>44075</v>
      </c>
      <c r="B170">
        <f t="shared" si="30"/>
        <v>446</v>
      </c>
      <c r="C170" s="1" t="s">
        <v>7</v>
      </c>
      <c r="D170" s="1" t="s">
        <v>60</v>
      </c>
      <c r="E170" s="3" t="s">
        <v>41</v>
      </c>
      <c r="F170" t="s">
        <v>59</v>
      </c>
      <c r="G170" t="s">
        <v>12</v>
      </c>
      <c r="H170" t="str">
        <f t="shared" si="31"/>
        <v>whr.CreateGame(players["J0k3r"][0], players["Sjfarias96"][0], WHResult.Player1Win, 446);</v>
      </c>
      <c r="I170" t="str">
        <f t="shared" si="32"/>
        <v/>
      </c>
      <c r="J170" t="str">
        <f t="shared" si="33"/>
        <v>whr.CreateGame(players["J0k3r"][0], players["Sjfarias96"][0], WHResult.Player1Win, 446);</v>
      </c>
      <c r="K170" t="str">
        <f t="shared" si="34"/>
        <v/>
      </c>
      <c r="L170" t="str">
        <f t="shared" si="35"/>
        <v>whr.CreateGame(players["J0k3r"][0], players["Sjfarias96"][0], WHResult.Player1Win, 446);</v>
      </c>
      <c r="M170" t="str">
        <f t="shared" si="36"/>
        <v/>
      </c>
      <c r="N170" t="str">
        <f t="shared" si="37"/>
        <v/>
      </c>
      <c r="O170" t="str">
        <f t="shared" si="38"/>
        <v>// Thunderstorm Cup '20 Group Stage</v>
      </c>
      <c r="P170" t="str">
        <f t="shared" si="39"/>
        <v xml:space="preserve">players["J0k3r"][1]++; players["Sjfarias96"][2]++; </v>
      </c>
      <c r="Q170" t="str">
        <f t="shared" si="40"/>
        <v>players["J0k3r"][3] = players["J0k3r"][3] + 3;</v>
      </c>
      <c r="R170" t="str">
        <f t="shared" si="41"/>
        <v>players["Sjfarias96"][3] = players["Sjfarias96"][3] + 0;</v>
      </c>
      <c r="S170" t="str">
        <f t="shared" si="42"/>
        <v>players["J0k3r"][4] = players["J0k3r"][4] + 0;</v>
      </c>
      <c r="T170" t="str">
        <f t="shared" si="43"/>
        <v>players["Sjfarias96"][4] = players["Sjfarias96"][4] + 3;</v>
      </c>
      <c r="U170" t="str">
        <f t="shared" si="44"/>
        <v>// Thunderstorm Cup '20 Group Stage</v>
      </c>
    </row>
    <row r="171" spans="1:21" x14ac:dyDescent="0.25">
      <c r="A171" s="2">
        <v>44075</v>
      </c>
      <c r="B171">
        <f t="shared" si="30"/>
        <v>446</v>
      </c>
      <c r="C171" s="1" t="s">
        <v>7</v>
      </c>
      <c r="D171" s="1" t="s">
        <v>36</v>
      </c>
      <c r="E171" s="3" t="s">
        <v>41</v>
      </c>
      <c r="F171" t="s">
        <v>59</v>
      </c>
      <c r="G171" t="s">
        <v>12</v>
      </c>
      <c r="H171" t="str">
        <f t="shared" si="31"/>
        <v>whr.CreateGame(players["J0k3r"][0], players["Luso"][0], WHResult.Player1Win, 446);</v>
      </c>
      <c r="I171" t="str">
        <f t="shared" si="32"/>
        <v/>
      </c>
      <c r="J171" t="str">
        <f t="shared" si="33"/>
        <v>whr.CreateGame(players["J0k3r"][0], players["Luso"][0], WHResult.Player1Win, 446);</v>
      </c>
      <c r="K171" t="str">
        <f t="shared" si="34"/>
        <v/>
      </c>
      <c r="L171" t="str">
        <f t="shared" si="35"/>
        <v>whr.CreateGame(players["J0k3r"][0], players["Luso"][0], WHResult.Player1Win, 446);</v>
      </c>
      <c r="M171" t="str">
        <f t="shared" si="36"/>
        <v/>
      </c>
      <c r="N171" t="str">
        <f t="shared" si="37"/>
        <v/>
      </c>
      <c r="O171" t="str">
        <f t="shared" si="38"/>
        <v>// Thunderstorm Cup '20 Group Stage</v>
      </c>
      <c r="P171" t="str">
        <f t="shared" si="39"/>
        <v xml:space="preserve">players["J0k3r"][1]++; players["Luso"][2]++; </v>
      </c>
      <c r="Q171" t="str">
        <f t="shared" si="40"/>
        <v>players["J0k3r"][3] = players["J0k3r"][3] + 3;</v>
      </c>
      <c r="R171" t="str">
        <f t="shared" si="41"/>
        <v>players["Luso"][3] = players["Luso"][3] + 0;</v>
      </c>
      <c r="S171" t="str">
        <f t="shared" si="42"/>
        <v>players["J0k3r"][4] = players["J0k3r"][4] + 0;</v>
      </c>
      <c r="T171" t="str">
        <f t="shared" si="43"/>
        <v>players["Luso"][4] = players["Luso"][4] + 3;</v>
      </c>
      <c r="U171" t="str">
        <f t="shared" si="44"/>
        <v>// Thunderstorm Cup '20 Group Stage</v>
      </c>
    </row>
    <row r="172" spans="1:21" x14ac:dyDescent="0.25">
      <c r="A172" s="2">
        <v>44075</v>
      </c>
      <c r="B172">
        <f t="shared" si="30"/>
        <v>446</v>
      </c>
      <c r="C172" s="1" t="s">
        <v>7</v>
      </c>
      <c r="D172" s="1" t="s">
        <v>35</v>
      </c>
      <c r="E172" s="3" t="s">
        <v>41</v>
      </c>
      <c r="F172" t="s">
        <v>59</v>
      </c>
      <c r="G172" t="s">
        <v>12</v>
      </c>
      <c r="H172" t="str">
        <f t="shared" si="31"/>
        <v>whr.CreateGame(players["J0k3r"][0], players["Ajmo1025"][0], WHResult.Player1Win, 446);</v>
      </c>
      <c r="I172" t="str">
        <f t="shared" si="32"/>
        <v/>
      </c>
      <c r="J172" t="str">
        <f t="shared" si="33"/>
        <v>whr.CreateGame(players["J0k3r"][0], players["Ajmo1025"][0], WHResult.Player1Win, 446);</v>
      </c>
      <c r="K172" t="str">
        <f t="shared" si="34"/>
        <v/>
      </c>
      <c r="L172" t="str">
        <f t="shared" si="35"/>
        <v>whr.CreateGame(players["J0k3r"][0], players["Ajmo1025"][0], WHResult.Player1Win, 446);</v>
      </c>
      <c r="M172" t="str">
        <f t="shared" si="36"/>
        <v/>
      </c>
      <c r="N172" t="str">
        <f t="shared" si="37"/>
        <v/>
      </c>
      <c r="O172" t="str">
        <f t="shared" si="38"/>
        <v>// Thunderstorm Cup '20 Group Stage</v>
      </c>
      <c r="P172" t="str">
        <f t="shared" si="39"/>
        <v xml:space="preserve">players["J0k3r"][1]++; players["Ajmo1025"][2]++; </v>
      </c>
      <c r="Q172" t="str">
        <f t="shared" si="40"/>
        <v>players["J0k3r"][3] = players["J0k3r"][3] + 3;</v>
      </c>
      <c r="R172" t="str">
        <f t="shared" si="41"/>
        <v>players["Ajmo1025"][3] = players["Ajmo1025"][3] + 0;</v>
      </c>
      <c r="S172" t="str">
        <f t="shared" si="42"/>
        <v>players["J0k3r"][4] = players["J0k3r"][4] + 0;</v>
      </c>
      <c r="T172" t="str">
        <f t="shared" si="43"/>
        <v>players["Ajmo1025"][4] = players["Ajmo1025"][4] + 3;</v>
      </c>
      <c r="U172" t="str">
        <f t="shared" si="44"/>
        <v>// Thunderstorm Cup '20 Group Stage</v>
      </c>
    </row>
    <row r="173" spans="1:21" x14ac:dyDescent="0.25">
      <c r="A173" s="2">
        <v>44076</v>
      </c>
      <c r="B173">
        <f t="shared" si="30"/>
        <v>447</v>
      </c>
      <c r="C173" s="1" t="s">
        <v>9</v>
      </c>
      <c r="D173" s="1" t="s">
        <v>30</v>
      </c>
      <c r="E173" s="3" t="s">
        <v>44</v>
      </c>
      <c r="F173" t="s">
        <v>59</v>
      </c>
      <c r="G173" t="s">
        <v>12</v>
      </c>
      <c r="H173" t="str">
        <f t="shared" si="31"/>
        <v>whr.CreateGame(players["BKXO"][0], players["Rocci"][0], WHResult.Player1Win, 447);</v>
      </c>
      <c r="I173" t="str">
        <f t="shared" si="32"/>
        <v>whr.CreateGame(players["BKXO"][0], players["Rocci"][0], WHResult.Player2Win, 447);</v>
      </c>
      <c r="J173" t="str">
        <f t="shared" si="33"/>
        <v>whr.CreateGame(players["BKXO"][0], players["Rocci"][0], WHResult.Player1Win, 447);</v>
      </c>
      <c r="K173" t="str">
        <f t="shared" si="34"/>
        <v/>
      </c>
      <c r="L173" t="str">
        <f t="shared" si="35"/>
        <v>whr.CreateGame(players["BKXO"][0], players["Rocci"][0], WHResult.Player1Win, 447);</v>
      </c>
      <c r="M173" t="str">
        <f t="shared" si="36"/>
        <v/>
      </c>
      <c r="N173" t="str">
        <f t="shared" si="37"/>
        <v/>
      </c>
      <c r="O173" t="str">
        <f t="shared" si="38"/>
        <v>// Thunderstorm Cup '20 Group Stage</v>
      </c>
      <c r="P173" t="str">
        <f t="shared" si="39"/>
        <v xml:space="preserve">players["BKXO"][1]++; players["Rocci"][2]++; </v>
      </c>
      <c r="Q173" t="str">
        <f t="shared" si="40"/>
        <v>players["BKXO"][3] = players["BKXO"][3] + 3;</v>
      </c>
      <c r="R173" t="str">
        <f t="shared" si="41"/>
        <v>players["Rocci"][3] = players["Rocci"][3] + 1;</v>
      </c>
      <c r="S173" t="str">
        <f t="shared" si="42"/>
        <v>players["BKXO"][4] = players["BKXO"][4] + 1;</v>
      </c>
      <c r="T173" t="str">
        <f t="shared" si="43"/>
        <v>players["Rocci"][4] = players["Rocci"][4] + 3;</v>
      </c>
      <c r="U173" t="str">
        <f t="shared" si="44"/>
        <v>// Thunderstorm Cup '20 Group Stage</v>
      </c>
    </row>
    <row r="174" spans="1:21" x14ac:dyDescent="0.25">
      <c r="A174" s="2">
        <v>44076</v>
      </c>
      <c r="B174">
        <f t="shared" si="30"/>
        <v>447</v>
      </c>
      <c r="C174" s="1" t="s">
        <v>36</v>
      </c>
      <c r="D174" s="1" t="s">
        <v>60</v>
      </c>
      <c r="E174" s="3" t="s">
        <v>41</v>
      </c>
      <c r="F174" t="s">
        <v>59</v>
      </c>
      <c r="G174" t="s">
        <v>12</v>
      </c>
      <c r="H174" t="str">
        <f t="shared" si="31"/>
        <v>whr.CreateGame(players["Luso"][0], players["Sjfarias96"][0], WHResult.Player1Win, 447);</v>
      </c>
      <c r="I174" t="str">
        <f t="shared" si="32"/>
        <v/>
      </c>
      <c r="J174" t="str">
        <f t="shared" si="33"/>
        <v>whr.CreateGame(players["Luso"][0], players["Sjfarias96"][0], WHResult.Player1Win, 447);</v>
      </c>
      <c r="K174" t="str">
        <f t="shared" si="34"/>
        <v/>
      </c>
      <c r="L174" t="str">
        <f t="shared" si="35"/>
        <v>whr.CreateGame(players["Luso"][0], players["Sjfarias96"][0], WHResult.Player1Win, 447);</v>
      </c>
      <c r="M174" t="str">
        <f t="shared" si="36"/>
        <v/>
      </c>
      <c r="N174" t="str">
        <f t="shared" si="37"/>
        <v/>
      </c>
      <c r="O174" t="str">
        <f t="shared" si="38"/>
        <v>// Thunderstorm Cup '20 Group Stage</v>
      </c>
      <c r="P174" t="str">
        <f t="shared" si="39"/>
        <v xml:space="preserve">players["Luso"][1]++; players["Sjfarias96"][2]++; </v>
      </c>
      <c r="Q174" t="str">
        <f t="shared" si="40"/>
        <v>players["Luso"][3] = players["Luso"][3] + 3;</v>
      </c>
      <c r="R174" t="str">
        <f t="shared" si="41"/>
        <v>players["Sjfarias96"][3] = players["Sjfarias96"][3] + 0;</v>
      </c>
      <c r="S174" t="str">
        <f t="shared" si="42"/>
        <v>players["Luso"][4] = players["Luso"][4] + 0;</v>
      </c>
      <c r="T174" t="str">
        <f t="shared" si="43"/>
        <v>players["Sjfarias96"][4] = players["Sjfarias96"][4] + 3;</v>
      </c>
      <c r="U174" t="str">
        <f t="shared" si="44"/>
        <v>// Thunderstorm Cup '20 Group Stage</v>
      </c>
    </row>
    <row r="175" spans="1:21" x14ac:dyDescent="0.25">
      <c r="A175" s="2">
        <v>44076</v>
      </c>
      <c r="B175">
        <f t="shared" si="30"/>
        <v>447</v>
      </c>
      <c r="C175" s="1" t="s">
        <v>35</v>
      </c>
      <c r="D175" s="1" t="s">
        <v>60</v>
      </c>
      <c r="E175" s="3" t="s">
        <v>41</v>
      </c>
      <c r="F175" t="s">
        <v>59</v>
      </c>
      <c r="G175" t="s">
        <v>12</v>
      </c>
      <c r="H175" t="str">
        <f t="shared" si="31"/>
        <v>whr.CreateGame(players["Ajmo1025"][0], players["Sjfarias96"][0], WHResult.Player1Win, 447);</v>
      </c>
      <c r="I175" t="str">
        <f t="shared" si="32"/>
        <v/>
      </c>
      <c r="J175" t="str">
        <f t="shared" si="33"/>
        <v>whr.CreateGame(players["Ajmo1025"][0], players["Sjfarias96"][0], WHResult.Player1Win, 447);</v>
      </c>
      <c r="K175" t="str">
        <f t="shared" si="34"/>
        <v/>
      </c>
      <c r="L175" t="str">
        <f t="shared" si="35"/>
        <v>whr.CreateGame(players["Ajmo1025"][0], players["Sjfarias96"][0], WHResult.Player1Win, 447);</v>
      </c>
      <c r="M175" t="str">
        <f t="shared" si="36"/>
        <v/>
      </c>
      <c r="N175" t="str">
        <f t="shared" si="37"/>
        <v/>
      </c>
      <c r="O175" t="str">
        <f t="shared" si="38"/>
        <v>// Thunderstorm Cup '20 Group Stage</v>
      </c>
      <c r="P175" t="str">
        <f t="shared" si="39"/>
        <v xml:space="preserve">players["Ajmo1025"][1]++; players["Sjfarias96"][2]++; </v>
      </c>
      <c r="Q175" t="str">
        <f t="shared" si="40"/>
        <v>players["Ajmo1025"][3] = players["Ajmo1025"][3] + 3;</v>
      </c>
      <c r="R175" t="str">
        <f t="shared" si="41"/>
        <v>players["Sjfarias96"][3] = players["Sjfarias96"][3] + 0;</v>
      </c>
      <c r="S175" t="str">
        <f t="shared" si="42"/>
        <v>players["Ajmo1025"][4] = players["Ajmo1025"][4] + 0;</v>
      </c>
      <c r="T175" t="str">
        <f t="shared" si="43"/>
        <v>players["Sjfarias96"][4] = players["Sjfarias96"][4] + 3;</v>
      </c>
      <c r="U175" t="str">
        <f t="shared" si="44"/>
        <v>// Thunderstorm Cup '20 Group Stage</v>
      </c>
    </row>
    <row r="176" spans="1:21" x14ac:dyDescent="0.25">
      <c r="A176" s="2">
        <v>44076</v>
      </c>
      <c r="B176">
        <f t="shared" si="30"/>
        <v>447</v>
      </c>
      <c r="C176" s="1" t="s">
        <v>35</v>
      </c>
      <c r="D176" s="1" t="s">
        <v>36</v>
      </c>
      <c r="E176" s="3" t="s">
        <v>43</v>
      </c>
      <c r="F176" t="s">
        <v>59</v>
      </c>
      <c r="G176" t="s">
        <v>12</v>
      </c>
      <c r="H176" t="str">
        <f t="shared" si="31"/>
        <v>whr.CreateGame(players["Ajmo1025"][0], players["Luso"][0], WHResult.Player1Win, 447);</v>
      </c>
      <c r="I176" t="str">
        <f t="shared" si="32"/>
        <v>whr.CreateGame(players["Ajmo1025"][0], players["Luso"][0], WHResult.Player2Win, 447);</v>
      </c>
      <c r="J176" t="str">
        <f t="shared" si="33"/>
        <v>whr.CreateGame(players["Ajmo1025"][0], players["Luso"][0], WHResult.Player1Win, 447);</v>
      </c>
      <c r="K176" t="str">
        <f t="shared" si="34"/>
        <v>whr.CreateGame(players["Ajmo1025"][0], players["Luso"][0], WHResult.Player2Win, 447);</v>
      </c>
      <c r="L176" t="str">
        <f t="shared" si="35"/>
        <v>whr.CreateGame(players["Ajmo1025"][0], players["Luso"][0], WHResult.Player1Win, 447);</v>
      </c>
      <c r="M176" t="str">
        <f t="shared" si="36"/>
        <v/>
      </c>
      <c r="N176" t="str">
        <f t="shared" si="37"/>
        <v/>
      </c>
      <c r="O176" t="str">
        <f t="shared" si="38"/>
        <v>// Thunderstorm Cup '20 Group Stage</v>
      </c>
      <c r="P176" t="str">
        <f t="shared" si="39"/>
        <v xml:space="preserve">players["Ajmo1025"][1]++; players["Luso"][2]++; </v>
      </c>
      <c r="Q176" t="str">
        <f t="shared" si="40"/>
        <v>players["Ajmo1025"][3] = players["Ajmo1025"][3] + 3;</v>
      </c>
      <c r="R176" t="str">
        <f t="shared" si="41"/>
        <v>players["Luso"][3] = players["Luso"][3] + 2;</v>
      </c>
      <c r="S176" t="str">
        <f t="shared" si="42"/>
        <v>players["Ajmo1025"][4] = players["Ajmo1025"][4] + 2;</v>
      </c>
      <c r="T176" t="str">
        <f t="shared" si="43"/>
        <v>players["Luso"][4] = players["Luso"][4] + 3;</v>
      </c>
      <c r="U176" t="str">
        <f t="shared" si="44"/>
        <v>// Thunderstorm Cup '20 Group Stage</v>
      </c>
    </row>
    <row r="177" spans="1:21" x14ac:dyDescent="0.25">
      <c r="A177" s="2">
        <v>44076</v>
      </c>
      <c r="B177">
        <f t="shared" si="30"/>
        <v>447</v>
      </c>
      <c r="C177" s="1" t="s">
        <v>21</v>
      </c>
      <c r="D177" s="1" t="s">
        <v>23</v>
      </c>
      <c r="E177" s="3" t="s">
        <v>41</v>
      </c>
      <c r="F177" t="s">
        <v>59</v>
      </c>
      <c r="G177" t="s">
        <v>12</v>
      </c>
      <c r="H177" t="str">
        <f t="shared" si="31"/>
        <v>whr.CreateGame(players["ImSpiker"][0], players["einBirnenbaum"][0], WHResult.Player1Win, 447);</v>
      </c>
      <c r="I177" t="str">
        <f t="shared" si="32"/>
        <v/>
      </c>
      <c r="J177" t="str">
        <f t="shared" si="33"/>
        <v>whr.CreateGame(players["ImSpiker"][0], players["einBirnenbaum"][0], WHResult.Player1Win, 447);</v>
      </c>
      <c r="K177" t="str">
        <f t="shared" si="34"/>
        <v/>
      </c>
      <c r="L177" t="str">
        <f t="shared" si="35"/>
        <v>whr.CreateGame(players["ImSpiker"][0], players["einBirnenbaum"][0], WHResult.Player1Win, 447);</v>
      </c>
      <c r="M177" t="str">
        <f t="shared" si="36"/>
        <v/>
      </c>
      <c r="N177" t="str">
        <f t="shared" si="37"/>
        <v/>
      </c>
      <c r="O177" t="str">
        <f t="shared" si="38"/>
        <v>// Thunderstorm Cup '20 Group Stage</v>
      </c>
      <c r="P177" t="str">
        <f t="shared" si="39"/>
        <v xml:space="preserve">players["ImSpiker"][1]++; players["einBirnenbaum"][2]++; </v>
      </c>
      <c r="Q177" t="str">
        <f t="shared" si="40"/>
        <v>players["ImSpiker"][3] = players["ImSpiker"][3] + 3;</v>
      </c>
      <c r="R177" t="str">
        <f t="shared" si="41"/>
        <v>players["einBirnenbaum"][3] = players["einBirnenbaum"][3] + 0;</v>
      </c>
      <c r="S177" t="str">
        <f t="shared" si="42"/>
        <v>players["ImSpiker"][4] = players["ImSpiker"][4] + 0;</v>
      </c>
      <c r="T177" t="str">
        <f t="shared" si="43"/>
        <v>players["einBirnenbaum"][4] = players["einBirnenbaum"][4] + 3;</v>
      </c>
      <c r="U177" t="str">
        <f t="shared" si="44"/>
        <v>// Thunderstorm Cup '20 Group Stage</v>
      </c>
    </row>
    <row r="178" spans="1:21" x14ac:dyDescent="0.25">
      <c r="A178" s="2">
        <v>44076</v>
      </c>
      <c r="B178">
        <f t="shared" si="30"/>
        <v>447</v>
      </c>
      <c r="C178" s="1" t="s">
        <v>23</v>
      </c>
      <c r="D178" s="1" t="s">
        <v>96</v>
      </c>
      <c r="E178" s="3" t="s">
        <v>87</v>
      </c>
      <c r="F178" t="s">
        <v>59</v>
      </c>
      <c r="G178" t="s">
        <v>12</v>
      </c>
      <c r="H178" t="str">
        <f t="shared" si="31"/>
        <v>whr.CreateGame(players["einBirnenbaum"][0], players["Nick The Ultra"][0], WHResult.Player1Win, 447);</v>
      </c>
      <c r="I178" t="str">
        <f t="shared" si="32"/>
        <v/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t="str">
        <f t="shared" si="36"/>
        <v/>
      </c>
      <c r="N178" t="str">
        <f t="shared" si="37"/>
        <v/>
      </c>
      <c r="O178" t="str">
        <f t="shared" si="38"/>
        <v>// Thunderstorm Cup '20 Group Stage</v>
      </c>
      <c r="P178" t="str">
        <f t="shared" si="39"/>
        <v xml:space="preserve">players["einBirnenbaum"][1]++; players["Nick The Ultra"][2]++; </v>
      </c>
      <c r="Q178" t="str">
        <f t="shared" si="40"/>
        <v>players["einBirnenbaum"][3] = players["einBirnenbaum"][3] + 1;</v>
      </c>
      <c r="R178" t="str">
        <f t="shared" si="41"/>
        <v>players["Nick The Ultra"][3] = players["Nick The Ultra"][3] + 0;</v>
      </c>
      <c r="S178" t="str">
        <f t="shared" si="42"/>
        <v>players["einBirnenbaum"][4] = players["einBirnenbaum"][4] + 0;</v>
      </c>
      <c r="T178" t="str">
        <f t="shared" si="43"/>
        <v>players["Nick The Ultra"][4] = players["Nick The Ultra"][4] + 1;</v>
      </c>
      <c r="U178" t="str">
        <f t="shared" si="44"/>
        <v>// Thunderstorm Cup '20 Group Stage</v>
      </c>
    </row>
    <row r="179" spans="1:21" x14ac:dyDescent="0.25">
      <c r="A179" s="2">
        <v>44078</v>
      </c>
      <c r="B179">
        <f t="shared" si="30"/>
        <v>449</v>
      </c>
      <c r="C179" s="1" t="s">
        <v>63</v>
      </c>
      <c r="D179" s="1" t="s">
        <v>23</v>
      </c>
      <c r="E179" s="3" t="s">
        <v>44</v>
      </c>
      <c r="F179" t="s">
        <v>59</v>
      </c>
      <c r="G179" t="s">
        <v>12</v>
      </c>
      <c r="H179" t="str">
        <f t="shared" si="31"/>
        <v>whr.CreateGame(players["Luigibrawl"][0], players["einBirnenbaum"][0], WHResult.Player1Win, 449);</v>
      </c>
      <c r="I179" t="str">
        <f t="shared" si="32"/>
        <v>whr.CreateGame(players["Luigibrawl"][0], players["einBirnenbaum"][0], WHResult.Player2Win, 449);</v>
      </c>
      <c r="J179" t="str">
        <f t="shared" si="33"/>
        <v>whr.CreateGame(players["Luigibrawl"][0], players["einBirnenbaum"][0], WHResult.Player1Win, 449);</v>
      </c>
      <c r="K179" t="str">
        <f t="shared" si="34"/>
        <v/>
      </c>
      <c r="L179" t="str">
        <f t="shared" si="35"/>
        <v>whr.CreateGame(players["Luigibrawl"][0], players["einBirnenbaum"][0], WHResult.Player1Win, 449);</v>
      </c>
      <c r="M179" t="str">
        <f t="shared" si="36"/>
        <v/>
      </c>
      <c r="N179" t="str">
        <f t="shared" si="37"/>
        <v/>
      </c>
      <c r="O179" t="str">
        <f t="shared" si="38"/>
        <v>// Thunderstorm Cup '20 Group Stage</v>
      </c>
      <c r="P179" t="str">
        <f t="shared" si="39"/>
        <v xml:space="preserve">players["Luigibrawl"][1]++; players["einBirnenbaum"][2]++; </v>
      </c>
      <c r="Q179" t="str">
        <f t="shared" si="40"/>
        <v>players["Luigibrawl"][3] = players["Luigibrawl"][3] + 3;</v>
      </c>
      <c r="R179" t="str">
        <f t="shared" si="41"/>
        <v>players["einBirnenbaum"][3] = players["einBirnenbaum"][3] + 1;</v>
      </c>
      <c r="S179" t="str">
        <f t="shared" si="42"/>
        <v>players["Luigibrawl"][4] = players["Luigibrawl"][4] + 1;</v>
      </c>
      <c r="T179" t="str">
        <f t="shared" si="43"/>
        <v>players["einBirnenbaum"][4] = players["einBirnenbaum"][4] + 3;</v>
      </c>
      <c r="U179" t="str">
        <f t="shared" si="44"/>
        <v>// Thunderstorm Cup '20 Group Stage</v>
      </c>
    </row>
    <row r="180" spans="1:21" x14ac:dyDescent="0.25">
      <c r="A180" s="2">
        <v>44079</v>
      </c>
      <c r="B180">
        <f t="shared" si="30"/>
        <v>450</v>
      </c>
      <c r="C180" s="1" t="s">
        <v>63</v>
      </c>
      <c r="D180" s="1" t="s">
        <v>21</v>
      </c>
      <c r="E180" s="3" t="s">
        <v>43</v>
      </c>
      <c r="F180" t="s">
        <v>59</v>
      </c>
      <c r="G180" t="s">
        <v>12</v>
      </c>
      <c r="H180" t="str">
        <f t="shared" si="31"/>
        <v>whr.CreateGame(players["Luigibrawl"][0], players["ImSpiker"][0], WHResult.Player1Win, 450);</v>
      </c>
      <c r="I180" t="str">
        <f t="shared" si="32"/>
        <v>whr.CreateGame(players["Luigibrawl"][0], players["ImSpiker"][0], WHResult.Player2Win, 450);</v>
      </c>
      <c r="J180" t="str">
        <f t="shared" si="33"/>
        <v>whr.CreateGame(players["Luigibrawl"][0], players["ImSpiker"][0], WHResult.Player1Win, 450);</v>
      </c>
      <c r="K180" t="str">
        <f t="shared" si="34"/>
        <v>whr.CreateGame(players["Luigibrawl"][0], players["ImSpiker"][0], WHResult.Player2Win, 450);</v>
      </c>
      <c r="L180" t="str">
        <f t="shared" si="35"/>
        <v>whr.CreateGame(players["Luigibrawl"][0], players["ImSpiker"][0], WHResult.Player1Win, 450);</v>
      </c>
      <c r="M180" t="str">
        <f t="shared" si="36"/>
        <v/>
      </c>
      <c r="N180" t="str">
        <f t="shared" si="37"/>
        <v/>
      </c>
      <c r="O180" t="str">
        <f t="shared" si="38"/>
        <v>// Thunderstorm Cup '20 Group Stage</v>
      </c>
      <c r="P180" t="str">
        <f t="shared" si="39"/>
        <v xml:space="preserve">players["Luigibrawl"][1]++; players["ImSpiker"][2]++; </v>
      </c>
      <c r="Q180" t="str">
        <f t="shared" si="40"/>
        <v>players["Luigibrawl"][3] = players["Luigibrawl"][3] + 3;</v>
      </c>
      <c r="R180" t="str">
        <f t="shared" si="41"/>
        <v>players["ImSpiker"][3] = players["ImSpiker"][3] + 2;</v>
      </c>
      <c r="S180" t="str">
        <f t="shared" si="42"/>
        <v>players["Luigibrawl"][4] = players["Luigibrawl"][4] + 2;</v>
      </c>
      <c r="T180" t="str">
        <f t="shared" si="43"/>
        <v>players["ImSpiker"][4] = players["ImSpiker"][4] + 3;</v>
      </c>
      <c r="U180" t="str">
        <f t="shared" si="44"/>
        <v>// Thunderstorm Cup '20 Group Stage</v>
      </c>
    </row>
    <row r="181" spans="1:21" x14ac:dyDescent="0.25">
      <c r="A181" s="2">
        <v>44079</v>
      </c>
      <c r="B181">
        <f t="shared" si="30"/>
        <v>450</v>
      </c>
      <c r="C181" s="1" t="s">
        <v>54</v>
      </c>
      <c r="D181" s="1" t="s">
        <v>52</v>
      </c>
      <c r="E181" s="3" t="s">
        <v>44</v>
      </c>
      <c r="F181" t="s">
        <v>59</v>
      </c>
      <c r="G181" t="s">
        <v>12</v>
      </c>
      <c r="H181" t="str">
        <f t="shared" si="31"/>
        <v>whr.CreateGame(players["Timely Yor"][0], players["Calvin"][0], WHResult.Player1Win, 450);</v>
      </c>
      <c r="I181" t="str">
        <f t="shared" si="32"/>
        <v>whr.CreateGame(players["Timely Yor"][0], players["Calvin"][0], WHResult.Player2Win, 450);</v>
      </c>
      <c r="J181" t="str">
        <f t="shared" si="33"/>
        <v>whr.CreateGame(players["Timely Yor"][0], players["Calvin"][0], WHResult.Player1Win, 450);</v>
      </c>
      <c r="K181" t="str">
        <f t="shared" si="34"/>
        <v/>
      </c>
      <c r="L181" t="str">
        <f t="shared" si="35"/>
        <v>whr.CreateGame(players["Timely Yor"][0], players["Calvin"][0], WHResult.Player1Win, 450);</v>
      </c>
      <c r="M181" t="str">
        <f t="shared" si="36"/>
        <v/>
      </c>
      <c r="N181" t="str">
        <f t="shared" si="37"/>
        <v/>
      </c>
      <c r="O181" t="str">
        <f t="shared" si="38"/>
        <v>// Thunderstorm Cup '20 Group Stage</v>
      </c>
      <c r="P181" t="str">
        <f t="shared" si="39"/>
        <v xml:space="preserve">players["Timely Yor"][1]++; players["Calvin"][2]++; </v>
      </c>
      <c r="Q181" t="str">
        <f t="shared" si="40"/>
        <v>players["Timely Yor"][3] = players["Timely Yor"][3] + 3;</v>
      </c>
      <c r="R181" t="str">
        <f t="shared" si="41"/>
        <v>players["Calvin"][3] = players["Calvin"][3] + 1;</v>
      </c>
      <c r="S181" t="str">
        <f t="shared" si="42"/>
        <v>players["Timely Yor"][4] = players["Timely Yor"][4] + 1;</v>
      </c>
      <c r="T181" t="str">
        <f t="shared" si="43"/>
        <v>players["Calvin"][4] = players["Calvin"][4] + 3;</v>
      </c>
      <c r="U181" t="str">
        <f t="shared" si="44"/>
        <v>// Thunderstorm Cup '20 Group Stage</v>
      </c>
    </row>
    <row r="182" spans="1:21" x14ac:dyDescent="0.25">
      <c r="A182" s="2">
        <v>44080</v>
      </c>
      <c r="B182">
        <f t="shared" si="30"/>
        <v>451</v>
      </c>
      <c r="C182" s="1" t="s">
        <v>6</v>
      </c>
      <c r="D182" s="1" t="s">
        <v>54</v>
      </c>
      <c r="E182" s="3" t="s">
        <v>61</v>
      </c>
      <c r="F182" t="s">
        <v>59</v>
      </c>
      <c r="G182" t="s">
        <v>12</v>
      </c>
      <c r="H182" t="str">
        <f t="shared" si="31"/>
        <v>whr.CreateGame(players["CDH"][0], players["Timely Yor"][0], WHResult.Player1Win, 451);</v>
      </c>
      <c r="I182" t="str">
        <f t="shared" si="32"/>
        <v>whr.CreateGame(players["CDH"][0], players["Timely Yor"][0], WHResult.Player2Win, 451);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t="str">
        <f t="shared" si="36"/>
        <v/>
      </c>
      <c r="N182" t="str">
        <f t="shared" si="37"/>
        <v/>
      </c>
      <c r="O182" t="str">
        <f t="shared" si="38"/>
        <v>// Thunderstorm Cup '20 Group Stage</v>
      </c>
      <c r="P182" t="str">
        <f t="shared" si="39"/>
        <v/>
      </c>
      <c r="Q182" t="str">
        <f t="shared" si="40"/>
        <v>players["CDH"][3] = players["CDH"][3] + 1;</v>
      </c>
      <c r="R182" t="str">
        <f t="shared" si="41"/>
        <v>players["Timely Yor"][3] = players["Timely Yor"][3] + 1;</v>
      </c>
      <c r="S182" t="str">
        <f t="shared" si="42"/>
        <v>players["CDH"][4] = players["CDH"][4] + 1;</v>
      </c>
      <c r="T182" t="str">
        <f t="shared" si="43"/>
        <v>players["Timely Yor"][4] = players["Timely Yor"][4] + 1;</v>
      </c>
      <c r="U182" t="str">
        <f t="shared" si="44"/>
        <v>// Thunderstorm Cup '20 Group Stage</v>
      </c>
    </row>
    <row r="183" spans="1:21" x14ac:dyDescent="0.25">
      <c r="A183" s="2">
        <v>44080</v>
      </c>
      <c r="B183">
        <f t="shared" si="30"/>
        <v>451</v>
      </c>
      <c r="C183" s="1" t="s">
        <v>30</v>
      </c>
      <c r="D183" s="1" t="s">
        <v>3</v>
      </c>
      <c r="E183" s="3" t="s">
        <v>44</v>
      </c>
      <c r="F183" t="s">
        <v>59</v>
      </c>
      <c r="G183" t="s">
        <v>12</v>
      </c>
      <c r="H183" t="str">
        <f t="shared" si="31"/>
        <v>whr.CreateGame(players["Rocci"][0], players["Gold Nobody"][0], WHResult.Player1Win, 451);</v>
      </c>
      <c r="I183" t="str">
        <f t="shared" si="32"/>
        <v>whr.CreateGame(players["Rocci"][0], players["Gold Nobody"][0], WHResult.Player2Win, 451);</v>
      </c>
      <c r="J183" t="str">
        <f t="shared" si="33"/>
        <v>whr.CreateGame(players["Rocci"][0], players["Gold Nobody"][0], WHResult.Player1Win, 451);</v>
      </c>
      <c r="K183" t="str">
        <f t="shared" si="34"/>
        <v/>
      </c>
      <c r="L183" t="str">
        <f t="shared" si="35"/>
        <v>whr.CreateGame(players["Rocci"][0], players["Gold Nobody"][0], WHResult.Player1Win, 451);</v>
      </c>
      <c r="M183" t="str">
        <f t="shared" si="36"/>
        <v/>
      </c>
      <c r="N183" t="str">
        <f t="shared" si="37"/>
        <v/>
      </c>
      <c r="O183" t="str">
        <f t="shared" si="38"/>
        <v>// Thunderstorm Cup '20 Group Stage</v>
      </c>
      <c r="P183" t="str">
        <f t="shared" si="39"/>
        <v xml:space="preserve">players["Rocci"][1]++; players["Gold Nobody"][2]++; </v>
      </c>
      <c r="Q183" t="str">
        <f t="shared" si="40"/>
        <v>players["Rocci"][3] = players["Rocci"][3] + 3;</v>
      </c>
      <c r="R183" t="str">
        <f t="shared" si="41"/>
        <v>players["Gold Nobody"][3] = players["Gold Nobody"][3] + 1;</v>
      </c>
      <c r="S183" t="str">
        <f t="shared" si="42"/>
        <v>players["Rocci"][4] = players["Rocci"][4] + 1;</v>
      </c>
      <c r="T183" t="str">
        <f t="shared" si="43"/>
        <v>players["Gold Nobody"][4] = players["Gold Nobody"][4] + 3;</v>
      </c>
      <c r="U183" t="str">
        <f t="shared" si="44"/>
        <v>// Thunderstorm Cup '20 Group Stage</v>
      </c>
    </row>
    <row r="184" spans="1:21" x14ac:dyDescent="0.25">
      <c r="A184" s="2">
        <v>44080</v>
      </c>
      <c r="B184">
        <f t="shared" si="30"/>
        <v>451</v>
      </c>
      <c r="C184" s="1" t="s">
        <v>9</v>
      </c>
      <c r="D184" s="1" t="s">
        <v>27</v>
      </c>
      <c r="E184" s="3" t="s">
        <v>41</v>
      </c>
      <c r="F184" t="s">
        <v>59</v>
      </c>
      <c r="G184" t="s">
        <v>12</v>
      </c>
      <c r="H184" t="str">
        <f t="shared" si="31"/>
        <v>whr.CreateGame(players["BKXO"][0], players["FB-Productions"][0], WHResult.Player1Win, 451);</v>
      </c>
      <c r="I184" t="str">
        <f t="shared" si="32"/>
        <v/>
      </c>
      <c r="J184" t="str">
        <f t="shared" si="33"/>
        <v>whr.CreateGame(players["BKXO"][0], players["FB-Productions"][0], WHResult.Player1Win, 451);</v>
      </c>
      <c r="K184" t="str">
        <f t="shared" si="34"/>
        <v/>
      </c>
      <c r="L184" t="str">
        <f t="shared" si="35"/>
        <v>whr.CreateGame(players["BKXO"][0], players["FB-Productions"][0], WHResult.Player1Win, 451);</v>
      </c>
      <c r="M184" t="str">
        <f t="shared" si="36"/>
        <v/>
      </c>
      <c r="N184" t="str">
        <f t="shared" si="37"/>
        <v/>
      </c>
      <c r="O184" t="str">
        <f t="shared" si="38"/>
        <v>// Thunderstorm Cup '20 Group Stage</v>
      </c>
      <c r="P184" t="str">
        <f t="shared" si="39"/>
        <v xml:space="preserve">players["BKXO"][1]++; players["FB-Productions"][2]++; </v>
      </c>
      <c r="Q184" t="str">
        <f t="shared" si="40"/>
        <v>players["BKXO"][3] = players["BKXO"][3] + 3;</v>
      </c>
      <c r="R184" t="str">
        <f t="shared" si="41"/>
        <v>players["FB-Productions"][3] = players["FB-Productions"][3] + 0;</v>
      </c>
      <c r="S184" t="str">
        <f t="shared" si="42"/>
        <v>players["BKXO"][4] = players["BKXO"][4] + 0;</v>
      </c>
      <c r="T184" t="str">
        <f t="shared" si="43"/>
        <v>players["FB-Productions"][4] = players["FB-Productions"][4] + 3;</v>
      </c>
      <c r="U184" t="str">
        <f t="shared" si="44"/>
        <v>// Thunderstorm Cup '20 Group Stage</v>
      </c>
    </row>
    <row r="185" spans="1:21" x14ac:dyDescent="0.25">
      <c r="A185" s="2">
        <v>44081</v>
      </c>
      <c r="B185">
        <f t="shared" si="30"/>
        <v>452</v>
      </c>
      <c r="C185" s="1" t="s">
        <v>27</v>
      </c>
      <c r="D185" s="1" t="s">
        <v>30</v>
      </c>
      <c r="E185" s="3" t="s">
        <v>41</v>
      </c>
      <c r="F185" t="s">
        <v>59</v>
      </c>
      <c r="G185" t="s">
        <v>12</v>
      </c>
      <c r="H185" t="str">
        <f t="shared" si="31"/>
        <v>whr.CreateGame(players["FB-Productions"][0], players["Rocci"][0], WHResult.Player1Win, 452);</v>
      </c>
      <c r="I185" t="str">
        <f t="shared" si="32"/>
        <v/>
      </c>
      <c r="J185" t="str">
        <f t="shared" si="33"/>
        <v>whr.CreateGame(players["FB-Productions"][0], players["Rocci"][0], WHResult.Player1Win, 452);</v>
      </c>
      <c r="K185" t="str">
        <f t="shared" si="34"/>
        <v/>
      </c>
      <c r="L185" t="str">
        <f t="shared" si="35"/>
        <v>whr.CreateGame(players["FB-Productions"][0], players["Rocci"][0], WHResult.Player1Win, 452);</v>
      </c>
      <c r="M185" t="str">
        <f t="shared" si="36"/>
        <v/>
      </c>
      <c r="N185" t="str">
        <f t="shared" si="37"/>
        <v/>
      </c>
      <c r="O185" t="str">
        <f t="shared" si="38"/>
        <v>// Thunderstorm Cup '20 Group Stage</v>
      </c>
      <c r="P185" t="str">
        <f t="shared" si="39"/>
        <v xml:space="preserve">players["FB-Productions"][1]++; players["Rocci"][2]++; </v>
      </c>
      <c r="Q185" t="str">
        <f t="shared" si="40"/>
        <v>players["FB-Productions"][3] = players["FB-Productions"][3] + 3;</v>
      </c>
      <c r="R185" t="str">
        <f t="shared" si="41"/>
        <v>players["Rocci"][3] = players["Rocci"][3] + 0;</v>
      </c>
      <c r="S185" t="str">
        <f t="shared" si="42"/>
        <v>players["FB-Productions"][4] = players["FB-Productions"][4] + 0;</v>
      </c>
      <c r="T185" t="str">
        <f t="shared" si="43"/>
        <v>players["Rocci"][4] = players["Rocci"][4] + 3;</v>
      </c>
      <c r="U185" t="str">
        <f t="shared" si="44"/>
        <v>// Thunderstorm Cup '20 Group Stage</v>
      </c>
    </row>
    <row r="186" spans="1:21" x14ac:dyDescent="0.25">
      <c r="A186" s="2">
        <v>44081</v>
      </c>
      <c r="B186">
        <f t="shared" si="30"/>
        <v>452</v>
      </c>
      <c r="C186" s="1" t="s">
        <v>27</v>
      </c>
      <c r="D186" s="1" t="s">
        <v>3</v>
      </c>
      <c r="E186" s="3" t="s">
        <v>41</v>
      </c>
      <c r="F186" t="s">
        <v>59</v>
      </c>
      <c r="G186" t="s">
        <v>12</v>
      </c>
      <c r="H186" t="str">
        <f t="shared" si="31"/>
        <v>whr.CreateGame(players["FB-Productions"][0], players["Gold Nobody"][0], WHResult.Player1Win, 452);</v>
      </c>
      <c r="I186" t="str">
        <f t="shared" si="32"/>
        <v/>
      </c>
      <c r="J186" t="str">
        <f t="shared" si="33"/>
        <v>whr.CreateGame(players["FB-Productions"][0], players["Gold Nobody"][0], WHResult.Player1Win, 452);</v>
      </c>
      <c r="K186" t="str">
        <f t="shared" si="34"/>
        <v/>
      </c>
      <c r="L186" t="str">
        <f t="shared" si="35"/>
        <v>whr.CreateGame(players["FB-Productions"][0], players["Gold Nobody"][0], WHResult.Player1Win, 452);</v>
      </c>
      <c r="M186" t="str">
        <f t="shared" si="36"/>
        <v/>
      </c>
      <c r="N186" t="str">
        <f t="shared" si="37"/>
        <v/>
      </c>
      <c r="O186" t="str">
        <f t="shared" si="38"/>
        <v>// Thunderstorm Cup '20 Group Stage</v>
      </c>
      <c r="P186" t="str">
        <f t="shared" si="39"/>
        <v xml:space="preserve">players["FB-Productions"][1]++; players["Gold Nobody"][2]++; </v>
      </c>
      <c r="Q186" t="str">
        <f t="shared" si="40"/>
        <v>players["FB-Productions"][3] = players["FB-Productions"][3] + 3;</v>
      </c>
      <c r="R186" t="str">
        <f t="shared" si="41"/>
        <v>players["Gold Nobody"][3] = players["Gold Nobody"][3] + 0;</v>
      </c>
      <c r="S186" t="str">
        <f t="shared" si="42"/>
        <v>players["FB-Productions"][4] = players["FB-Productions"][4] + 0;</v>
      </c>
      <c r="T186" t="str">
        <f t="shared" si="43"/>
        <v>players["Gold Nobody"][4] = players["Gold Nobody"][4] + 3;</v>
      </c>
      <c r="U186" t="str">
        <f t="shared" si="44"/>
        <v>// Thunderstorm Cup '20 Group Stage</v>
      </c>
    </row>
    <row r="187" spans="1:21" x14ac:dyDescent="0.25">
      <c r="A187" s="2">
        <v>44081</v>
      </c>
      <c r="B187">
        <f t="shared" si="30"/>
        <v>452</v>
      </c>
      <c r="C187" s="1" t="s">
        <v>9</v>
      </c>
      <c r="D187" s="1" t="s">
        <v>3</v>
      </c>
      <c r="E187" s="3" t="s">
        <v>41</v>
      </c>
      <c r="F187" t="s">
        <v>59</v>
      </c>
      <c r="G187" t="s">
        <v>12</v>
      </c>
      <c r="H187" t="str">
        <f t="shared" si="31"/>
        <v>whr.CreateGame(players["BKXO"][0], players["Gold Nobody"][0], WHResult.Player1Win, 452);</v>
      </c>
      <c r="I187" t="str">
        <f t="shared" si="32"/>
        <v/>
      </c>
      <c r="J187" t="str">
        <f t="shared" si="33"/>
        <v>whr.CreateGame(players["BKXO"][0], players["Gold Nobody"][0], WHResult.Player1Win, 452);</v>
      </c>
      <c r="K187" t="str">
        <f t="shared" si="34"/>
        <v/>
      </c>
      <c r="L187" t="str">
        <f t="shared" si="35"/>
        <v>whr.CreateGame(players["BKXO"][0], players["Gold Nobody"][0], WHResult.Player1Win, 452);</v>
      </c>
      <c r="M187" t="str">
        <f t="shared" si="36"/>
        <v/>
      </c>
      <c r="N187" t="str">
        <f t="shared" si="37"/>
        <v/>
      </c>
      <c r="O187" t="str">
        <f t="shared" si="38"/>
        <v>// Thunderstorm Cup '20 Group Stage</v>
      </c>
      <c r="P187" t="str">
        <f t="shared" si="39"/>
        <v xml:space="preserve">players["BKXO"][1]++; players["Gold Nobody"][2]++; </v>
      </c>
      <c r="Q187" t="str">
        <f t="shared" si="40"/>
        <v>players["BKXO"][3] = players["BKXO"][3] + 3;</v>
      </c>
      <c r="R187" t="str">
        <f t="shared" si="41"/>
        <v>players["Gold Nobody"][3] = players["Gold Nobody"][3] + 0;</v>
      </c>
      <c r="S187" t="str">
        <f t="shared" si="42"/>
        <v>players["BKXO"][4] = players["BKXO"][4] + 0;</v>
      </c>
      <c r="T187" t="str">
        <f t="shared" si="43"/>
        <v>players["Gold Nobody"][4] = players["Gold Nobody"][4] + 3;</v>
      </c>
      <c r="U187" t="str">
        <f t="shared" si="44"/>
        <v>// Thunderstorm Cup '20 Group Stage</v>
      </c>
    </row>
    <row r="188" spans="1:21" x14ac:dyDescent="0.25">
      <c r="A188" s="2">
        <v>44082</v>
      </c>
      <c r="B188">
        <f t="shared" si="30"/>
        <v>453</v>
      </c>
      <c r="C188" s="1" t="s">
        <v>54</v>
      </c>
      <c r="D188" s="1" t="s">
        <v>35</v>
      </c>
      <c r="E188" s="3" t="s">
        <v>46</v>
      </c>
      <c r="F188" t="s">
        <v>59</v>
      </c>
      <c r="G188" t="s">
        <v>31</v>
      </c>
      <c r="H188" t="str">
        <f t="shared" si="31"/>
        <v>whr.CreateGame(players["Timely Yor"][0], players["Ajmo1025"][0], WHResult.Player1Win, 453);</v>
      </c>
      <c r="I188" t="str">
        <f t="shared" si="32"/>
        <v>whr.CreateGame(players["Timely Yor"][0], players["Ajmo1025"][0], WHResult.Player2Win, 453);</v>
      </c>
      <c r="J188" t="str">
        <f t="shared" si="33"/>
        <v>whr.CreateGame(players["Timely Yor"][0], players["Ajmo1025"][0], WHResult.Player1Win, 453);</v>
      </c>
      <c r="K188" t="str">
        <f t="shared" si="34"/>
        <v/>
      </c>
      <c r="L188" t="str">
        <f t="shared" si="35"/>
        <v>whr.CreateGame(players["Timely Yor"][0], players["Ajmo1025"][0], WHResult.Player1Win, 453);</v>
      </c>
      <c r="M188" t="str">
        <f t="shared" si="36"/>
        <v/>
      </c>
      <c r="N188" t="str">
        <f t="shared" si="37"/>
        <v>whr.CreateGame(players["Timely Yor"][0], players["Ajmo1025"][0], WHResult.Player1Win, 453);</v>
      </c>
      <c r="O188" t="str">
        <f t="shared" si="38"/>
        <v>// Thunderstorm Cup '20 Gold Winners Quarter-Final</v>
      </c>
      <c r="P188" t="str">
        <f t="shared" si="39"/>
        <v xml:space="preserve">players["Timely Yor"][1]++; players["Ajmo1025"][2]++; </v>
      </c>
      <c r="Q188" t="str">
        <f t="shared" si="40"/>
        <v>players["Timely Yor"][3] = players["Timely Yor"][3] + 4;</v>
      </c>
      <c r="R188" t="str">
        <f t="shared" si="41"/>
        <v>players["Ajmo1025"][3] = players["Ajmo1025"][3] + 1;</v>
      </c>
      <c r="S188" t="str">
        <f t="shared" si="42"/>
        <v>players["Timely Yor"][4] = players["Timely Yor"][4] + 1;</v>
      </c>
      <c r="T188" t="str">
        <f t="shared" si="43"/>
        <v>players["Ajmo1025"][4] = players["Ajmo1025"][4] + 4;</v>
      </c>
      <c r="U188" t="str">
        <f t="shared" si="44"/>
        <v>// Thunderstorm Cup '20 Gold Winners Quarter-Final</v>
      </c>
    </row>
    <row r="189" spans="1:21" x14ac:dyDescent="0.25">
      <c r="A189" s="2">
        <v>44082</v>
      </c>
      <c r="B189">
        <f t="shared" si="30"/>
        <v>453</v>
      </c>
      <c r="C189" s="1" t="s">
        <v>36</v>
      </c>
      <c r="D189" s="1" t="s">
        <v>58</v>
      </c>
      <c r="E189" s="3" t="s">
        <v>42</v>
      </c>
      <c r="F189" t="s">
        <v>59</v>
      </c>
      <c r="G189" t="s">
        <v>62</v>
      </c>
      <c r="H189" t="str">
        <f t="shared" si="31"/>
        <v>whr.CreateGame(players["Luso"][0], players["Coogisweater"][0], WHResult.Player1Win, 453);</v>
      </c>
      <c r="I189" t="str">
        <f t="shared" si="32"/>
        <v/>
      </c>
      <c r="J189" t="str">
        <f t="shared" si="33"/>
        <v>whr.CreateGame(players["Luso"][0], players["Coogisweater"][0], WHResult.Player1Win, 453);</v>
      </c>
      <c r="K189" t="str">
        <f t="shared" si="34"/>
        <v/>
      </c>
      <c r="L189" t="str">
        <f t="shared" si="35"/>
        <v>whr.CreateGame(players["Luso"][0], players["Coogisweater"][0], WHResult.Player1Win, 453);</v>
      </c>
      <c r="M189" t="str">
        <f t="shared" si="36"/>
        <v/>
      </c>
      <c r="N189" t="str">
        <f t="shared" si="37"/>
        <v>whr.CreateGame(players["Luso"][0], players["Coogisweater"][0], WHResult.Player1Win, 453);</v>
      </c>
      <c r="O189" t="str">
        <f t="shared" si="38"/>
        <v>// Thunderstorm Cup '20 Silver Quarter-Final</v>
      </c>
      <c r="P189" t="str">
        <f t="shared" si="39"/>
        <v xml:space="preserve">players["Luso"][1]++; players["Coogisweater"][2]++; </v>
      </c>
      <c r="Q189" t="str">
        <f t="shared" si="40"/>
        <v>players["Luso"][3] = players["Luso"][3] + 4;</v>
      </c>
      <c r="R189" t="str">
        <f t="shared" si="41"/>
        <v>players["Coogisweater"][3] = players["Coogisweater"][3] + 0;</v>
      </c>
      <c r="S189" t="str">
        <f t="shared" si="42"/>
        <v>players["Luso"][4] = players["Luso"][4] + 0;</v>
      </c>
      <c r="T189" t="str">
        <f t="shared" si="43"/>
        <v>players["Coogisweater"][4] = players["Coogisweater"][4] + 4;</v>
      </c>
      <c r="U189" t="str">
        <f t="shared" si="44"/>
        <v>// Thunderstorm Cup '20 Silver Quarter-Final</v>
      </c>
    </row>
    <row r="190" spans="1:21" x14ac:dyDescent="0.25">
      <c r="A190" s="2">
        <v>44083</v>
      </c>
      <c r="B190">
        <f t="shared" si="30"/>
        <v>454</v>
      </c>
      <c r="C190" s="1" t="s">
        <v>7</v>
      </c>
      <c r="D190" s="1" t="s">
        <v>52</v>
      </c>
      <c r="E190" s="3" t="s">
        <v>42</v>
      </c>
      <c r="F190" t="s">
        <v>59</v>
      </c>
      <c r="G190" t="s">
        <v>31</v>
      </c>
      <c r="H190" t="str">
        <f t="shared" si="31"/>
        <v>whr.CreateGame(players["J0k3r"][0], players["Calvin"][0], WHResult.Player1Win, 454);</v>
      </c>
      <c r="I190" t="str">
        <f t="shared" si="32"/>
        <v/>
      </c>
      <c r="J190" t="str">
        <f t="shared" si="33"/>
        <v>whr.CreateGame(players["J0k3r"][0], players["Calvin"][0], WHResult.Player1Win, 454);</v>
      </c>
      <c r="K190" t="str">
        <f t="shared" si="34"/>
        <v/>
      </c>
      <c r="L190" t="str">
        <f t="shared" si="35"/>
        <v>whr.CreateGame(players["J0k3r"][0], players["Calvin"][0], WHResult.Player1Win, 454);</v>
      </c>
      <c r="M190" t="str">
        <f t="shared" si="36"/>
        <v/>
      </c>
      <c r="N190" t="str">
        <f t="shared" si="37"/>
        <v>whr.CreateGame(players["J0k3r"][0], players["Calvin"][0], WHResult.Player1Win, 454);</v>
      </c>
      <c r="O190" t="str">
        <f t="shared" si="38"/>
        <v>// Thunderstorm Cup '20 Gold Winners Quarter-Final</v>
      </c>
      <c r="P190" t="str">
        <f t="shared" si="39"/>
        <v xml:space="preserve">players["J0k3r"][1]++; players["Calvin"][2]++; </v>
      </c>
      <c r="Q190" t="str">
        <f t="shared" si="40"/>
        <v>players["J0k3r"][3] = players["J0k3r"][3] + 4;</v>
      </c>
      <c r="R190" t="str">
        <f t="shared" si="41"/>
        <v>players["Calvin"][3] = players["Calvin"][3] + 0;</v>
      </c>
      <c r="S190" t="str">
        <f t="shared" si="42"/>
        <v>players["J0k3r"][4] = players["J0k3r"][4] + 0;</v>
      </c>
      <c r="T190" t="str">
        <f t="shared" si="43"/>
        <v>players["Calvin"][4] = players["Calvin"][4] + 4;</v>
      </c>
      <c r="U190" t="str">
        <f t="shared" si="44"/>
        <v>// Thunderstorm Cup '20 Gold Winners Quarter-Final</v>
      </c>
    </row>
    <row r="191" spans="1:21" x14ac:dyDescent="0.25">
      <c r="A191" s="2">
        <v>44084</v>
      </c>
      <c r="B191">
        <f t="shared" si="30"/>
        <v>455</v>
      </c>
      <c r="C191" s="1" t="s">
        <v>21</v>
      </c>
      <c r="D191" s="1" t="s">
        <v>9</v>
      </c>
      <c r="E191" s="3" t="s">
        <v>42</v>
      </c>
      <c r="F191" t="s">
        <v>59</v>
      </c>
      <c r="G191" t="s">
        <v>31</v>
      </c>
      <c r="H191" t="str">
        <f t="shared" si="31"/>
        <v>whr.CreateGame(players["ImSpiker"][0], players["BKXO"][0], WHResult.Player1Win, 455);</v>
      </c>
      <c r="I191" t="str">
        <f t="shared" si="32"/>
        <v/>
      </c>
      <c r="J191" t="str">
        <f t="shared" si="33"/>
        <v>whr.CreateGame(players["ImSpiker"][0], players["BKXO"][0], WHResult.Player1Win, 455);</v>
      </c>
      <c r="K191" t="str">
        <f t="shared" si="34"/>
        <v/>
      </c>
      <c r="L191" t="str">
        <f t="shared" si="35"/>
        <v>whr.CreateGame(players["ImSpiker"][0], players["BKXO"][0], WHResult.Player1Win, 455);</v>
      </c>
      <c r="M191" t="str">
        <f t="shared" si="36"/>
        <v/>
      </c>
      <c r="N191" t="str">
        <f t="shared" si="37"/>
        <v>whr.CreateGame(players["ImSpiker"][0], players["BKXO"][0], WHResult.Player1Win, 455);</v>
      </c>
      <c r="O191" t="str">
        <f t="shared" si="38"/>
        <v>// Thunderstorm Cup '20 Gold Winners Quarter-Final</v>
      </c>
      <c r="P191" t="str">
        <f t="shared" si="39"/>
        <v xml:space="preserve">players["ImSpiker"][1]++; players["BKXO"][2]++; </v>
      </c>
      <c r="Q191" t="str">
        <f t="shared" si="40"/>
        <v>players["ImSpiker"][3] = players["ImSpiker"][3] + 4;</v>
      </c>
      <c r="R191" t="str">
        <f t="shared" si="41"/>
        <v>players["BKXO"][3] = players["BKXO"][3] + 0;</v>
      </c>
      <c r="S191" t="str">
        <f t="shared" si="42"/>
        <v>players["ImSpiker"][4] = players["ImSpiker"][4] + 0;</v>
      </c>
      <c r="T191" t="str">
        <f t="shared" si="43"/>
        <v>players["BKXO"][4] = players["BKXO"][4] + 4;</v>
      </c>
      <c r="U191" t="str">
        <f t="shared" si="44"/>
        <v>// Thunderstorm Cup '20 Gold Winners Quarter-Final</v>
      </c>
    </row>
    <row r="192" spans="1:21" x14ac:dyDescent="0.25">
      <c r="A192" s="2">
        <v>44084</v>
      </c>
      <c r="B192">
        <f t="shared" si="30"/>
        <v>455</v>
      </c>
      <c r="C192" s="1" t="s">
        <v>63</v>
      </c>
      <c r="D192" s="1" t="s">
        <v>27</v>
      </c>
      <c r="E192" s="3" t="s">
        <v>46</v>
      </c>
      <c r="F192" t="s">
        <v>59</v>
      </c>
      <c r="G192" t="s">
        <v>31</v>
      </c>
      <c r="H192" t="str">
        <f t="shared" si="31"/>
        <v>whr.CreateGame(players["Luigibrawl"][0], players["FB-Productions"][0], WHResult.Player1Win, 455);</v>
      </c>
      <c r="I192" t="str">
        <f t="shared" si="32"/>
        <v>whr.CreateGame(players["Luigibrawl"][0], players["FB-Productions"][0], WHResult.Player2Win, 455);</v>
      </c>
      <c r="J192" t="str">
        <f t="shared" si="33"/>
        <v>whr.CreateGame(players["Luigibrawl"][0], players["FB-Productions"][0], WHResult.Player1Win, 455);</v>
      </c>
      <c r="K192" t="str">
        <f t="shared" si="34"/>
        <v/>
      </c>
      <c r="L192" t="str">
        <f t="shared" si="35"/>
        <v>whr.CreateGame(players["Luigibrawl"][0], players["FB-Productions"][0], WHResult.Player1Win, 455);</v>
      </c>
      <c r="M192" t="str">
        <f t="shared" si="36"/>
        <v/>
      </c>
      <c r="N192" t="str">
        <f t="shared" si="37"/>
        <v>whr.CreateGame(players["Luigibrawl"][0], players["FB-Productions"][0], WHResult.Player1Win, 455);</v>
      </c>
      <c r="O192" t="str">
        <f t="shared" si="38"/>
        <v>// Thunderstorm Cup '20 Gold Winners Quarter-Final</v>
      </c>
      <c r="P192" t="str">
        <f t="shared" si="39"/>
        <v xml:space="preserve">players["Luigibrawl"][1]++; players["FB-Productions"][2]++; </v>
      </c>
      <c r="Q192" t="str">
        <f t="shared" si="40"/>
        <v>players["Luigibrawl"][3] = players["Luigibrawl"][3] + 4;</v>
      </c>
      <c r="R192" t="str">
        <f t="shared" si="41"/>
        <v>players["FB-Productions"][3] = players["FB-Productions"][3] + 1;</v>
      </c>
      <c r="S192" t="str">
        <f t="shared" si="42"/>
        <v>players["Luigibrawl"][4] = players["Luigibrawl"][4] + 1;</v>
      </c>
      <c r="T192" t="str">
        <f t="shared" si="43"/>
        <v>players["FB-Productions"][4] = players["FB-Productions"][4] + 4;</v>
      </c>
      <c r="U192" t="str">
        <f t="shared" si="44"/>
        <v>// Thunderstorm Cup '20 Gold Winners Quarter-Final</v>
      </c>
    </row>
    <row r="193" spans="1:21" x14ac:dyDescent="0.25">
      <c r="A193" s="2">
        <v>44084</v>
      </c>
      <c r="B193">
        <f t="shared" si="30"/>
        <v>455</v>
      </c>
      <c r="C193" s="1" t="s">
        <v>7</v>
      </c>
      <c r="D193" s="1" t="s">
        <v>63</v>
      </c>
      <c r="E193" s="3" t="s">
        <v>42</v>
      </c>
      <c r="F193" t="s">
        <v>59</v>
      </c>
      <c r="G193" t="s">
        <v>15</v>
      </c>
      <c r="H193" t="str">
        <f t="shared" si="31"/>
        <v>whr.CreateGame(players["J0k3r"][0], players["Luigibrawl"][0], WHResult.Player1Win, 455);</v>
      </c>
      <c r="I193" t="str">
        <f t="shared" si="32"/>
        <v/>
      </c>
      <c r="J193" t="str">
        <f t="shared" si="33"/>
        <v>whr.CreateGame(players["J0k3r"][0], players["Luigibrawl"][0], WHResult.Player1Win, 455);</v>
      </c>
      <c r="K193" t="str">
        <f t="shared" si="34"/>
        <v/>
      </c>
      <c r="L193" t="str">
        <f t="shared" si="35"/>
        <v>whr.CreateGame(players["J0k3r"][0], players["Luigibrawl"][0], WHResult.Player1Win, 455);</v>
      </c>
      <c r="M193" t="str">
        <f t="shared" si="36"/>
        <v/>
      </c>
      <c r="N193" t="str">
        <f t="shared" si="37"/>
        <v>whr.CreateGame(players["J0k3r"][0], players["Luigibrawl"][0], WHResult.Player1Win, 455);</v>
      </c>
      <c r="O193" t="str">
        <f t="shared" si="38"/>
        <v>// Thunderstorm Cup '20 Gold Winners Semi-Final</v>
      </c>
      <c r="P193" t="str">
        <f t="shared" si="39"/>
        <v xml:space="preserve">players["J0k3r"][1]++; players["Luigibrawl"][2]++; </v>
      </c>
      <c r="Q193" t="str">
        <f t="shared" si="40"/>
        <v>players["J0k3r"][3] = players["J0k3r"][3] + 4;</v>
      </c>
      <c r="R193" t="str">
        <f t="shared" si="41"/>
        <v>players["Luigibrawl"][3] = players["Luigibrawl"][3] + 0;</v>
      </c>
      <c r="S193" t="str">
        <f t="shared" si="42"/>
        <v>players["J0k3r"][4] = players["J0k3r"][4] + 0;</v>
      </c>
      <c r="T193" t="str">
        <f t="shared" si="43"/>
        <v>players["Luigibrawl"][4] = players["Luigibrawl"][4] + 4;</v>
      </c>
      <c r="U193" t="str">
        <f t="shared" si="44"/>
        <v>// Thunderstorm Cup '20 Gold Winners Semi-Final</v>
      </c>
    </row>
    <row r="194" spans="1:21" x14ac:dyDescent="0.25">
      <c r="A194" s="2">
        <v>44085</v>
      </c>
      <c r="B194">
        <f t="shared" ref="B194:B257" si="45">_xlfn.DAYS(A194, "6/13/2019")</f>
        <v>456</v>
      </c>
      <c r="C194" s="1" t="s">
        <v>9</v>
      </c>
      <c r="D194" s="1" t="s">
        <v>35</v>
      </c>
      <c r="E194" s="3" t="s">
        <v>42</v>
      </c>
      <c r="F194" t="s">
        <v>59</v>
      </c>
      <c r="G194" t="s">
        <v>32</v>
      </c>
      <c r="H194" t="str">
        <f t="shared" ref="H194:H257" si="46">IF(VALUE(LEFT($E194, 1))&gt;0, _xlfn.CONCAT("whr.CreateGame(players[""",$C194, """][0], players[""", $D194, """][0], WHResult.Player1Win, ", $B194, ");"), "")</f>
        <v>whr.CreateGame(players["BKXO"][0], players["Ajmo1025"][0], WHResult.Player1Win, 456);</v>
      </c>
      <c r="I194" t="str">
        <f t="shared" ref="I194:I257" si="47">IF(VALUE(RIGHT($E194, 1))&gt;0, _xlfn.CONCAT("whr.CreateGame(players[""",$C194, """][0], players[""", $D194, """][0], WHResult.Player2Win, ", $B194, ");"), "")</f>
        <v/>
      </c>
      <c r="J194" t="str">
        <f t="shared" ref="J194:J257" si="48">IF(VALUE(LEFT($E194, 1))&gt;1, _xlfn.CONCAT("whr.CreateGame(players[""",$C194, """][0], players[""", $D194, """][0], WHResult.Player1Win, ", $B194, ");"), "")</f>
        <v>whr.CreateGame(players["BKXO"][0], players["Ajmo1025"][0], WHResult.Player1Win, 456);</v>
      </c>
      <c r="K194" t="str">
        <f t="shared" ref="K194:K257" si="49">IF(VALUE(RIGHT($E194, 1))&gt;1, _xlfn.CONCAT("whr.CreateGame(players[""",$C194, """][0], players[""", $D194, """][0], WHResult.Player2Win, ", $B194, ");"), "")</f>
        <v/>
      </c>
      <c r="L194" t="str">
        <f t="shared" ref="L194:L257" si="50">IF(VALUE(LEFT($E194, 1))&gt;2, _xlfn.CONCAT("whr.CreateGame(players[""",$C194, """][0], players[""", $D194, """][0], WHResult.Player1Win, ", $B194, ");"), "")</f>
        <v>whr.CreateGame(players["BKXO"][0], players["Ajmo1025"][0], WHResult.Player1Win, 456);</v>
      </c>
      <c r="M194" t="str">
        <f t="shared" ref="M194:M257" si="51">IF(VALUE(RIGHT($E194, 1))&gt;2, _xlfn.CONCAT("whr.CreateGame(players[""",$C194, """][0], players[""", $D194, """][0], WHResult.Player2Win, ", $B194, ");"), "")</f>
        <v/>
      </c>
      <c r="N194" t="str">
        <f t="shared" ref="N194:N257" si="52">IF(VALUE(LEFT($E194, 1))&gt;3, _xlfn.CONCAT("whr.CreateGame(players[""",$C194, """][0], players[""", $D194, """][0], WHResult.Player1Win, ", $B194, ");"), "")</f>
        <v>whr.CreateGame(players["BKXO"][0], players["Ajmo1025"][0], WHResult.Player1Win, 456);</v>
      </c>
      <c r="O194" t="str">
        <f t="shared" ref="O194:O257" si="53">_xlfn.CONCAT("// ",$F194, " ", $G194)</f>
        <v>// Thunderstorm Cup '20 Gold Losers Round 1</v>
      </c>
      <c r="P194" t="str">
        <f t="shared" ref="P194:P257" si="54">IF(LEFT($E194,1)&gt;RIGHT($E194,1),_xlfn.CONCAT("players[""",$C194,"""][1]++; players[""",$D194,"""][2]++; ",""), "")</f>
        <v xml:space="preserve">players["BKXO"][1]++; players["Ajmo1025"][2]++; </v>
      </c>
      <c r="Q194" t="str">
        <f t="shared" ref="Q194:Q257" si="55">_xlfn.CONCAT("players[""",$C194,"""][3] = players[""",$C194,"""][3] + ", LEFT($E194, 1), ";")</f>
        <v>players["BKXO"][3] = players["BKXO"][3] + 4;</v>
      </c>
      <c r="R194" t="str">
        <f t="shared" ref="R194:R257" si="56">_xlfn.CONCAT("players[""",$D194,"""][3] = players[""",$D194,"""][3] + ", RIGHT($E194, 1), ";")</f>
        <v>players["Ajmo1025"][3] = players["Ajmo1025"][3] + 0;</v>
      </c>
      <c r="S194" t="str">
        <f t="shared" ref="S194:S257" si="57">_xlfn.CONCAT("players[""",$C194,"""][4] = players[""",$C194,"""][4] + ", RIGHT($E194, 1), ";")</f>
        <v>players["BKXO"][4] = players["BKXO"][4] + 0;</v>
      </c>
      <c r="T194" t="str">
        <f t="shared" ref="T194:T257" si="58">_xlfn.CONCAT("players[""",$D194,"""][4] = players[""",$D194,"""][4] + ", LEFT($E194, 1), ";")</f>
        <v>players["Ajmo1025"][4] = players["Ajmo1025"][4] + 4;</v>
      </c>
      <c r="U194" t="str">
        <f t="shared" ref="U194:U257" si="59">O194</f>
        <v>// Thunderstorm Cup '20 Gold Losers Round 1</v>
      </c>
    </row>
    <row r="195" spans="1:21" x14ac:dyDescent="0.25">
      <c r="A195" s="2">
        <v>44085</v>
      </c>
      <c r="B195">
        <f t="shared" si="45"/>
        <v>456</v>
      </c>
      <c r="C195" s="1" t="s">
        <v>7</v>
      </c>
      <c r="D195" s="1" t="s">
        <v>63</v>
      </c>
      <c r="E195" s="3" t="s">
        <v>42</v>
      </c>
      <c r="F195" t="s">
        <v>59</v>
      </c>
      <c r="G195" t="s">
        <v>15</v>
      </c>
      <c r="H195" t="str">
        <f t="shared" si="46"/>
        <v>whr.CreateGame(players["J0k3r"][0], players["Luigibrawl"][0], WHResult.Player1Win, 456);</v>
      </c>
      <c r="I195" t="str">
        <f t="shared" si="47"/>
        <v/>
      </c>
      <c r="J195" t="str">
        <f t="shared" si="48"/>
        <v>whr.CreateGame(players["J0k3r"][0], players["Luigibrawl"][0], WHResult.Player1Win, 456);</v>
      </c>
      <c r="K195" t="str">
        <f t="shared" si="49"/>
        <v/>
      </c>
      <c r="L195" t="str">
        <f t="shared" si="50"/>
        <v>whr.CreateGame(players["J0k3r"][0], players["Luigibrawl"][0], WHResult.Player1Win, 456);</v>
      </c>
      <c r="M195" t="str">
        <f t="shared" si="51"/>
        <v/>
      </c>
      <c r="N195" t="str">
        <f t="shared" si="52"/>
        <v>whr.CreateGame(players["J0k3r"][0], players["Luigibrawl"][0], WHResult.Player1Win, 456);</v>
      </c>
      <c r="O195" t="str">
        <f t="shared" si="53"/>
        <v>// Thunderstorm Cup '20 Gold Winners Semi-Final</v>
      </c>
      <c r="P195" t="str">
        <f t="shared" si="54"/>
        <v xml:space="preserve">players["J0k3r"][1]++; players["Luigibrawl"][2]++; </v>
      </c>
      <c r="Q195" t="str">
        <f t="shared" si="55"/>
        <v>players["J0k3r"][3] = players["J0k3r"][3] + 4;</v>
      </c>
      <c r="R195" t="str">
        <f t="shared" si="56"/>
        <v>players["Luigibrawl"][3] = players["Luigibrawl"][3] + 0;</v>
      </c>
      <c r="S195" t="str">
        <f t="shared" si="57"/>
        <v>players["J0k3r"][4] = players["J0k3r"][4] + 0;</v>
      </c>
      <c r="T195" t="str">
        <f t="shared" si="58"/>
        <v>players["Luigibrawl"][4] = players["Luigibrawl"][4] + 4;</v>
      </c>
      <c r="U195" t="str">
        <f t="shared" si="59"/>
        <v>// Thunderstorm Cup '20 Gold Winners Semi-Final</v>
      </c>
    </row>
    <row r="196" spans="1:21" x14ac:dyDescent="0.25">
      <c r="A196" s="2">
        <v>44087</v>
      </c>
      <c r="B196">
        <f t="shared" si="45"/>
        <v>458</v>
      </c>
      <c r="C196" s="1" t="s">
        <v>23</v>
      </c>
      <c r="D196" s="1" t="s">
        <v>3</v>
      </c>
      <c r="E196" s="3" t="s">
        <v>46</v>
      </c>
      <c r="F196" t="s">
        <v>59</v>
      </c>
      <c r="G196" t="s">
        <v>62</v>
      </c>
      <c r="H196" t="str">
        <f t="shared" si="46"/>
        <v>whr.CreateGame(players["einBirnenbaum"][0], players["Gold Nobody"][0], WHResult.Player1Win, 458);</v>
      </c>
      <c r="I196" t="str">
        <f t="shared" si="47"/>
        <v>whr.CreateGame(players["einBirnenbaum"][0], players["Gold Nobody"][0], WHResult.Player2Win, 458);</v>
      </c>
      <c r="J196" t="str">
        <f t="shared" si="48"/>
        <v>whr.CreateGame(players["einBirnenbaum"][0], players["Gold Nobody"][0], WHResult.Player1Win, 458);</v>
      </c>
      <c r="K196" t="str">
        <f t="shared" si="49"/>
        <v/>
      </c>
      <c r="L196" t="str">
        <f t="shared" si="50"/>
        <v>whr.CreateGame(players["einBirnenbaum"][0], players["Gold Nobody"][0], WHResult.Player1Win, 458);</v>
      </c>
      <c r="M196" t="str">
        <f t="shared" si="51"/>
        <v/>
      </c>
      <c r="N196" t="str">
        <f t="shared" si="52"/>
        <v>whr.CreateGame(players["einBirnenbaum"][0], players["Gold Nobody"][0], WHResult.Player1Win, 458);</v>
      </c>
      <c r="O196" t="str">
        <f t="shared" si="53"/>
        <v>// Thunderstorm Cup '20 Silver Quarter-Final</v>
      </c>
      <c r="P196" t="str">
        <f t="shared" si="54"/>
        <v xml:space="preserve">players["einBirnenbaum"][1]++; players["Gold Nobody"][2]++; </v>
      </c>
      <c r="Q196" t="str">
        <f t="shared" si="55"/>
        <v>players["einBirnenbaum"][3] = players["einBirnenbaum"][3] + 4;</v>
      </c>
      <c r="R196" t="str">
        <f t="shared" si="56"/>
        <v>players["Gold Nobody"][3] = players["Gold Nobody"][3] + 1;</v>
      </c>
      <c r="S196" t="str">
        <f t="shared" si="57"/>
        <v>players["einBirnenbaum"][4] = players["einBirnenbaum"][4] + 1;</v>
      </c>
      <c r="T196" t="str">
        <f t="shared" si="58"/>
        <v>players["Gold Nobody"][4] = players["Gold Nobody"][4] + 4;</v>
      </c>
      <c r="U196" t="str">
        <f t="shared" si="59"/>
        <v>// Thunderstorm Cup '20 Silver Quarter-Final</v>
      </c>
    </row>
    <row r="197" spans="1:21" x14ac:dyDescent="0.25">
      <c r="A197" s="2">
        <v>44087</v>
      </c>
      <c r="B197">
        <f t="shared" si="45"/>
        <v>458</v>
      </c>
      <c r="C197" s="1" t="s">
        <v>21</v>
      </c>
      <c r="D197" s="1" t="s">
        <v>54</v>
      </c>
      <c r="E197" s="3" t="s">
        <v>44</v>
      </c>
      <c r="F197" t="s">
        <v>59</v>
      </c>
      <c r="G197" t="s">
        <v>15</v>
      </c>
      <c r="H197" t="str">
        <f t="shared" si="46"/>
        <v>whr.CreateGame(players["ImSpiker"][0], players["Timely Yor"][0], WHResult.Player1Win, 458);</v>
      </c>
      <c r="I197" t="str">
        <f t="shared" si="47"/>
        <v>whr.CreateGame(players["ImSpiker"][0], players["Timely Yor"][0], WHResult.Player2Win, 458);</v>
      </c>
      <c r="J197" t="str">
        <f t="shared" si="48"/>
        <v>whr.CreateGame(players["ImSpiker"][0], players["Timely Yor"][0], WHResult.Player1Win, 458);</v>
      </c>
      <c r="K197" t="str">
        <f t="shared" si="49"/>
        <v/>
      </c>
      <c r="L197" t="str">
        <f t="shared" si="50"/>
        <v>whr.CreateGame(players["ImSpiker"][0], players["Timely Yor"][0], WHResult.Player1Win, 458);</v>
      </c>
      <c r="M197" t="str">
        <f t="shared" si="51"/>
        <v/>
      </c>
      <c r="N197" t="str">
        <f t="shared" si="52"/>
        <v/>
      </c>
      <c r="O197" t="str">
        <f t="shared" si="53"/>
        <v>// Thunderstorm Cup '20 Gold Winners Semi-Final</v>
      </c>
      <c r="P197" t="str">
        <f t="shared" si="54"/>
        <v xml:space="preserve">players["ImSpiker"][1]++; players["Timely Yor"][2]++; </v>
      </c>
      <c r="Q197" t="str">
        <f t="shared" si="55"/>
        <v>players["ImSpiker"][3] = players["ImSpiker"][3] + 3;</v>
      </c>
      <c r="R197" t="str">
        <f t="shared" si="56"/>
        <v>players["Timely Yor"][3] = players["Timely Yor"][3] + 1;</v>
      </c>
      <c r="S197" t="str">
        <f t="shared" si="57"/>
        <v>players["ImSpiker"][4] = players["ImSpiker"][4] + 1;</v>
      </c>
      <c r="T197" t="str">
        <f t="shared" si="58"/>
        <v>players["Timely Yor"][4] = players["Timely Yor"][4] + 3;</v>
      </c>
      <c r="U197" t="str">
        <f t="shared" si="59"/>
        <v>// Thunderstorm Cup '20 Gold Winners Semi-Final</v>
      </c>
    </row>
    <row r="198" spans="1:21" x14ac:dyDescent="0.25">
      <c r="A198" s="2">
        <v>44089</v>
      </c>
      <c r="B198">
        <f t="shared" si="45"/>
        <v>460</v>
      </c>
      <c r="C198" s="1" t="s">
        <v>52</v>
      </c>
      <c r="D198" s="1" t="s">
        <v>27</v>
      </c>
      <c r="E198" s="3" t="s">
        <v>46</v>
      </c>
      <c r="F198" t="s">
        <v>59</v>
      </c>
      <c r="G198" t="s">
        <v>32</v>
      </c>
      <c r="H198" t="str">
        <f t="shared" si="46"/>
        <v>whr.CreateGame(players["Calvin"][0], players["FB-Productions"][0], WHResult.Player1Win, 460);</v>
      </c>
      <c r="I198" t="str">
        <f t="shared" si="47"/>
        <v>whr.CreateGame(players["Calvin"][0], players["FB-Productions"][0], WHResult.Player2Win, 460);</v>
      </c>
      <c r="J198" t="str">
        <f t="shared" si="48"/>
        <v>whr.CreateGame(players["Calvin"][0], players["FB-Productions"][0], WHResult.Player1Win, 460);</v>
      </c>
      <c r="K198" t="str">
        <f t="shared" si="49"/>
        <v/>
      </c>
      <c r="L198" t="str">
        <f t="shared" si="50"/>
        <v>whr.CreateGame(players["Calvin"][0], players["FB-Productions"][0], WHResult.Player1Win, 460);</v>
      </c>
      <c r="M198" t="str">
        <f t="shared" si="51"/>
        <v/>
      </c>
      <c r="N198" t="str">
        <f t="shared" si="52"/>
        <v>whr.CreateGame(players["Calvin"][0], players["FB-Productions"][0], WHResult.Player1Win, 460);</v>
      </c>
      <c r="O198" t="str">
        <f t="shared" si="53"/>
        <v>// Thunderstorm Cup '20 Gold Losers Round 1</v>
      </c>
      <c r="P198" t="str">
        <f t="shared" si="54"/>
        <v xml:space="preserve">players["Calvin"][1]++; players["FB-Productions"][2]++; </v>
      </c>
      <c r="Q198" t="str">
        <f t="shared" si="55"/>
        <v>players["Calvin"][3] = players["Calvin"][3] + 4;</v>
      </c>
      <c r="R198" t="str">
        <f t="shared" si="56"/>
        <v>players["FB-Productions"][3] = players["FB-Productions"][3] + 1;</v>
      </c>
      <c r="S198" t="str">
        <f t="shared" si="57"/>
        <v>players["Calvin"][4] = players["Calvin"][4] + 1;</v>
      </c>
      <c r="T198" t="str">
        <f t="shared" si="58"/>
        <v>players["FB-Productions"][4] = players["FB-Productions"][4] + 4;</v>
      </c>
      <c r="U198" t="str">
        <f t="shared" si="59"/>
        <v>// Thunderstorm Cup '20 Gold Losers Round 1</v>
      </c>
    </row>
    <row r="199" spans="1:21" x14ac:dyDescent="0.25">
      <c r="A199" s="2">
        <v>44089</v>
      </c>
      <c r="B199">
        <f t="shared" si="45"/>
        <v>460</v>
      </c>
      <c r="C199" s="1" t="s">
        <v>63</v>
      </c>
      <c r="D199" s="1" t="s">
        <v>9</v>
      </c>
      <c r="E199" s="3" t="s">
        <v>46</v>
      </c>
      <c r="F199" t="s">
        <v>59</v>
      </c>
      <c r="G199" t="s">
        <v>33</v>
      </c>
      <c r="H199" t="str">
        <f t="shared" si="46"/>
        <v>whr.CreateGame(players["Luigibrawl"][0], players["BKXO"][0], WHResult.Player1Win, 460);</v>
      </c>
      <c r="I199" t="str">
        <f t="shared" si="47"/>
        <v>whr.CreateGame(players["Luigibrawl"][0], players["BKXO"][0], WHResult.Player2Win, 460);</v>
      </c>
      <c r="J199" t="str">
        <f t="shared" si="48"/>
        <v>whr.CreateGame(players["Luigibrawl"][0], players["BKXO"][0], WHResult.Player1Win, 460);</v>
      </c>
      <c r="K199" t="str">
        <f t="shared" si="49"/>
        <v/>
      </c>
      <c r="L199" t="str">
        <f t="shared" si="50"/>
        <v>whr.CreateGame(players["Luigibrawl"][0], players["BKXO"][0], WHResult.Player1Win, 460);</v>
      </c>
      <c r="M199" t="str">
        <f t="shared" si="51"/>
        <v/>
      </c>
      <c r="N199" t="str">
        <f t="shared" si="52"/>
        <v>whr.CreateGame(players["Luigibrawl"][0], players["BKXO"][0], WHResult.Player1Win, 460);</v>
      </c>
      <c r="O199" t="str">
        <f t="shared" si="53"/>
        <v>// Thunderstorm Cup '20 Gold Losers Quarter-Final</v>
      </c>
      <c r="P199" t="str">
        <f t="shared" si="54"/>
        <v xml:space="preserve">players["Luigibrawl"][1]++; players["BKXO"][2]++; </v>
      </c>
      <c r="Q199" t="str">
        <f t="shared" si="55"/>
        <v>players["Luigibrawl"][3] = players["Luigibrawl"][3] + 4;</v>
      </c>
      <c r="R199" t="str">
        <f t="shared" si="56"/>
        <v>players["BKXO"][3] = players["BKXO"][3] + 1;</v>
      </c>
      <c r="S199" t="str">
        <f t="shared" si="57"/>
        <v>players["Luigibrawl"][4] = players["Luigibrawl"][4] + 1;</v>
      </c>
      <c r="T199" t="str">
        <f t="shared" si="58"/>
        <v>players["BKXO"][4] = players["BKXO"][4] + 4;</v>
      </c>
      <c r="U199" t="str">
        <f t="shared" si="59"/>
        <v>// Thunderstorm Cup '20 Gold Losers Quarter-Final</v>
      </c>
    </row>
    <row r="200" spans="1:21" x14ac:dyDescent="0.25">
      <c r="A200" s="2">
        <v>44091</v>
      </c>
      <c r="B200">
        <f t="shared" si="45"/>
        <v>462</v>
      </c>
      <c r="C200" s="1" t="s">
        <v>7</v>
      </c>
      <c r="D200" s="1" t="s">
        <v>21</v>
      </c>
      <c r="E200" s="3" t="s">
        <v>42</v>
      </c>
      <c r="F200" t="s">
        <v>59</v>
      </c>
      <c r="G200" t="s">
        <v>16</v>
      </c>
      <c r="H200" t="str">
        <f t="shared" si="46"/>
        <v>whr.CreateGame(players["J0k3r"][0], players["ImSpiker"][0], WHResult.Player1Win, 462);</v>
      </c>
      <c r="I200" t="str">
        <f t="shared" si="47"/>
        <v/>
      </c>
      <c r="J200" t="str">
        <f t="shared" si="48"/>
        <v>whr.CreateGame(players["J0k3r"][0], players["ImSpiker"][0], WHResult.Player1Win, 462);</v>
      </c>
      <c r="K200" t="str">
        <f t="shared" si="49"/>
        <v/>
      </c>
      <c r="L200" t="str">
        <f t="shared" si="50"/>
        <v>whr.CreateGame(players["J0k3r"][0], players["ImSpiker"][0], WHResult.Player1Win, 462);</v>
      </c>
      <c r="M200" t="str">
        <f t="shared" si="51"/>
        <v/>
      </c>
      <c r="N200" t="str">
        <f t="shared" si="52"/>
        <v>whr.CreateGame(players["J0k3r"][0], players["ImSpiker"][0], WHResult.Player1Win, 462);</v>
      </c>
      <c r="O200" t="str">
        <f t="shared" si="53"/>
        <v>// Thunderstorm Cup '20 Gold Winners Final</v>
      </c>
      <c r="P200" t="str">
        <f t="shared" si="54"/>
        <v xml:space="preserve">players["J0k3r"][1]++; players["ImSpiker"][2]++; </v>
      </c>
      <c r="Q200" t="str">
        <f t="shared" si="55"/>
        <v>players["J0k3r"][3] = players["J0k3r"][3] + 4;</v>
      </c>
      <c r="R200" t="str">
        <f t="shared" si="56"/>
        <v>players["ImSpiker"][3] = players["ImSpiker"][3] + 0;</v>
      </c>
      <c r="S200" t="str">
        <f t="shared" si="57"/>
        <v>players["J0k3r"][4] = players["J0k3r"][4] + 0;</v>
      </c>
      <c r="T200" t="str">
        <f t="shared" si="58"/>
        <v>players["ImSpiker"][4] = players["ImSpiker"][4] + 4;</v>
      </c>
      <c r="U200" t="str">
        <f t="shared" si="59"/>
        <v>// Thunderstorm Cup '20 Gold Winners Final</v>
      </c>
    </row>
    <row r="201" spans="1:21" x14ac:dyDescent="0.25">
      <c r="A201" s="2">
        <v>44093</v>
      </c>
      <c r="B201">
        <f t="shared" si="45"/>
        <v>464</v>
      </c>
      <c r="C201" s="1" t="s">
        <v>63</v>
      </c>
      <c r="D201" s="1" t="s">
        <v>52</v>
      </c>
      <c r="E201" s="3" t="s">
        <v>42</v>
      </c>
      <c r="F201" t="s">
        <v>59</v>
      </c>
      <c r="G201" t="s">
        <v>17</v>
      </c>
      <c r="H201" t="str">
        <f t="shared" si="46"/>
        <v>whr.CreateGame(players["Luigibrawl"][0], players["Calvin"][0], WHResult.Player1Win, 464);</v>
      </c>
      <c r="I201" t="str">
        <f t="shared" si="47"/>
        <v/>
      </c>
      <c r="J201" t="str">
        <f t="shared" si="48"/>
        <v>whr.CreateGame(players["Luigibrawl"][0], players["Calvin"][0], WHResult.Player1Win, 464);</v>
      </c>
      <c r="K201" t="str">
        <f t="shared" si="49"/>
        <v/>
      </c>
      <c r="L201" t="str">
        <f t="shared" si="50"/>
        <v>whr.CreateGame(players["Luigibrawl"][0], players["Calvin"][0], WHResult.Player1Win, 464);</v>
      </c>
      <c r="M201" t="str">
        <f t="shared" si="51"/>
        <v/>
      </c>
      <c r="N201" t="str">
        <f t="shared" si="52"/>
        <v>whr.CreateGame(players["Luigibrawl"][0], players["Calvin"][0], WHResult.Player1Win, 464);</v>
      </c>
      <c r="O201" t="str">
        <f t="shared" si="53"/>
        <v>// Thunderstorm Cup '20 Gold Losers Semi-Final</v>
      </c>
      <c r="P201" t="str">
        <f t="shared" si="54"/>
        <v xml:space="preserve">players["Luigibrawl"][1]++; players["Calvin"][2]++; </v>
      </c>
      <c r="Q201" t="str">
        <f t="shared" si="55"/>
        <v>players["Luigibrawl"][3] = players["Luigibrawl"][3] + 4;</v>
      </c>
      <c r="R201" t="str">
        <f t="shared" si="56"/>
        <v>players["Calvin"][3] = players["Calvin"][3] + 0;</v>
      </c>
      <c r="S201" t="str">
        <f t="shared" si="57"/>
        <v>players["Luigibrawl"][4] = players["Luigibrawl"][4] + 0;</v>
      </c>
      <c r="T201" t="str">
        <f t="shared" si="58"/>
        <v>players["Calvin"][4] = players["Calvin"][4] + 4;</v>
      </c>
      <c r="U201" t="str">
        <f t="shared" si="59"/>
        <v>// Thunderstorm Cup '20 Gold Losers Semi-Final</v>
      </c>
    </row>
    <row r="202" spans="1:21" x14ac:dyDescent="0.25">
      <c r="A202" s="2">
        <v>44094</v>
      </c>
      <c r="B202">
        <f t="shared" si="45"/>
        <v>465</v>
      </c>
      <c r="C202" s="1" t="s">
        <v>63</v>
      </c>
      <c r="D202" s="1" t="s">
        <v>21</v>
      </c>
      <c r="E202" s="3" t="s">
        <v>49</v>
      </c>
      <c r="F202" t="s">
        <v>59</v>
      </c>
      <c r="G202" t="s">
        <v>18</v>
      </c>
      <c r="H202" t="str">
        <f t="shared" si="46"/>
        <v>whr.CreateGame(players["Luigibrawl"][0], players["ImSpiker"][0], WHResult.Player1Win, 465);</v>
      </c>
      <c r="I202" t="str">
        <f t="shared" si="47"/>
        <v>whr.CreateGame(players["Luigibrawl"][0], players["ImSpiker"][0], WHResult.Player2Win, 465);</v>
      </c>
      <c r="J202" t="str">
        <f t="shared" si="48"/>
        <v>whr.CreateGame(players["Luigibrawl"][0], players["ImSpiker"][0], WHResult.Player1Win, 465);</v>
      </c>
      <c r="K202" t="str">
        <f t="shared" si="49"/>
        <v>whr.CreateGame(players["Luigibrawl"][0], players["ImSpiker"][0], WHResult.Player2Win, 465);</v>
      </c>
      <c r="L202" t="str">
        <f t="shared" si="50"/>
        <v>whr.CreateGame(players["Luigibrawl"][0], players["ImSpiker"][0], WHResult.Player1Win, 465);</v>
      </c>
      <c r="M202" t="str">
        <f t="shared" si="51"/>
        <v/>
      </c>
      <c r="N202" t="str">
        <f t="shared" si="52"/>
        <v>whr.CreateGame(players["Luigibrawl"][0], players["ImSpiker"][0], WHResult.Player1Win, 465);</v>
      </c>
      <c r="O202" t="str">
        <f t="shared" si="53"/>
        <v>// Thunderstorm Cup '20 Gold Losers Final</v>
      </c>
      <c r="P202" t="str">
        <f t="shared" si="54"/>
        <v xml:space="preserve">players["Luigibrawl"][1]++; players["ImSpiker"][2]++; </v>
      </c>
      <c r="Q202" t="str">
        <f t="shared" si="55"/>
        <v>players["Luigibrawl"][3] = players["Luigibrawl"][3] + 4;</v>
      </c>
      <c r="R202" t="str">
        <f t="shared" si="56"/>
        <v>players["ImSpiker"][3] = players["ImSpiker"][3] + 2;</v>
      </c>
      <c r="S202" t="str">
        <f t="shared" si="57"/>
        <v>players["Luigibrawl"][4] = players["Luigibrawl"][4] + 2;</v>
      </c>
      <c r="T202" t="str">
        <f t="shared" si="58"/>
        <v>players["ImSpiker"][4] = players["ImSpiker"][4] + 4;</v>
      </c>
      <c r="U202" t="str">
        <f t="shared" si="59"/>
        <v>// Thunderstorm Cup '20 Gold Losers Final</v>
      </c>
    </row>
    <row r="203" spans="1:21" x14ac:dyDescent="0.25">
      <c r="A203" s="2">
        <v>44095</v>
      </c>
      <c r="B203">
        <f t="shared" si="45"/>
        <v>466</v>
      </c>
      <c r="C203" s="1" t="s">
        <v>6</v>
      </c>
      <c r="D203" s="1" t="s">
        <v>30</v>
      </c>
      <c r="E203" s="3" t="s">
        <v>49</v>
      </c>
      <c r="F203" t="s">
        <v>59</v>
      </c>
      <c r="G203" t="s">
        <v>13</v>
      </c>
      <c r="H203" t="str">
        <f t="shared" si="46"/>
        <v>whr.CreateGame(players["CDH"][0], players["Rocci"][0], WHResult.Player1Win, 466);</v>
      </c>
      <c r="I203" t="str">
        <f t="shared" si="47"/>
        <v>whr.CreateGame(players["CDH"][0], players["Rocci"][0], WHResult.Player2Win, 466);</v>
      </c>
      <c r="J203" t="str">
        <f t="shared" si="48"/>
        <v>whr.CreateGame(players["CDH"][0], players["Rocci"][0], WHResult.Player1Win, 466);</v>
      </c>
      <c r="K203" t="str">
        <f t="shared" si="49"/>
        <v>whr.CreateGame(players["CDH"][0], players["Rocci"][0], WHResult.Player2Win, 466);</v>
      </c>
      <c r="L203" t="str">
        <f t="shared" si="50"/>
        <v>whr.CreateGame(players["CDH"][0], players["Rocci"][0], WHResult.Player1Win, 466);</v>
      </c>
      <c r="M203" t="str">
        <f t="shared" si="51"/>
        <v/>
      </c>
      <c r="N203" t="str">
        <f t="shared" si="52"/>
        <v>whr.CreateGame(players["CDH"][0], players["Rocci"][0], WHResult.Player1Win, 466);</v>
      </c>
      <c r="O203" t="str">
        <f t="shared" si="53"/>
        <v>// Thunderstorm Cup '20 Silver Semi-Final</v>
      </c>
      <c r="P203" t="str">
        <f t="shared" si="54"/>
        <v xml:space="preserve">players["CDH"][1]++; players["Rocci"][2]++; </v>
      </c>
      <c r="Q203" t="str">
        <f t="shared" si="55"/>
        <v>players["CDH"][3] = players["CDH"][3] + 4;</v>
      </c>
      <c r="R203" t="str">
        <f t="shared" si="56"/>
        <v>players["Rocci"][3] = players["Rocci"][3] + 2;</v>
      </c>
      <c r="S203" t="str">
        <f t="shared" si="57"/>
        <v>players["CDH"][4] = players["CDH"][4] + 2;</v>
      </c>
      <c r="T203" t="str">
        <f t="shared" si="58"/>
        <v>players["Rocci"][4] = players["Rocci"][4] + 4;</v>
      </c>
      <c r="U203" t="str">
        <f t="shared" si="59"/>
        <v>// Thunderstorm Cup '20 Silver Semi-Final</v>
      </c>
    </row>
    <row r="204" spans="1:21" x14ac:dyDescent="0.25">
      <c r="A204" s="2">
        <v>44100</v>
      </c>
      <c r="B204">
        <f t="shared" si="45"/>
        <v>471</v>
      </c>
      <c r="C204" s="1" t="s">
        <v>36</v>
      </c>
      <c r="D204" s="1" t="s">
        <v>6</v>
      </c>
      <c r="E204" s="3" t="s">
        <v>42</v>
      </c>
      <c r="F204" t="s">
        <v>59</v>
      </c>
      <c r="G204" t="s">
        <v>14</v>
      </c>
      <c r="H204" t="str">
        <f t="shared" si="46"/>
        <v>whr.CreateGame(players["Luso"][0], players["CDH"][0], WHResult.Player1Win, 471);</v>
      </c>
      <c r="I204" t="str">
        <f t="shared" si="47"/>
        <v/>
      </c>
      <c r="J204" t="str">
        <f t="shared" si="48"/>
        <v>whr.CreateGame(players["Luso"][0], players["CDH"][0], WHResult.Player1Win, 471);</v>
      </c>
      <c r="K204" t="str">
        <f t="shared" si="49"/>
        <v/>
      </c>
      <c r="L204" t="str">
        <f t="shared" si="50"/>
        <v>whr.CreateGame(players["Luso"][0], players["CDH"][0], WHResult.Player1Win, 471);</v>
      </c>
      <c r="M204" t="str">
        <f t="shared" si="51"/>
        <v/>
      </c>
      <c r="N204" t="str">
        <f t="shared" si="52"/>
        <v>whr.CreateGame(players["Luso"][0], players["CDH"][0], WHResult.Player1Win, 471);</v>
      </c>
      <c r="O204" t="str">
        <f t="shared" si="53"/>
        <v>// Thunderstorm Cup '20 Silver Final</v>
      </c>
      <c r="P204" t="str">
        <f t="shared" si="54"/>
        <v xml:space="preserve">players["Luso"][1]++; players["CDH"][2]++; </v>
      </c>
      <c r="Q204" t="str">
        <f t="shared" si="55"/>
        <v>players["Luso"][3] = players["Luso"][3] + 4;</v>
      </c>
      <c r="R204" t="str">
        <f t="shared" si="56"/>
        <v>players["CDH"][3] = players["CDH"][3] + 0;</v>
      </c>
      <c r="S204" t="str">
        <f t="shared" si="57"/>
        <v>players["Luso"][4] = players["Luso"][4] + 0;</v>
      </c>
      <c r="T204" t="str">
        <f t="shared" si="58"/>
        <v>players["CDH"][4] = players["CDH"][4] + 4;</v>
      </c>
      <c r="U204" t="str">
        <f t="shared" si="59"/>
        <v>// Thunderstorm Cup '20 Silver Final</v>
      </c>
    </row>
    <row r="205" spans="1:21" x14ac:dyDescent="0.25">
      <c r="A205" s="2">
        <v>44100</v>
      </c>
      <c r="B205">
        <f t="shared" si="45"/>
        <v>471</v>
      </c>
      <c r="C205" s="1" t="s">
        <v>7</v>
      </c>
      <c r="D205" s="1" t="s">
        <v>63</v>
      </c>
      <c r="E205" s="3" t="s">
        <v>49</v>
      </c>
      <c r="F205" t="s">
        <v>59</v>
      </c>
      <c r="G205" t="s">
        <v>19</v>
      </c>
      <c r="H205" t="str">
        <f t="shared" si="46"/>
        <v>whr.CreateGame(players["J0k3r"][0], players["Luigibrawl"][0], WHResult.Player1Win, 471);</v>
      </c>
      <c r="I205" t="str">
        <f t="shared" si="47"/>
        <v>whr.CreateGame(players["J0k3r"][0], players["Luigibrawl"][0], WHResult.Player2Win, 471);</v>
      </c>
      <c r="J205" t="str">
        <f t="shared" si="48"/>
        <v>whr.CreateGame(players["J0k3r"][0], players["Luigibrawl"][0], WHResult.Player1Win, 471);</v>
      </c>
      <c r="K205" t="str">
        <f t="shared" si="49"/>
        <v>whr.CreateGame(players["J0k3r"][0], players["Luigibrawl"][0], WHResult.Player2Win, 471);</v>
      </c>
      <c r="L205" t="str">
        <f t="shared" si="50"/>
        <v>whr.CreateGame(players["J0k3r"][0], players["Luigibrawl"][0], WHResult.Player1Win, 471);</v>
      </c>
      <c r="M205" t="str">
        <f t="shared" si="51"/>
        <v/>
      </c>
      <c r="N205" t="str">
        <f t="shared" si="52"/>
        <v>whr.CreateGame(players["J0k3r"][0], players["Luigibrawl"][0], WHResult.Player1Win, 471);</v>
      </c>
      <c r="O205" t="str">
        <f t="shared" si="53"/>
        <v>// Thunderstorm Cup '20 Gold Grand Final</v>
      </c>
      <c r="P205" t="str">
        <f t="shared" si="54"/>
        <v xml:space="preserve">players["J0k3r"][1]++; players["Luigibrawl"][2]++; </v>
      </c>
      <c r="Q205" t="str">
        <f t="shared" si="55"/>
        <v>players["J0k3r"][3] = players["J0k3r"][3] + 4;</v>
      </c>
      <c r="R205" t="str">
        <f t="shared" si="56"/>
        <v>players["Luigibrawl"][3] = players["Luigibrawl"][3] + 2;</v>
      </c>
      <c r="S205" t="str">
        <f t="shared" si="57"/>
        <v>players["J0k3r"][4] = players["J0k3r"][4] + 2;</v>
      </c>
      <c r="T205" t="str">
        <f t="shared" si="58"/>
        <v>players["Luigibrawl"][4] = players["Luigibrawl"][4] + 4;</v>
      </c>
      <c r="U205" t="str">
        <f t="shared" si="59"/>
        <v>// Thunderstorm Cup '20 Gold Grand Final</v>
      </c>
    </row>
    <row r="206" spans="1:21" x14ac:dyDescent="0.25">
      <c r="A206" s="2">
        <v>44155</v>
      </c>
      <c r="B206">
        <f t="shared" si="45"/>
        <v>526</v>
      </c>
      <c r="C206" s="1" t="s">
        <v>21</v>
      </c>
      <c r="D206" s="1" t="s">
        <v>54</v>
      </c>
      <c r="E206" s="3" t="s">
        <v>68</v>
      </c>
      <c r="F206" t="s">
        <v>84</v>
      </c>
      <c r="G206" t="s">
        <v>85</v>
      </c>
      <c r="H206" t="str">
        <f t="shared" si="46"/>
        <v>whr.CreateGame(players["ImSpiker"][0], players["Timely Yor"][0], WHResult.Player1Win, 526);</v>
      </c>
      <c r="I206" t="str">
        <f t="shared" si="47"/>
        <v>whr.CreateGame(players["ImSpiker"][0], players["Timely Yor"][0], WHResult.Player2Win, 526);</v>
      </c>
      <c r="J206" t="str">
        <f t="shared" si="48"/>
        <v>whr.CreateGame(players["ImSpiker"][0], players["Timely Yor"][0], WHResult.Player1Win, 526);</v>
      </c>
      <c r="K206" t="str">
        <f t="shared" si="49"/>
        <v/>
      </c>
      <c r="L206" t="str">
        <f t="shared" si="50"/>
        <v/>
      </c>
      <c r="M206" t="str">
        <f t="shared" si="51"/>
        <v/>
      </c>
      <c r="N206" t="str">
        <f t="shared" si="52"/>
        <v/>
      </c>
      <c r="O206" t="str">
        <f t="shared" si="53"/>
        <v>// Boo v Dry Bones '20 Phase 1</v>
      </c>
      <c r="P206" t="str">
        <f t="shared" si="54"/>
        <v xml:space="preserve">players["ImSpiker"][1]++; players["Timely Yor"][2]++; </v>
      </c>
      <c r="Q206" t="str">
        <f t="shared" si="55"/>
        <v>players["ImSpiker"][3] = players["ImSpiker"][3] + 2;</v>
      </c>
      <c r="R206" t="str">
        <f t="shared" si="56"/>
        <v>players["Timely Yor"][3] = players["Timely Yor"][3] + 1;</v>
      </c>
      <c r="S206" t="str">
        <f t="shared" si="57"/>
        <v>players["ImSpiker"][4] = players["ImSpiker"][4] + 1;</v>
      </c>
      <c r="T206" t="str">
        <f t="shared" si="58"/>
        <v>players["Timely Yor"][4] = players["Timely Yor"][4] + 2;</v>
      </c>
      <c r="U206" t="str">
        <f t="shared" si="59"/>
        <v>// Boo v Dry Bones '20 Phase 1</v>
      </c>
    </row>
    <row r="207" spans="1:21" x14ac:dyDescent="0.25">
      <c r="A207" s="2">
        <v>44155</v>
      </c>
      <c r="B207">
        <f t="shared" si="45"/>
        <v>526</v>
      </c>
      <c r="C207" s="1" t="s">
        <v>21</v>
      </c>
      <c r="D207" s="1" t="s">
        <v>63</v>
      </c>
      <c r="E207" s="3" t="s">
        <v>66</v>
      </c>
      <c r="F207" t="s">
        <v>84</v>
      </c>
      <c r="G207" t="s">
        <v>85</v>
      </c>
      <c r="H207" t="str">
        <f t="shared" si="46"/>
        <v>whr.CreateGame(players["ImSpiker"][0], players["Luigibrawl"][0], WHResult.Player1Win, 526);</v>
      </c>
      <c r="I207" t="str">
        <f t="shared" si="47"/>
        <v/>
      </c>
      <c r="J207" t="str">
        <f t="shared" si="48"/>
        <v>whr.CreateGame(players["ImSpiker"][0], players["Luigibrawl"][0], WHResult.Player1Win, 526);</v>
      </c>
      <c r="K207" t="str">
        <f t="shared" si="49"/>
        <v/>
      </c>
      <c r="L207" t="str">
        <f t="shared" si="50"/>
        <v/>
      </c>
      <c r="M207" t="str">
        <f t="shared" si="51"/>
        <v/>
      </c>
      <c r="N207" t="str">
        <f t="shared" si="52"/>
        <v/>
      </c>
      <c r="O207" t="str">
        <f t="shared" si="53"/>
        <v>// Boo v Dry Bones '20 Phase 1</v>
      </c>
      <c r="P207" t="str">
        <f t="shared" si="54"/>
        <v xml:space="preserve">players["ImSpiker"][1]++; players["Luigibrawl"][2]++; </v>
      </c>
      <c r="Q207" t="str">
        <f t="shared" si="55"/>
        <v>players["ImSpiker"][3] = players["ImSpiker"][3] + 2;</v>
      </c>
      <c r="R207" t="str">
        <f t="shared" si="56"/>
        <v>players["Luigibrawl"][3] = players["Luigibrawl"][3] + 0;</v>
      </c>
      <c r="S207" t="str">
        <f t="shared" si="57"/>
        <v>players["ImSpiker"][4] = players["ImSpiker"][4] + 0;</v>
      </c>
      <c r="T207" t="str">
        <f t="shared" si="58"/>
        <v>players["Luigibrawl"][4] = players["Luigibrawl"][4] + 2;</v>
      </c>
      <c r="U207" t="str">
        <f t="shared" si="59"/>
        <v>// Boo v Dry Bones '20 Phase 1</v>
      </c>
    </row>
    <row r="208" spans="1:21" x14ac:dyDescent="0.25">
      <c r="A208" s="2">
        <v>44155</v>
      </c>
      <c r="B208">
        <f t="shared" si="45"/>
        <v>526</v>
      </c>
      <c r="C208" s="1" t="s">
        <v>21</v>
      </c>
      <c r="D208" s="1" t="s">
        <v>70</v>
      </c>
      <c r="E208" s="3" t="s">
        <v>66</v>
      </c>
      <c r="F208" t="s">
        <v>84</v>
      </c>
      <c r="G208" t="s">
        <v>85</v>
      </c>
      <c r="H208" t="str">
        <f t="shared" si="46"/>
        <v>whr.CreateGame(players["ImSpiker"][0], players["Agent A"][0], WHResult.Player1Win, 526);</v>
      </c>
      <c r="I208" t="str">
        <f t="shared" si="47"/>
        <v/>
      </c>
      <c r="J208" t="str">
        <f t="shared" si="48"/>
        <v>whr.CreateGame(players["ImSpiker"][0], players["Agent A"][0], WHResult.Player1Win, 526);</v>
      </c>
      <c r="K208" t="str">
        <f t="shared" si="49"/>
        <v/>
      </c>
      <c r="L208" t="str">
        <f t="shared" si="50"/>
        <v/>
      </c>
      <c r="M208" t="str">
        <f t="shared" si="51"/>
        <v/>
      </c>
      <c r="N208" t="str">
        <f t="shared" si="52"/>
        <v/>
      </c>
      <c r="O208" t="str">
        <f t="shared" si="53"/>
        <v>// Boo v Dry Bones '20 Phase 1</v>
      </c>
      <c r="P208" t="str">
        <f t="shared" si="54"/>
        <v xml:space="preserve">players["ImSpiker"][1]++; players["Agent A"][2]++; </v>
      </c>
      <c r="Q208" t="str">
        <f t="shared" si="55"/>
        <v>players["ImSpiker"][3] = players["ImSpiker"][3] + 2;</v>
      </c>
      <c r="R208" t="str">
        <f t="shared" si="56"/>
        <v>players["Agent A"][3] = players["Agent A"][3] + 0;</v>
      </c>
      <c r="S208" t="str">
        <f t="shared" si="57"/>
        <v>players["ImSpiker"][4] = players["ImSpiker"][4] + 0;</v>
      </c>
      <c r="T208" t="str">
        <f t="shared" si="58"/>
        <v>players["Agent A"][4] = players["Agent A"][4] + 2;</v>
      </c>
      <c r="U208" t="str">
        <f t="shared" si="59"/>
        <v>// Boo v Dry Bones '20 Phase 1</v>
      </c>
    </row>
    <row r="209" spans="1:21" x14ac:dyDescent="0.25">
      <c r="A209" s="2">
        <v>44155</v>
      </c>
      <c r="B209">
        <f t="shared" si="45"/>
        <v>526</v>
      </c>
      <c r="C209" s="1" t="s">
        <v>21</v>
      </c>
      <c r="D209" s="1" t="s">
        <v>35</v>
      </c>
      <c r="E209" s="3" t="s">
        <v>68</v>
      </c>
      <c r="F209" t="s">
        <v>84</v>
      </c>
      <c r="G209" t="s">
        <v>85</v>
      </c>
      <c r="H209" t="str">
        <f t="shared" si="46"/>
        <v>whr.CreateGame(players["ImSpiker"][0], players["Ajmo1025"][0], WHResult.Player1Win, 526);</v>
      </c>
      <c r="I209" t="str">
        <f t="shared" si="47"/>
        <v>whr.CreateGame(players["ImSpiker"][0], players["Ajmo1025"][0], WHResult.Player2Win, 526);</v>
      </c>
      <c r="J209" t="str">
        <f t="shared" si="48"/>
        <v>whr.CreateGame(players["ImSpiker"][0], players["Ajmo1025"][0], WHResult.Player1Win, 526);</v>
      </c>
      <c r="K209" t="str">
        <f t="shared" si="49"/>
        <v/>
      </c>
      <c r="L209" t="str">
        <f t="shared" si="50"/>
        <v/>
      </c>
      <c r="M209" t="str">
        <f t="shared" si="51"/>
        <v/>
      </c>
      <c r="N209" t="str">
        <f t="shared" si="52"/>
        <v/>
      </c>
      <c r="O209" t="str">
        <f t="shared" si="53"/>
        <v>// Boo v Dry Bones '20 Phase 1</v>
      </c>
      <c r="P209" t="str">
        <f t="shared" si="54"/>
        <v xml:space="preserve">players["ImSpiker"][1]++; players["Ajmo1025"][2]++; </v>
      </c>
      <c r="Q209" t="str">
        <f t="shared" si="55"/>
        <v>players["ImSpiker"][3] = players["ImSpiker"][3] + 2;</v>
      </c>
      <c r="R209" t="str">
        <f t="shared" si="56"/>
        <v>players["Ajmo1025"][3] = players["Ajmo1025"][3] + 1;</v>
      </c>
      <c r="S209" t="str">
        <f t="shared" si="57"/>
        <v>players["ImSpiker"][4] = players["ImSpiker"][4] + 1;</v>
      </c>
      <c r="T209" t="str">
        <f t="shared" si="58"/>
        <v>players["Ajmo1025"][4] = players["Ajmo1025"][4] + 2;</v>
      </c>
      <c r="U209" t="str">
        <f t="shared" si="59"/>
        <v>// Boo v Dry Bones '20 Phase 1</v>
      </c>
    </row>
    <row r="210" spans="1:21" x14ac:dyDescent="0.25">
      <c r="A210" s="2">
        <v>44155</v>
      </c>
      <c r="B210">
        <f t="shared" si="45"/>
        <v>526</v>
      </c>
      <c r="C210" s="1" t="s">
        <v>80</v>
      </c>
      <c r="D210" s="1" t="s">
        <v>54</v>
      </c>
      <c r="E210" s="3" t="s">
        <v>66</v>
      </c>
      <c r="F210" t="s">
        <v>84</v>
      </c>
      <c r="G210" t="s">
        <v>85</v>
      </c>
      <c r="H210" t="str">
        <f t="shared" si="46"/>
        <v>whr.CreateGame(players["Zagler"][0], players["Timely Yor"][0], WHResult.Player1Win, 526);</v>
      </c>
      <c r="I210" t="str">
        <f t="shared" si="47"/>
        <v/>
      </c>
      <c r="J210" t="str">
        <f t="shared" si="48"/>
        <v>whr.CreateGame(players["Zagler"][0], players["Timely Yor"][0], WHResult.Player1Win, 526);</v>
      </c>
      <c r="K210" t="str">
        <f t="shared" si="49"/>
        <v/>
      </c>
      <c r="L210" t="str">
        <f t="shared" si="50"/>
        <v/>
      </c>
      <c r="M210" t="str">
        <f t="shared" si="51"/>
        <v/>
      </c>
      <c r="N210" t="str">
        <f t="shared" si="52"/>
        <v/>
      </c>
      <c r="O210" t="str">
        <f t="shared" si="53"/>
        <v>// Boo v Dry Bones '20 Phase 1</v>
      </c>
      <c r="P210" t="str">
        <f t="shared" si="54"/>
        <v xml:space="preserve">players["Zagler"][1]++; players["Timely Yor"][2]++; </v>
      </c>
      <c r="Q210" t="str">
        <f t="shared" si="55"/>
        <v>players["Zagler"][3] = players["Zagler"][3] + 2;</v>
      </c>
      <c r="R210" t="str">
        <f t="shared" si="56"/>
        <v>players["Timely Yor"][3] = players["Timely Yor"][3] + 0;</v>
      </c>
      <c r="S210" t="str">
        <f t="shared" si="57"/>
        <v>players["Zagler"][4] = players["Zagler"][4] + 0;</v>
      </c>
      <c r="T210" t="str">
        <f t="shared" si="58"/>
        <v>players["Timely Yor"][4] = players["Timely Yor"][4] + 2;</v>
      </c>
      <c r="U210" t="str">
        <f t="shared" si="59"/>
        <v>// Boo v Dry Bones '20 Phase 1</v>
      </c>
    </row>
    <row r="211" spans="1:21" x14ac:dyDescent="0.25">
      <c r="A211" s="2">
        <v>44155</v>
      </c>
      <c r="B211">
        <f t="shared" si="45"/>
        <v>526</v>
      </c>
      <c r="C211" s="1" t="s">
        <v>63</v>
      </c>
      <c r="D211" s="1" t="s">
        <v>80</v>
      </c>
      <c r="E211" s="3" t="s">
        <v>68</v>
      </c>
      <c r="F211" t="s">
        <v>84</v>
      </c>
      <c r="G211" t="s">
        <v>85</v>
      </c>
      <c r="H211" t="str">
        <f t="shared" si="46"/>
        <v>whr.CreateGame(players["Luigibrawl"][0], players["Zagler"][0], WHResult.Player1Win, 526);</v>
      </c>
      <c r="I211" t="str">
        <f t="shared" si="47"/>
        <v>whr.CreateGame(players["Luigibrawl"][0], players["Zagler"][0], WHResult.Player2Win, 526);</v>
      </c>
      <c r="J211" t="str">
        <f t="shared" si="48"/>
        <v>whr.CreateGame(players["Luigibrawl"][0], players["Zagler"][0], WHResult.Player1Win, 526);</v>
      </c>
      <c r="K211" t="str">
        <f t="shared" si="49"/>
        <v/>
      </c>
      <c r="L211" t="str">
        <f t="shared" si="50"/>
        <v/>
      </c>
      <c r="M211" t="str">
        <f t="shared" si="51"/>
        <v/>
      </c>
      <c r="N211" t="str">
        <f t="shared" si="52"/>
        <v/>
      </c>
      <c r="O211" t="str">
        <f t="shared" si="53"/>
        <v>// Boo v Dry Bones '20 Phase 1</v>
      </c>
      <c r="P211" t="str">
        <f t="shared" si="54"/>
        <v xml:space="preserve">players["Luigibrawl"][1]++; players["Zagler"][2]++; </v>
      </c>
      <c r="Q211" t="str">
        <f t="shared" si="55"/>
        <v>players["Luigibrawl"][3] = players["Luigibrawl"][3] + 2;</v>
      </c>
      <c r="R211" t="str">
        <f t="shared" si="56"/>
        <v>players["Zagler"][3] = players["Zagler"][3] + 1;</v>
      </c>
      <c r="S211" t="str">
        <f t="shared" si="57"/>
        <v>players["Luigibrawl"][4] = players["Luigibrawl"][4] + 1;</v>
      </c>
      <c r="T211" t="str">
        <f t="shared" si="58"/>
        <v>players["Zagler"][4] = players["Zagler"][4] + 2;</v>
      </c>
      <c r="U211" t="str">
        <f t="shared" si="59"/>
        <v>// Boo v Dry Bones '20 Phase 1</v>
      </c>
    </row>
    <row r="212" spans="1:21" x14ac:dyDescent="0.25">
      <c r="A212" s="2">
        <v>44155</v>
      </c>
      <c r="B212">
        <f t="shared" si="45"/>
        <v>526</v>
      </c>
      <c r="C212" s="1" t="s">
        <v>80</v>
      </c>
      <c r="D212" s="1" t="s">
        <v>70</v>
      </c>
      <c r="E212" s="3" t="s">
        <v>66</v>
      </c>
      <c r="F212" t="s">
        <v>84</v>
      </c>
      <c r="G212" t="s">
        <v>85</v>
      </c>
      <c r="H212" t="str">
        <f t="shared" si="46"/>
        <v>whr.CreateGame(players["Zagler"][0], players["Agent A"][0], WHResult.Player1Win, 526);</v>
      </c>
      <c r="I212" t="str">
        <f t="shared" si="47"/>
        <v/>
      </c>
      <c r="J212" t="str">
        <f t="shared" si="48"/>
        <v>whr.CreateGame(players["Zagler"][0], players["Agent A"][0], WHResult.Player1Win, 526);</v>
      </c>
      <c r="K212" t="str">
        <f t="shared" si="49"/>
        <v/>
      </c>
      <c r="L212" t="str">
        <f t="shared" si="50"/>
        <v/>
      </c>
      <c r="M212" t="str">
        <f t="shared" si="51"/>
        <v/>
      </c>
      <c r="N212" t="str">
        <f t="shared" si="52"/>
        <v/>
      </c>
      <c r="O212" t="str">
        <f t="shared" si="53"/>
        <v>// Boo v Dry Bones '20 Phase 1</v>
      </c>
      <c r="P212" t="str">
        <f t="shared" si="54"/>
        <v xml:space="preserve">players["Zagler"][1]++; players["Agent A"][2]++; </v>
      </c>
      <c r="Q212" t="str">
        <f t="shared" si="55"/>
        <v>players["Zagler"][3] = players["Zagler"][3] + 2;</v>
      </c>
      <c r="R212" t="str">
        <f t="shared" si="56"/>
        <v>players["Agent A"][3] = players["Agent A"][3] + 0;</v>
      </c>
      <c r="S212" t="str">
        <f t="shared" si="57"/>
        <v>players["Zagler"][4] = players["Zagler"][4] + 0;</v>
      </c>
      <c r="T212" t="str">
        <f t="shared" si="58"/>
        <v>players["Agent A"][4] = players["Agent A"][4] + 2;</v>
      </c>
      <c r="U212" t="str">
        <f t="shared" si="59"/>
        <v>// Boo v Dry Bones '20 Phase 1</v>
      </c>
    </row>
    <row r="213" spans="1:21" x14ac:dyDescent="0.25">
      <c r="A213" s="2">
        <v>44155</v>
      </c>
      <c r="B213">
        <f t="shared" si="45"/>
        <v>526</v>
      </c>
      <c r="C213" s="1" t="s">
        <v>80</v>
      </c>
      <c r="D213" s="1" t="s">
        <v>35</v>
      </c>
      <c r="E213" s="3" t="s">
        <v>68</v>
      </c>
      <c r="F213" t="s">
        <v>84</v>
      </c>
      <c r="G213" t="s">
        <v>85</v>
      </c>
      <c r="H213" t="str">
        <f t="shared" si="46"/>
        <v>whr.CreateGame(players["Zagler"][0], players["Ajmo1025"][0], WHResult.Player1Win, 526);</v>
      </c>
      <c r="I213" t="str">
        <f t="shared" si="47"/>
        <v>whr.CreateGame(players["Zagler"][0], players["Ajmo1025"][0], WHResult.Player2Win, 526);</v>
      </c>
      <c r="J213" t="str">
        <f t="shared" si="48"/>
        <v>whr.CreateGame(players["Zagler"][0], players["Ajmo1025"][0], WHResult.Player1Win, 526);</v>
      </c>
      <c r="K213" t="str">
        <f t="shared" si="49"/>
        <v/>
      </c>
      <c r="L213" t="str">
        <f t="shared" si="50"/>
        <v/>
      </c>
      <c r="M213" t="str">
        <f t="shared" si="51"/>
        <v/>
      </c>
      <c r="N213" t="str">
        <f t="shared" si="52"/>
        <v/>
      </c>
      <c r="O213" t="str">
        <f t="shared" si="53"/>
        <v>// Boo v Dry Bones '20 Phase 1</v>
      </c>
      <c r="P213" t="str">
        <f t="shared" si="54"/>
        <v xml:space="preserve">players["Zagler"][1]++; players["Ajmo1025"][2]++; </v>
      </c>
      <c r="Q213" t="str">
        <f t="shared" si="55"/>
        <v>players["Zagler"][3] = players["Zagler"][3] + 2;</v>
      </c>
      <c r="R213" t="str">
        <f t="shared" si="56"/>
        <v>players["Ajmo1025"][3] = players["Ajmo1025"][3] + 1;</v>
      </c>
      <c r="S213" t="str">
        <f t="shared" si="57"/>
        <v>players["Zagler"][4] = players["Zagler"][4] + 1;</v>
      </c>
      <c r="T213" t="str">
        <f t="shared" si="58"/>
        <v>players["Ajmo1025"][4] = players["Ajmo1025"][4] + 2;</v>
      </c>
      <c r="U213" t="str">
        <f t="shared" si="59"/>
        <v>// Boo v Dry Bones '20 Phase 1</v>
      </c>
    </row>
    <row r="214" spans="1:21" x14ac:dyDescent="0.25">
      <c r="A214" s="2">
        <v>44155</v>
      </c>
      <c r="B214">
        <f t="shared" si="45"/>
        <v>526</v>
      </c>
      <c r="C214" s="1" t="s">
        <v>54</v>
      </c>
      <c r="D214" s="1" t="s">
        <v>50</v>
      </c>
      <c r="E214" s="3" t="s">
        <v>66</v>
      </c>
      <c r="F214" t="s">
        <v>84</v>
      </c>
      <c r="G214" t="s">
        <v>85</v>
      </c>
      <c r="H214" t="str">
        <f t="shared" si="46"/>
        <v>whr.CreateGame(players["Timely Yor"][0], players["Hi_Am_Disturbia"][0], WHResult.Player1Win, 526);</v>
      </c>
      <c r="I214" t="str">
        <f t="shared" si="47"/>
        <v/>
      </c>
      <c r="J214" t="str">
        <f t="shared" si="48"/>
        <v>whr.CreateGame(players["Timely Yor"][0], players["Hi_Am_Disturbia"][0], WHResult.Player1Win, 526);</v>
      </c>
      <c r="K214" t="str">
        <f t="shared" si="49"/>
        <v/>
      </c>
      <c r="L214" t="str">
        <f t="shared" si="50"/>
        <v/>
      </c>
      <c r="M214" t="str">
        <f t="shared" si="51"/>
        <v/>
      </c>
      <c r="N214" t="str">
        <f t="shared" si="52"/>
        <v/>
      </c>
      <c r="O214" t="str">
        <f t="shared" si="53"/>
        <v>// Boo v Dry Bones '20 Phase 1</v>
      </c>
      <c r="P214" t="str">
        <f t="shared" si="54"/>
        <v xml:space="preserve">players["Timely Yor"][1]++; players["Hi_Am_Disturbia"][2]++; </v>
      </c>
      <c r="Q214" t="str">
        <f t="shared" si="55"/>
        <v>players["Timely Yor"][3] = players["Timely Yor"][3] + 2;</v>
      </c>
      <c r="R214" t="str">
        <f t="shared" si="56"/>
        <v>players["Hi_Am_Disturbia"][3] = players["Hi_Am_Disturbia"][3] + 0;</v>
      </c>
      <c r="S214" t="str">
        <f t="shared" si="57"/>
        <v>players["Timely Yor"][4] = players["Timely Yor"][4] + 0;</v>
      </c>
      <c r="T214" t="str">
        <f t="shared" si="58"/>
        <v>players["Hi_Am_Disturbia"][4] = players["Hi_Am_Disturbia"][4] + 2;</v>
      </c>
      <c r="U214" t="str">
        <f t="shared" si="59"/>
        <v>// Boo v Dry Bones '20 Phase 1</v>
      </c>
    </row>
    <row r="215" spans="1:21" x14ac:dyDescent="0.25">
      <c r="A215" s="2">
        <v>44155</v>
      </c>
      <c r="B215">
        <f t="shared" si="45"/>
        <v>526</v>
      </c>
      <c r="C215" s="1" t="s">
        <v>63</v>
      </c>
      <c r="D215" s="1" t="s">
        <v>50</v>
      </c>
      <c r="E215" s="3" t="s">
        <v>66</v>
      </c>
      <c r="F215" t="s">
        <v>84</v>
      </c>
      <c r="G215" t="s">
        <v>85</v>
      </c>
      <c r="H215" t="str">
        <f t="shared" si="46"/>
        <v>whr.CreateGame(players["Luigibrawl"][0], players["Hi_Am_Disturbia"][0], WHResult.Player1Win, 526);</v>
      </c>
      <c r="I215" t="str">
        <f t="shared" si="47"/>
        <v/>
      </c>
      <c r="J215" t="str">
        <f t="shared" si="48"/>
        <v>whr.CreateGame(players["Luigibrawl"][0], players["Hi_Am_Disturbia"][0], WHResult.Player1Win, 526);</v>
      </c>
      <c r="K215" t="str">
        <f t="shared" si="49"/>
        <v/>
      </c>
      <c r="L215" t="str">
        <f t="shared" si="50"/>
        <v/>
      </c>
      <c r="M215" t="str">
        <f t="shared" si="51"/>
        <v/>
      </c>
      <c r="N215" t="str">
        <f t="shared" si="52"/>
        <v/>
      </c>
      <c r="O215" t="str">
        <f t="shared" si="53"/>
        <v>// Boo v Dry Bones '20 Phase 1</v>
      </c>
      <c r="P215" t="str">
        <f t="shared" si="54"/>
        <v xml:space="preserve">players["Luigibrawl"][1]++; players["Hi_Am_Disturbia"][2]++; </v>
      </c>
      <c r="Q215" t="str">
        <f t="shared" si="55"/>
        <v>players["Luigibrawl"][3] = players["Luigibrawl"][3] + 2;</v>
      </c>
      <c r="R215" t="str">
        <f t="shared" si="56"/>
        <v>players["Hi_Am_Disturbia"][3] = players["Hi_Am_Disturbia"][3] + 0;</v>
      </c>
      <c r="S215" t="str">
        <f t="shared" si="57"/>
        <v>players["Luigibrawl"][4] = players["Luigibrawl"][4] + 0;</v>
      </c>
      <c r="T215" t="str">
        <f t="shared" si="58"/>
        <v>players["Hi_Am_Disturbia"][4] = players["Hi_Am_Disturbia"][4] + 2;</v>
      </c>
      <c r="U215" t="str">
        <f t="shared" si="59"/>
        <v>// Boo v Dry Bones '20 Phase 1</v>
      </c>
    </row>
    <row r="216" spans="1:21" x14ac:dyDescent="0.25">
      <c r="A216" s="2">
        <v>44155</v>
      </c>
      <c r="B216">
        <f t="shared" si="45"/>
        <v>526</v>
      </c>
      <c r="C216" s="1" t="s">
        <v>70</v>
      </c>
      <c r="D216" s="1" t="s">
        <v>50</v>
      </c>
      <c r="E216" s="3" t="s">
        <v>68</v>
      </c>
      <c r="F216" t="s">
        <v>84</v>
      </c>
      <c r="G216" t="s">
        <v>85</v>
      </c>
      <c r="H216" t="str">
        <f t="shared" si="46"/>
        <v>whr.CreateGame(players["Agent A"][0], players["Hi_Am_Disturbia"][0], WHResult.Player1Win, 526);</v>
      </c>
      <c r="I216" t="str">
        <f t="shared" si="47"/>
        <v>whr.CreateGame(players["Agent A"][0], players["Hi_Am_Disturbia"][0], WHResult.Player2Win, 526);</v>
      </c>
      <c r="J216" t="str">
        <f t="shared" si="48"/>
        <v>whr.CreateGame(players["Agent A"][0], players["Hi_Am_Disturbia"][0], WHResult.Player1Win, 526);</v>
      </c>
      <c r="K216" t="str">
        <f t="shared" si="49"/>
        <v/>
      </c>
      <c r="L216" t="str">
        <f t="shared" si="50"/>
        <v/>
      </c>
      <c r="M216" t="str">
        <f t="shared" si="51"/>
        <v/>
      </c>
      <c r="N216" t="str">
        <f t="shared" si="52"/>
        <v/>
      </c>
      <c r="O216" t="str">
        <f t="shared" si="53"/>
        <v>// Boo v Dry Bones '20 Phase 1</v>
      </c>
      <c r="P216" t="str">
        <f t="shared" si="54"/>
        <v xml:space="preserve">players["Agent A"][1]++; players["Hi_Am_Disturbia"][2]++; </v>
      </c>
      <c r="Q216" t="str">
        <f t="shared" si="55"/>
        <v>players["Agent A"][3] = players["Agent A"][3] + 2;</v>
      </c>
      <c r="R216" t="str">
        <f t="shared" si="56"/>
        <v>players["Hi_Am_Disturbia"][3] = players["Hi_Am_Disturbia"][3] + 1;</v>
      </c>
      <c r="S216" t="str">
        <f t="shared" si="57"/>
        <v>players["Agent A"][4] = players["Agent A"][4] + 1;</v>
      </c>
      <c r="T216" t="str">
        <f t="shared" si="58"/>
        <v>players["Hi_Am_Disturbia"][4] = players["Hi_Am_Disturbia"][4] + 2;</v>
      </c>
      <c r="U216" t="str">
        <f t="shared" si="59"/>
        <v>// Boo v Dry Bones '20 Phase 1</v>
      </c>
    </row>
    <row r="217" spans="1:21" x14ac:dyDescent="0.25">
      <c r="A217" s="2">
        <v>44155</v>
      </c>
      <c r="B217">
        <f t="shared" si="45"/>
        <v>526</v>
      </c>
      <c r="C217" s="1" t="s">
        <v>35</v>
      </c>
      <c r="D217" s="1" t="s">
        <v>50</v>
      </c>
      <c r="E217" s="3" t="s">
        <v>66</v>
      </c>
      <c r="F217" t="s">
        <v>84</v>
      </c>
      <c r="G217" t="s">
        <v>85</v>
      </c>
      <c r="H217" t="str">
        <f t="shared" si="46"/>
        <v>whr.CreateGame(players["Ajmo1025"][0], players["Hi_Am_Disturbia"][0], WHResult.Player1Win, 526);</v>
      </c>
      <c r="I217" t="str">
        <f t="shared" si="47"/>
        <v/>
      </c>
      <c r="J217" t="str">
        <f t="shared" si="48"/>
        <v>whr.CreateGame(players["Ajmo1025"][0], players["Hi_Am_Disturbia"][0], WHResult.Player1Win, 526);</v>
      </c>
      <c r="K217" t="str">
        <f t="shared" si="49"/>
        <v/>
      </c>
      <c r="L217" t="str">
        <f t="shared" si="50"/>
        <v/>
      </c>
      <c r="M217" t="str">
        <f t="shared" si="51"/>
        <v/>
      </c>
      <c r="N217" t="str">
        <f t="shared" si="52"/>
        <v/>
      </c>
      <c r="O217" t="str">
        <f t="shared" si="53"/>
        <v>// Boo v Dry Bones '20 Phase 1</v>
      </c>
      <c r="P217" t="str">
        <f t="shared" si="54"/>
        <v xml:space="preserve">players["Ajmo1025"][1]++; players["Hi_Am_Disturbia"][2]++; </v>
      </c>
      <c r="Q217" t="str">
        <f t="shared" si="55"/>
        <v>players["Ajmo1025"][3] = players["Ajmo1025"][3] + 2;</v>
      </c>
      <c r="R217" t="str">
        <f t="shared" si="56"/>
        <v>players["Hi_Am_Disturbia"][3] = players["Hi_Am_Disturbia"][3] + 0;</v>
      </c>
      <c r="S217" t="str">
        <f t="shared" si="57"/>
        <v>players["Ajmo1025"][4] = players["Ajmo1025"][4] + 0;</v>
      </c>
      <c r="T217" t="str">
        <f t="shared" si="58"/>
        <v>players["Hi_Am_Disturbia"][4] = players["Hi_Am_Disturbia"][4] + 2;</v>
      </c>
      <c r="U217" t="str">
        <f t="shared" si="59"/>
        <v>// Boo v Dry Bones '20 Phase 1</v>
      </c>
    </row>
    <row r="218" spans="1:21" x14ac:dyDescent="0.25">
      <c r="A218" s="2">
        <v>44155</v>
      </c>
      <c r="B218">
        <f t="shared" si="45"/>
        <v>526</v>
      </c>
      <c r="C218" s="1" t="s">
        <v>54</v>
      </c>
      <c r="D218" s="1" t="s">
        <v>86</v>
      </c>
      <c r="E218" s="3" t="s">
        <v>66</v>
      </c>
      <c r="F218" t="s">
        <v>84</v>
      </c>
      <c r="G218" t="s">
        <v>85</v>
      </c>
      <c r="H218" t="str">
        <f t="shared" si="46"/>
        <v>whr.CreateGame(players["Timely Yor"][0], players["17th Sirius"][0], WHResult.Player1Win, 526);</v>
      </c>
      <c r="I218" t="str">
        <f t="shared" si="47"/>
        <v/>
      </c>
      <c r="J218" t="str">
        <f t="shared" si="48"/>
        <v>whr.CreateGame(players["Timely Yor"][0], players["17th Sirius"][0], WHResult.Player1Win, 526);</v>
      </c>
      <c r="K218" t="str">
        <f t="shared" si="49"/>
        <v/>
      </c>
      <c r="L218" t="str">
        <f t="shared" si="50"/>
        <v/>
      </c>
      <c r="M218" t="str">
        <f t="shared" si="51"/>
        <v/>
      </c>
      <c r="N218" t="str">
        <f t="shared" si="52"/>
        <v/>
      </c>
      <c r="O218" t="str">
        <f t="shared" si="53"/>
        <v>// Boo v Dry Bones '20 Phase 1</v>
      </c>
      <c r="P218" t="str">
        <f t="shared" si="54"/>
        <v xml:space="preserve">players["Timely Yor"][1]++; players["17th Sirius"][2]++; </v>
      </c>
      <c r="Q218" t="str">
        <f t="shared" si="55"/>
        <v>players["Timely Yor"][3] = players["Timely Yor"][3] + 2;</v>
      </c>
      <c r="R218" t="str">
        <f t="shared" si="56"/>
        <v>players["17th Sirius"][3] = players["17th Sirius"][3] + 0;</v>
      </c>
      <c r="S218" t="str">
        <f t="shared" si="57"/>
        <v>players["Timely Yor"][4] = players["Timely Yor"][4] + 0;</v>
      </c>
      <c r="T218" t="str">
        <f t="shared" si="58"/>
        <v>players["17th Sirius"][4] = players["17th Sirius"][4] + 2;</v>
      </c>
      <c r="U218" t="str">
        <f t="shared" si="59"/>
        <v>// Boo v Dry Bones '20 Phase 1</v>
      </c>
    </row>
    <row r="219" spans="1:21" x14ac:dyDescent="0.25">
      <c r="A219" s="2">
        <v>44155</v>
      </c>
      <c r="B219">
        <f t="shared" si="45"/>
        <v>526</v>
      </c>
      <c r="C219" s="1" t="s">
        <v>63</v>
      </c>
      <c r="D219" s="1" t="s">
        <v>86</v>
      </c>
      <c r="E219" s="3" t="s">
        <v>66</v>
      </c>
      <c r="F219" t="s">
        <v>84</v>
      </c>
      <c r="G219" t="s">
        <v>85</v>
      </c>
      <c r="H219" t="str">
        <f t="shared" si="46"/>
        <v>whr.CreateGame(players["Luigibrawl"][0], players["17th Sirius"][0], WHResult.Player1Win, 526);</v>
      </c>
      <c r="I219" t="str">
        <f t="shared" si="47"/>
        <v/>
      </c>
      <c r="J219" t="str">
        <f t="shared" si="48"/>
        <v>whr.CreateGame(players["Luigibrawl"][0], players["17th Sirius"][0], WHResult.Player1Win, 526);</v>
      </c>
      <c r="K219" t="str">
        <f t="shared" si="49"/>
        <v/>
      </c>
      <c r="L219" t="str">
        <f t="shared" si="50"/>
        <v/>
      </c>
      <c r="M219" t="str">
        <f t="shared" si="51"/>
        <v/>
      </c>
      <c r="N219" t="str">
        <f t="shared" si="52"/>
        <v/>
      </c>
      <c r="O219" t="str">
        <f t="shared" si="53"/>
        <v>// Boo v Dry Bones '20 Phase 1</v>
      </c>
      <c r="P219" t="str">
        <f t="shared" si="54"/>
        <v xml:space="preserve">players["Luigibrawl"][1]++; players["17th Sirius"][2]++; </v>
      </c>
      <c r="Q219" t="str">
        <f t="shared" si="55"/>
        <v>players["Luigibrawl"][3] = players["Luigibrawl"][3] + 2;</v>
      </c>
      <c r="R219" t="str">
        <f t="shared" si="56"/>
        <v>players["17th Sirius"][3] = players["17th Sirius"][3] + 0;</v>
      </c>
      <c r="S219" t="str">
        <f t="shared" si="57"/>
        <v>players["Luigibrawl"][4] = players["Luigibrawl"][4] + 0;</v>
      </c>
      <c r="T219" t="str">
        <f t="shared" si="58"/>
        <v>players["17th Sirius"][4] = players["17th Sirius"][4] + 2;</v>
      </c>
      <c r="U219" t="str">
        <f t="shared" si="59"/>
        <v>// Boo v Dry Bones '20 Phase 1</v>
      </c>
    </row>
    <row r="220" spans="1:21" x14ac:dyDescent="0.25">
      <c r="A220" s="2">
        <v>44155</v>
      </c>
      <c r="B220">
        <f t="shared" si="45"/>
        <v>526</v>
      </c>
      <c r="C220" s="1" t="s">
        <v>86</v>
      </c>
      <c r="D220" s="1" t="s">
        <v>70</v>
      </c>
      <c r="E220" s="3" t="s">
        <v>66</v>
      </c>
      <c r="F220" t="s">
        <v>84</v>
      </c>
      <c r="G220" t="s">
        <v>85</v>
      </c>
      <c r="H220" t="str">
        <f t="shared" si="46"/>
        <v>whr.CreateGame(players["17th Sirius"][0], players["Agent A"][0], WHResult.Player1Win, 526);</v>
      </c>
      <c r="I220" t="str">
        <f t="shared" si="47"/>
        <v/>
      </c>
      <c r="J220" t="str">
        <f t="shared" si="48"/>
        <v>whr.CreateGame(players["17th Sirius"][0], players["Agent A"][0], WHResult.Player1Win, 526);</v>
      </c>
      <c r="K220" t="str">
        <f t="shared" si="49"/>
        <v/>
      </c>
      <c r="L220" t="str">
        <f t="shared" si="50"/>
        <v/>
      </c>
      <c r="M220" t="str">
        <f t="shared" si="51"/>
        <v/>
      </c>
      <c r="N220" t="str">
        <f t="shared" si="52"/>
        <v/>
      </c>
      <c r="O220" t="str">
        <f t="shared" si="53"/>
        <v>// Boo v Dry Bones '20 Phase 1</v>
      </c>
      <c r="P220" t="str">
        <f t="shared" si="54"/>
        <v xml:space="preserve">players["17th Sirius"][1]++; players["Agent A"][2]++; </v>
      </c>
      <c r="Q220" t="str">
        <f t="shared" si="55"/>
        <v>players["17th Sirius"][3] = players["17th Sirius"][3] + 2;</v>
      </c>
      <c r="R220" t="str">
        <f t="shared" si="56"/>
        <v>players["Agent A"][3] = players["Agent A"][3] + 0;</v>
      </c>
      <c r="S220" t="str">
        <f t="shared" si="57"/>
        <v>players["17th Sirius"][4] = players["17th Sirius"][4] + 0;</v>
      </c>
      <c r="T220" t="str">
        <f t="shared" si="58"/>
        <v>players["Agent A"][4] = players["Agent A"][4] + 2;</v>
      </c>
      <c r="U220" t="str">
        <f t="shared" si="59"/>
        <v>// Boo v Dry Bones '20 Phase 1</v>
      </c>
    </row>
    <row r="221" spans="1:21" x14ac:dyDescent="0.25">
      <c r="A221" s="2">
        <v>44155</v>
      </c>
      <c r="B221">
        <f t="shared" si="45"/>
        <v>526</v>
      </c>
      <c r="C221" s="1" t="s">
        <v>35</v>
      </c>
      <c r="D221" s="1" t="s">
        <v>86</v>
      </c>
      <c r="E221" s="3" t="s">
        <v>66</v>
      </c>
      <c r="F221" t="s">
        <v>84</v>
      </c>
      <c r="G221" t="s">
        <v>85</v>
      </c>
      <c r="H221" t="str">
        <f t="shared" si="46"/>
        <v>whr.CreateGame(players["Ajmo1025"][0], players["17th Sirius"][0], WHResult.Player1Win, 526);</v>
      </c>
      <c r="I221" t="str">
        <f t="shared" si="47"/>
        <v/>
      </c>
      <c r="J221" t="str">
        <f t="shared" si="48"/>
        <v>whr.CreateGame(players["Ajmo1025"][0], players["17th Sirius"][0], WHResult.Player1Win, 526);</v>
      </c>
      <c r="K221" t="str">
        <f t="shared" si="49"/>
        <v/>
      </c>
      <c r="L221" t="str">
        <f t="shared" si="50"/>
        <v/>
      </c>
      <c r="M221" t="str">
        <f t="shared" si="51"/>
        <v/>
      </c>
      <c r="N221" t="str">
        <f t="shared" si="52"/>
        <v/>
      </c>
      <c r="O221" t="str">
        <f t="shared" si="53"/>
        <v>// Boo v Dry Bones '20 Phase 1</v>
      </c>
      <c r="P221" t="str">
        <f t="shared" si="54"/>
        <v xml:space="preserve">players["Ajmo1025"][1]++; players["17th Sirius"][2]++; </v>
      </c>
      <c r="Q221" t="str">
        <f t="shared" si="55"/>
        <v>players["Ajmo1025"][3] = players["Ajmo1025"][3] + 2;</v>
      </c>
      <c r="R221" t="str">
        <f t="shared" si="56"/>
        <v>players["17th Sirius"][3] = players["17th Sirius"][3] + 0;</v>
      </c>
      <c r="S221" t="str">
        <f t="shared" si="57"/>
        <v>players["Ajmo1025"][4] = players["Ajmo1025"][4] + 0;</v>
      </c>
      <c r="T221" t="str">
        <f t="shared" si="58"/>
        <v>players["17th Sirius"][4] = players["17th Sirius"][4] + 2;</v>
      </c>
      <c r="U221" t="str">
        <f t="shared" si="59"/>
        <v>// Boo v Dry Bones '20 Phase 1</v>
      </c>
    </row>
    <row r="222" spans="1:21" x14ac:dyDescent="0.25">
      <c r="A222" s="2">
        <v>44155</v>
      </c>
      <c r="B222">
        <f t="shared" si="45"/>
        <v>526</v>
      </c>
      <c r="C222" s="1" t="s">
        <v>54</v>
      </c>
      <c r="D222" s="1" t="s">
        <v>79</v>
      </c>
      <c r="E222" s="3" t="s">
        <v>66</v>
      </c>
      <c r="F222" t="s">
        <v>84</v>
      </c>
      <c r="G222" t="s">
        <v>85</v>
      </c>
      <c r="H222" t="str">
        <f t="shared" si="46"/>
        <v>whr.CreateGame(players["Timely Yor"][0], players["XanderG"][0], WHResult.Player1Win, 526);</v>
      </c>
      <c r="I222" t="str">
        <f t="shared" si="47"/>
        <v/>
      </c>
      <c r="J222" t="str">
        <f t="shared" si="48"/>
        <v>whr.CreateGame(players["Timely Yor"][0], players["XanderG"][0], WHResult.Player1Win, 526);</v>
      </c>
      <c r="K222" t="str">
        <f t="shared" si="49"/>
        <v/>
      </c>
      <c r="L222" t="str">
        <f t="shared" si="50"/>
        <v/>
      </c>
      <c r="M222" t="str">
        <f t="shared" si="51"/>
        <v/>
      </c>
      <c r="N222" t="str">
        <f t="shared" si="52"/>
        <v/>
      </c>
      <c r="O222" t="str">
        <f t="shared" si="53"/>
        <v>// Boo v Dry Bones '20 Phase 1</v>
      </c>
      <c r="P222" t="str">
        <f t="shared" si="54"/>
        <v xml:space="preserve">players["Timely Yor"][1]++; players["XanderG"][2]++; </v>
      </c>
      <c r="Q222" t="str">
        <f t="shared" si="55"/>
        <v>players["Timely Yor"][3] = players["Timely Yor"][3] + 2;</v>
      </c>
      <c r="R222" t="str">
        <f t="shared" si="56"/>
        <v>players["XanderG"][3] = players["XanderG"][3] + 0;</v>
      </c>
      <c r="S222" t="str">
        <f t="shared" si="57"/>
        <v>players["Timely Yor"][4] = players["Timely Yor"][4] + 0;</v>
      </c>
      <c r="T222" t="str">
        <f t="shared" si="58"/>
        <v>players["XanderG"][4] = players["XanderG"][4] + 2;</v>
      </c>
      <c r="U222" t="str">
        <f t="shared" si="59"/>
        <v>// Boo v Dry Bones '20 Phase 1</v>
      </c>
    </row>
    <row r="223" spans="1:21" x14ac:dyDescent="0.25">
      <c r="A223" s="2">
        <v>44155</v>
      </c>
      <c r="B223">
        <f t="shared" si="45"/>
        <v>526</v>
      </c>
      <c r="C223" s="1" t="s">
        <v>63</v>
      </c>
      <c r="D223" s="1" t="s">
        <v>79</v>
      </c>
      <c r="E223" s="3" t="s">
        <v>66</v>
      </c>
      <c r="F223" t="s">
        <v>84</v>
      </c>
      <c r="G223" t="s">
        <v>85</v>
      </c>
      <c r="H223" t="str">
        <f t="shared" si="46"/>
        <v>whr.CreateGame(players["Luigibrawl"][0], players["XanderG"][0], WHResult.Player1Win, 526);</v>
      </c>
      <c r="I223" t="str">
        <f t="shared" si="47"/>
        <v/>
      </c>
      <c r="J223" t="str">
        <f t="shared" si="48"/>
        <v>whr.CreateGame(players["Luigibrawl"][0], players["XanderG"][0], WHResult.Player1Win, 526);</v>
      </c>
      <c r="K223" t="str">
        <f t="shared" si="49"/>
        <v/>
      </c>
      <c r="L223" t="str">
        <f t="shared" si="50"/>
        <v/>
      </c>
      <c r="M223" t="str">
        <f t="shared" si="51"/>
        <v/>
      </c>
      <c r="N223" t="str">
        <f t="shared" si="52"/>
        <v/>
      </c>
      <c r="O223" t="str">
        <f t="shared" si="53"/>
        <v>// Boo v Dry Bones '20 Phase 1</v>
      </c>
      <c r="P223" t="str">
        <f t="shared" si="54"/>
        <v xml:space="preserve">players["Luigibrawl"][1]++; players["XanderG"][2]++; </v>
      </c>
      <c r="Q223" t="str">
        <f t="shared" si="55"/>
        <v>players["Luigibrawl"][3] = players["Luigibrawl"][3] + 2;</v>
      </c>
      <c r="R223" t="str">
        <f t="shared" si="56"/>
        <v>players["XanderG"][3] = players["XanderG"][3] + 0;</v>
      </c>
      <c r="S223" t="str">
        <f t="shared" si="57"/>
        <v>players["Luigibrawl"][4] = players["Luigibrawl"][4] + 0;</v>
      </c>
      <c r="T223" t="str">
        <f t="shared" si="58"/>
        <v>players["XanderG"][4] = players["XanderG"][4] + 2;</v>
      </c>
      <c r="U223" t="str">
        <f t="shared" si="59"/>
        <v>// Boo v Dry Bones '20 Phase 1</v>
      </c>
    </row>
    <row r="224" spans="1:21" x14ac:dyDescent="0.25">
      <c r="A224" s="2">
        <v>44155</v>
      </c>
      <c r="B224">
        <f t="shared" si="45"/>
        <v>526</v>
      </c>
      <c r="C224" s="1" t="s">
        <v>70</v>
      </c>
      <c r="D224" s="1" t="s">
        <v>79</v>
      </c>
      <c r="E224" s="3" t="s">
        <v>66</v>
      </c>
      <c r="F224" t="s">
        <v>84</v>
      </c>
      <c r="G224" t="s">
        <v>85</v>
      </c>
      <c r="H224" t="str">
        <f t="shared" si="46"/>
        <v>whr.CreateGame(players["Agent A"][0], players["XanderG"][0], WHResult.Player1Win, 526);</v>
      </c>
      <c r="I224" t="str">
        <f t="shared" si="47"/>
        <v/>
      </c>
      <c r="J224" t="str">
        <f t="shared" si="48"/>
        <v>whr.CreateGame(players["Agent A"][0], players["XanderG"][0], WHResult.Player1Win, 526);</v>
      </c>
      <c r="K224" t="str">
        <f t="shared" si="49"/>
        <v/>
      </c>
      <c r="L224" t="str">
        <f t="shared" si="50"/>
        <v/>
      </c>
      <c r="M224" t="str">
        <f t="shared" si="51"/>
        <v/>
      </c>
      <c r="N224" t="str">
        <f t="shared" si="52"/>
        <v/>
      </c>
      <c r="O224" t="str">
        <f t="shared" si="53"/>
        <v>// Boo v Dry Bones '20 Phase 1</v>
      </c>
      <c r="P224" t="str">
        <f t="shared" si="54"/>
        <v xml:space="preserve">players["Agent A"][1]++; players["XanderG"][2]++; </v>
      </c>
      <c r="Q224" t="str">
        <f t="shared" si="55"/>
        <v>players["Agent A"][3] = players["Agent A"][3] + 2;</v>
      </c>
      <c r="R224" t="str">
        <f t="shared" si="56"/>
        <v>players["XanderG"][3] = players["XanderG"][3] + 0;</v>
      </c>
      <c r="S224" t="str">
        <f t="shared" si="57"/>
        <v>players["Agent A"][4] = players["Agent A"][4] + 0;</v>
      </c>
      <c r="T224" t="str">
        <f t="shared" si="58"/>
        <v>players["XanderG"][4] = players["XanderG"][4] + 2;</v>
      </c>
      <c r="U224" t="str">
        <f t="shared" si="59"/>
        <v>// Boo v Dry Bones '20 Phase 1</v>
      </c>
    </row>
    <row r="225" spans="1:21" x14ac:dyDescent="0.25">
      <c r="A225" s="2">
        <v>44155</v>
      </c>
      <c r="B225">
        <f t="shared" si="45"/>
        <v>526</v>
      </c>
      <c r="C225" s="1" t="s">
        <v>35</v>
      </c>
      <c r="D225" s="1" t="s">
        <v>79</v>
      </c>
      <c r="E225" s="3" t="s">
        <v>66</v>
      </c>
      <c r="F225" t="s">
        <v>84</v>
      </c>
      <c r="G225" t="s">
        <v>85</v>
      </c>
      <c r="H225" t="str">
        <f t="shared" si="46"/>
        <v>whr.CreateGame(players["Ajmo1025"][0], players["XanderG"][0], WHResult.Player1Win, 526);</v>
      </c>
      <c r="I225" t="str">
        <f t="shared" si="47"/>
        <v/>
      </c>
      <c r="J225" t="str">
        <f t="shared" si="48"/>
        <v>whr.CreateGame(players["Ajmo1025"][0], players["XanderG"][0], WHResult.Player1Win, 526);</v>
      </c>
      <c r="K225" t="str">
        <f t="shared" si="49"/>
        <v/>
      </c>
      <c r="L225" t="str">
        <f t="shared" si="50"/>
        <v/>
      </c>
      <c r="M225" t="str">
        <f t="shared" si="51"/>
        <v/>
      </c>
      <c r="N225" t="str">
        <f t="shared" si="52"/>
        <v/>
      </c>
      <c r="O225" t="str">
        <f t="shared" si="53"/>
        <v>// Boo v Dry Bones '20 Phase 1</v>
      </c>
      <c r="P225" t="str">
        <f t="shared" si="54"/>
        <v xml:space="preserve">players["Ajmo1025"][1]++; players["XanderG"][2]++; </v>
      </c>
      <c r="Q225" t="str">
        <f t="shared" si="55"/>
        <v>players["Ajmo1025"][3] = players["Ajmo1025"][3] + 2;</v>
      </c>
      <c r="R225" t="str">
        <f t="shared" si="56"/>
        <v>players["XanderG"][3] = players["XanderG"][3] + 0;</v>
      </c>
      <c r="S225" t="str">
        <f t="shared" si="57"/>
        <v>players["Ajmo1025"][4] = players["Ajmo1025"][4] + 0;</v>
      </c>
      <c r="T225" t="str">
        <f t="shared" si="58"/>
        <v>players["XanderG"][4] = players["XanderG"][4] + 2;</v>
      </c>
      <c r="U225" t="str">
        <f t="shared" si="59"/>
        <v>// Boo v Dry Bones '20 Phase 1</v>
      </c>
    </row>
    <row r="226" spans="1:21" x14ac:dyDescent="0.25">
      <c r="A226" s="2">
        <v>44156</v>
      </c>
      <c r="B226">
        <f t="shared" si="45"/>
        <v>527</v>
      </c>
      <c r="C226" s="1" t="s">
        <v>80</v>
      </c>
      <c r="D226" s="1" t="s">
        <v>63</v>
      </c>
      <c r="E226" s="3" t="s">
        <v>87</v>
      </c>
      <c r="F226" t="s">
        <v>84</v>
      </c>
      <c r="G226" t="s">
        <v>88</v>
      </c>
      <c r="H226" t="str">
        <f t="shared" si="46"/>
        <v>whr.CreateGame(players["Zagler"][0], players["Luigibrawl"][0], WHResult.Player1Win, 527);</v>
      </c>
      <c r="I226" t="str">
        <f t="shared" si="47"/>
        <v/>
      </c>
      <c r="J226" t="str">
        <f t="shared" si="48"/>
        <v/>
      </c>
      <c r="K226" t="str">
        <f t="shared" si="49"/>
        <v/>
      </c>
      <c r="L226" t="str">
        <f t="shared" si="50"/>
        <v/>
      </c>
      <c r="M226" t="str">
        <f t="shared" si="51"/>
        <v/>
      </c>
      <c r="N226" t="str">
        <f t="shared" si="52"/>
        <v/>
      </c>
      <c r="O226" t="str">
        <f t="shared" si="53"/>
        <v>// Boo v Dry Bones '20 Phase 2</v>
      </c>
      <c r="P226" t="str">
        <f t="shared" si="54"/>
        <v xml:space="preserve">players["Zagler"][1]++; players["Luigibrawl"][2]++; </v>
      </c>
      <c r="Q226" t="str">
        <f t="shared" si="55"/>
        <v>players["Zagler"][3] = players["Zagler"][3] + 1;</v>
      </c>
      <c r="R226" t="str">
        <f t="shared" si="56"/>
        <v>players["Luigibrawl"][3] = players["Luigibrawl"][3] + 0;</v>
      </c>
      <c r="S226" t="str">
        <f t="shared" si="57"/>
        <v>players["Zagler"][4] = players["Zagler"][4] + 0;</v>
      </c>
      <c r="T226" t="str">
        <f t="shared" si="58"/>
        <v>players["Luigibrawl"][4] = players["Luigibrawl"][4] + 1;</v>
      </c>
      <c r="U226" t="str">
        <f t="shared" si="59"/>
        <v>// Boo v Dry Bones '20 Phase 2</v>
      </c>
    </row>
    <row r="227" spans="1:21" x14ac:dyDescent="0.25">
      <c r="A227" s="2">
        <v>44156</v>
      </c>
      <c r="B227">
        <f t="shared" si="45"/>
        <v>527</v>
      </c>
      <c r="C227" s="1" t="s">
        <v>21</v>
      </c>
      <c r="D227" s="1" t="s">
        <v>35</v>
      </c>
      <c r="E227" s="3" t="s">
        <v>87</v>
      </c>
      <c r="F227" t="s">
        <v>84</v>
      </c>
      <c r="G227" t="s">
        <v>88</v>
      </c>
      <c r="H227" t="str">
        <f t="shared" si="46"/>
        <v>whr.CreateGame(players["ImSpiker"][0], players["Ajmo1025"][0], WHResult.Player1Win, 527);</v>
      </c>
      <c r="I227" t="str">
        <f t="shared" si="47"/>
        <v/>
      </c>
      <c r="J227" t="str">
        <f t="shared" si="48"/>
        <v/>
      </c>
      <c r="K227" t="str">
        <f t="shared" si="49"/>
        <v/>
      </c>
      <c r="L227" t="str">
        <f t="shared" si="50"/>
        <v/>
      </c>
      <c r="M227" t="str">
        <f t="shared" si="51"/>
        <v/>
      </c>
      <c r="N227" t="str">
        <f t="shared" si="52"/>
        <v/>
      </c>
      <c r="O227" t="str">
        <f t="shared" si="53"/>
        <v>// Boo v Dry Bones '20 Phase 2</v>
      </c>
      <c r="P227" t="str">
        <f t="shared" si="54"/>
        <v xml:space="preserve">players["ImSpiker"][1]++; players["Ajmo1025"][2]++; </v>
      </c>
      <c r="Q227" t="str">
        <f t="shared" si="55"/>
        <v>players["ImSpiker"][3] = players["ImSpiker"][3] + 1;</v>
      </c>
      <c r="R227" t="str">
        <f t="shared" si="56"/>
        <v>players["Ajmo1025"][3] = players["Ajmo1025"][3] + 0;</v>
      </c>
      <c r="S227" t="str">
        <f t="shared" si="57"/>
        <v>players["ImSpiker"][4] = players["ImSpiker"][4] + 0;</v>
      </c>
      <c r="T227" t="str">
        <f t="shared" si="58"/>
        <v>players["Ajmo1025"][4] = players["Ajmo1025"][4] + 1;</v>
      </c>
      <c r="U227" t="str">
        <f t="shared" si="59"/>
        <v>// Boo v Dry Bones '20 Phase 2</v>
      </c>
    </row>
    <row r="228" spans="1:21" x14ac:dyDescent="0.25">
      <c r="A228" s="2">
        <v>44156</v>
      </c>
      <c r="B228">
        <f t="shared" si="45"/>
        <v>527</v>
      </c>
      <c r="C228" s="1" t="s">
        <v>21</v>
      </c>
      <c r="D228" s="1" t="s">
        <v>63</v>
      </c>
      <c r="E228" s="3" t="s">
        <v>87</v>
      </c>
      <c r="F228" t="s">
        <v>84</v>
      </c>
      <c r="G228" t="s">
        <v>88</v>
      </c>
      <c r="H228" t="str">
        <f t="shared" si="46"/>
        <v>whr.CreateGame(players["ImSpiker"][0], players["Luigibrawl"][0], WHResult.Player1Win, 527);</v>
      </c>
      <c r="I228" t="str">
        <f t="shared" si="47"/>
        <v/>
      </c>
      <c r="J228" t="str">
        <f t="shared" si="48"/>
        <v/>
      </c>
      <c r="K228" t="str">
        <f t="shared" si="49"/>
        <v/>
      </c>
      <c r="L228" t="str">
        <f t="shared" si="50"/>
        <v/>
      </c>
      <c r="M228" t="str">
        <f t="shared" si="51"/>
        <v/>
      </c>
      <c r="N228" t="str">
        <f t="shared" si="52"/>
        <v/>
      </c>
      <c r="O228" t="str">
        <f t="shared" si="53"/>
        <v>// Boo v Dry Bones '20 Phase 2</v>
      </c>
      <c r="P228" t="str">
        <f t="shared" si="54"/>
        <v xml:space="preserve">players["ImSpiker"][1]++; players["Luigibrawl"][2]++; </v>
      </c>
      <c r="Q228" t="str">
        <f t="shared" si="55"/>
        <v>players["ImSpiker"][3] = players["ImSpiker"][3] + 1;</v>
      </c>
      <c r="R228" t="str">
        <f t="shared" si="56"/>
        <v>players["Luigibrawl"][3] = players["Luigibrawl"][3] + 0;</v>
      </c>
      <c r="S228" t="str">
        <f t="shared" si="57"/>
        <v>players["ImSpiker"][4] = players["ImSpiker"][4] + 0;</v>
      </c>
      <c r="T228" t="str">
        <f t="shared" si="58"/>
        <v>players["Luigibrawl"][4] = players["Luigibrawl"][4] + 1;</v>
      </c>
      <c r="U228" t="str">
        <f t="shared" si="59"/>
        <v>// Boo v Dry Bones '20 Phase 2</v>
      </c>
    </row>
    <row r="229" spans="1:21" x14ac:dyDescent="0.25">
      <c r="A229" s="2">
        <v>44156</v>
      </c>
      <c r="B229">
        <f t="shared" si="45"/>
        <v>527</v>
      </c>
      <c r="C229" s="1" t="s">
        <v>80</v>
      </c>
      <c r="D229" s="1" t="s">
        <v>35</v>
      </c>
      <c r="E229" s="3" t="s">
        <v>87</v>
      </c>
      <c r="F229" t="s">
        <v>84</v>
      </c>
      <c r="G229" t="s">
        <v>88</v>
      </c>
      <c r="H229" t="str">
        <f t="shared" si="46"/>
        <v>whr.CreateGame(players["Zagler"][0], players["Ajmo1025"][0], WHResult.Player1Win, 527);</v>
      </c>
      <c r="I229" t="str">
        <f t="shared" si="47"/>
        <v/>
      </c>
      <c r="J229" t="str">
        <f t="shared" si="48"/>
        <v/>
      </c>
      <c r="K229" t="str">
        <f t="shared" si="49"/>
        <v/>
      </c>
      <c r="L229" t="str">
        <f t="shared" si="50"/>
        <v/>
      </c>
      <c r="M229" t="str">
        <f t="shared" si="51"/>
        <v/>
      </c>
      <c r="N229" t="str">
        <f t="shared" si="52"/>
        <v/>
      </c>
      <c r="O229" t="str">
        <f t="shared" si="53"/>
        <v>// Boo v Dry Bones '20 Phase 2</v>
      </c>
      <c r="P229" t="str">
        <f t="shared" si="54"/>
        <v xml:space="preserve">players["Zagler"][1]++; players["Ajmo1025"][2]++; </v>
      </c>
      <c r="Q229" t="str">
        <f t="shared" si="55"/>
        <v>players["Zagler"][3] = players["Zagler"][3] + 1;</v>
      </c>
      <c r="R229" t="str">
        <f t="shared" si="56"/>
        <v>players["Ajmo1025"][3] = players["Ajmo1025"][3] + 0;</v>
      </c>
      <c r="S229" t="str">
        <f t="shared" si="57"/>
        <v>players["Zagler"][4] = players["Zagler"][4] + 0;</v>
      </c>
      <c r="T229" t="str">
        <f t="shared" si="58"/>
        <v>players["Ajmo1025"][4] = players["Ajmo1025"][4] + 1;</v>
      </c>
      <c r="U229" t="str">
        <f t="shared" si="59"/>
        <v>// Boo v Dry Bones '20 Phase 2</v>
      </c>
    </row>
    <row r="230" spans="1:21" x14ac:dyDescent="0.25">
      <c r="A230" s="2">
        <v>44156</v>
      </c>
      <c r="B230">
        <f t="shared" si="45"/>
        <v>527</v>
      </c>
      <c r="C230" s="1" t="s">
        <v>21</v>
      </c>
      <c r="D230" s="1" t="s">
        <v>63</v>
      </c>
      <c r="E230" s="3" t="s">
        <v>87</v>
      </c>
      <c r="F230" t="s">
        <v>84</v>
      </c>
      <c r="G230" t="s">
        <v>88</v>
      </c>
      <c r="H230" t="str">
        <f t="shared" si="46"/>
        <v>whr.CreateGame(players["ImSpiker"][0], players["Luigibrawl"][0], WHResult.Player1Win, 527);</v>
      </c>
      <c r="I230" t="str">
        <f t="shared" si="47"/>
        <v/>
      </c>
      <c r="J230" t="str">
        <f t="shared" si="48"/>
        <v/>
      </c>
      <c r="K230" t="str">
        <f t="shared" si="49"/>
        <v/>
      </c>
      <c r="L230" t="str">
        <f t="shared" si="50"/>
        <v/>
      </c>
      <c r="M230" t="str">
        <f t="shared" si="51"/>
        <v/>
      </c>
      <c r="N230" t="str">
        <f t="shared" si="52"/>
        <v/>
      </c>
      <c r="O230" t="str">
        <f t="shared" si="53"/>
        <v>// Boo v Dry Bones '20 Phase 2</v>
      </c>
      <c r="P230" t="str">
        <f t="shared" si="54"/>
        <v xml:space="preserve">players["ImSpiker"][1]++; players["Luigibrawl"][2]++; </v>
      </c>
      <c r="Q230" t="str">
        <f t="shared" si="55"/>
        <v>players["ImSpiker"][3] = players["ImSpiker"][3] + 1;</v>
      </c>
      <c r="R230" t="str">
        <f t="shared" si="56"/>
        <v>players["Luigibrawl"][3] = players["Luigibrawl"][3] + 0;</v>
      </c>
      <c r="S230" t="str">
        <f t="shared" si="57"/>
        <v>players["ImSpiker"][4] = players["ImSpiker"][4] + 0;</v>
      </c>
      <c r="T230" t="str">
        <f t="shared" si="58"/>
        <v>players["Luigibrawl"][4] = players["Luigibrawl"][4] + 1;</v>
      </c>
      <c r="U230" t="str">
        <f t="shared" si="59"/>
        <v>// Boo v Dry Bones '20 Phase 2</v>
      </c>
    </row>
    <row r="231" spans="1:21" x14ac:dyDescent="0.25">
      <c r="A231" s="2">
        <v>44156</v>
      </c>
      <c r="B231">
        <f t="shared" si="45"/>
        <v>527</v>
      </c>
      <c r="C231" s="1" t="s">
        <v>80</v>
      </c>
      <c r="D231" s="1" t="s">
        <v>35</v>
      </c>
      <c r="E231" s="3" t="s">
        <v>87</v>
      </c>
      <c r="F231" t="s">
        <v>84</v>
      </c>
      <c r="G231" t="s">
        <v>88</v>
      </c>
      <c r="H231" t="str">
        <f t="shared" si="46"/>
        <v>whr.CreateGame(players["Zagler"][0], players["Ajmo1025"][0], WHResult.Player1Win, 527);</v>
      </c>
      <c r="I231" t="str">
        <f t="shared" si="47"/>
        <v/>
      </c>
      <c r="J231" t="str">
        <f t="shared" si="48"/>
        <v/>
      </c>
      <c r="K231" t="str">
        <f t="shared" si="49"/>
        <v/>
      </c>
      <c r="L231" t="str">
        <f t="shared" si="50"/>
        <v/>
      </c>
      <c r="M231" t="str">
        <f t="shared" si="51"/>
        <v/>
      </c>
      <c r="N231" t="str">
        <f t="shared" si="52"/>
        <v/>
      </c>
      <c r="O231" t="str">
        <f t="shared" si="53"/>
        <v>// Boo v Dry Bones '20 Phase 2</v>
      </c>
      <c r="P231" t="str">
        <f t="shared" si="54"/>
        <v xml:space="preserve">players["Zagler"][1]++; players["Ajmo1025"][2]++; </v>
      </c>
      <c r="Q231" t="str">
        <f t="shared" si="55"/>
        <v>players["Zagler"][3] = players["Zagler"][3] + 1;</v>
      </c>
      <c r="R231" t="str">
        <f t="shared" si="56"/>
        <v>players["Ajmo1025"][3] = players["Ajmo1025"][3] + 0;</v>
      </c>
      <c r="S231" t="str">
        <f t="shared" si="57"/>
        <v>players["Zagler"][4] = players["Zagler"][4] + 0;</v>
      </c>
      <c r="T231" t="str">
        <f t="shared" si="58"/>
        <v>players["Ajmo1025"][4] = players["Ajmo1025"][4] + 1;</v>
      </c>
      <c r="U231" t="str">
        <f t="shared" si="59"/>
        <v>// Boo v Dry Bones '20 Phase 2</v>
      </c>
    </row>
    <row r="232" spans="1:21" x14ac:dyDescent="0.25">
      <c r="A232" s="2">
        <v>44156</v>
      </c>
      <c r="B232">
        <f t="shared" si="45"/>
        <v>527</v>
      </c>
      <c r="C232" s="1" t="s">
        <v>54</v>
      </c>
      <c r="D232" s="1" t="s">
        <v>79</v>
      </c>
      <c r="E232" s="3" t="s">
        <v>87</v>
      </c>
      <c r="F232" t="s">
        <v>84</v>
      </c>
      <c r="G232" t="s">
        <v>88</v>
      </c>
      <c r="H232" t="str">
        <f t="shared" si="46"/>
        <v>whr.CreateGame(players["Timely Yor"][0], players["XanderG"][0], WHResult.Player1Win, 527);</v>
      </c>
      <c r="I232" t="str">
        <f t="shared" si="47"/>
        <v/>
      </c>
      <c r="J232" t="str">
        <f t="shared" si="48"/>
        <v/>
      </c>
      <c r="K232" t="str">
        <f t="shared" si="49"/>
        <v/>
      </c>
      <c r="L232" t="str">
        <f t="shared" si="50"/>
        <v/>
      </c>
      <c r="M232" t="str">
        <f t="shared" si="51"/>
        <v/>
      </c>
      <c r="N232" t="str">
        <f t="shared" si="52"/>
        <v/>
      </c>
      <c r="O232" t="str">
        <f t="shared" si="53"/>
        <v>// Boo v Dry Bones '20 Phase 2</v>
      </c>
      <c r="P232" t="str">
        <f t="shared" si="54"/>
        <v xml:space="preserve">players["Timely Yor"][1]++; players["XanderG"][2]++; </v>
      </c>
      <c r="Q232" t="str">
        <f t="shared" si="55"/>
        <v>players["Timely Yor"][3] = players["Timely Yor"][3] + 1;</v>
      </c>
      <c r="R232" t="str">
        <f t="shared" si="56"/>
        <v>players["XanderG"][3] = players["XanderG"][3] + 0;</v>
      </c>
      <c r="S232" t="str">
        <f t="shared" si="57"/>
        <v>players["Timely Yor"][4] = players["Timely Yor"][4] + 0;</v>
      </c>
      <c r="T232" t="str">
        <f t="shared" si="58"/>
        <v>players["XanderG"][4] = players["XanderG"][4] + 1;</v>
      </c>
      <c r="U232" t="str">
        <f t="shared" si="59"/>
        <v>// Boo v Dry Bones '20 Phase 2</v>
      </c>
    </row>
    <row r="233" spans="1:21" x14ac:dyDescent="0.25">
      <c r="A233" s="2">
        <v>44156</v>
      </c>
      <c r="B233">
        <f t="shared" si="45"/>
        <v>527</v>
      </c>
      <c r="C233" s="1" t="s">
        <v>86</v>
      </c>
      <c r="D233" s="1" t="s">
        <v>70</v>
      </c>
      <c r="E233" s="3" t="s">
        <v>87</v>
      </c>
      <c r="F233" t="s">
        <v>84</v>
      </c>
      <c r="G233" t="s">
        <v>88</v>
      </c>
      <c r="H233" t="str">
        <f t="shared" si="46"/>
        <v>whr.CreateGame(players["17th Sirius"][0], players["Agent A"][0], WHResult.Player1Win, 527);</v>
      </c>
      <c r="I233" t="str">
        <f t="shared" si="47"/>
        <v/>
      </c>
      <c r="J233" t="str">
        <f t="shared" si="48"/>
        <v/>
      </c>
      <c r="K233" t="str">
        <f t="shared" si="49"/>
        <v/>
      </c>
      <c r="L233" t="str">
        <f t="shared" si="50"/>
        <v/>
      </c>
      <c r="M233" t="str">
        <f t="shared" si="51"/>
        <v/>
      </c>
      <c r="N233" t="str">
        <f t="shared" si="52"/>
        <v/>
      </c>
      <c r="O233" t="str">
        <f t="shared" si="53"/>
        <v>// Boo v Dry Bones '20 Phase 2</v>
      </c>
      <c r="P233" t="str">
        <f t="shared" si="54"/>
        <v xml:space="preserve">players["17th Sirius"][1]++; players["Agent A"][2]++; </v>
      </c>
      <c r="Q233" t="str">
        <f t="shared" si="55"/>
        <v>players["17th Sirius"][3] = players["17th Sirius"][3] + 1;</v>
      </c>
      <c r="R233" t="str">
        <f t="shared" si="56"/>
        <v>players["Agent A"][3] = players["Agent A"][3] + 0;</v>
      </c>
      <c r="S233" t="str">
        <f t="shared" si="57"/>
        <v>players["17th Sirius"][4] = players["17th Sirius"][4] + 0;</v>
      </c>
      <c r="T233" t="str">
        <f t="shared" si="58"/>
        <v>players["Agent A"][4] = players["Agent A"][4] + 1;</v>
      </c>
      <c r="U233" t="str">
        <f t="shared" si="59"/>
        <v>// Boo v Dry Bones '20 Phase 2</v>
      </c>
    </row>
    <row r="234" spans="1:21" x14ac:dyDescent="0.25">
      <c r="A234" s="2">
        <v>44156</v>
      </c>
      <c r="B234">
        <f t="shared" si="45"/>
        <v>527</v>
      </c>
      <c r="C234" s="1" t="s">
        <v>54</v>
      </c>
      <c r="D234" s="1" t="s">
        <v>86</v>
      </c>
      <c r="E234" s="3" t="s">
        <v>87</v>
      </c>
      <c r="F234" t="s">
        <v>84</v>
      </c>
      <c r="G234" t="s">
        <v>88</v>
      </c>
      <c r="H234" t="str">
        <f t="shared" si="46"/>
        <v>whr.CreateGame(players["Timely Yor"][0], players["17th Sirius"][0], WHResult.Player1Win, 527);</v>
      </c>
      <c r="I234" t="str">
        <f t="shared" si="47"/>
        <v/>
      </c>
      <c r="J234" t="str">
        <f t="shared" si="48"/>
        <v/>
      </c>
      <c r="K234" t="str">
        <f t="shared" si="49"/>
        <v/>
      </c>
      <c r="L234" t="str">
        <f t="shared" si="50"/>
        <v/>
      </c>
      <c r="M234" t="str">
        <f t="shared" si="51"/>
        <v/>
      </c>
      <c r="N234" t="str">
        <f t="shared" si="52"/>
        <v/>
      </c>
      <c r="O234" t="str">
        <f t="shared" si="53"/>
        <v>// Boo v Dry Bones '20 Phase 2</v>
      </c>
      <c r="P234" t="str">
        <f t="shared" si="54"/>
        <v xml:space="preserve">players["Timely Yor"][1]++; players["17th Sirius"][2]++; </v>
      </c>
      <c r="Q234" t="str">
        <f t="shared" si="55"/>
        <v>players["Timely Yor"][3] = players["Timely Yor"][3] + 1;</v>
      </c>
      <c r="R234" t="str">
        <f t="shared" si="56"/>
        <v>players["17th Sirius"][3] = players["17th Sirius"][3] + 0;</v>
      </c>
      <c r="S234" t="str">
        <f t="shared" si="57"/>
        <v>players["Timely Yor"][4] = players["Timely Yor"][4] + 0;</v>
      </c>
      <c r="T234" t="str">
        <f t="shared" si="58"/>
        <v>players["17th Sirius"][4] = players["17th Sirius"][4] + 1;</v>
      </c>
      <c r="U234" t="str">
        <f t="shared" si="59"/>
        <v>// Boo v Dry Bones '20 Phase 2</v>
      </c>
    </row>
    <row r="235" spans="1:21" x14ac:dyDescent="0.25">
      <c r="A235" s="2">
        <v>44156</v>
      </c>
      <c r="B235">
        <f t="shared" si="45"/>
        <v>527</v>
      </c>
      <c r="C235" s="1" t="s">
        <v>70</v>
      </c>
      <c r="D235" s="1" t="s">
        <v>79</v>
      </c>
      <c r="E235" s="3" t="s">
        <v>87</v>
      </c>
      <c r="F235" t="s">
        <v>84</v>
      </c>
      <c r="G235" t="s">
        <v>88</v>
      </c>
      <c r="H235" t="str">
        <f t="shared" si="46"/>
        <v>whr.CreateGame(players["Agent A"][0], players["XanderG"][0], WHResult.Player1Win, 527);</v>
      </c>
      <c r="I235" t="str">
        <f t="shared" si="47"/>
        <v/>
      </c>
      <c r="J235" t="str">
        <f t="shared" si="48"/>
        <v/>
      </c>
      <c r="K235" t="str">
        <f t="shared" si="49"/>
        <v/>
      </c>
      <c r="L235" t="str">
        <f t="shared" si="50"/>
        <v/>
      </c>
      <c r="M235" t="str">
        <f t="shared" si="51"/>
        <v/>
      </c>
      <c r="N235" t="str">
        <f t="shared" si="52"/>
        <v/>
      </c>
      <c r="O235" t="str">
        <f t="shared" si="53"/>
        <v>// Boo v Dry Bones '20 Phase 2</v>
      </c>
      <c r="P235" t="str">
        <f t="shared" si="54"/>
        <v xml:space="preserve">players["Agent A"][1]++; players["XanderG"][2]++; </v>
      </c>
      <c r="Q235" t="str">
        <f t="shared" si="55"/>
        <v>players["Agent A"][3] = players["Agent A"][3] + 1;</v>
      </c>
      <c r="R235" t="str">
        <f t="shared" si="56"/>
        <v>players["XanderG"][3] = players["XanderG"][3] + 0;</v>
      </c>
      <c r="S235" t="str">
        <f t="shared" si="57"/>
        <v>players["Agent A"][4] = players["Agent A"][4] + 0;</v>
      </c>
      <c r="T235" t="str">
        <f t="shared" si="58"/>
        <v>players["XanderG"][4] = players["XanderG"][4] + 1;</v>
      </c>
      <c r="U235" t="str">
        <f t="shared" si="59"/>
        <v>// Boo v Dry Bones '20 Phase 2</v>
      </c>
    </row>
    <row r="236" spans="1:21" x14ac:dyDescent="0.25">
      <c r="A236" s="2">
        <v>44156</v>
      </c>
      <c r="B236">
        <f t="shared" si="45"/>
        <v>527</v>
      </c>
      <c r="C236" s="1" t="s">
        <v>54</v>
      </c>
      <c r="D236" s="1" t="s">
        <v>86</v>
      </c>
      <c r="E236" s="3" t="s">
        <v>87</v>
      </c>
      <c r="F236" t="s">
        <v>84</v>
      </c>
      <c r="G236" t="s">
        <v>88</v>
      </c>
      <c r="H236" t="str">
        <f t="shared" si="46"/>
        <v>whr.CreateGame(players["Timely Yor"][0], players["17th Sirius"][0], WHResult.Player1Win, 527);</v>
      </c>
      <c r="I236" t="str">
        <f t="shared" si="47"/>
        <v/>
      </c>
      <c r="J236" t="str">
        <f t="shared" si="48"/>
        <v/>
      </c>
      <c r="K236" t="str">
        <f t="shared" si="49"/>
        <v/>
      </c>
      <c r="L236" t="str">
        <f t="shared" si="50"/>
        <v/>
      </c>
      <c r="M236" t="str">
        <f t="shared" si="51"/>
        <v/>
      </c>
      <c r="N236" t="str">
        <f t="shared" si="52"/>
        <v/>
      </c>
      <c r="O236" t="str">
        <f t="shared" si="53"/>
        <v>// Boo v Dry Bones '20 Phase 2</v>
      </c>
      <c r="P236" t="str">
        <f t="shared" si="54"/>
        <v xml:space="preserve">players["Timely Yor"][1]++; players["17th Sirius"][2]++; </v>
      </c>
      <c r="Q236" t="str">
        <f t="shared" si="55"/>
        <v>players["Timely Yor"][3] = players["Timely Yor"][3] + 1;</v>
      </c>
      <c r="R236" t="str">
        <f t="shared" si="56"/>
        <v>players["17th Sirius"][3] = players["17th Sirius"][3] + 0;</v>
      </c>
      <c r="S236" t="str">
        <f t="shared" si="57"/>
        <v>players["Timely Yor"][4] = players["Timely Yor"][4] + 0;</v>
      </c>
      <c r="T236" t="str">
        <f t="shared" si="58"/>
        <v>players["17th Sirius"][4] = players["17th Sirius"][4] + 1;</v>
      </c>
      <c r="U236" t="str">
        <f t="shared" si="59"/>
        <v>// Boo v Dry Bones '20 Phase 2</v>
      </c>
    </row>
    <row r="237" spans="1:21" x14ac:dyDescent="0.25">
      <c r="A237" s="2">
        <v>44156</v>
      </c>
      <c r="B237">
        <f t="shared" si="45"/>
        <v>527</v>
      </c>
      <c r="C237" s="1" t="s">
        <v>70</v>
      </c>
      <c r="D237" s="1" t="s">
        <v>79</v>
      </c>
      <c r="E237" s="3" t="s">
        <v>87</v>
      </c>
      <c r="F237" t="s">
        <v>84</v>
      </c>
      <c r="G237" t="s">
        <v>88</v>
      </c>
      <c r="H237" t="str">
        <f t="shared" si="46"/>
        <v>whr.CreateGame(players["Agent A"][0], players["XanderG"][0], WHResult.Player1Win, 527);</v>
      </c>
      <c r="I237" t="str">
        <f t="shared" si="47"/>
        <v/>
      </c>
      <c r="J237" t="str">
        <f t="shared" si="48"/>
        <v/>
      </c>
      <c r="K237" t="str">
        <f t="shared" si="49"/>
        <v/>
      </c>
      <c r="L237" t="str">
        <f t="shared" si="50"/>
        <v/>
      </c>
      <c r="M237" t="str">
        <f t="shared" si="51"/>
        <v/>
      </c>
      <c r="N237" t="str">
        <f t="shared" si="52"/>
        <v/>
      </c>
      <c r="O237" t="str">
        <f t="shared" si="53"/>
        <v>// Boo v Dry Bones '20 Phase 2</v>
      </c>
      <c r="P237" t="str">
        <f t="shared" si="54"/>
        <v xml:space="preserve">players["Agent A"][1]++; players["XanderG"][2]++; </v>
      </c>
      <c r="Q237" t="str">
        <f t="shared" si="55"/>
        <v>players["Agent A"][3] = players["Agent A"][3] + 1;</v>
      </c>
      <c r="R237" t="str">
        <f t="shared" si="56"/>
        <v>players["XanderG"][3] = players["XanderG"][3] + 0;</v>
      </c>
      <c r="S237" t="str">
        <f t="shared" si="57"/>
        <v>players["Agent A"][4] = players["Agent A"][4] + 0;</v>
      </c>
      <c r="T237" t="str">
        <f t="shared" si="58"/>
        <v>players["XanderG"][4] = players["XanderG"][4] + 1;</v>
      </c>
      <c r="U237" t="str">
        <f t="shared" si="59"/>
        <v>// Boo v Dry Bones '20 Phase 2</v>
      </c>
    </row>
    <row r="238" spans="1:21" x14ac:dyDescent="0.25">
      <c r="A238" s="2">
        <v>44157</v>
      </c>
      <c r="B238">
        <f t="shared" si="45"/>
        <v>528</v>
      </c>
      <c r="C238" s="1" t="s">
        <v>80</v>
      </c>
      <c r="D238" s="1" t="s">
        <v>63</v>
      </c>
      <c r="E238" s="3" t="s">
        <v>46</v>
      </c>
      <c r="F238" t="s">
        <v>84</v>
      </c>
      <c r="G238" t="s">
        <v>89</v>
      </c>
      <c r="H238" t="str">
        <f t="shared" si="46"/>
        <v>whr.CreateGame(players["Zagler"][0], players["Luigibrawl"][0], WHResult.Player1Win, 528);</v>
      </c>
      <c r="I238" t="str">
        <f t="shared" si="47"/>
        <v>whr.CreateGame(players["Zagler"][0], players["Luigibrawl"][0], WHResult.Player2Win, 528);</v>
      </c>
      <c r="J238" t="str">
        <f t="shared" si="48"/>
        <v>whr.CreateGame(players["Zagler"][0], players["Luigibrawl"][0], WHResult.Player1Win, 528);</v>
      </c>
      <c r="K238" t="str">
        <f t="shared" si="49"/>
        <v/>
      </c>
      <c r="L238" t="str">
        <f t="shared" si="50"/>
        <v>whr.CreateGame(players["Zagler"][0], players["Luigibrawl"][0], WHResult.Player1Win, 528);</v>
      </c>
      <c r="M238" t="str">
        <f t="shared" si="51"/>
        <v/>
      </c>
      <c r="N238" t="str">
        <f t="shared" si="52"/>
        <v>whr.CreateGame(players["Zagler"][0], players["Luigibrawl"][0], WHResult.Player1Win, 528);</v>
      </c>
      <c r="O238" t="str">
        <f t="shared" si="53"/>
        <v>// Boo v Dry Bones '20 Phase 3</v>
      </c>
      <c r="P238" t="str">
        <f t="shared" si="54"/>
        <v xml:space="preserve">players["Zagler"][1]++; players["Luigibrawl"][2]++; </v>
      </c>
      <c r="Q238" t="str">
        <f t="shared" si="55"/>
        <v>players["Zagler"][3] = players["Zagler"][3] + 4;</v>
      </c>
      <c r="R238" t="str">
        <f t="shared" si="56"/>
        <v>players["Luigibrawl"][3] = players["Luigibrawl"][3] + 1;</v>
      </c>
      <c r="S238" t="str">
        <f t="shared" si="57"/>
        <v>players["Zagler"][4] = players["Zagler"][4] + 1;</v>
      </c>
      <c r="T238" t="str">
        <f t="shared" si="58"/>
        <v>players["Luigibrawl"][4] = players["Luigibrawl"][4] + 4;</v>
      </c>
      <c r="U238" t="str">
        <f t="shared" si="59"/>
        <v>// Boo v Dry Bones '20 Phase 3</v>
      </c>
    </row>
    <row r="239" spans="1:21" x14ac:dyDescent="0.25">
      <c r="A239" s="2">
        <v>44157</v>
      </c>
      <c r="B239">
        <f t="shared" si="45"/>
        <v>528</v>
      </c>
      <c r="C239" s="1" t="s">
        <v>54</v>
      </c>
      <c r="D239" s="1" t="s">
        <v>21</v>
      </c>
      <c r="E239" s="3" t="s">
        <v>45</v>
      </c>
      <c r="F239" t="s">
        <v>84</v>
      </c>
      <c r="G239" t="s">
        <v>89</v>
      </c>
      <c r="H239" t="str">
        <f t="shared" si="46"/>
        <v>whr.CreateGame(players["Timely Yor"][0], players["ImSpiker"][0], WHResult.Player1Win, 528);</v>
      </c>
      <c r="I239" t="str">
        <f t="shared" si="47"/>
        <v>whr.CreateGame(players["Timely Yor"][0], players["ImSpiker"][0], WHResult.Player2Win, 528);</v>
      </c>
      <c r="J239" t="str">
        <f t="shared" si="48"/>
        <v>whr.CreateGame(players["Timely Yor"][0], players["ImSpiker"][0], WHResult.Player1Win, 528);</v>
      </c>
      <c r="K239" t="str">
        <f t="shared" si="49"/>
        <v>whr.CreateGame(players["Timely Yor"][0], players["ImSpiker"][0], WHResult.Player2Win, 528);</v>
      </c>
      <c r="L239" t="str">
        <f t="shared" si="50"/>
        <v>whr.CreateGame(players["Timely Yor"][0], players["ImSpiker"][0], WHResult.Player1Win, 528);</v>
      </c>
      <c r="M239" t="str">
        <f t="shared" si="51"/>
        <v>whr.CreateGame(players["Timely Yor"][0], players["ImSpiker"][0], WHResult.Player2Win, 528);</v>
      </c>
      <c r="N239" t="str">
        <f t="shared" si="52"/>
        <v>whr.CreateGame(players["Timely Yor"][0], players["ImSpiker"][0], WHResult.Player1Win, 528);</v>
      </c>
      <c r="O239" t="str">
        <f t="shared" si="53"/>
        <v>// Boo v Dry Bones '20 Phase 3</v>
      </c>
      <c r="P239" t="str">
        <f t="shared" si="54"/>
        <v xml:space="preserve">players["Timely Yor"][1]++; players["ImSpiker"][2]++; </v>
      </c>
      <c r="Q239" t="str">
        <f t="shared" si="55"/>
        <v>players["Timely Yor"][3] = players["Timely Yor"][3] + 4;</v>
      </c>
      <c r="R239" t="str">
        <f t="shared" si="56"/>
        <v>players["ImSpiker"][3] = players["ImSpiker"][3] + 3;</v>
      </c>
      <c r="S239" t="str">
        <f t="shared" si="57"/>
        <v>players["Timely Yor"][4] = players["Timely Yor"][4] + 3;</v>
      </c>
      <c r="T239" t="str">
        <f t="shared" si="58"/>
        <v>players["ImSpiker"][4] = players["ImSpiker"][4] + 4;</v>
      </c>
      <c r="U239" t="str">
        <f t="shared" si="59"/>
        <v>// Boo v Dry Bones '20 Phase 3</v>
      </c>
    </row>
    <row r="240" spans="1:21" x14ac:dyDescent="0.25">
      <c r="A240" s="2">
        <v>44157</v>
      </c>
      <c r="B240">
        <f t="shared" si="45"/>
        <v>528</v>
      </c>
      <c r="C240" s="1" t="s">
        <v>35</v>
      </c>
      <c r="D240" s="1" t="s">
        <v>86</v>
      </c>
      <c r="E240" s="3" t="s">
        <v>49</v>
      </c>
      <c r="F240" t="s">
        <v>84</v>
      </c>
      <c r="G240" t="s">
        <v>89</v>
      </c>
      <c r="H240" t="str">
        <f t="shared" si="46"/>
        <v>whr.CreateGame(players["Ajmo1025"][0], players["17th Sirius"][0], WHResult.Player1Win, 528);</v>
      </c>
      <c r="I240" t="str">
        <f t="shared" si="47"/>
        <v>whr.CreateGame(players["Ajmo1025"][0], players["17th Sirius"][0], WHResult.Player2Win, 528);</v>
      </c>
      <c r="J240" t="str">
        <f t="shared" si="48"/>
        <v>whr.CreateGame(players["Ajmo1025"][0], players["17th Sirius"][0], WHResult.Player1Win, 528);</v>
      </c>
      <c r="K240" t="str">
        <f t="shared" si="49"/>
        <v>whr.CreateGame(players["Ajmo1025"][0], players["17th Sirius"][0], WHResult.Player2Win, 528);</v>
      </c>
      <c r="L240" t="str">
        <f t="shared" si="50"/>
        <v>whr.CreateGame(players["Ajmo1025"][0], players["17th Sirius"][0], WHResult.Player1Win, 528);</v>
      </c>
      <c r="M240" t="str">
        <f t="shared" si="51"/>
        <v/>
      </c>
      <c r="N240" t="str">
        <f t="shared" si="52"/>
        <v>whr.CreateGame(players["Ajmo1025"][0], players["17th Sirius"][0], WHResult.Player1Win, 528);</v>
      </c>
      <c r="O240" t="str">
        <f t="shared" si="53"/>
        <v>// Boo v Dry Bones '20 Phase 3</v>
      </c>
      <c r="P240" t="str">
        <f t="shared" si="54"/>
        <v xml:space="preserve">players["Ajmo1025"][1]++; players["17th Sirius"][2]++; </v>
      </c>
      <c r="Q240" t="str">
        <f t="shared" si="55"/>
        <v>players["Ajmo1025"][3] = players["Ajmo1025"][3] + 4;</v>
      </c>
      <c r="R240" t="str">
        <f t="shared" si="56"/>
        <v>players["17th Sirius"][3] = players["17th Sirius"][3] + 2;</v>
      </c>
      <c r="S240" t="str">
        <f t="shared" si="57"/>
        <v>players["Ajmo1025"][4] = players["Ajmo1025"][4] + 2;</v>
      </c>
      <c r="T240" t="str">
        <f t="shared" si="58"/>
        <v>players["17th Sirius"][4] = players["17th Sirius"][4] + 4;</v>
      </c>
      <c r="U240" t="str">
        <f t="shared" si="59"/>
        <v>// Boo v Dry Bones '20 Phase 3</v>
      </c>
    </row>
    <row r="241" spans="1:21" x14ac:dyDescent="0.25">
      <c r="A241" s="2">
        <v>44183</v>
      </c>
      <c r="B241">
        <f t="shared" si="45"/>
        <v>554</v>
      </c>
      <c r="C241" s="1" t="s">
        <v>21</v>
      </c>
      <c r="D241" s="1" t="s">
        <v>80</v>
      </c>
      <c r="E241" s="3" t="s">
        <v>61</v>
      </c>
      <c r="F241" t="s">
        <v>81</v>
      </c>
      <c r="G241" t="s">
        <v>12</v>
      </c>
      <c r="H241" t="str">
        <f t="shared" si="46"/>
        <v>whr.CreateGame(players["ImSpiker"][0], players["Zagler"][0], WHResult.Player1Win, 554);</v>
      </c>
      <c r="I241" t="str">
        <f t="shared" si="47"/>
        <v>whr.CreateGame(players["ImSpiker"][0], players["Zagler"][0], WHResult.Player2Win, 554);</v>
      </c>
      <c r="J241" t="str">
        <f t="shared" si="48"/>
        <v/>
      </c>
      <c r="K241" t="str">
        <f t="shared" si="49"/>
        <v/>
      </c>
      <c r="L241" t="str">
        <f t="shared" si="50"/>
        <v/>
      </c>
      <c r="M241" t="str">
        <f t="shared" si="51"/>
        <v/>
      </c>
      <c r="N241" t="str">
        <f t="shared" si="52"/>
        <v/>
      </c>
      <c r="O241" t="str">
        <f t="shared" si="53"/>
        <v>// Striker of Steel '20 Group Stage</v>
      </c>
      <c r="P241" t="str">
        <f t="shared" si="54"/>
        <v/>
      </c>
      <c r="Q241" t="str">
        <f t="shared" si="55"/>
        <v>players["ImSpiker"][3] = players["ImSpiker"][3] + 1;</v>
      </c>
      <c r="R241" t="str">
        <f t="shared" si="56"/>
        <v>players["Zagler"][3] = players["Zagler"][3] + 1;</v>
      </c>
      <c r="S241" t="str">
        <f t="shared" si="57"/>
        <v>players["ImSpiker"][4] = players["ImSpiker"][4] + 1;</v>
      </c>
      <c r="T241" t="str">
        <f t="shared" si="58"/>
        <v>players["Zagler"][4] = players["Zagler"][4] + 1;</v>
      </c>
      <c r="U241" t="str">
        <f t="shared" si="59"/>
        <v>// Striker of Steel '20 Group Stage</v>
      </c>
    </row>
    <row r="242" spans="1:21" x14ac:dyDescent="0.25">
      <c r="A242" s="2">
        <v>44183</v>
      </c>
      <c r="B242">
        <f t="shared" si="45"/>
        <v>554</v>
      </c>
      <c r="C242" s="1" t="s">
        <v>21</v>
      </c>
      <c r="D242" s="1" t="s">
        <v>35</v>
      </c>
      <c r="E242" s="3" t="s">
        <v>61</v>
      </c>
      <c r="F242" t="s">
        <v>81</v>
      </c>
      <c r="G242" t="s">
        <v>12</v>
      </c>
      <c r="H242" t="str">
        <f t="shared" si="46"/>
        <v>whr.CreateGame(players["ImSpiker"][0], players["Ajmo1025"][0], WHResult.Player1Win, 554);</v>
      </c>
      <c r="I242" t="str">
        <f t="shared" si="47"/>
        <v>whr.CreateGame(players["ImSpiker"][0], players["Ajmo1025"][0], WHResult.Player2Win, 554);</v>
      </c>
      <c r="J242" t="str">
        <f t="shared" si="48"/>
        <v/>
      </c>
      <c r="K242" t="str">
        <f t="shared" si="49"/>
        <v/>
      </c>
      <c r="L242" t="str">
        <f t="shared" si="50"/>
        <v/>
      </c>
      <c r="M242" t="str">
        <f t="shared" si="51"/>
        <v/>
      </c>
      <c r="N242" t="str">
        <f t="shared" si="52"/>
        <v/>
      </c>
      <c r="O242" t="str">
        <f t="shared" si="53"/>
        <v>// Striker of Steel '20 Group Stage</v>
      </c>
      <c r="P242" t="str">
        <f t="shared" si="54"/>
        <v/>
      </c>
      <c r="Q242" t="str">
        <f t="shared" si="55"/>
        <v>players["ImSpiker"][3] = players["ImSpiker"][3] + 1;</v>
      </c>
      <c r="R242" t="str">
        <f t="shared" si="56"/>
        <v>players["Ajmo1025"][3] = players["Ajmo1025"][3] + 1;</v>
      </c>
      <c r="S242" t="str">
        <f t="shared" si="57"/>
        <v>players["ImSpiker"][4] = players["ImSpiker"][4] + 1;</v>
      </c>
      <c r="T242" t="str">
        <f t="shared" si="58"/>
        <v>players["Ajmo1025"][4] = players["Ajmo1025"][4] + 1;</v>
      </c>
      <c r="U242" t="str">
        <f t="shared" si="59"/>
        <v>// Striker of Steel '20 Group Stage</v>
      </c>
    </row>
    <row r="243" spans="1:21" x14ac:dyDescent="0.25">
      <c r="A243" s="2">
        <v>44183</v>
      </c>
      <c r="B243">
        <f t="shared" si="45"/>
        <v>554</v>
      </c>
      <c r="C243" s="1" t="s">
        <v>21</v>
      </c>
      <c r="D243" s="1" t="s">
        <v>63</v>
      </c>
      <c r="E243" s="3" t="s">
        <v>61</v>
      </c>
      <c r="F243" t="s">
        <v>81</v>
      </c>
      <c r="G243" t="s">
        <v>12</v>
      </c>
      <c r="H243" t="str">
        <f t="shared" si="46"/>
        <v>whr.CreateGame(players["ImSpiker"][0], players["Luigibrawl"][0], WHResult.Player1Win, 554);</v>
      </c>
      <c r="I243" t="str">
        <f t="shared" si="47"/>
        <v>whr.CreateGame(players["ImSpiker"][0], players["Luigibrawl"][0], WHResult.Player2Win, 554);</v>
      </c>
      <c r="J243" t="str">
        <f t="shared" si="48"/>
        <v/>
      </c>
      <c r="K243" t="str">
        <f t="shared" si="49"/>
        <v/>
      </c>
      <c r="L243" t="str">
        <f t="shared" si="50"/>
        <v/>
      </c>
      <c r="M243" t="str">
        <f t="shared" si="51"/>
        <v/>
      </c>
      <c r="N243" t="str">
        <f t="shared" si="52"/>
        <v/>
      </c>
      <c r="O243" t="str">
        <f t="shared" si="53"/>
        <v>// Striker of Steel '20 Group Stage</v>
      </c>
      <c r="P243" t="str">
        <f t="shared" si="54"/>
        <v/>
      </c>
      <c r="Q243" t="str">
        <f t="shared" si="55"/>
        <v>players["ImSpiker"][3] = players["ImSpiker"][3] + 1;</v>
      </c>
      <c r="R243" t="str">
        <f t="shared" si="56"/>
        <v>players["Luigibrawl"][3] = players["Luigibrawl"][3] + 1;</v>
      </c>
      <c r="S243" t="str">
        <f t="shared" si="57"/>
        <v>players["ImSpiker"][4] = players["ImSpiker"][4] + 1;</v>
      </c>
      <c r="T243" t="str">
        <f t="shared" si="58"/>
        <v>players["Luigibrawl"][4] = players["Luigibrawl"][4] + 1;</v>
      </c>
      <c r="U243" t="str">
        <f t="shared" si="59"/>
        <v>// Striker of Steel '20 Group Stage</v>
      </c>
    </row>
    <row r="244" spans="1:21" x14ac:dyDescent="0.25">
      <c r="A244" s="2">
        <v>44183</v>
      </c>
      <c r="B244">
        <f t="shared" si="45"/>
        <v>554</v>
      </c>
      <c r="C244" s="1" t="s">
        <v>21</v>
      </c>
      <c r="D244" s="1" t="s">
        <v>70</v>
      </c>
      <c r="E244" s="3" t="s">
        <v>66</v>
      </c>
      <c r="F244" t="s">
        <v>81</v>
      </c>
      <c r="G244" t="s">
        <v>12</v>
      </c>
      <c r="H244" t="str">
        <f t="shared" si="46"/>
        <v>whr.CreateGame(players["ImSpiker"][0], players["Agent A"][0], WHResult.Player1Win, 554);</v>
      </c>
      <c r="I244" t="str">
        <f t="shared" si="47"/>
        <v/>
      </c>
      <c r="J244" t="str">
        <f t="shared" si="48"/>
        <v>whr.CreateGame(players["ImSpiker"][0], players["Agent A"][0], WHResult.Player1Win, 554);</v>
      </c>
      <c r="K244" t="str">
        <f t="shared" si="49"/>
        <v/>
      </c>
      <c r="L244" t="str">
        <f t="shared" si="50"/>
        <v/>
      </c>
      <c r="M244" t="str">
        <f t="shared" si="51"/>
        <v/>
      </c>
      <c r="N244" t="str">
        <f t="shared" si="52"/>
        <v/>
      </c>
      <c r="O244" t="str">
        <f t="shared" si="53"/>
        <v>// Striker of Steel '20 Group Stage</v>
      </c>
      <c r="P244" t="str">
        <f t="shared" si="54"/>
        <v xml:space="preserve">players["ImSpiker"][1]++; players["Agent A"][2]++; </v>
      </c>
      <c r="Q244" t="str">
        <f t="shared" si="55"/>
        <v>players["ImSpiker"][3] = players["ImSpiker"][3] + 2;</v>
      </c>
      <c r="R244" t="str">
        <f t="shared" si="56"/>
        <v>players["Agent A"][3] = players["Agent A"][3] + 0;</v>
      </c>
      <c r="S244" t="str">
        <f t="shared" si="57"/>
        <v>players["ImSpiker"][4] = players["ImSpiker"][4] + 0;</v>
      </c>
      <c r="T244" t="str">
        <f t="shared" si="58"/>
        <v>players["Agent A"][4] = players["Agent A"][4] + 2;</v>
      </c>
      <c r="U244" t="str">
        <f t="shared" si="59"/>
        <v>// Striker of Steel '20 Group Stage</v>
      </c>
    </row>
    <row r="245" spans="1:21" x14ac:dyDescent="0.25">
      <c r="A245" s="2">
        <v>44183</v>
      </c>
      <c r="B245">
        <f t="shared" si="45"/>
        <v>554</v>
      </c>
      <c r="C245" s="1" t="s">
        <v>80</v>
      </c>
      <c r="D245" s="1" t="s">
        <v>35</v>
      </c>
      <c r="E245" s="3" t="s">
        <v>66</v>
      </c>
      <c r="F245" t="s">
        <v>81</v>
      </c>
      <c r="G245" t="s">
        <v>12</v>
      </c>
      <c r="H245" t="str">
        <f t="shared" si="46"/>
        <v>whr.CreateGame(players["Zagler"][0], players["Ajmo1025"][0], WHResult.Player1Win, 554);</v>
      </c>
      <c r="I245" t="str">
        <f t="shared" si="47"/>
        <v/>
      </c>
      <c r="J245" t="str">
        <f t="shared" si="48"/>
        <v>whr.CreateGame(players["Zagler"][0], players["Ajmo1025"][0], WHResult.Player1Win, 554);</v>
      </c>
      <c r="K245" t="str">
        <f t="shared" si="49"/>
        <v/>
      </c>
      <c r="L245" t="str">
        <f t="shared" si="50"/>
        <v/>
      </c>
      <c r="M245" t="str">
        <f t="shared" si="51"/>
        <v/>
      </c>
      <c r="N245" t="str">
        <f t="shared" si="52"/>
        <v/>
      </c>
      <c r="O245" t="str">
        <f t="shared" si="53"/>
        <v>// Striker of Steel '20 Group Stage</v>
      </c>
      <c r="P245" t="str">
        <f t="shared" si="54"/>
        <v xml:space="preserve">players["Zagler"][1]++; players["Ajmo1025"][2]++; </v>
      </c>
      <c r="Q245" t="str">
        <f t="shared" si="55"/>
        <v>players["Zagler"][3] = players["Zagler"][3] + 2;</v>
      </c>
      <c r="R245" t="str">
        <f t="shared" si="56"/>
        <v>players["Ajmo1025"][3] = players["Ajmo1025"][3] + 0;</v>
      </c>
      <c r="S245" t="str">
        <f t="shared" si="57"/>
        <v>players["Zagler"][4] = players["Zagler"][4] + 0;</v>
      </c>
      <c r="T245" t="str">
        <f t="shared" si="58"/>
        <v>players["Ajmo1025"][4] = players["Ajmo1025"][4] + 2;</v>
      </c>
      <c r="U245" t="str">
        <f t="shared" si="59"/>
        <v>// Striker of Steel '20 Group Stage</v>
      </c>
    </row>
    <row r="246" spans="1:21" x14ac:dyDescent="0.25">
      <c r="A246" s="2">
        <v>44183</v>
      </c>
      <c r="B246">
        <f t="shared" si="45"/>
        <v>554</v>
      </c>
      <c r="C246" s="1" t="s">
        <v>80</v>
      </c>
      <c r="D246" s="1" t="s">
        <v>63</v>
      </c>
      <c r="E246" s="3" t="s">
        <v>66</v>
      </c>
      <c r="F246" t="s">
        <v>81</v>
      </c>
      <c r="G246" t="s">
        <v>12</v>
      </c>
      <c r="H246" t="str">
        <f t="shared" si="46"/>
        <v>whr.CreateGame(players["Zagler"][0], players["Luigibrawl"][0], WHResult.Player1Win, 554);</v>
      </c>
      <c r="I246" t="str">
        <f t="shared" si="47"/>
        <v/>
      </c>
      <c r="J246" t="str">
        <f t="shared" si="48"/>
        <v>whr.CreateGame(players["Zagler"][0], players["Luigibrawl"][0], WHResult.Player1Win, 554);</v>
      </c>
      <c r="K246" t="str">
        <f t="shared" si="49"/>
        <v/>
      </c>
      <c r="L246" t="str">
        <f t="shared" si="50"/>
        <v/>
      </c>
      <c r="M246" t="str">
        <f t="shared" si="51"/>
        <v/>
      </c>
      <c r="N246" t="str">
        <f t="shared" si="52"/>
        <v/>
      </c>
      <c r="O246" t="str">
        <f t="shared" si="53"/>
        <v>// Striker of Steel '20 Group Stage</v>
      </c>
      <c r="P246" t="str">
        <f t="shared" si="54"/>
        <v xml:space="preserve">players["Zagler"][1]++; players["Luigibrawl"][2]++; </v>
      </c>
      <c r="Q246" t="str">
        <f t="shared" si="55"/>
        <v>players["Zagler"][3] = players["Zagler"][3] + 2;</v>
      </c>
      <c r="R246" t="str">
        <f t="shared" si="56"/>
        <v>players["Luigibrawl"][3] = players["Luigibrawl"][3] + 0;</v>
      </c>
      <c r="S246" t="str">
        <f t="shared" si="57"/>
        <v>players["Zagler"][4] = players["Zagler"][4] + 0;</v>
      </c>
      <c r="T246" t="str">
        <f t="shared" si="58"/>
        <v>players["Luigibrawl"][4] = players["Luigibrawl"][4] + 2;</v>
      </c>
      <c r="U246" t="str">
        <f t="shared" si="59"/>
        <v>// Striker of Steel '20 Group Stage</v>
      </c>
    </row>
    <row r="247" spans="1:21" x14ac:dyDescent="0.25">
      <c r="A247" s="2">
        <v>44183</v>
      </c>
      <c r="B247">
        <f t="shared" si="45"/>
        <v>554</v>
      </c>
      <c r="C247" s="1" t="s">
        <v>80</v>
      </c>
      <c r="D247" s="1" t="s">
        <v>70</v>
      </c>
      <c r="E247" s="3" t="s">
        <v>66</v>
      </c>
      <c r="F247" t="s">
        <v>81</v>
      </c>
      <c r="G247" t="s">
        <v>12</v>
      </c>
      <c r="H247" t="str">
        <f t="shared" si="46"/>
        <v>whr.CreateGame(players["Zagler"][0], players["Agent A"][0], WHResult.Player1Win, 554);</v>
      </c>
      <c r="I247" t="str">
        <f t="shared" si="47"/>
        <v/>
      </c>
      <c r="J247" t="str">
        <f t="shared" si="48"/>
        <v>whr.CreateGame(players["Zagler"][0], players["Agent A"][0], WHResult.Player1Win, 554);</v>
      </c>
      <c r="K247" t="str">
        <f t="shared" si="49"/>
        <v/>
      </c>
      <c r="L247" t="str">
        <f t="shared" si="50"/>
        <v/>
      </c>
      <c r="M247" t="str">
        <f t="shared" si="51"/>
        <v/>
      </c>
      <c r="N247" t="str">
        <f t="shared" si="52"/>
        <v/>
      </c>
      <c r="O247" t="str">
        <f t="shared" si="53"/>
        <v>// Striker of Steel '20 Group Stage</v>
      </c>
      <c r="P247" t="str">
        <f t="shared" si="54"/>
        <v xml:space="preserve">players["Zagler"][1]++; players["Agent A"][2]++; </v>
      </c>
      <c r="Q247" t="str">
        <f t="shared" si="55"/>
        <v>players["Zagler"][3] = players["Zagler"][3] + 2;</v>
      </c>
      <c r="R247" t="str">
        <f t="shared" si="56"/>
        <v>players["Agent A"][3] = players["Agent A"][3] + 0;</v>
      </c>
      <c r="S247" t="str">
        <f t="shared" si="57"/>
        <v>players["Zagler"][4] = players["Zagler"][4] + 0;</v>
      </c>
      <c r="T247" t="str">
        <f t="shared" si="58"/>
        <v>players["Agent A"][4] = players["Agent A"][4] + 2;</v>
      </c>
      <c r="U247" t="str">
        <f t="shared" si="59"/>
        <v>// Striker of Steel '20 Group Stage</v>
      </c>
    </row>
    <row r="248" spans="1:21" x14ac:dyDescent="0.25">
      <c r="A248" s="2">
        <v>44183</v>
      </c>
      <c r="B248">
        <f t="shared" si="45"/>
        <v>554</v>
      </c>
      <c r="C248" s="1" t="s">
        <v>35</v>
      </c>
      <c r="D248" s="1" t="s">
        <v>63</v>
      </c>
      <c r="E248" s="3" t="s">
        <v>61</v>
      </c>
      <c r="F248" t="s">
        <v>81</v>
      </c>
      <c r="G248" t="s">
        <v>12</v>
      </c>
      <c r="H248" t="str">
        <f t="shared" si="46"/>
        <v>whr.CreateGame(players["Ajmo1025"][0], players["Luigibrawl"][0], WHResult.Player1Win, 554);</v>
      </c>
      <c r="I248" t="str">
        <f t="shared" si="47"/>
        <v>whr.CreateGame(players["Ajmo1025"][0], players["Luigibrawl"][0], WHResult.Player2Win, 554);</v>
      </c>
      <c r="J248" t="str">
        <f t="shared" si="48"/>
        <v/>
      </c>
      <c r="K248" t="str">
        <f t="shared" si="49"/>
        <v/>
      </c>
      <c r="L248" t="str">
        <f t="shared" si="50"/>
        <v/>
      </c>
      <c r="M248" t="str">
        <f t="shared" si="51"/>
        <v/>
      </c>
      <c r="N248" t="str">
        <f t="shared" si="52"/>
        <v/>
      </c>
      <c r="O248" t="str">
        <f t="shared" si="53"/>
        <v>// Striker of Steel '20 Group Stage</v>
      </c>
      <c r="P248" t="str">
        <f t="shared" si="54"/>
        <v/>
      </c>
      <c r="Q248" t="str">
        <f t="shared" si="55"/>
        <v>players["Ajmo1025"][3] = players["Ajmo1025"][3] + 1;</v>
      </c>
      <c r="R248" t="str">
        <f t="shared" si="56"/>
        <v>players["Luigibrawl"][3] = players["Luigibrawl"][3] + 1;</v>
      </c>
      <c r="S248" t="str">
        <f t="shared" si="57"/>
        <v>players["Ajmo1025"][4] = players["Ajmo1025"][4] + 1;</v>
      </c>
      <c r="T248" t="str">
        <f t="shared" si="58"/>
        <v>players["Luigibrawl"][4] = players["Luigibrawl"][4] + 1;</v>
      </c>
      <c r="U248" t="str">
        <f t="shared" si="59"/>
        <v>// Striker of Steel '20 Group Stage</v>
      </c>
    </row>
    <row r="249" spans="1:21" x14ac:dyDescent="0.25">
      <c r="A249" s="2">
        <v>44183</v>
      </c>
      <c r="B249">
        <f t="shared" si="45"/>
        <v>554</v>
      </c>
      <c r="C249" s="1" t="s">
        <v>35</v>
      </c>
      <c r="D249" s="1" t="s">
        <v>70</v>
      </c>
      <c r="E249" s="3" t="s">
        <v>66</v>
      </c>
      <c r="F249" t="s">
        <v>81</v>
      </c>
      <c r="G249" t="s">
        <v>12</v>
      </c>
      <c r="H249" t="str">
        <f t="shared" si="46"/>
        <v>whr.CreateGame(players["Ajmo1025"][0], players["Agent A"][0], WHResult.Player1Win, 554);</v>
      </c>
      <c r="I249" t="str">
        <f t="shared" si="47"/>
        <v/>
      </c>
      <c r="J249" t="str">
        <f t="shared" si="48"/>
        <v>whr.CreateGame(players["Ajmo1025"][0], players["Agent A"][0], WHResult.Player1Win, 554);</v>
      </c>
      <c r="K249" t="str">
        <f t="shared" si="49"/>
        <v/>
      </c>
      <c r="L249" t="str">
        <f t="shared" si="50"/>
        <v/>
      </c>
      <c r="M249" t="str">
        <f t="shared" si="51"/>
        <v/>
      </c>
      <c r="N249" t="str">
        <f t="shared" si="52"/>
        <v/>
      </c>
      <c r="O249" t="str">
        <f t="shared" si="53"/>
        <v>// Striker of Steel '20 Group Stage</v>
      </c>
      <c r="P249" t="str">
        <f t="shared" si="54"/>
        <v xml:space="preserve">players["Ajmo1025"][1]++; players["Agent A"][2]++; </v>
      </c>
      <c r="Q249" t="str">
        <f t="shared" si="55"/>
        <v>players["Ajmo1025"][3] = players["Ajmo1025"][3] + 2;</v>
      </c>
      <c r="R249" t="str">
        <f t="shared" si="56"/>
        <v>players["Agent A"][3] = players["Agent A"][3] + 0;</v>
      </c>
      <c r="S249" t="str">
        <f t="shared" si="57"/>
        <v>players["Ajmo1025"][4] = players["Ajmo1025"][4] + 0;</v>
      </c>
      <c r="T249" t="str">
        <f t="shared" si="58"/>
        <v>players["Agent A"][4] = players["Agent A"][4] + 2;</v>
      </c>
      <c r="U249" t="str">
        <f t="shared" si="59"/>
        <v>// Striker of Steel '20 Group Stage</v>
      </c>
    </row>
    <row r="250" spans="1:21" x14ac:dyDescent="0.25">
      <c r="A250" s="2">
        <v>44183</v>
      </c>
      <c r="B250">
        <f t="shared" si="45"/>
        <v>554</v>
      </c>
      <c r="C250" s="1" t="s">
        <v>70</v>
      </c>
      <c r="D250" s="1" t="s">
        <v>63</v>
      </c>
      <c r="E250" s="3" t="s">
        <v>66</v>
      </c>
      <c r="F250" t="s">
        <v>81</v>
      </c>
      <c r="G250" t="s">
        <v>12</v>
      </c>
      <c r="H250" t="str">
        <f t="shared" si="46"/>
        <v>whr.CreateGame(players["Agent A"][0], players["Luigibrawl"][0], WHResult.Player1Win, 554);</v>
      </c>
      <c r="I250" t="str">
        <f t="shared" si="47"/>
        <v/>
      </c>
      <c r="J250" t="str">
        <f t="shared" si="48"/>
        <v>whr.CreateGame(players["Agent A"][0], players["Luigibrawl"][0], WHResult.Player1Win, 554);</v>
      </c>
      <c r="K250" t="str">
        <f t="shared" si="49"/>
        <v/>
      </c>
      <c r="L250" t="str">
        <f t="shared" si="50"/>
        <v/>
      </c>
      <c r="M250" t="str">
        <f t="shared" si="51"/>
        <v/>
      </c>
      <c r="N250" t="str">
        <f t="shared" si="52"/>
        <v/>
      </c>
      <c r="O250" t="str">
        <f t="shared" si="53"/>
        <v>// Striker of Steel '20 Group Stage</v>
      </c>
      <c r="P250" t="str">
        <f t="shared" si="54"/>
        <v xml:space="preserve">players["Agent A"][1]++; players["Luigibrawl"][2]++; </v>
      </c>
      <c r="Q250" t="str">
        <f t="shared" si="55"/>
        <v>players["Agent A"][3] = players["Agent A"][3] + 2;</v>
      </c>
      <c r="R250" t="str">
        <f t="shared" si="56"/>
        <v>players["Luigibrawl"][3] = players["Luigibrawl"][3] + 0;</v>
      </c>
      <c r="S250" t="str">
        <f t="shared" si="57"/>
        <v>players["Agent A"][4] = players["Agent A"][4] + 0;</v>
      </c>
      <c r="T250" t="str">
        <f t="shared" si="58"/>
        <v>players["Luigibrawl"][4] = players["Luigibrawl"][4] + 2;</v>
      </c>
      <c r="U250" t="str">
        <f t="shared" si="59"/>
        <v>// Striker of Steel '20 Group Stage</v>
      </c>
    </row>
    <row r="251" spans="1:21" x14ac:dyDescent="0.25">
      <c r="A251" s="2">
        <v>44184</v>
      </c>
      <c r="B251">
        <f t="shared" si="45"/>
        <v>555</v>
      </c>
      <c r="C251" s="1" t="s">
        <v>80</v>
      </c>
      <c r="D251" s="1" t="s">
        <v>70</v>
      </c>
      <c r="E251" s="3" t="s">
        <v>41</v>
      </c>
      <c r="F251" t="s">
        <v>81</v>
      </c>
      <c r="G251" t="s">
        <v>82</v>
      </c>
      <c r="H251" t="str">
        <f t="shared" si="46"/>
        <v>whr.CreateGame(players["Zagler"][0], players["Agent A"][0], WHResult.Player1Win, 555);</v>
      </c>
      <c r="I251" t="str">
        <f t="shared" si="47"/>
        <v/>
      </c>
      <c r="J251" t="str">
        <f t="shared" si="48"/>
        <v>whr.CreateGame(players["Zagler"][0], players["Agent A"][0], WHResult.Player1Win, 555);</v>
      </c>
      <c r="K251" t="str">
        <f t="shared" si="49"/>
        <v/>
      </c>
      <c r="L251" t="str">
        <f t="shared" si="50"/>
        <v>whr.CreateGame(players["Zagler"][0], players["Agent A"][0], WHResult.Player1Win, 555);</v>
      </c>
      <c r="M251" t="str">
        <f t="shared" si="51"/>
        <v/>
      </c>
      <c r="N251" t="str">
        <f t="shared" si="52"/>
        <v/>
      </c>
      <c r="O251" t="str">
        <f t="shared" si="53"/>
        <v>// Striker of Steel '20 Semi Finals</v>
      </c>
      <c r="P251" t="str">
        <f t="shared" si="54"/>
        <v xml:space="preserve">players["Zagler"][1]++; players["Agent A"][2]++; </v>
      </c>
      <c r="Q251" t="str">
        <f t="shared" si="55"/>
        <v>players["Zagler"][3] = players["Zagler"][3] + 3;</v>
      </c>
      <c r="R251" t="str">
        <f t="shared" si="56"/>
        <v>players["Agent A"][3] = players["Agent A"][3] + 0;</v>
      </c>
      <c r="S251" t="str">
        <f t="shared" si="57"/>
        <v>players["Zagler"][4] = players["Zagler"][4] + 0;</v>
      </c>
      <c r="T251" t="str">
        <f t="shared" si="58"/>
        <v>players["Agent A"][4] = players["Agent A"][4] + 3;</v>
      </c>
      <c r="U251" t="str">
        <f t="shared" si="59"/>
        <v>// Striker of Steel '20 Semi Finals</v>
      </c>
    </row>
    <row r="252" spans="1:21" x14ac:dyDescent="0.25">
      <c r="A252" s="2">
        <v>44184</v>
      </c>
      <c r="B252">
        <f t="shared" si="45"/>
        <v>555</v>
      </c>
      <c r="C252" s="1" t="s">
        <v>21</v>
      </c>
      <c r="D252" s="1" t="s">
        <v>35</v>
      </c>
      <c r="E252" s="3" t="s">
        <v>41</v>
      </c>
      <c r="F252" t="s">
        <v>81</v>
      </c>
      <c r="G252" t="s">
        <v>82</v>
      </c>
      <c r="H252" t="str">
        <f t="shared" si="46"/>
        <v>whr.CreateGame(players["ImSpiker"][0], players["Ajmo1025"][0], WHResult.Player1Win, 555);</v>
      </c>
      <c r="I252" t="str">
        <f t="shared" si="47"/>
        <v/>
      </c>
      <c r="J252" t="str">
        <f t="shared" si="48"/>
        <v>whr.CreateGame(players["ImSpiker"][0], players["Ajmo1025"][0], WHResult.Player1Win, 555);</v>
      </c>
      <c r="K252" t="str">
        <f t="shared" si="49"/>
        <v/>
      </c>
      <c r="L252" t="str">
        <f t="shared" si="50"/>
        <v>whr.CreateGame(players["ImSpiker"][0], players["Ajmo1025"][0], WHResult.Player1Win, 555);</v>
      </c>
      <c r="M252" t="str">
        <f t="shared" si="51"/>
        <v/>
      </c>
      <c r="N252" t="str">
        <f t="shared" si="52"/>
        <v/>
      </c>
      <c r="O252" t="str">
        <f t="shared" si="53"/>
        <v>// Striker of Steel '20 Semi Finals</v>
      </c>
      <c r="P252" t="str">
        <f t="shared" si="54"/>
        <v xml:space="preserve">players["ImSpiker"][1]++; players["Ajmo1025"][2]++; </v>
      </c>
      <c r="Q252" t="str">
        <f t="shared" si="55"/>
        <v>players["ImSpiker"][3] = players["ImSpiker"][3] + 3;</v>
      </c>
      <c r="R252" t="str">
        <f t="shared" si="56"/>
        <v>players["Ajmo1025"][3] = players["Ajmo1025"][3] + 0;</v>
      </c>
      <c r="S252" t="str">
        <f t="shared" si="57"/>
        <v>players["ImSpiker"][4] = players["ImSpiker"][4] + 0;</v>
      </c>
      <c r="T252" t="str">
        <f t="shared" si="58"/>
        <v>players["Ajmo1025"][4] = players["Ajmo1025"][4] + 3;</v>
      </c>
      <c r="U252" t="str">
        <f t="shared" si="59"/>
        <v>// Striker of Steel '20 Semi Finals</v>
      </c>
    </row>
    <row r="253" spans="1:21" x14ac:dyDescent="0.25">
      <c r="A253" s="2">
        <v>44185</v>
      </c>
      <c r="B253">
        <f t="shared" si="45"/>
        <v>556</v>
      </c>
      <c r="C253" s="1" t="s">
        <v>35</v>
      </c>
      <c r="D253" s="1" t="s">
        <v>70</v>
      </c>
      <c r="E253" s="3" t="s">
        <v>44</v>
      </c>
      <c r="F253" t="s">
        <v>81</v>
      </c>
      <c r="G253" t="s">
        <v>83</v>
      </c>
      <c r="H253" t="str">
        <f t="shared" si="46"/>
        <v>whr.CreateGame(players["Ajmo1025"][0], players["Agent A"][0], WHResult.Player1Win, 556);</v>
      </c>
      <c r="I253" t="str">
        <f t="shared" si="47"/>
        <v>whr.CreateGame(players["Ajmo1025"][0], players["Agent A"][0], WHResult.Player2Win, 556);</v>
      </c>
      <c r="J253" t="str">
        <f t="shared" si="48"/>
        <v>whr.CreateGame(players["Ajmo1025"][0], players["Agent A"][0], WHResult.Player1Win, 556);</v>
      </c>
      <c r="K253" t="str">
        <f t="shared" si="49"/>
        <v/>
      </c>
      <c r="L253" t="str">
        <f t="shared" si="50"/>
        <v>whr.CreateGame(players["Ajmo1025"][0], players["Agent A"][0], WHResult.Player1Win, 556);</v>
      </c>
      <c r="M253" t="str">
        <f t="shared" si="51"/>
        <v/>
      </c>
      <c r="N253" t="str">
        <f t="shared" si="52"/>
        <v/>
      </c>
      <c r="O253" t="str">
        <f t="shared" si="53"/>
        <v>// Striker of Steel '20 Bronze Match</v>
      </c>
      <c r="P253" t="str">
        <f t="shared" si="54"/>
        <v xml:space="preserve">players["Ajmo1025"][1]++; players["Agent A"][2]++; </v>
      </c>
      <c r="Q253" t="str">
        <f t="shared" si="55"/>
        <v>players["Ajmo1025"][3] = players["Ajmo1025"][3] + 3;</v>
      </c>
      <c r="R253" t="str">
        <f t="shared" si="56"/>
        <v>players["Agent A"][3] = players["Agent A"][3] + 1;</v>
      </c>
      <c r="S253" t="str">
        <f t="shared" si="57"/>
        <v>players["Ajmo1025"][4] = players["Ajmo1025"][4] + 1;</v>
      </c>
      <c r="T253" t="str">
        <f t="shared" si="58"/>
        <v>players["Agent A"][4] = players["Agent A"][4] + 3;</v>
      </c>
      <c r="U253" t="str">
        <f t="shared" si="59"/>
        <v>// Striker of Steel '20 Bronze Match</v>
      </c>
    </row>
    <row r="254" spans="1:21" x14ac:dyDescent="0.25">
      <c r="A254" s="2">
        <v>44185</v>
      </c>
      <c r="B254">
        <f t="shared" si="45"/>
        <v>556</v>
      </c>
      <c r="C254" s="1" t="s">
        <v>80</v>
      </c>
      <c r="D254" s="1" t="s">
        <v>21</v>
      </c>
      <c r="E254" s="3" t="s">
        <v>46</v>
      </c>
      <c r="F254" t="s">
        <v>81</v>
      </c>
      <c r="G254" t="s">
        <v>78</v>
      </c>
      <c r="H254" t="str">
        <f t="shared" si="46"/>
        <v>whr.CreateGame(players["Zagler"][0], players["ImSpiker"][0], WHResult.Player1Win, 556);</v>
      </c>
      <c r="I254" t="str">
        <f t="shared" si="47"/>
        <v>whr.CreateGame(players["Zagler"][0], players["ImSpiker"][0], WHResult.Player2Win, 556);</v>
      </c>
      <c r="J254" t="str">
        <f t="shared" si="48"/>
        <v>whr.CreateGame(players["Zagler"][0], players["ImSpiker"][0], WHResult.Player1Win, 556);</v>
      </c>
      <c r="K254" t="str">
        <f t="shared" si="49"/>
        <v/>
      </c>
      <c r="L254" t="str">
        <f t="shared" si="50"/>
        <v>whr.CreateGame(players["Zagler"][0], players["ImSpiker"][0], WHResult.Player1Win, 556);</v>
      </c>
      <c r="M254" t="str">
        <f t="shared" si="51"/>
        <v/>
      </c>
      <c r="N254" t="str">
        <f t="shared" si="52"/>
        <v>whr.CreateGame(players["Zagler"][0], players["ImSpiker"][0], WHResult.Player1Win, 556);</v>
      </c>
      <c r="O254" t="str">
        <f t="shared" si="53"/>
        <v>// Striker of Steel '20 Grand Final</v>
      </c>
      <c r="P254" t="str">
        <f t="shared" si="54"/>
        <v xml:space="preserve">players["Zagler"][1]++; players["ImSpiker"][2]++; </v>
      </c>
      <c r="Q254" t="str">
        <f t="shared" si="55"/>
        <v>players["Zagler"][3] = players["Zagler"][3] + 4;</v>
      </c>
      <c r="R254" t="str">
        <f t="shared" si="56"/>
        <v>players["ImSpiker"][3] = players["ImSpiker"][3] + 1;</v>
      </c>
      <c r="S254" t="str">
        <f t="shared" si="57"/>
        <v>players["Zagler"][4] = players["Zagler"][4] + 1;</v>
      </c>
      <c r="T254" t="str">
        <f t="shared" si="58"/>
        <v>players["ImSpiker"][4] = players["ImSpiker"][4] + 4;</v>
      </c>
      <c r="U254" t="str">
        <f t="shared" si="59"/>
        <v>// Striker of Steel '20 Grand Final</v>
      </c>
    </row>
    <row r="255" spans="1:21" x14ac:dyDescent="0.25">
      <c r="A255" s="2">
        <v>44211</v>
      </c>
      <c r="B255">
        <f t="shared" si="45"/>
        <v>582</v>
      </c>
      <c r="C255" s="1" t="s">
        <v>7</v>
      </c>
      <c r="D255" s="1" t="s">
        <v>9</v>
      </c>
      <c r="E255" s="3" t="s">
        <v>41</v>
      </c>
      <c r="F255" t="s">
        <v>90</v>
      </c>
      <c r="G255" t="s">
        <v>12</v>
      </c>
      <c r="H255" t="str">
        <f t="shared" si="46"/>
        <v>whr.CreateGame(players["J0k3r"][0], players["BKXO"][0], WHResult.Player1Win, 582);</v>
      </c>
      <c r="I255" t="str">
        <f t="shared" si="47"/>
        <v/>
      </c>
      <c r="J255" t="str">
        <f t="shared" si="48"/>
        <v>whr.CreateGame(players["J0k3r"][0], players["BKXO"][0], WHResult.Player1Win, 582);</v>
      </c>
      <c r="K255" t="str">
        <f t="shared" si="49"/>
        <v/>
      </c>
      <c r="L255" t="str">
        <f t="shared" si="50"/>
        <v>whr.CreateGame(players["J0k3r"][0], players["BKXO"][0], WHResult.Player1Win, 582);</v>
      </c>
      <c r="M255" t="str">
        <f t="shared" si="51"/>
        <v/>
      </c>
      <c r="N255" t="str">
        <f t="shared" si="52"/>
        <v/>
      </c>
      <c r="O255" t="str">
        <f t="shared" si="53"/>
        <v>// Champions Cup '21 Group Stage</v>
      </c>
      <c r="P255" t="str">
        <f t="shared" si="54"/>
        <v xml:space="preserve">players["J0k3r"][1]++; players["BKXO"][2]++; </v>
      </c>
      <c r="Q255" t="str">
        <f t="shared" si="55"/>
        <v>players["J0k3r"][3] = players["J0k3r"][3] + 3;</v>
      </c>
      <c r="R255" t="str">
        <f t="shared" si="56"/>
        <v>players["BKXO"][3] = players["BKXO"][3] + 0;</v>
      </c>
      <c r="S255" t="str">
        <f t="shared" si="57"/>
        <v>players["J0k3r"][4] = players["J0k3r"][4] + 0;</v>
      </c>
      <c r="T255" t="str">
        <f t="shared" si="58"/>
        <v>players["BKXO"][4] = players["BKXO"][4] + 3;</v>
      </c>
      <c r="U255" t="str">
        <f t="shared" si="59"/>
        <v>// Champions Cup '21 Group Stage</v>
      </c>
    </row>
    <row r="256" spans="1:21" x14ac:dyDescent="0.25">
      <c r="A256" s="2">
        <v>44211</v>
      </c>
      <c r="B256">
        <f t="shared" si="45"/>
        <v>582</v>
      </c>
      <c r="C256" s="1" t="s">
        <v>7</v>
      </c>
      <c r="D256" s="1" t="s">
        <v>23</v>
      </c>
      <c r="E256" s="3" t="s">
        <v>41</v>
      </c>
      <c r="F256" t="s">
        <v>90</v>
      </c>
      <c r="G256" t="s">
        <v>12</v>
      </c>
      <c r="H256" t="str">
        <f t="shared" si="46"/>
        <v>whr.CreateGame(players["J0k3r"][0], players["einBirnenbaum"][0], WHResult.Player1Win, 582);</v>
      </c>
      <c r="I256" t="str">
        <f t="shared" si="47"/>
        <v/>
      </c>
      <c r="J256" t="str">
        <f t="shared" si="48"/>
        <v>whr.CreateGame(players["J0k3r"][0], players["einBirnenbaum"][0], WHResult.Player1Win, 582);</v>
      </c>
      <c r="K256" t="str">
        <f t="shared" si="49"/>
        <v/>
      </c>
      <c r="L256" t="str">
        <f t="shared" si="50"/>
        <v>whr.CreateGame(players["J0k3r"][0], players["einBirnenbaum"][0], WHResult.Player1Win, 582);</v>
      </c>
      <c r="M256" t="str">
        <f t="shared" si="51"/>
        <v/>
      </c>
      <c r="N256" t="str">
        <f t="shared" si="52"/>
        <v/>
      </c>
      <c r="O256" t="str">
        <f t="shared" si="53"/>
        <v>// Champions Cup '21 Group Stage</v>
      </c>
      <c r="P256" t="str">
        <f t="shared" si="54"/>
        <v xml:space="preserve">players["J0k3r"][1]++; players["einBirnenbaum"][2]++; </v>
      </c>
      <c r="Q256" t="str">
        <f t="shared" si="55"/>
        <v>players["J0k3r"][3] = players["J0k3r"][3] + 3;</v>
      </c>
      <c r="R256" t="str">
        <f t="shared" si="56"/>
        <v>players["einBirnenbaum"][3] = players["einBirnenbaum"][3] + 0;</v>
      </c>
      <c r="S256" t="str">
        <f t="shared" si="57"/>
        <v>players["J0k3r"][4] = players["J0k3r"][4] + 0;</v>
      </c>
      <c r="T256" t="str">
        <f t="shared" si="58"/>
        <v>players["einBirnenbaum"][4] = players["einBirnenbaum"][4] + 3;</v>
      </c>
      <c r="U256" t="str">
        <f t="shared" si="59"/>
        <v>// Champions Cup '21 Group Stage</v>
      </c>
    </row>
    <row r="257" spans="1:21" x14ac:dyDescent="0.25">
      <c r="A257" s="2">
        <v>44211</v>
      </c>
      <c r="B257">
        <f t="shared" si="45"/>
        <v>582</v>
      </c>
      <c r="C257" s="1" t="s">
        <v>9</v>
      </c>
      <c r="D257" s="1" t="s">
        <v>35</v>
      </c>
      <c r="E257" s="3" t="s">
        <v>41</v>
      </c>
      <c r="F257" t="s">
        <v>90</v>
      </c>
      <c r="G257" t="s">
        <v>12</v>
      </c>
      <c r="H257" t="str">
        <f t="shared" si="46"/>
        <v>whr.CreateGame(players["BKXO"][0], players["Ajmo1025"][0], WHResult.Player1Win, 582);</v>
      </c>
      <c r="I257" t="str">
        <f t="shared" si="47"/>
        <v/>
      </c>
      <c r="J257" t="str">
        <f t="shared" si="48"/>
        <v>whr.CreateGame(players["BKXO"][0], players["Ajmo1025"][0], WHResult.Player1Win, 582);</v>
      </c>
      <c r="K257" t="str">
        <f t="shared" si="49"/>
        <v/>
      </c>
      <c r="L257" t="str">
        <f t="shared" si="50"/>
        <v>whr.CreateGame(players["BKXO"][0], players["Ajmo1025"][0], WHResult.Player1Win, 582);</v>
      </c>
      <c r="M257" t="str">
        <f t="shared" si="51"/>
        <v/>
      </c>
      <c r="N257" t="str">
        <f t="shared" si="52"/>
        <v/>
      </c>
      <c r="O257" t="str">
        <f t="shared" si="53"/>
        <v>// Champions Cup '21 Group Stage</v>
      </c>
      <c r="P257" t="str">
        <f t="shared" si="54"/>
        <v xml:space="preserve">players["BKXO"][1]++; players["Ajmo1025"][2]++; </v>
      </c>
      <c r="Q257" t="str">
        <f t="shared" si="55"/>
        <v>players["BKXO"][3] = players["BKXO"][3] + 3;</v>
      </c>
      <c r="R257" t="str">
        <f t="shared" si="56"/>
        <v>players["Ajmo1025"][3] = players["Ajmo1025"][3] + 0;</v>
      </c>
      <c r="S257" t="str">
        <f t="shared" si="57"/>
        <v>players["BKXO"][4] = players["BKXO"][4] + 0;</v>
      </c>
      <c r="T257" t="str">
        <f t="shared" si="58"/>
        <v>players["Ajmo1025"][4] = players["Ajmo1025"][4] + 3;</v>
      </c>
      <c r="U257" t="str">
        <f t="shared" si="59"/>
        <v>// Champions Cup '21 Group Stage</v>
      </c>
    </row>
    <row r="258" spans="1:21" x14ac:dyDescent="0.25">
      <c r="A258" s="2">
        <v>44211</v>
      </c>
      <c r="B258">
        <f t="shared" ref="B258:B344" si="60">_xlfn.DAYS(A258, "6/13/2019")</f>
        <v>582</v>
      </c>
      <c r="C258" s="1" t="s">
        <v>23</v>
      </c>
      <c r="D258" s="1" t="s">
        <v>9</v>
      </c>
      <c r="E258" s="3" t="s">
        <v>44</v>
      </c>
      <c r="F258" t="s">
        <v>90</v>
      </c>
      <c r="G258" t="s">
        <v>12</v>
      </c>
      <c r="H258" t="str">
        <f t="shared" ref="H258:H344" si="61">IF(VALUE(LEFT($E258, 1))&gt;0, _xlfn.CONCAT("whr.CreateGame(players[""",$C258, """][0], players[""", $D258, """][0], WHResult.Player1Win, ", $B258, ");"), "")</f>
        <v>whr.CreateGame(players["einBirnenbaum"][0], players["BKXO"][0], WHResult.Player1Win, 582);</v>
      </c>
      <c r="I258" t="str">
        <f t="shared" ref="I258:I344" si="62">IF(VALUE(RIGHT($E258, 1))&gt;0, _xlfn.CONCAT("whr.CreateGame(players[""",$C258, """][0], players[""", $D258, """][0], WHResult.Player2Win, ", $B258, ");"), "")</f>
        <v>whr.CreateGame(players["einBirnenbaum"][0], players["BKXO"][0], WHResult.Player2Win, 582);</v>
      </c>
      <c r="J258" t="str">
        <f t="shared" ref="J258:J344" si="63">IF(VALUE(LEFT($E258, 1))&gt;1, _xlfn.CONCAT("whr.CreateGame(players[""",$C258, """][0], players[""", $D258, """][0], WHResult.Player1Win, ", $B258, ");"), "")</f>
        <v>whr.CreateGame(players["einBirnenbaum"][0], players["BKXO"][0], WHResult.Player1Win, 582);</v>
      </c>
      <c r="K258" t="str">
        <f t="shared" ref="K258:K344" si="64">IF(VALUE(RIGHT($E258, 1))&gt;1, _xlfn.CONCAT("whr.CreateGame(players[""",$C258, """][0], players[""", $D258, """][0], WHResult.Player2Win, ", $B258, ");"), "")</f>
        <v/>
      </c>
      <c r="L258" t="str">
        <f t="shared" ref="L258:L344" si="65">IF(VALUE(LEFT($E258, 1))&gt;2, _xlfn.CONCAT("whr.CreateGame(players[""",$C258, """][0], players[""", $D258, """][0], WHResult.Player1Win, ", $B258, ");"), "")</f>
        <v>whr.CreateGame(players["einBirnenbaum"][0], players["BKXO"][0], WHResult.Player1Win, 582);</v>
      </c>
      <c r="M258" t="str">
        <f t="shared" ref="M258:M344" si="66">IF(VALUE(RIGHT($E258, 1))&gt;2, _xlfn.CONCAT("whr.CreateGame(players[""",$C258, """][0], players[""", $D258, """][0], WHResult.Player2Win, ", $B258, ");"), "")</f>
        <v/>
      </c>
      <c r="N258" t="str">
        <f t="shared" ref="N258:N344" si="67">IF(VALUE(LEFT($E258, 1))&gt;3, _xlfn.CONCAT("whr.CreateGame(players[""",$C258, """][0], players[""", $D258, """][0], WHResult.Player1Win, ", $B258, ");"), "")</f>
        <v/>
      </c>
      <c r="O258" t="str">
        <f t="shared" ref="O258:O344" si="68">_xlfn.CONCAT("// ",$F258, " ", $G258)</f>
        <v>// Champions Cup '21 Group Stage</v>
      </c>
      <c r="P258" t="str">
        <f t="shared" ref="P258:P344" si="69">IF(LEFT($E258,1)&gt;RIGHT($E258,1),_xlfn.CONCAT("players[""",$C258,"""][1]++; players[""",$D258,"""][2]++; ",""), "")</f>
        <v xml:space="preserve">players["einBirnenbaum"][1]++; players["BKXO"][2]++; </v>
      </c>
      <c r="Q258" t="str">
        <f t="shared" ref="Q258:Q344" si="70">_xlfn.CONCAT("players[""",$C258,"""][3] = players[""",$C258,"""][3] + ", LEFT($E258, 1), ";")</f>
        <v>players["einBirnenbaum"][3] = players["einBirnenbaum"][3] + 3;</v>
      </c>
      <c r="R258" t="str">
        <f t="shared" ref="R258:R344" si="71">_xlfn.CONCAT("players[""",$D258,"""][3] = players[""",$D258,"""][3] + ", RIGHT($E258, 1), ";")</f>
        <v>players["BKXO"][3] = players["BKXO"][3] + 1;</v>
      </c>
      <c r="S258" t="str">
        <f t="shared" ref="S258:S344" si="72">_xlfn.CONCAT("players[""",$C258,"""][4] = players[""",$C258,"""][4] + ", RIGHT($E258, 1), ";")</f>
        <v>players["einBirnenbaum"][4] = players["einBirnenbaum"][4] + 1;</v>
      </c>
      <c r="T258" t="str">
        <f t="shared" ref="T258:T344" si="73">_xlfn.CONCAT("players[""",$D258,"""][4] = players[""",$D258,"""][4] + ", LEFT($E258, 1), ";")</f>
        <v>players["BKXO"][4] = players["BKXO"][4] + 3;</v>
      </c>
      <c r="U258" t="str">
        <f t="shared" ref="U258:U344" si="74">O258</f>
        <v>// Champions Cup '21 Group Stage</v>
      </c>
    </row>
    <row r="259" spans="1:21" x14ac:dyDescent="0.25">
      <c r="A259" s="2">
        <v>44211</v>
      </c>
      <c r="B259">
        <f t="shared" si="60"/>
        <v>582</v>
      </c>
      <c r="C259" s="1" t="s">
        <v>21</v>
      </c>
      <c r="D259" s="1" t="s">
        <v>70</v>
      </c>
      <c r="E259" s="3" t="s">
        <v>41</v>
      </c>
      <c r="F259" t="s">
        <v>90</v>
      </c>
      <c r="G259" t="s">
        <v>12</v>
      </c>
      <c r="H259" t="str">
        <f t="shared" si="61"/>
        <v>whr.CreateGame(players["ImSpiker"][0], players["Agent A"][0], WHResult.Player1Win, 582);</v>
      </c>
      <c r="I259" t="str">
        <f t="shared" si="62"/>
        <v/>
      </c>
      <c r="J259" t="str">
        <f t="shared" si="63"/>
        <v>whr.CreateGame(players["ImSpiker"][0], players["Agent A"][0], WHResult.Player1Win, 582);</v>
      </c>
      <c r="K259" t="str">
        <f t="shared" si="64"/>
        <v/>
      </c>
      <c r="L259" t="str">
        <f t="shared" si="65"/>
        <v>whr.CreateGame(players["ImSpiker"][0], players["Agent A"][0], WHResult.Player1Win, 582);</v>
      </c>
      <c r="M259" t="str">
        <f t="shared" si="66"/>
        <v/>
      </c>
      <c r="N259" t="str">
        <f t="shared" si="67"/>
        <v/>
      </c>
      <c r="O259" t="str">
        <f t="shared" si="68"/>
        <v>// Champions Cup '21 Group Stage</v>
      </c>
      <c r="P259" t="str">
        <f t="shared" si="69"/>
        <v xml:space="preserve">players["ImSpiker"][1]++; players["Agent A"][2]++; </v>
      </c>
      <c r="Q259" t="str">
        <f t="shared" si="70"/>
        <v>players["ImSpiker"][3] = players["ImSpiker"][3] + 3;</v>
      </c>
      <c r="R259" t="str">
        <f t="shared" si="71"/>
        <v>players["Agent A"][3] = players["Agent A"][3] + 0;</v>
      </c>
      <c r="S259" t="str">
        <f t="shared" si="72"/>
        <v>players["ImSpiker"][4] = players["ImSpiker"][4] + 0;</v>
      </c>
      <c r="T259" t="str">
        <f t="shared" si="73"/>
        <v>players["Agent A"][4] = players["Agent A"][4] + 3;</v>
      </c>
      <c r="U259" t="str">
        <f t="shared" si="74"/>
        <v>// Champions Cup '21 Group Stage</v>
      </c>
    </row>
    <row r="260" spans="1:21" x14ac:dyDescent="0.25">
      <c r="A260" s="2">
        <v>44212</v>
      </c>
      <c r="B260">
        <f t="shared" si="60"/>
        <v>583</v>
      </c>
      <c r="C260" s="1" t="s">
        <v>21</v>
      </c>
      <c r="D260" s="1" t="s">
        <v>23</v>
      </c>
      <c r="E260" s="3" t="s">
        <v>41</v>
      </c>
      <c r="F260" t="s">
        <v>90</v>
      </c>
      <c r="G260" t="s">
        <v>12</v>
      </c>
      <c r="H260" t="str">
        <f t="shared" si="61"/>
        <v>whr.CreateGame(players["ImSpiker"][0], players["einBirnenbaum"][0], WHResult.Player1Win, 583);</v>
      </c>
      <c r="I260" t="str">
        <f t="shared" si="62"/>
        <v/>
      </c>
      <c r="J260" t="str">
        <f t="shared" si="63"/>
        <v>whr.CreateGame(players["ImSpiker"][0], players["einBirnenbaum"][0], WHResult.Player1Win, 583);</v>
      </c>
      <c r="K260" t="str">
        <f t="shared" si="64"/>
        <v/>
      </c>
      <c r="L260" t="str">
        <f t="shared" si="65"/>
        <v>whr.CreateGame(players["ImSpiker"][0], players["einBirnenbaum"][0], WHResult.Player1Win, 583);</v>
      </c>
      <c r="M260" t="str">
        <f t="shared" si="66"/>
        <v/>
      </c>
      <c r="N260" t="str">
        <f t="shared" si="67"/>
        <v/>
      </c>
      <c r="O260" t="str">
        <f t="shared" si="68"/>
        <v>// Champions Cup '21 Group Stage</v>
      </c>
      <c r="P260" t="str">
        <f t="shared" si="69"/>
        <v xml:space="preserve">players["ImSpiker"][1]++; players["einBirnenbaum"][2]++; </v>
      </c>
      <c r="Q260" t="str">
        <f t="shared" si="70"/>
        <v>players["ImSpiker"][3] = players["ImSpiker"][3] + 3;</v>
      </c>
      <c r="R260" t="str">
        <f t="shared" si="71"/>
        <v>players["einBirnenbaum"][3] = players["einBirnenbaum"][3] + 0;</v>
      </c>
      <c r="S260" t="str">
        <f t="shared" si="72"/>
        <v>players["ImSpiker"][4] = players["ImSpiker"][4] + 0;</v>
      </c>
      <c r="T260" t="str">
        <f t="shared" si="73"/>
        <v>players["einBirnenbaum"][4] = players["einBirnenbaum"][4] + 3;</v>
      </c>
      <c r="U260" t="str">
        <f t="shared" si="74"/>
        <v>// Champions Cup '21 Group Stage</v>
      </c>
    </row>
    <row r="261" spans="1:21" x14ac:dyDescent="0.25">
      <c r="A261" s="2">
        <v>44212</v>
      </c>
      <c r="B261">
        <f t="shared" si="60"/>
        <v>583</v>
      </c>
      <c r="C261" s="1" t="s">
        <v>52</v>
      </c>
      <c r="D261" s="1" t="s">
        <v>9</v>
      </c>
      <c r="E261" s="3" t="s">
        <v>44</v>
      </c>
      <c r="F261" t="s">
        <v>90</v>
      </c>
      <c r="G261" t="s">
        <v>12</v>
      </c>
      <c r="H261" t="str">
        <f t="shared" si="61"/>
        <v>whr.CreateGame(players["Calvin"][0], players["BKXO"][0], WHResult.Player1Win, 583);</v>
      </c>
      <c r="I261" t="str">
        <f t="shared" si="62"/>
        <v>whr.CreateGame(players["Calvin"][0], players["BKXO"][0], WHResult.Player2Win, 583);</v>
      </c>
      <c r="J261" t="str">
        <f t="shared" si="63"/>
        <v>whr.CreateGame(players["Calvin"][0], players["BKXO"][0], WHResult.Player1Win, 583);</v>
      </c>
      <c r="K261" t="str">
        <f t="shared" si="64"/>
        <v/>
      </c>
      <c r="L261" t="str">
        <f t="shared" si="65"/>
        <v>whr.CreateGame(players["Calvin"][0], players["BKXO"][0], WHResult.Player1Win, 583);</v>
      </c>
      <c r="M261" t="str">
        <f t="shared" si="66"/>
        <v/>
      </c>
      <c r="N261" t="str">
        <f t="shared" si="67"/>
        <v/>
      </c>
      <c r="O261" t="str">
        <f t="shared" si="68"/>
        <v>// Champions Cup '21 Group Stage</v>
      </c>
      <c r="P261" t="str">
        <f t="shared" si="69"/>
        <v xml:space="preserve">players["Calvin"][1]++; players["BKXO"][2]++; </v>
      </c>
      <c r="Q261" t="str">
        <f t="shared" si="70"/>
        <v>players["Calvin"][3] = players["Calvin"][3] + 3;</v>
      </c>
      <c r="R261" t="str">
        <f t="shared" si="71"/>
        <v>players["BKXO"][3] = players["BKXO"][3] + 1;</v>
      </c>
      <c r="S261" t="str">
        <f t="shared" si="72"/>
        <v>players["Calvin"][4] = players["Calvin"][4] + 1;</v>
      </c>
      <c r="T261" t="str">
        <f t="shared" si="73"/>
        <v>players["BKXO"][4] = players["BKXO"][4] + 3;</v>
      </c>
      <c r="U261" t="str">
        <f t="shared" si="74"/>
        <v>// Champions Cup '21 Group Stage</v>
      </c>
    </row>
    <row r="262" spans="1:21" x14ac:dyDescent="0.25">
      <c r="A262" s="2">
        <v>44212</v>
      </c>
      <c r="B262">
        <f t="shared" si="60"/>
        <v>583</v>
      </c>
      <c r="C262" s="1" t="s">
        <v>21</v>
      </c>
      <c r="D262" s="1" t="s">
        <v>52</v>
      </c>
      <c r="E262" s="3" t="s">
        <v>41</v>
      </c>
      <c r="F262" t="s">
        <v>90</v>
      </c>
      <c r="G262" t="s">
        <v>12</v>
      </c>
      <c r="H262" t="str">
        <f t="shared" si="61"/>
        <v>whr.CreateGame(players["ImSpiker"][0], players["Calvin"][0], WHResult.Player1Win, 583);</v>
      </c>
      <c r="I262" t="str">
        <f t="shared" si="62"/>
        <v/>
      </c>
      <c r="J262" t="str">
        <f t="shared" si="63"/>
        <v>whr.CreateGame(players["ImSpiker"][0], players["Calvin"][0], WHResult.Player1Win, 583);</v>
      </c>
      <c r="K262" t="str">
        <f t="shared" si="64"/>
        <v/>
      </c>
      <c r="L262" t="str">
        <f t="shared" si="65"/>
        <v>whr.CreateGame(players["ImSpiker"][0], players["Calvin"][0], WHResult.Player1Win, 583);</v>
      </c>
      <c r="M262" t="str">
        <f t="shared" si="66"/>
        <v/>
      </c>
      <c r="N262" t="str">
        <f t="shared" si="67"/>
        <v/>
      </c>
      <c r="O262" t="str">
        <f t="shared" si="68"/>
        <v>// Champions Cup '21 Group Stage</v>
      </c>
      <c r="P262" t="str">
        <f t="shared" si="69"/>
        <v xml:space="preserve">players["ImSpiker"][1]++; players["Calvin"][2]++; </v>
      </c>
      <c r="Q262" t="str">
        <f t="shared" si="70"/>
        <v>players["ImSpiker"][3] = players["ImSpiker"][3] + 3;</v>
      </c>
      <c r="R262" t="str">
        <f t="shared" si="71"/>
        <v>players["Calvin"][3] = players["Calvin"][3] + 0;</v>
      </c>
      <c r="S262" t="str">
        <f t="shared" si="72"/>
        <v>players["ImSpiker"][4] = players["ImSpiker"][4] + 0;</v>
      </c>
      <c r="T262" t="str">
        <f t="shared" si="73"/>
        <v>players["Calvin"][4] = players["Calvin"][4] + 3;</v>
      </c>
      <c r="U262" t="str">
        <f t="shared" si="74"/>
        <v>// Champions Cup '21 Group Stage</v>
      </c>
    </row>
    <row r="263" spans="1:21" x14ac:dyDescent="0.25">
      <c r="A263" s="2">
        <v>44212</v>
      </c>
      <c r="B263">
        <f t="shared" si="60"/>
        <v>583</v>
      </c>
      <c r="C263" s="1" t="s">
        <v>21</v>
      </c>
      <c r="D263" s="1" t="s">
        <v>9</v>
      </c>
      <c r="E263" s="3" t="s">
        <v>41</v>
      </c>
      <c r="F263" t="s">
        <v>90</v>
      </c>
      <c r="G263" t="s">
        <v>12</v>
      </c>
      <c r="H263" t="str">
        <f t="shared" si="61"/>
        <v>whr.CreateGame(players["ImSpiker"][0], players["BKXO"][0], WHResult.Player1Win, 583);</v>
      </c>
      <c r="I263" t="str">
        <f t="shared" si="62"/>
        <v/>
      </c>
      <c r="J263" t="str">
        <f t="shared" si="63"/>
        <v>whr.CreateGame(players["ImSpiker"][0], players["BKXO"][0], WHResult.Player1Win, 583);</v>
      </c>
      <c r="K263" t="str">
        <f t="shared" si="64"/>
        <v/>
      </c>
      <c r="L263" t="str">
        <f t="shared" si="65"/>
        <v>whr.CreateGame(players["ImSpiker"][0], players["BKXO"][0], WHResult.Player1Win, 583);</v>
      </c>
      <c r="M263" t="str">
        <f t="shared" si="66"/>
        <v/>
      </c>
      <c r="N263" t="str">
        <f t="shared" si="67"/>
        <v/>
      </c>
      <c r="O263" t="str">
        <f t="shared" si="68"/>
        <v>// Champions Cup '21 Group Stage</v>
      </c>
      <c r="P263" t="str">
        <f t="shared" si="69"/>
        <v xml:space="preserve">players["ImSpiker"][1]++; players["BKXO"][2]++; </v>
      </c>
      <c r="Q263" t="str">
        <f t="shared" si="70"/>
        <v>players["ImSpiker"][3] = players["ImSpiker"][3] + 3;</v>
      </c>
      <c r="R263" t="str">
        <f t="shared" si="71"/>
        <v>players["BKXO"][3] = players["BKXO"][3] + 0;</v>
      </c>
      <c r="S263" t="str">
        <f t="shared" si="72"/>
        <v>players["ImSpiker"][4] = players["ImSpiker"][4] + 0;</v>
      </c>
      <c r="T263" t="str">
        <f t="shared" si="73"/>
        <v>players["BKXO"][4] = players["BKXO"][4] + 3;</v>
      </c>
      <c r="U263" t="str">
        <f t="shared" si="74"/>
        <v>// Champions Cup '21 Group Stage</v>
      </c>
    </row>
    <row r="264" spans="1:21" x14ac:dyDescent="0.25">
      <c r="A264" s="2">
        <v>44212</v>
      </c>
      <c r="B264">
        <f t="shared" si="60"/>
        <v>583</v>
      </c>
      <c r="C264" s="1" t="s">
        <v>21</v>
      </c>
      <c r="D264" s="1" t="s">
        <v>35</v>
      </c>
      <c r="E264" s="3" t="s">
        <v>41</v>
      </c>
      <c r="F264" t="s">
        <v>90</v>
      </c>
      <c r="G264" t="s">
        <v>12</v>
      </c>
      <c r="H264" t="str">
        <f t="shared" si="61"/>
        <v>whr.CreateGame(players["ImSpiker"][0], players["Ajmo1025"][0], WHResult.Player1Win, 583);</v>
      </c>
      <c r="I264" t="str">
        <f t="shared" si="62"/>
        <v/>
      </c>
      <c r="J264" t="str">
        <f t="shared" si="63"/>
        <v>whr.CreateGame(players["ImSpiker"][0], players["Ajmo1025"][0], WHResult.Player1Win, 583);</v>
      </c>
      <c r="K264" t="str">
        <f t="shared" si="64"/>
        <v/>
      </c>
      <c r="L264" t="str">
        <f t="shared" si="65"/>
        <v>whr.CreateGame(players["ImSpiker"][0], players["Ajmo1025"][0], WHResult.Player1Win, 583);</v>
      </c>
      <c r="M264" t="str">
        <f t="shared" si="66"/>
        <v/>
      </c>
      <c r="N264" t="str">
        <f t="shared" si="67"/>
        <v/>
      </c>
      <c r="O264" t="str">
        <f t="shared" si="68"/>
        <v>// Champions Cup '21 Group Stage</v>
      </c>
      <c r="P264" t="str">
        <f t="shared" si="69"/>
        <v xml:space="preserve">players["ImSpiker"][1]++; players["Ajmo1025"][2]++; </v>
      </c>
      <c r="Q264" t="str">
        <f t="shared" si="70"/>
        <v>players["ImSpiker"][3] = players["ImSpiker"][3] + 3;</v>
      </c>
      <c r="R264" t="str">
        <f t="shared" si="71"/>
        <v>players["Ajmo1025"][3] = players["Ajmo1025"][3] + 0;</v>
      </c>
      <c r="S264" t="str">
        <f t="shared" si="72"/>
        <v>players["ImSpiker"][4] = players["ImSpiker"][4] + 0;</v>
      </c>
      <c r="T264" t="str">
        <f t="shared" si="73"/>
        <v>players["Ajmo1025"][4] = players["Ajmo1025"][4] + 3;</v>
      </c>
      <c r="U264" t="str">
        <f t="shared" si="74"/>
        <v>// Champions Cup '21 Group Stage</v>
      </c>
    </row>
    <row r="265" spans="1:21" x14ac:dyDescent="0.25">
      <c r="A265" s="2">
        <v>44213</v>
      </c>
      <c r="B265">
        <f t="shared" si="60"/>
        <v>584</v>
      </c>
      <c r="C265" s="1" t="s">
        <v>7</v>
      </c>
      <c r="D265" s="1" t="s">
        <v>21</v>
      </c>
      <c r="E265" s="3" t="s">
        <v>41</v>
      </c>
      <c r="F265" t="s">
        <v>90</v>
      </c>
      <c r="G265" t="s">
        <v>12</v>
      </c>
      <c r="H265" t="str">
        <f t="shared" si="61"/>
        <v>whr.CreateGame(players["J0k3r"][0], players["ImSpiker"][0], WHResult.Player1Win, 584);</v>
      </c>
      <c r="I265" t="str">
        <f t="shared" si="62"/>
        <v/>
      </c>
      <c r="J265" t="str">
        <f t="shared" si="63"/>
        <v>whr.CreateGame(players["J0k3r"][0], players["ImSpiker"][0], WHResult.Player1Win, 584);</v>
      </c>
      <c r="K265" t="str">
        <f t="shared" si="64"/>
        <v/>
      </c>
      <c r="L265" t="str">
        <f t="shared" si="65"/>
        <v>whr.CreateGame(players["J0k3r"][0], players["ImSpiker"][0], WHResult.Player1Win, 584);</v>
      </c>
      <c r="M265" t="str">
        <f t="shared" si="66"/>
        <v/>
      </c>
      <c r="N265" t="str">
        <f t="shared" si="67"/>
        <v/>
      </c>
      <c r="O265" t="str">
        <f t="shared" si="68"/>
        <v>// Champions Cup '21 Group Stage</v>
      </c>
      <c r="P265" t="str">
        <f t="shared" si="69"/>
        <v xml:space="preserve">players["J0k3r"][1]++; players["ImSpiker"][2]++; </v>
      </c>
      <c r="Q265" t="str">
        <f t="shared" si="70"/>
        <v>players["J0k3r"][3] = players["J0k3r"][3] + 3;</v>
      </c>
      <c r="R265" t="str">
        <f t="shared" si="71"/>
        <v>players["ImSpiker"][3] = players["ImSpiker"][3] + 0;</v>
      </c>
      <c r="S265" t="str">
        <f t="shared" si="72"/>
        <v>players["J0k3r"][4] = players["J0k3r"][4] + 0;</v>
      </c>
      <c r="T265" t="str">
        <f t="shared" si="73"/>
        <v>players["ImSpiker"][4] = players["ImSpiker"][4] + 3;</v>
      </c>
      <c r="U265" t="str">
        <f t="shared" si="74"/>
        <v>// Champions Cup '21 Group Stage</v>
      </c>
    </row>
    <row r="266" spans="1:21" x14ac:dyDescent="0.25">
      <c r="A266" s="2">
        <v>44214</v>
      </c>
      <c r="B266">
        <f t="shared" si="60"/>
        <v>585</v>
      </c>
      <c r="C266" s="1" t="s">
        <v>80</v>
      </c>
      <c r="D266" s="1" t="s">
        <v>9</v>
      </c>
      <c r="E266" s="3" t="s">
        <v>41</v>
      </c>
      <c r="F266" t="s">
        <v>90</v>
      </c>
      <c r="G266" t="s">
        <v>12</v>
      </c>
      <c r="H266" t="str">
        <f t="shared" si="61"/>
        <v>whr.CreateGame(players["Zagler"][0], players["BKXO"][0], WHResult.Player1Win, 585);</v>
      </c>
      <c r="I266" t="str">
        <f t="shared" si="62"/>
        <v/>
      </c>
      <c r="J266" t="str">
        <f t="shared" si="63"/>
        <v>whr.CreateGame(players["Zagler"][0], players["BKXO"][0], WHResult.Player1Win, 585);</v>
      </c>
      <c r="K266" t="str">
        <f t="shared" si="64"/>
        <v/>
      </c>
      <c r="L266" t="str">
        <f t="shared" si="65"/>
        <v>whr.CreateGame(players["Zagler"][0], players["BKXO"][0], WHResult.Player1Win, 585);</v>
      </c>
      <c r="M266" t="str">
        <f t="shared" si="66"/>
        <v/>
      </c>
      <c r="N266" t="str">
        <f t="shared" si="67"/>
        <v/>
      </c>
      <c r="O266" t="str">
        <f t="shared" si="68"/>
        <v>// Champions Cup '21 Group Stage</v>
      </c>
      <c r="P266" t="str">
        <f t="shared" si="69"/>
        <v xml:space="preserve">players["Zagler"][1]++; players["BKXO"][2]++; </v>
      </c>
      <c r="Q266" t="str">
        <f t="shared" si="70"/>
        <v>players["Zagler"][3] = players["Zagler"][3] + 3;</v>
      </c>
      <c r="R266" t="str">
        <f t="shared" si="71"/>
        <v>players["BKXO"][3] = players["BKXO"][3] + 0;</v>
      </c>
      <c r="S266" t="str">
        <f t="shared" si="72"/>
        <v>players["Zagler"][4] = players["Zagler"][4] + 0;</v>
      </c>
      <c r="T266" t="str">
        <f t="shared" si="73"/>
        <v>players["BKXO"][4] = players["BKXO"][4] + 3;</v>
      </c>
      <c r="U266" t="str">
        <f t="shared" si="74"/>
        <v>// Champions Cup '21 Group Stage</v>
      </c>
    </row>
    <row r="267" spans="1:21" x14ac:dyDescent="0.25">
      <c r="A267" s="2">
        <v>44214</v>
      </c>
      <c r="B267">
        <f t="shared" si="60"/>
        <v>585</v>
      </c>
      <c r="C267" s="1" t="s">
        <v>9</v>
      </c>
      <c r="D267" s="1" t="s">
        <v>70</v>
      </c>
      <c r="E267" s="3" t="s">
        <v>41</v>
      </c>
      <c r="F267" t="s">
        <v>90</v>
      </c>
      <c r="G267" t="s">
        <v>12</v>
      </c>
      <c r="H267" t="str">
        <f t="shared" si="61"/>
        <v>whr.CreateGame(players["BKXO"][0], players["Agent A"][0], WHResult.Player1Win, 585);</v>
      </c>
      <c r="I267" t="str">
        <f t="shared" si="62"/>
        <v/>
      </c>
      <c r="J267" t="str">
        <f t="shared" si="63"/>
        <v>whr.CreateGame(players["BKXO"][0], players["Agent A"][0], WHResult.Player1Win, 585);</v>
      </c>
      <c r="K267" t="str">
        <f t="shared" si="64"/>
        <v/>
      </c>
      <c r="L267" t="str">
        <f t="shared" si="65"/>
        <v>whr.CreateGame(players["BKXO"][0], players["Agent A"][0], WHResult.Player1Win, 585);</v>
      </c>
      <c r="M267" t="str">
        <f t="shared" si="66"/>
        <v/>
      </c>
      <c r="N267" t="str">
        <f t="shared" si="67"/>
        <v/>
      </c>
      <c r="O267" t="str">
        <f t="shared" si="68"/>
        <v>// Champions Cup '21 Group Stage</v>
      </c>
      <c r="P267" t="str">
        <f t="shared" si="69"/>
        <v xml:space="preserve">players["BKXO"][1]++; players["Agent A"][2]++; </v>
      </c>
      <c r="Q267" t="str">
        <f t="shared" si="70"/>
        <v>players["BKXO"][3] = players["BKXO"][3] + 3;</v>
      </c>
      <c r="R267" t="str">
        <f t="shared" si="71"/>
        <v>players["Agent A"][3] = players["Agent A"][3] + 0;</v>
      </c>
      <c r="S267" t="str">
        <f t="shared" si="72"/>
        <v>players["BKXO"][4] = players["BKXO"][4] + 0;</v>
      </c>
      <c r="T267" t="str">
        <f t="shared" si="73"/>
        <v>players["Agent A"][4] = players["Agent A"][4] + 3;</v>
      </c>
      <c r="U267" t="str">
        <f t="shared" si="74"/>
        <v>// Champions Cup '21 Group Stage</v>
      </c>
    </row>
    <row r="268" spans="1:21" x14ac:dyDescent="0.25">
      <c r="A268" s="2">
        <v>44214</v>
      </c>
      <c r="B268">
        <f t="shared" si="60"/>
        <v>585</v>
      </c>
      <c r="C268" s="1" t="s">
        <v>7</v>
      </c>
      <c r="D268" s="1" t="s">
        <v>70</v>
      </c>
      <c r="E268" s="3" t="s">
        <v>41</v>
      </c>
      <c r="F268" t="s">
        <v>90</v>
      </c>
      <c r="G268" t="s">
        <v>12</v>
      </c>
      <c r="H268" t="str">
        <f t="shared" si="61"/>
        <v>whr.CreateGame(players["J0k3r"][0], players["Agent A"][0], WHResult.Player1Win, 585);</v>
      </c>
      <c r="I268" t="str">
        <f t="shared" si="62"/>
        <v/>
      </c>
      <c r="J268" t="str">
        <f t="shared" si="63"/>
        <v>whr.CreateGame(players["J0k3r"][0], players["Agent A"][0], WHResult.Player1Win, 585);</v>
      </c>
      <c r="K268" t="str">
        <f t="shared" si="64"/>
        <v/>
      </c>
      <c r="L268" t="str">
        <f t="shared" si="65"/>
        <v>whr.CreateGame(players["J0k3r"][0], players["Agent A"][0], WHResult.Player1Win, 585);</v>
      </c>
      <c r="M268" t="str">
        <f t="shared" si="66"/>
        <v/>
      </c>
      <c r="N268" t="str">
        <f t="shared" si="67"/>
        <v/>
      </c>
      <c r="O268" t="str">
        <f t="shared" si="68"/>
        <v>// Champions Cup '21 Group Stage</v>
      </c>
      <c r="P268" t="str">
        <f t="shared" si="69"/>
        <v xml:space="preserve">players["J0k3r"][1]++; players["Agent A"][2]++; </v>
      </c>
      <c r="Q268" t="str">
        <f t="shared" si="70"/>
        <v>players["J0k3r"][3] = players["J0k3r"][3] + 3;</v>
      </c>
      <c r="R268" t="str">
        <f t="shared" si="71"/>
        <v>players["Agent A"][3] = players["Agent A"][3] + 0;</v>
      </c>
      <c r="S268" t="str">
        <f t="shared" si="72"/>
        <v>players["J0k3r"][4] = players["J0k3r"][4] + 0;</v>
      </c>
      <c r="T268" t="str">
        <f t="shared" si="73"/>
        <v>players["Agent A"][4] = players["Agent A"][4] + 3;</v>
      </c>
      <c r="U268" t="str">
        <f t="shared" si="74"/>
        <v>// Champions Cup '21 Group Stage</v>
      </c>
    </row>
    <row r="269" spans="1:21" x14ac:dyDescent="0.25">
      <c r="A269" s="2">
        <v>44216</v>
      </c>
      <c r="B269">
        <f t="shared" si="60"/>
        <v>587</v>
      </c>
      <c r="C269" s="1" t="s">
        <v>21</v>
      </c>
      <c r="D269" s="1" t="s">
        <v>80</v>
      </c>
      <c r="E269" s="3" t="s">
        <v>44</v>
      </c>
      <c r="F269" t="s">
        <v>90</v>
      </c>
      <c r="G269" t="s">
        <v>12</v>
      </c>
      <c r="H269" t="str">
        <f t="shared" si="61"/>
        <v>whr.CreateGame(players["ImSpiker"][0], players["Zagler"][0], WHResult.Player1Win, 587);</v>
      </c>
      <c r="I269" t="str">
        <f t="shared" si="62"/>
        <v>whr.CreateGame(players["ImSpiker"][0], players["Zagler"][0], WHResult.Player2Win, 587);</v>
      </c>
      <c r="J269" t="str">
        <f t="shared" si="63"/>
        <v>whr.CreateGame(players["ImSpiker"][0], players["Zagler"][0], WHResult.Player1Win, 587);</v>
      </c>
      <c r="K269" t="str">
        <f t="shared" si="64"/>
        <v/>
      </c>
      <c r="L269" t="str">
        <f t="shared" si="65"/>
        <v>whr.CreateGame(players["ImSpiker"][0], players["Zagler"][0], WHResult.Player1Win, 587);</v>
      </c>
      <c r="M269" t="str">
        <f t="shared" si="66"/>
        <v/>
      </c>
      <c r="N269" t="str">
        <f t="shared" si="67"/>
        <v/>
      </c>
      <c r="O269" t="str">
        <f t="shared" si="68"/>
        <v>// Champions Cup '21 Group Stage</v>
      </c>
      <c r="P269" t="str">
        <f t="shared" si="69"/>
        <v xml:space="preserve">players["ImSpiker"][1]++; players["Zagler"][2]++; </v>
      </c>
      <c r="Q269" t="str">
        <f t="shared" si="70"/>
        <v>players["ImSpiker"][3] = players["ImSpiker"][3] + 3;</v>
      </c>
      <c r="R269" t="str">
        <f t="shared" si="71"/>
        <v>players["Zagler"][3] = players["Zagler"][3] + 1;</v>
      </c>
      <c r="S269" t="str">
        <f t="shared" si="72"/>
        <v>players["ImSpiker"][4] = players["ImSpiker"][4] + 1;</v>
      </c>
      <c r="T269" t="str">
        <f t="shared" si="73"/>
        <v>players["Zagler"][4] = players["Zagler"][4] + 3;</v>
      </c>
      <c r="U269" t="str">
        <f t="shared" si="74"/>
        <v>// Champions Cup '21 Group Stage</v>
      </c>
    </row>
    <row r="270" spans="1:21" x14ac:dyDescent="0.25">
      <c r="A270" s="2">
        <v>44217</v>
      </c>
      <c r="B270">
        <f t="shared" si="60"/>
        <v>588</v>
      </c>
      <c r="C270" s="1" t="s">
        <v>80</v>
      </c>
      <c r="D270" s="1" t="s">
        <v>35</v>
      </c>
      <c r="E270" s="3" t="s">
        <v>41</v>
      </c>
      <c r="F270" t="s">
        <v>90</v>
      </c>
      <c r="G270" t="s">
        <v>12</v>
      </c>
      <c r="H270" t="str">
        <f t="shared" si="61"/>
        <v>whr.CreateGame(players["Zagler"][0], players["Ajmo1025"][0], WHResult.Player1Win, 588);</v>
      </c>
      <c r="I270" t="str">
        <f t="shared" si="62"/>
        <v/>
      </c>
      <c r="J270" t="str">
        <f t="shared" si="63"/>
        <v>whr.CreateGame(players["Zagler"][0], players["Ajmo1025"][0], WHResult.Player1Win, 588);</v>
      </c>
      <c r="K270" t="str">
        <f t="shared" si="64"/>
        <v/>
      </c>
      <c r="L270" t="str">
        <f t="shared" si="65"/>
        <v>whr.CreateGame(players["Zagler"][0], players["Ajmo1025"][0], WHResult.Player1Win, 588);</v>
      </c>
      <c r="M270" t="str">
        <f t="shared" si="66"/>
        <v/>
      </c>
      <c r="N270" t="str">
        <f t="shared" si="67"/>
        <v/>
      </c>
      <c r="O270" t="str">
        <f t="shared" si="68"/>
        <v>// Champions Cup '21 Group Stage</v>
      </c>
      <c r="P270" t="str">
        <f t="shared" si="69"/>
        <v xml:space="preserve">players["Zagler"][1]++; players["Ajmo1025"][2]++; </v>
      </c>
      <c r="Q270" t="str">
        <f t="shared" si="70"/>
        <v>players["Zagler"][3] = players["Zagler"][3] + 3;</v>
      </c>
      <c r="R270" t="str">
        <f t="shared" si="71"/>
        <v>players["Ajmo1025"][3] = players["Ajmo1025"][3] + 0;</v>
      </c>
      <c r="S270" t="str">
        <f t="shared" si="72"/>
        <v>players["Zagler"][4] = players["Zagler"][4] + 0;</v>
      </c>
      <c r="T270" t="str">
        <f t="shared" si="73"/>
        <v>players["Ajmo1025"][4] = players["Ajmo1025"][4] + 3;</v>
      </c>
      <c r="U270" t="str">
        <f t="shared" si="74"/>
        <v>// Champions Cup '21 Group Stage</v>
      </c>
    </row>
    <row r="271" spans="1:21" x14ac:dyDescent="0.25">
      <c r="A271" s="2">
        <v>44217</v>
      </c>
      <c r="B271">
        <f t="shared" si="60"/>
        <v>588</v>
      </c>
      <c r="C271" s="1" t="s">
        <v>7</v>
      </c>
      <c r="D271" s="1" t="s">
        <v>80</v>
      </c>
      <c r="E271" s="3" t="s">
        <v>43</v>
      </c>
      <c r="F271" t="s">
        <v>90</v>
      </c>
      <c r="G271" t="s">
        <v>12</v>
      </c>
      <c r="H271" t="str">
        <f t="shared" si="61"/>
        <v>whr.CreateGame(players["J0k3r"][0], players["Zagler"][0], WHResult.Player1Win, 588);</v>
      </c>
      <c r="I271" t="str">
        <f t="shared" si="62"/>
        <v>whr.CreateGame(players["J0k3r"][0], players["Zagler"][0], WHResult.Player2Win, 588);</v>
      </c>
      <c r="J271" t="str">
        <f t="shared" si="63"/>
        <v>whr.CreateGame(players["J0k3r"][0], players["Zagler"][0], WHResult.Player1Win, 588);</v>
      </c>
      <c r="K271" t="str">
        <f t="shared" si="64"/>
        <v>whr.CreateGame(players["J0k3r"][0], players["Zagler"][0], WHResult.Player2Win, 588);</v>
      </c>
      <c r="L271" t="str">
        <f t="shared" si="65"/>
        <v>whr.CreateGame(players["J0k3r"][0], players["Zagler"][0], WHResult.Player1Win, 588);</v>
      </c>
      <c r="M271" t="str">
        <f t="shared" si="66"/>
        <v/>
      </c>
      <c r="N271" t="str">
        <f t="shared" si="67"/>
        <v/>
      </c>
      <c r="O271" t="str">
        <f t="shared" si="68"/>
        <v>// Champions Cup '21 Group Stage</v>
      </c>
      <c r="P271" t="str">
        <f t="shared" si="69"/>
        <v xml:space="preserve">players["J0k3r"][1]++; players["Zagler"][2]++; </v>
      </c>
      <c r="Q271" t="str">
        <f t="shared" si="70"/>
        <v>players["J0k3r"][3] = players["J0k3r"][3] + 3;</v>
      </c>
      <c r="R271" t="str">
        <f t="shared" si="71"/>
        <v>players["Zagler"][3] = players["Zagler"][3] + 2;</v>
      </c>
      <c r="S271" t="str">
        <f t="shared" si="72"/>
        <v>players["J0k3r"][4] = players["J0k3r"][4] + 2;</v>
      </c>
      <c r="T271" t="str">
        <f t="shared" si="73"/>
        <v>players["Zagler"][4] = players["Zagler"][4] + 3;</v>
      </c>
      <c r="U271" t="str">
        <f t="shared" si="74"/>
        <v>// Champions Cup '21 Group Stage</v>
      </c>
    </row>
    <row r="272" spans="1:21" x14ac:dyDescent="0.25">
      <c r="A272" s="2">
        <v>44220</v>
      </c>
      <c r="B272">
        <f t="shared" si="60"/>
        <v>591</v>
      </c>
      <c r="C272" s="1" t="s">
        <v>35</v>
      </c>
      <c r="D272" s="1" t="s">
        <v>52</v>
      </c>
      <c r="E272" s="3" t="s">
        <v>87</v>
      </c>
      <c r="F272" t="s">
        <v>90</v>
      </c>
      <c r="G272" t="s">
        <v>12</v>
      </c>
      <c r="H272" t="str">
        <f t="shared" si="61"/>
        <v>whr.CreateGame(players["Ajmo1025"][0], players["Calvin"][0], WHResult.Player1Win, 591);</v>
      </c>
      <c r="I272" t="str">
        <f t="shared" si="62"/>
        <v/>
      </c>
      <c r="J272" t="str">
        <f t="shared" si="63"/>
        <v/>
      </c>
      <c r="K272" t="str">
        <f t="shared" si="64"/>
        <v/>
      </c>
      <c r="L272" t="str">
        <f t="shared" si="65"/>
        <v/>
      </c>
      <c r="M272" t="str">
        <f t="shared" si="66"/>
        <v/>
      </c>
      <c r="N272" t="str">
        <f t="shared" si="67"/>
        <v/>
      </c>
      <c r="O272" t="str">
        <f t="shared" si="68"/>
        <v>// Champions Cup '21 Group Stage</v>
      </c>
      <c r="P272" t="str">
        <f t="shared" si="69"/>
        <v xml:space="preserve">players["Ajmo1025"][1]++; players["Calvin"][2]++; </v>
      </c>
      <c r="Q272" t="str">
        <f t="shared" si="70"/>
        <v>players["Ajmo1025"][3] = players["Ajmo1025"][3] + 1;</v>
      </c>
      <c r="R272" t="str">
        <f t="shared" si="71"/>
        <v>players["Calvin"][3] = players["Calvin"][3] + 0;</v>
      </c>
      <c r="S272" t="str">
        <f t="shared" si="72"/>
        <v>players["Ajmo1025"][4] = players["Ajmo1025"][4] + 0;</v>
      </c>
      <c r="T272" t="str">
        <f t="shared" si="73"/>
        <v>players["Calvin"][4] = players["Calvin"][4] + 1;</v>
      </c>
      <c r="U272" t="str">
        <f t="shared" si="74"/>
        <v>// Champions Cup '21 Group Stage</v>
      </c>
    </row>
    <row r="273" spans="1:21" x14ac:dyDescent="0.25">
      <c r="A273" s="2">
        <v>44233</v>
      </c>
      <c r="B273">
        <f t="shared" si="60"/>
        <v>604</v>
      </c>
      <c r="C273" s="1" t="s">
        <v>7</v>
      </c>
      <c r="D273" s="1" t="s">
        <v>9</v>
      </c>
      <c r="E273" s="3" t="s">
        <v>42</v>
      </c>
      <c r="F273" t="s">
        <v>90</v>
      </c>
      <c r="G273" t="s">
        <v>82</v>
      </c>
      <c r="H273" t="str">
        <f t="shared" si="61"/>
        <v>whr.CreateGame(players["J0k3r"][0], players["BKXO"][0], WHResult.Player1Win, 604);</v>
      </c>
      <c r="I273" t="str">
        <f t="shared" si="62"/>
        <v/>
      </c>
      <c r="J273" t="str">
        <f t="shared" si="63"/>
        <v>whr.CreateGame(players["J0k3r"][0], players["BKXO"][0], WHResult.Player1Win, 604);</v>
      </c>
      <c r="K273" t="str">
        <f t="shared" si="64"/>
        <v/>
      </c>
      <c r="L273" t="str">
        <f t="shared" si="65"/>
        <v>whr.CreateGame(players["J0k3r"][0], players["BKXO"][0], WHResult.Player1Win, 604);</v>
      </c>
      <c r="M273" t="str">
        <f t="shared" si="66"/>
        <v/>
      </c>
      <c r="N273" t="str">
        <f t="shared" si="67"/>
        <v>whr.CreateGame(players["J0k3r"][0], players["BKXO"][0], WHResult.Player1Win, 604);</v>
      </c>
      <c r="O273" t="str">
        <f t="shared" si="68"/>
        <v>// Champions Cup '21 Semi Finals</v>
      </c>
      <c r="P273" t="str">
        <f t="shared" si="69"/>
        <v xml:space="preserve">players["J0k3r"][1]++; players["BKXO"][2]++; </v>
      </c>
      <c r="Q273" t="str">
        <f t="shared" si="70"/>
        <v>players["J0k3r"][3] = players["J0k3r"][3] + 4;</v>
      </c>
      <c r="R273" t="str">
        <f t="shared" si="71"/>
        <v>players["BKXO"][3] = players["BKXO"][3] + 0;</v>
      </c>
      <c r="S273" t="str">
        <f t="shared" si="72"/>
        <v>players["J0k3r"][4] = players["J0k3r"][4] + 0;</v>
      </c>
      <c r="T273" t="str">
        <f t="shared" si="73"/>
        <v>players["BKXO"][4] = players["BKXO"][4] + 4;</v>
      </c>
      <c r="U273" t="str">
        <f t="shared" si="74"/>
        <v>// Champions Cup '21 Semi Finals</v>
      </c>
    </row>
    <row r="274" spans="1:21" x14ac:dyDescent="0.25">
      <c r="A274" s="2">
        <v>44233</v>
      </c>
      <c r="B274">
        <f t="shared" si="60"/>
        <v>604</v>
      </c>
      <c r="C274" s="1" t="s">
        <v>80</v>
      </c>
      <c r="D274" s="1" t="s">
        <v>21</v>
      </c>
      <c r="E274" s="3" t="s">
        <v>49</v>
      </c>
      <c r="F274" t="s">
        <v>90</v>
      </c>
      <c r="G274" t="s">
        <v>82</v>
      </c>
      <c r="H274" t="str">
        <f t="shared" si="61"/>
        <v>whr.CreateGame(players["Zagler"][0], players["ImSpiker"][0], WHResult.Player1Win, 604);</v>
      </c>
      <c r="I274" t="str">
        <f t="shared" si="62"/>
        <v>whr.CreateGame(players["Zagler"][0], players["ImSpiker"][0], WHResult.Player2Win, 604);</v>
      </c>
      <c r="J274" t="str">
        <f t="shared" si="63"/>
        <v>whr.CreateGame(players["Zagler"][0], players["ImSpiker"][0], WHResult.Player1Win, 604);</v>
      </c>
      <c r="K274" t="str">
        <f t="shared" si="64"/>
        <v>whr.CreateGame(players["Zagler"][0], players["ImSpiker"][0], WHResult.Player2Win, 604);</v>
      </c>
      <c r="L274" t="str">
        <f t="shared" si="65"/>
        <v>whr.CreateGame(players["Zagler"][0], players["ImSpiker"][0], WHResult.Player1Win, 604);</v>
      </c>
      <c r="M274" t="str">
        <f t="shared" si="66"/>
        <v/>
      </c>
      <c r="N274" t="str">
        <f t="shared" si="67"/>
        <v>whr.CreateGame(players["Zagler"][0], players["ImSpiker"][0], WHResult.Player1Win, 604);</v>
      </c>
      <c r="O274" t="str">
        <f t="shared" si="68"/>
        <v>// Champions Cup '21 Semi Finals</v>
      </c>
      <c r="P274" t="str">
        <f t="shared" si="69"/>
        <v xml:space="preserve">players["Zagler"][1]++; players["ImSpiker"][2]++; </v>
      </c>
      <c r="Q274" t="str">
        <f t="shared" si="70"/>
        <v>players["Zagler"][3] = players["Zagler"][3] + 4;</v>
      </c>
      <c r="R274" t="str">
        <f t="shared" si="71"/>
        <v>players["ImSpiker"][3] = players["ImSpiker"][3] + 2;</v>
      </c>
      <c r="S274" t="str">
        <f t="shared" si="72"/>
        <v>players["Zagler"][4] = players["Zagler"][4] + 2;</v>
      </c>
      <c r="T274" t="str">
        <f t="shared" si="73"/>
        <v>players["ImSpiker"][4] = players["ImSpiker"][4] + 4;</v>
      </c>
      <c r="U274" t="str">
        <f t="shared" si="74"/>
        <v>// Champions Cup '21 Semi Finals</v>
      </c>
    </row>
    <row r="275" spans="1:21" x14ac:dyDescent="0.25">
      <c r="A275" s="2">
        <v>44233</v>
      </c>
      <c r="B275">
        <f t="shared" si="60"/>
        <v>604</v>
      </c>
      <c r="C275" s="1" t="s">
        <v>21</v>
      </c>
      <c r="D275" s="1" t="s">
        <v>9</v>
      </c>
      <c r="E275" s="3" t="s">
        <v>46</v>
      </c>
      <c r="F275" t="s">
        <v>90</v>
      </c>
      <c r="G275" t="s">
        <v>83</v>
      </c>
      <c r="H275" t="str">
        <f t="shared" si="61"/>
        <v>whr.CreateGame(players["ImSpiker"][0], players["BKXO"][0], WHResult.Player1Win, 604);</v>
      </c>
      <c r="I275" t="str">
        <f t="shared" si="62"/>
        <v>whr.CreateGame(players["ImSpiker"][0], players["BKXO"][0], WHResult.Player2Win, 604);</v>
      </c>
      <c r="J275" t="str">
        <f t="shared" si="63"/>
        <v>whr.CreateGame(players["ImSpiker"][0], players["BKXO"][0], WHResult.Player1Win, 604);</v>
      </c>
      <c r="K275" t="str">
        <f t="shared" si="64"/>
        <v/>
      </c>
      <c r="L275" t="str">
        <f t="shared" si="65"/>
        <v>whr.CreateGame(players["ImSpiker"][0], players["BKXO"][0], WHResult.Player1Win, 604);</v>
      </c>
      <c r="M275" t="str">
        <f t="shared" si="66"/>
        <v/>
      </c>
      <c r="N275" t="str">
        <f t="shared" si="67"/>
        <v>whr.CreateGame(players["ImSpiker"][0], players["BKXO"][0], WHResult.Player1Win, 604);</v>
      </c>
      <c r="O275" t="str">
        <f t="shared" si="68"/>
        <v>// Champions Cup '21 Bronze Match</v>
      </c>
      <c r="P275" t="str">
        <f t="shared" si="69"/>
        <v xml:space="preserve">players["ImSpiker"][1]++; players["BKXO"][2]++; </v>
      </c>
      <c r="Q275" t="str">
        <f t="shared" si="70"/>
        <v>players["ImSpiker"][3] = players["ImSpiker"][3] + 4;</v>
      </c>
      <c r="R275" t="str">
        <f t="shared" si="71"/>
        <v>players["BKXO"][3] = players["BKXO"][3] + 1;</v>
      </c>
      <c r="S275" t="str">
        <f t="shared" si="72"/>
        <v>players["ImSpiker"][4] = players["ImSpiker"][4] + 1;</v>
      </c>
      <c r="T275" t="str">
        <f t="shared" si="73"/>
        <v>players["BKXO"][4] = players["BKXO"][4] + 4;</v>
      </c>
      <c r="U275" t="str">
        <f t="shared" si="74"/>
        <v>// Champions Cup '21 Bronze Match</v>
      </c>
    </row>
    <row r="276" spans="1:21" x14ac:dyDescent="0.25">
      <c r="A276" s="2">
        <v>44233</v>
      </c>
      <c r="B276">
        <f t="shared" si="60"/>
        <v>604</v>
      </c>
      <c r="C276" s="1" t="s">
        <v>7</v>
      </c>
      <c r="D276" s="1" t="s">
        <v>80</v>
      </c>
      <c r="E276" s="3" t="s">
        <v>45</v>
      </c>
      <c r="F276" t="s">
        <v>90</v>
      </c>
      <c r="G276" t="s">
        <v>78</v>
      </c>
      <c r="H276" t="str">
        <f t="shared" si="61"/>
        <v>whr.CreateGame(players["J0k3r"][0], players["Zagler"][0], WHResult.Player1Win, 604);</v>
      </c>
      <c r="I276" t="str">
        <f t="shared" si="62"/>
        <v>whr.CreateGame(players["J0k3r"][0], players["Zagler"][0], WHResult.Player2Win, 604);</v>
      </c>
      <c r="J276" t="str">
        <f t="shared" si="63"/>
        <v>whr.CreateGame(players["J0k3r"][0], players["Zagler"][0], WHResult.Player1Win, 604);</v>
      </c>
      <c r="K276" t="str">
        <f t="shared" si="64"/>
        <v>whr.CreateGame(players["J0k3r"][0], players["Zagler"][0], WHResult.Player2Win, 604);</v>
      </c>
      <c r="L276" t="str">
        <f t="shared" si="65"/>
        <v>whr.CreateGame(players["J0k3r"][0], players["Zagler"][0], WHResult.Player1Win, 604);</v>
      </c>
      <c r="M276" t="str">
        <f t="shared" si="66"/>
        <v>whr.CreateGame(players["J0k3r"][0], players["Zagler"][0], WHResult.Player2Win, 604);</v>
      </c>
      <c r="N276" t="str">
        <f t="shared" si="67"/>
        <v>whr.CreateGame(players["J0k3r"][0], players["Zagler"][0], WHResult.Player1Win, 604);</v>
      </c>
      <c r="O276" t="str">
        <f t="shared" si="68"/>
        <v>// Champions Cup '21 Grand Final</v>
      </c>
      <c r="P276" t="str">
        <f t="shared" si="69"/>
        <v xml:space="preserve">players["J0k3r"][1]++; players["Zagler"][2]++; </v>
      </c>
      <c r="Q276" t="str">
        <f t="shared" si="70"/>
        <v>players["J0k3r"][3] = players["J0k3r"][3] + 4;</v>
      </c>
      <c r="R276" t="str">
        <f t="shared" si="71"/>
        <v>players["Zagler"][3] = players["Zagler"][3] + 3;</v>
      </c>
      <c r="S276" t="str">
        <f t="shared" si="72"/>
        <v>players["J0k3r"][4] = players["J0k3r"][4] + 3;</v>
      </c>
      <c r="T276" t="str">
        <f t="shared" si="73"/>
        <v>players["Zagler"][4] = players["Zagler"][4] + 4;</v>
      </c>
      <c r="U276" t="str">
        <f t="shared" si="74"/>
        <v>// Champions Cup '21 Grand Final</v>
      </c>
    </row>
    <row r="277" spans="1:21" x14ac:dyDescent="0.25">
      <c r="A277" s="2">
        <v>44259</v>
      </c>
      <c r="B277">
        <f t="shared" si="60"/>
        <v>630</v>
      </c>
      <c r="C277" s="1" t="s">
        <v>26</v>
      </c>
      <c r="D277" s="1" t="s">
        <v>79</v>
      </c>
      <c r="E277" s="3" t="s">
        <v>41</v>
      </c>
      <c r="F277" t="s">
        <v>273</v>
      </c>
      <c r="G277" t="s">
        <v>274</v>
      </c>
      <c r="H277" t="str">
        <f t="shared" si="61"/>
        <v>whr.CreateGame(players["[CELTICS]"][0], players["XanderG"][0], WHResult.Player1Win, 630);</v>
      </c>
      <c r="I277" t="str">
        <f t="shared" si="62"/>
        <v/>
      </c>
      <c r="J277" t="str">
        <f t="shared" si="63"/>
        <v>whr.CreateGame(players["[CELTICS]"][0], players["XanderG"][0], WHResult.Player1Win, 630);</v>
      </c>
      <c r="K277" t="str">
        <f t="shared" si="64"/>
        <v/>
      </c>
      <c r="L277" t="str">
        <f t="shared" si="65"/>
        <v>whr.CreateGame(players["[CELTICS]"][0], players["XanderG"][0], WHResult.Player1Win, 630);</v>
      </c>
      <c r="M277" t="str">
        <f t="shared" si="66"/>
        <v/>
      </c>
      <c r="N277" t="str">
        <f t="shared" si="67"/>
        <v/>
      </c>
      <c r="O277" t="str">
        <f t="shared" si="68"/>
        <v>// MSL Spring Split '21 Week 1</v>
      </c>
      <c r="P277" t="str">
        <f t="shared" si="69"/>
        <v xml:space="preserve">players["[CELTICS]"][1]++; players["XanderG"][2]++; </v>
      </c>
      <c r="Q277" t="str">
        <f t="shared" si="70"/>
        <v>players["[CELTICS]"][3] = players["[CELTICS]"][3] + 3;</v>
      </c>
      <c r="R277" t="str">
        <f t="shared" si="71"/>
        <v>players["XanderG"][3] = players["XanderG"][3] + 0;</v>
      </c>
      <c r="S277" t="str">
        <f t="shared" si="72"/>
        <v>players["[CELTICS]"][4] = players["[CELTICS]"][4] + 0;</v>
      </c>
      <c r="T277" t="str">
        <f t="shared" si="73"/>
        <v>players["XanderG"][4] = players["XanderG"][4] + 3;</v>
      </c>
      <c r="U277" t="str">
        <f t="shared" si="74"/>
        <v>// MSL Spring Split '21 Week 1</v>
      </c>
    </row>
    <row r="278" spans="1:21" x14ac:dyDescent="0.25">
      <c r="A278" s="2">
        <v>44260</v>
      </c>
      <c r="B278">
        <f t="shared" si="60"/>
        <v>631</v>
      </c>
      <c r="C278" s="1" t="s">
        <v>30</v>
      </c>
      <c r="D278" s="1" t="s">
        <v>275</v>
      </c>
      <c r="E278" s="3" t="s">
        <v>41</v>
      </c>
      <c r="F278" t="s">
        <v>273</v>
      </c>
      <c r="G278" t="s">
        <v>274</v>
      </c>
      <c r="H278" t="str">
        <f t="shared" si="61"/>
        <v>whr.CreateGame(players["Rocci"][0], players["Rickshaw"][0], WHResult.Player1Win, 631);</v>
      </c>
      <c r="I278" t="str">
        <f t="shared" si="62"/>
        <v/>
      </c>
      <c r="J278" t="str">
        <f t="shared" si="63"/>
        <v>whr.CreateGame(players["Rocci"][0], players["Rickshaw"][0], WHResult.Player1Win, 631);</v>
      </c>
      <c r="K278" t="str">
        <f t="shared" si="64"/>
        <v/>
      </c>
      <c r="L278" t="str">
        <f t="shared" si="65"/>
        <v>whr.CreateGame(players["Rocci"][0], players["Rickshaw"][0], WHResult.Player1Win, 631);</v>
      </c>
      <c r="M278" t="str">
        <f t="shared" si="66"/>
        <v/>
      </c>
      <c r="N278" t="str">
        <f t="shared" si="67"/>
        <v/>
      </c>
      <c r="O278" t="str">
        <f t="shared" si="68"/>
        <v>// MSL Spring Split '21 Week 1</v>
      </c>
      <c r="P278" t="str">
        <f t="shared" si="69"/>
        <v xml:space="preserve">players["Rocci"][1]++; players["Rickshaw"][2]++; </v>
      </c>
      <c r="Q278" t="str">
        <f t="shared" si="70"/>
        <v>players["Rocci"][3] = players["Rocci"][3] + 3;</v>
      </c>
      <c r="R278" t="str">
        <f t="shared" si="71"/>
        <v>players["Rickshaw"][3] = players["Rickshaw"][3] + 0;</v>
      </c>
      <c r="S278" t="str">
        <f t="shared" si="72"/>
        <v>players["Rocci"][4] = players["Rocci"][4] + 0;</v>
      </c>
      <c r="T278" t="str">
        <f t="shared" si="73"/>
        <v>players["Rickshaw"][4] = players["Rickshaw"][4] + 3;</v>
      </c>
      <c r="U278" t="str">
        <f t="shared" si="74"/>
        <v>// MSL Spring Split '21 Week 1</v>
      </c>
    </row>
    <row r="279" spans="1:21" x14ac:dyDescent="0.25">
      <c r="A279" s="2">
        <v>44260</v>
      </c>
      <c r="B279">
        <f t="shared" si="60"/>
        <v>631</v>
      </c>
      <c r="C279" s="1" t="s">
        <v>80</v>
      </c>
      <c r="D279" s="1" t="s">
        <v>54</v>
      </c>
      <c r="E279" s="3" t="s">
        <v>43</v>
      </c>
      <c r="F279" t="s">
        <v>273</v>
      </c>
      <c r="G279" t="s">
        <v>274</v>
      </c>
      <c r="H279" t="str">
        <f t="shared" si="61"/>
        <v>whr.CreateGame(players["Zagler"][0], players["Timely Yor"][0], WHResult.Player1Win, 631);</v>
      </c>
      <c r="I279" t="str">
        <f t="shared" si="62"/>
        <v>whr.CreateGame(players["Zagler"][0], players["Timely Yor"][0], WHResult.Player2Win, 631);</v>
      </c>
      <c r="J279" t="str">
        <f t="shared" si="63"/>
        <v>whr.CreateGame(players["Zagler"][0], players["Timely Yor"][0], WHResult.Player1Win, 631);</v>
      </c>
      <c r="K279" t="str">
        <f t="shared" si="64"/>
        <v>whr.CreateGame(players["Zagler"][0], players["Timely Yor"][0], WHResult.Player2Win, 631);</v>
      </c>
      <c r="L279" t="str">
        <f t="shared" si="65"/>
        <v>whr.CreateGame(players["Zagler"][0], players["Timely Yor"][0], WHResult.Player1Win, 631);</v>
      </c>
      <c r="M279" t="str">
        <f t="shared" si="66"/>
        <v/>
      </c>
      <c r="N279" t="str">
        <f t="shared" si="67"/>
        <v/>
      </c>
      <c r="O279" t="str">
        <f t="shared" si="68"/>
        <v>// MSL Spring Split '21 Week 1</v>
      </c>
      <c r="P279" t="str">
        <f t="shared" si="69"/>
        <v xml:space="preserve">players["Zagler"][1]++; players["Timely Yor"][2]++; </v>
      </c>
      <c r="Q279" t="str">
        <f t="shared" si="70"/>
        <v>players["Zagler"][3] = players["Zagler"][3] + 3;</v>
      </c>
      <c r="R279" t="str">
        <f t="shared" si="71"/>
        <v>players["Timely Yor"][3] = players["Timely Yor"][3] + 2;</v>
      </c>
      <c r="S279" t="str">
        <f t="shared" si="72"/>
        <v>players["Zagler"][4] = players["Zagler"][4] + 2;</v>
      </c>
      <c r="T279" t="str">
        <f t="shared" si="73"/>
        <v>players["Timely Yor"][4] = players["Timely Yor"][4] + 3;</v>
      </c>
      <c r="U279" t="str">
        <f t="shared" si="74"/>
        <v>// MSL Spring Split '21 Week 1</v>
      </c>
    </row>
    <row r="280" spans="1:21" x14ac:dyDescent="0.25">
      <c r="A280" s="2">
        <v>44261</v>
      </c>
      <c r="B280">
        <f t="shared" si="60"/>
        <v>632</v>
      </c>
      <c r="C280" s="1" t="s">
        <v>21</v>
      </c>
      <c r="D280" s="1" t="s">
        <v>23</v>
      </c>
      <c r="E280" s="3" t="s">
        <v>41</v>
      </c>
      <c r="F280" t="s">
        <v>273</v>
      </c>
      <c r="G280" t="s">
        <v>274</v>
      </c>
      <c r="H280" t="str">
        <f t="shared" si="61"/>
        <v>whr.CreateGame(players["ImSpiker"][0], players["einBirnenbaum"][0], WHResult.Player1Win, 632);</v>
      </c>
      <c r="I280" t="str">
        <f t="shared" si="62"/>
        <v/>
      </c>
      <c r="J280" t="str">
        <f t="shared" si="63"/>
        <v>whr.CreateGame(players["ImSpiker"][0], players["einBirnenbaum"][0], WHResult.Player1Win, 632);</v>
      </c>
      <c r="K280" t="str">
        <f t="shared" si="64"/>
        <v/>
      </c>
      <c r="L280" t="str">
        <f t="shared" si="65"/>
        <v>whr.CreateGame(players["ImSpiker"][0], players["einBirnenbaum"][0], WHResult.Player1Win, 632);</v>
      </c>
      <c r="M280" t="str">
        <f t="shared" si="66"/>
        <v/>
      </c>
      <c r="N280" t="str">
        <f t="shared" si="67"/>
        <v/>
      </c>
      <c r="O280" t="str">
        <f t="shared" si="68"/>
        <v>// MSL Spring Split '21 Week 1</v>
      </c>
      <c r="P280" t="str">
        <f t="shared" si="69"/>
        <v xml:space="preserve">players["ImSpiker"][1]++; players["einBirnenbaum"][2]++; </v>
      </c>
      <c r="Q280" t="str">
        <f t="shared" si="70"/>
        <v>players["ImSpiker"][3] = players["ImSpiker"][3] + 3;</v>
      </c>
      <c r="R280" t="str">
        <f t="shared" si="71"/>
        <v>players["einBirnenbaum"][3] = players["einBirnenbaum"][3] + 0;</v>
      </c>
      <c r="S280" t="str">
        <f t="shared" si="72"/>
        <v>players["ImSpiker"][4] = players["ImSpiker"][4] + 0;</v>
      </c>
      <c r="T280" t="str">
        <f t="shared" si="73"/>
        <v>players["einBirnenbaum"][4] = players["einBirnenbaum"][4] + 3;</v>
      </c>
      <c r="U280" t="str">
        <f t="shared" si="74"/>
        <v>// MSL Spring Split '21 Week 1</v>
      </c>
    </row>
    <row r="281" spans="1:21" x14ac:dyDescent="0.25">
      <c r="A281" s="2">
        <v>44262</v>
      </c>
      <c r="B281">
        <f t="shared" si="60"/>
        <v>633</v>
      </c>
      <c r="C281" s="1" t="s">
        <v>6</v>
      </c>
      <c r="D281" s="1" t="s">
        <v>276</v>
      </c>
      <c r="E281" s="3" t="s">
        <v>41</v>
      </c>
      <c r="F281" t="s">
        <v>273</v>
      </c>
      <c r="G281" t="s">
        <v>274</v>
      </c>
      <c r="H281" t="str">
        <f t="shared" si="61"/>
        <v>whr.CreateGame(players["CDH"][0], players["Log"][0], WHResult.Player1Win, 633);</v>
      </c>
      <c r="I281" t="str">
        <f t="shared" si="62"/>
        <v/>
      </c>
      <c r="J281" t="str">
        <f t="shared" si="63"/>
        <v>whr.CreateGame(players["CDH"][0], players["Log"][0], WHResult.Player1Win, 633);</v>
      </c>
      <c r="K281" t="str">
        <f t="shared" si="64"/>
        <v/>
      </c>
      <c r="L281" t="str">
        <f t="shared" si="65"/>
        <v>whr.CreateGame(players["CDH"][0], players["Log"][0], WHResult.Player1Win, 633);</v>
      </c>
      <c r="M281" t="str">
        <f t="shared" si="66"/>
        <v/>
      </c>
      <c r="N281" t="str">
        <f t="shared" si="67"/>
        <v/>
      </c>
      <c r="O281" t="str">
        <f t="shared" si="68"/>
        <v>// MSL Spring Split '21 Week 1</v>
      </c>
      <c r="P281" t="str">
        <f t="shared" si="69"/>
        <v xml:space="preserve">players["CDH"][1]++; players["Log"][2]++; </v>
      </c>
      <c r="Q281" t="str">
        <f t="shared" si="70"/>
        <v>players["CDH"][3] = players["CDH"][3] + 3;</v>
      </c>
      <c r="R281" t="str">
        <f t="shared" si="71"/>
        <v>players["Log"][3] = players["Log"][3] + 0;</v>
      </c>
      <c r="S281" t="str">
        <f t="shared" si="72"/>
        <v>players["CDH"][4] = players["CDH"][4] + 0;</v>
      </c>
      <c r="T281" t="str">
        <f t="shared" si="73"/>
        <v>players["Log"][4] = players["Log"][4] + 3;</v>
      </c>
      <c r="U281" t="str">
        <f t="shared" si="74"/>
        <v>// MSL Spring Split '21 Week 1</v>
      </c>
    </row>
    <row r="282" spans="1:21" x14ac:dyDescent="0.25">
      <c r="A282" s="2">
        <v>44262</v>
      </c>
      <c r="B282">
        <f t="shared" si="60"/>
        <v>633</v>
      </c>
      <c r="C282" s="1" t="s">
        <v>7</v>
      </c>
      <c r="D282" s="1" t="s">
        <v>277</v>
      </c>
      <c r="E282" s="3" t="s">
        <v>41</v>
      </c>
      <c r="F282" t="s">
        <v>273</v>
      </c>
      <c r="G282" t="s">
        <v>274</v>
      </c>
      <c r="H282" t="str">
        <f t="shared" si="61"/>
        <v>whr.CreateGame(players["J0k3r"][0], players["Tricks"][0], WHResult.Player1Win, 633);</v>
      </c>
      <c r="I282" t="str">
        <f t="shared" si="62"/>
        <v/>
      </c>
      <c r="J282" t="str">
        <f t="shared" si="63"/>
        <v>whr.CreateGame(players["J0k3r"][0], players["Tricks"][0], WHResult.Player1Win, 633);</v>
      </c>
      <c r="K282" t="str">
        <f t="shared" si="64"/>
        <v/>
      </c>
      <c r="L282" t="str">
        <f t="shared" si="65"/>
        <v>whr.CreateGame(players["J0k3r"][0], players["Tricks"][0], WHResult.Player1Win, 633);</v>
      </c>
      <c r="M282" t="str">
        <f t="shared" si="66"/>
        <v/>
      </c>
      <c r="N282" t="str">
        <f t="shared" si="67"/>
        <v/>
      </c>
      <c r="O282" t="str">
        <f t="shared" si="68"/>
        <v>// MSL Spring Split '21 Week 1</v>
      </c>
      <c r="P282" t="str">
        <f t="shared" si="69"/>
        <v xml:space="preserve">players["J0k3r"][1]++; players["Tricks"][2]++; </v>
      </c>
      <c r="Q282" t="str">
        <f t="shared" si="70"/>
        <v>players["J0k3r"][3] = players["J0k3r"][3] + 3;</v>
      </c>
      <c r="R282" t="str">
        <f t="shared" si="71"/>
        <v>players["Tricks"][3] = players["Tricks"][3] + 0;</v>
      </c>
      <c r="S282" t="str">
        <f t="shared" si="72"/>
        <v>players["J0k3r"][4] = players["J0k3r"][4] + 0;</v>
      </c>
      <c r="T282" t="str">
        <f t="shared" si="73"/>
        <v>players["Tricks"][4] = players["Tricks"][4] + 3;</v>
      </c>
      <c r="U282" t="str">
        <f t="shared" si="74"/>
        <v>// MSL Spring Split '21 Week 1</v>
      </c>
    </row>
    <row r="283" spans="1:21" x14ac:dyDescent="0.25">
      <c r="A283" s="2">
        <v>44263</v>
      </c>
      <c r="B283">
        <f t="shared" si="60"/>
        <v>634</v>
      </c>
      <c r="C283" s="1" t="s">
        <v>9</v>
      </c>
      <c r="D283" s="1" t="s">
        <v>86</v>
      </c>
      <c r="E283" s="3" t="s">
        <v>41</v>
      </c>
      <c r="F283" t="s">
        <v>273</v>
      </c>
      <c r="G283" t="s">
        <v>274</v>
      </c>
      <c r="H283" t="str">
        <f t="shared" si="61"/>
        <v>whr.CreateGame(players["BKXO"][0], players["17th Sirius"][0], WHResult.Player1Win, 634);</v>
      </c>
      <c r="I283" t="str">
        <f t="shared" si="62"/>
        <v/>
      </c>
      <c r="J283" t="str">
        <f t="shared" si="63"/>
        <v>whr.CreateGame(players["BKXO"][0], players["17th Sirius"][0], WHResult.Player1Win, 634);</v>
      </c>
      <c r="K283" t="str">
        <f t="shared" si="64"/>
        <v/>
      </c>
      <c r="L283" t="str">
        <f t="shared" si="65"/>
        <v>whr.CreateGame(players["BKXO"][0], players["17th Sirius"][0], WHResult.Player1Win, 634);</v>
      </c>
      <c r="M283" t="str">
        <f t="shared" si="66"/>
        <v/>
      </c>
      <c r="N283" t="str">
        <f t="shared" si="67"/>
        <v/>
      </c>
      <c r="O283" t="str">
        <f t="shared" si="68"/>
        <v>// MSL Spring Split '21 Week 1</v>
      </c>
      <c r="P283" t="str">
        <f t="shared" si="69"/>
        <v xml:space="preserve">players["BKXO"][1]++; players["17th Sirius"][2]++; </v>
      </c>
      <c r="Q283" t="str">
        <f t="shared" si="70"/>
        <v>players["BKXO"][3] = players["BKXO"][3] + 3;</v>
      </c>
      <c r="R283" t="str">
        <f t="shared" si="71"/>
        <v>players["17th Sirius"][3] = players["17th Sirius"][3] + 0;</v>
      </c>
      <c r="S283" t="str">
        <f t="shared" si="72"/>
        <v>players["BKXO"][4] = players["BKXO"][4] + 0;</v>
      </c>
      <c r="T283" t="str">
        <f t="shared" si="73"/>
        <v>players["17th Sirius"][4] = players["17th Sirius"][4] + 3;</v>
      </c>
      <c r="U283" t="str">
        <f t="shared" si="74"/>
        <v>// MSL Spring Split '21 Week 1</v>
      </c>
    </row>
    <row r="284" spans="1:21" x14ac:dyDescent="0.25">
      <c r="A284" s="2">
        <v>44263</v>
      </c>
      <c r="B284">
        <f t="shared" si="60"/>
        <v>634</v>
      </c>
      <c r="C284" s="1" t="s">
        <v>27</v>
      </c>
      <c r="D284" s="1" t="s">
        <v>276</v>
      </c>
      <c r="E284" s="3" t="s">
        <v>66</v>
      </c>
      <c r="F284" t="s">
        <v>273</v>
      </c>
      <c r="G284" t="s">
        <v>274</v>
      </c>
      <c r="H284" t="str">
        <f t="shared" si="61"/>
        <v>whr.CreateGame(players["FB-Productions"][0], players["Log"][0], WHResult.Player1Win, 634);</v>
      </c>
      <c r="I284" t="str">
        <f t="shared" si="62"/>
        <v/>
      </c>
      <c r="J284" t="str">
        <f t="shared" si="63"/>
        <v>whr.CreateGame(players["FB-Productions"][0], players["Log"][0], WHResult.Player1Win, 634);</v>
      </c>
      <c r="K284" t="str">
        <f t="shared" si="64"/>
        <v/>
      </c>
      <c r="L284" t="str">
        <f t="shared" si="65"/>
        <v/>
      </c>
      <c r="M284" t="str">
        <f t="shared" si="66"/>
        <v/>
      </c>
      <c r="N284" t="str">
        <f t="shared" si="67"/>
        <v/>
      </c>
      <c r="O284" t="str">
        <f t="shared" si="68"/>
        <v>// MSL Spring Split '21 Week 1</v>
      </c>
      <c r="P284" t="str">
        <f t="shared" si="69"/>
        <v xml:space="preserve">players["FB-Productions"][1]++; players["Log"][2]++; </v>
      </c>
      <c r="Q284" t="str">
        <f t="shared" si="70"/>
        <v>players["FB-Productions"][3] = players["FB-Productions"][3] + 2;</v>
      </c>
      <c r="R284" t="str">
        <f t="shared" si="71"/>
        <v>players["Log"][3] = players["Log"][3] + 0;</v>
      </c>
      <c r="S284" t="str">
        <f t="shared" si="72"/>
        <v>players["FB-Productions"][4] = players["FB-Productions"][4] + 0;</v>
      </c>
      <c r="T284" t="str">
        <f t="shared" si="73"/>
        <v>players["Log"][4] = players["Log"][4] + 2;</v>
      </c>
      <c r="U284" t="str">
        <f t="shared" si="74"/>
        <v>// MSL Spring Split '21 Week 1</v>
      </c>
    </row>
    <row r="285" spans="1:21" x14ac:dyDescent="0.25">
      <c r="A285" s="2">
        <v>44263</v>
      </c>
      <c r="B285">
        <f t="shared" si="60"/>
        <v>634</v>
      </c>
      <c r="C285" s="1" t="s">
        <v>278</v>
      </c>
      <c r="D285" s="1" t="s">
        <v>279</v>
      </c>
      <c r="E285" s="3" t="s">
        <v>41</v>
      </c>
      <c r="F285" t="s">
        <v>273</v>
      </c>
      <c r="G285" t="s">
        <v>274</v>
      </c>
      <c r="H285" t="str">
        <f t="shared" si="61"/>
        <v>whr.CreateGame(players["Nico"][0], players["DexDax"][0], WHResult.Player1Win, 634);</v>
      </c>
      <c r="I285" t="str">
        <f t="shared" si="62"/>
        <v/>
      </c>
      <c r="J285" t="str">
        <f t="shared" si="63"/>
        <v>whr.CreateGame(players["Nico"][0], players["DexDax"][0], WHResult.Player1Win, 634);</v>
      </c>
      <c r="K285" t="str">
        <f t="shared" si="64"/>
        <v/>
      </c>
      <c r="L285" t="str">
        <f t="shared" si="65"/>
        <v>whr.CreateGame(players["Nico"][0], players["DexDax"][0], WHResult.Player1Win, 634);</v>
      </c>
      <c r="M285" t="str">
        <f t="shared" si="66"/>
        <v/>
      </c>
      <c r="N285" t="str">
        <f t="shared" si="67"/>
        <v/>
      </c>
      <c r="O285" t="str">
        <f t="shared" si="68"/>
        <v>// MSL Spring Split '21 Week 1</v>
      </c>
      <c r="P285" t="str">
        <f t="shared" si="69"/>
        <v xml:space="preserve">players["Nico"][1]++; players["DexDax"][2]++; </v>
      </c>
      <c r="Q285" t="str">
        <f t="shared" si="70"/>
        <v>players["Nico"][3] = players["Nico"][3] + 3;</v>
      </c>
      <c r="R285" t="str">
        <f t="shared" si="71"/>
        <v>players["DexDax"][3] = players["DexDax"][3] + 0;</v>
      </c>
      <c r="S285" t="str">
        <f t="shared" si="72"/>
        <v>players["Nico"][4] = players["Nico"][4] + 0;</v>
      </c>
      <c r="T285" t="str">
        <f t="shared" si="73"/>
        <v>players["DexDax"][4] = players["DexDax"][4] + 3;</v>
      </c>
      <c r="U285" t="str">
        <f t="shared" si="74"/>
        <v>// MSL Spring Split '21 Week 1</v>
      </c>
    </row>
    <row r="286" spans="1:21" x14ac:dyDescent="0.25">
      <c r="A286" s="2">
        <v>44264</v>
      </c>
      <c r="B286">
        <f t="shared" si="60"/>
        <v>635</v>
      </c>
      <c r="C286" s="1" t="s">
        <v>79</v>
      </c>
      <c r="D286" s="1" t="s">
        <v>279</v>
      </c>
      <c r="E286" s="3" t="s">
        <v>41</v>
      </c>
      <c r="F286" t="s">
        <v>273</v>
      </c>
      <c r="G286" t="s">
        <v>274</v>
      </c>
      <c r="H286" t="str">
        <f t="shared" si="61"/>
        <v>whr.CreateGame(players["XanderG"][0], players["DexDax"][0], WHResult.Player1Win, 635);</v>
      </c>
      <c r="I286" t="str">
        <f t="shared" si="62"/>
        <v/>
      </c>
      <c r="J286" t="str">
        <f t="shared" si="63"/>
        <v>whr.CreateGame(players["XanderG"][0], players["DexDax"][0], WHResult.Player1Win, 635);</v>
      </c>
      <c r="K286" t="str">
        <f t="shared" si="64"/>
        <v/>
      </c>
      <c r="L286" t="str">
        <f t="shared" si="65"/>
        <v>whr.CreateGame(players["XanderG"][0], players["DexDax"][0], WHResult.Player1Win, 635);</v>
      </c>
      <c r="M286" t="str">
        <f t="shared" si="66"/>
        <v/>
      </c>
      <c r="N286" t="str">
        <f t="shared" si="67"/>
        <v/>
      </c>
      <c r="O286" t="str">
        <f t="shared" si="68"/>
        <v>// MSL Spring Split '21 Week 1</v>
      </c>
      <c r="P286" t="str">
        <f t="shared" si="69"/>
        <v xml:space="preserve">players["XanderG"][1]++; players["DexDax"][2]++; </v>
      </c>
      <c r="Q286" t="str">
        <f t="shared" si="70"/>
        <v>players["XanderG"][3] = players["XanderG"][3] + 3;</v>
      </c>
      <c r="R286" t="str">
        <f t="shared" si="71"/>
        <v>players["DexDax"][3] = players["DexDax"][3] + 0;</v>
      </c>
      <c r="S286" t="str">
        <f t="shared" si="72"/>
        <v>players["XanderG"][4] = players["XanderG"][4] + 0;</v>
      </c>
      <c r="T286" t="str">
        <f t="shared" si="73"/>
        <v>players["DexDax"][4] = players["DexDax"][4] + 3;</v>
      </c>
      <c r="U286" t="str">
        <f t="shared" si="74"/>
        <v>// MSL Spring Split '21 Week 1</v>
      </c>
    </row>
    <row r="287" spans="1:21" x14ac:dyDescent="0.25">
      <c r="A287" s="2">
        <v>44266</v>
      </c>
      <c r="B287">
        <f t="shared" si="60"/>
        <v>637</v>
      </c>
      <c r="C287" s="1" t="s">
        <v>278</v>
      </c>
      <c r="D287" s="1" t="s">
        <v>27</v>
      </c>
      <c r="E287" s="3" t="s">
        <v>44</v>
      </c>
      <c r="F287" t="s">
        <v>273</v>
      </c>
      <c r="G287" t="s">
        <v>280</v>
      </c>
      <c r="H287" t="str">
        <f t="shared" si="61"/>
        <v>whr.CreateGame(players["Nico"][0], players["FB-Productions"][0], WHResult.Player1Win, 637);</v>
      </c>
      <c r="I287" t="str">
        <f t="shared" si="62"/>
        <v>whr.CreateGame(players["Nico"][0], players["FB-Productions"][0], WHResult.Player2Win, 637);</v>
      </c>
      <c r="J287" t="str">
        <f t="shared" si="63"/>
        <v>whr.CreateGame(players["Nico"][0], players["FB-Productions"][0], WHResult.Player1Win, 637);</v>
      </c>
      <c r="K287" t="str">
        <f t="shared" si="64"/>
        <v/>
      </c>
      <c r="L287" t="str">
        <f t="shared" si="65"/>
        <v>whr.CreateGame(players["Nico"][0], players["FB-Productions"][0], WHResult.Player1Win, 637);</v>
      </c>
      <c r="M287" t="str">
        <f t="shared" si="66"/>
        <v/>
      </c>
      <c r="N287" t="str">
        <f t="shared" si="67"/>
        <v/>
      </c>
      <c r="O287" t="str">
        <f t="shared" si="68"/>
        <v>// MSL Spring Split '21 Week 2</v>
      </c>
      <c r="P287" t="str">
        <f t="shared" si="69"/>
        <v xml:space="preserve">players["Nico"][1]++; players["FB-Productions"][2]++; </v>
      </c>
      <c r="Q287" t="str">
        <f t="shared" si="70"/>
        <v>players["Nico"][3] = players["Nico"][3] + 3;</v>
      </c>
      <c r="R287" t="str">
        <f t="shared" si="71"/>
        <v>players["FB-Productions"][3] = players["FB-Productions"][3] + 1;</v>
      </c>
      <c r="S287" t="str">
        <f t="shared" si="72"/>
        <v>players["Nico"][4] = players["Nico"][4] + 1;</v>
      </c>
      <c r="T287" t="str">
        <f t="shared" si="73"/>
        <v>players["FB-Productions"][4] = players["FB-Productions"][4] + 3;</v>
      </c>
      <c r="U287" t="str">
        <f t="shared" si="74"/>
        <v>// MSL Spring Split '21 Week 2</v>
      </c>
    </row>
    <row r="288" spans="1:21" x14ac:dyDescent="0.25">
      <c r="A288" s="2">
        <v>44267</v>
      </c>
      <c r="B288">
        <f t="shared" si="60"/>
        <v>638</v>
      </c>
      <c r="C288" s="1" t="s">
        <v>6</v>
      </c>
      <c r="D288" s="1" t="s">
        <v>30</v>
      </c>
      <c r="E288" s="3" t="s">
        <v>43</v>
      </c>
      <c r="F288" t="s">
        <v>273</v>
      </c>
      <c r="G288" t="s">
        <v>280</v>
      </c>
      <c r="H288" t="str">
        <f t="shared" si="61"/>
        <v>whr.CreateGame(players["CDH"][0], players["Rocci"][0], WHResult.Player1Win, 638);</v>
      </c>
      <c r="I288" t="str">
        <f t="shared" si="62"/>
        <v>whr.CreateGame(players["CDH"][0], players["Rocci"][0], WHResult.Player2Win, 638);</v>
      </c>
      <c r="J288" t="str">
        <f t="shared" si="63"/>
        <v>whr.CreateGame(players["CDH"][0], players["Rocci"][0], WHResult.Player1Win, 638);</v>
      </c>
      <c r="K288" t="str">
        <f t="shared" si="64"/>
        <v>whr.CreateGame(players["CDH"][0], players["Rocci"][0], WHResult.Player2Win, 638);</v>
      </c>
      <c r="L288" t="str">
        <f t="shared" si="65"/>
        <v>whr.CreateGame(players["CDH"][0], players["Rocci"][0], WHResult.Player1Win, 638);</v>
      </c>
      <c r="M288" t="str">
        <f t="shared" si="66"/>
        <v/>
      </c>
      <c r="N288" t="str">
        <f t="shared" si="67"/>
        <v/>
      </c>
      <c r="O288" t="str">
        <f t="shared" si="68"/>
        <v>// MSL Spring Split '21 Week 2</v>
      </c>
      <c r="P288" t="str">
        <f t="shared" si="69"/>
        <v xml:space="preserve">players["CDH"][1]++; players["Rocci"][2]++; </v>
      </c>
      <c r="Q288" t="str">
        <f t="shared" si="70"/>
        <v>players["CDH"][3] = players["CDH"][3] + 3;</v>
      </c>
      <c r="R288" t="str">
        <f t="shared" si="71"/>
        <v>players["Rocci"][3] = players["Rocci"][3] + 2;</v>
      </c>
      <c r="S288" t="str">
        <f t="shared" si="72"/>
        <v>players["CDH"][4] = players["CDH"][4] + 2;</v>
      </c>
      <c r="T288" t="str">
        <f t="shared" si="73"/>
        <v>players["Rocci"][4] = players["Rocci"][4] + 3;</v>
      </c>
      <c r="U288" t="str">
        <f t="shared" si="74"/>
        <v>// MSL Spring Split '21 Week 2</v>
      </c>
    </row>
    <row r="289" spans="1:21" x14ac:dyDescent="0.25">
      <c r="A289" s="2">
        <v>44268</v>
      </c>
      <c r="B289">
        <f t="shared" si="60"/>
        <v>639</v>
      </c>
      <c r="C289" s="1" t="s">
        <v>277</v>
      </c>
      <c r="D289" s="1" t="s">
        <v>23</v>
      </c>
      <c r="E289" s="3" t="s">
        <v>43</v>
      </c>
      <c r="F289" t="s">
        <v>273</v>
      </c>
      <c r="G289" t="s">
        <v>280</v>
      </c>
      <c r="H289" t="str">
        <f t="shared" si="61"/>
        <v>whr.CreateGame(players["Tricks"][0], players["einBirnenbaum"][0], WHResult.Player1Win, 639);</v>
      </c>
      <c r="I289" t="str">
        <f t="shared" si="62"/>
        <v>whr.CreateGame(players["Tricks"][0], players["einBirnenbaum"][0], WHResult.Player2Win, 639);</v>
      </c>
      <c r="J289" t="str">
        <f t="shared" si="63"/>
        <v>whr.CreateGame(players["Tricks"][0], players["einBirnenbaum"][0], WHResult.Player1Win, 639);</v>
      </c>
      <c r="K289" t="str">
        <f t="shared" si="64"/>
        <v>whr.CreateGame(players["Tricks"][0], players["einBirnenbaum"][0], WHResult.Player2Win, 639);</v>
      </c>
      <c r="L289" t="str">
        <f t="shared" si="65"/>
        <v>whr.CreateGame(players["Tricks"][0], players["einBirnenbaum"][0], WHResult.Player1Win, 639);</v>
      </c>
      <c r="M289" t="str">
        <f t="shared" si="66"/>
        <v/>
      </c>
      <c r="N289" t="str">
        <f t="shared" si="67"/>
        <v/>
      </c>
      <c r="O289" t="str">
        <f t="shared" si="68"/>
        <v>// MSL Spring Split '21 Week 2</v>
      </c>
      <c r="P289" t="str">
        <f t="shared" si="69"/>
        <v xml:space="preserve">players["Tricks"][1]++; players["einBirnenbaum"][2]++; </v>
      </c>
      <c r="Q289" t="str">
        <f t="shared" si="70"/>
        <v>players["Tricks"][3] = players["Tricks"][3] + 3;</v>
      </c>
      <c r="R289" t="str">
        <f t="shared" si="71"/>
        <v>players["einBirnenbaum"][3] = players["einBirnenbaum"][3] + 2;</v>
      </c>
      <c r="S289" t="str">
        <f t="shared" si="72"/>
        <v>players["Tricks"][4] = players["Tricks"][4] + 2;</v>
      </c>
      <c r="T289" t="str">
        <f t="shared" si="73"/>
        <v>players["einBirnenbaum"][4] = players["einBirnenbaum"][4] + 3;</v>
      </c>
      <c r="U289" t="str">
        <f t="shared" si="74"/>
        <v>// MSL Spring Split '21 Week 2</v>
      </c>
    </row>
    <row r="290" spans="1:21" x14ac:dyDescent="0.25">
      <c r="A290" s="2">
        <v>44268</v>
      </c>
      <c r="B290">
        <f t="shared" si="60"/>
        <v>639</v>
      </c>
      <c r="C290" s="1" t="s">
        <v>80</v>
      </c>
      <c r="D290" s="1" t="s">
        <v>86</v>
      </c>
      <c r="E290" s="3" t="s">
        <v>44</v>
      </c>
      <c r="F290" t="s">
        <v>273</v>
      </c>
      <c r="G290" t="s">
        <v>280</v>
      </c>
      <c r="H290" t="str">
        <f t="shared" si="61"/>
        <v>whr.CreateGame(players["Zagler"][0], players["17th Sirius"][0], WHResult.Player1Win, 639);</v>
      </c>
      <c r="I290" t="str">
        <f t="shared" si="62"/>
        <v>whr.CreateGame(players["Zagler"][0], players["17th Sirius"][0], WHResult.Player2Win, 639);</v>
      </c>
      <c r="J290" t="str">
        <f t="shared" si="63"/>
        <v>whr.CreateGame(players["Zagler"][0], players["17th Sirius"][0], WHResult.Player1Win, 639);</v>
      </c>
      <c r="K290" t="str">
        <f t="shared" si="64"/>
        <v/>
      </c>
      <c r="L290" t="str">
        <f t="shared" si="65"/>
        <v>whr.CreateGame(players["Zagler"][0], players["17th Sirius"][0], WHResult.Player1Win, 639);</v>
      </c>
      <c r="M290" t="str">
        <f t="shared" si="66"/>
        <v/>
      </c>
      <c r="N290" t="str">
        <f t="shared" si="67"/>
        <v/>
      </c>
      <c r="O290" t="str">
        <f t="shared" si="68"/>
        <v>// MSL Spring Split '21 Week 2</v>
      </c>
      <c r="P290" t="str">
        <f t="shared" si="69"/>
        <v xml:space="preserve">players["Zagler"][1]++; players["17th Sirius"][2]++; </v>
      </c>
      <c r="Q290" t="str">
        <f t="shared" si="70"/>
        <v>players["Zagler"][3] = players["Zagler"][3] + 3;</v>
      </c>
      <c r="R290" t="str">
        <f t="shared" si="71"/>
        <v>players["17th Sirius"][3] = players["17th Sirius"][3] + 1;</v>
      </c>
      <c r="S290" t="str">
        <f t="shared" si="72"/>
        <v>players["Zagler"][4] = players["Zagler"][4] + 1;</v>
      </c>
      <c r="T290" t="str">
        <f t="shared" si="73"/>
        <v>players["17th Sirius"][4] = players["17th Sirius"][4] + 3;</v>
      </c>
      <c r="U290" t="str">
        <f t="shared" si="74"/>
        <v>// MSL Spring Split '21 Week 2</v>
      </c>
    </row>
    <row r="291" spans="1:21" x14ac:dyDescent="0.25">
      <c r="A291" s="2">
        <v>44268</v>
      </c>
      <c r="B291">
        <f t="shared" si="60"/>
        <v>639</v>
      </c>
      <c r="C291" s="1" t="s">
        <v>21</v>
      </c>
      <c r="D291" s="1" t="s">
        <v>9</v>
      </c>
      <c r="E291" s="3" t="s">
        <v>43</v>
      </c>
      <c r="F291" t="s">
        <v>273</v>
      </c>
      <c r="G291" t="s">
        <v>280</v>
      </c>
      <c r="H291" t="str">
        <f t="shared" si="61"/>
        <v>whr.CreateGame(players["ImSpiker"][0], players["BKXO"][0], WHResult.Player1Win, 639);</v>
      </c>
      <c r="I291" t="str">
        <f t="shared" si="62"/>
        <v>whr.CreateGame(players["ImSpiker"][0], players["BKXO"][0], WHResult.Player2Win, 639);</v>
      </c>
      <c r="J291" t="str">
        <f t="shared" si="63"/>
        <v>whr.CreateGame(players["ImSpiker"][0], players["BKXO"][0], WHResult.Player1Win, 639);</v>
      </c>
      <c r="K291" t="str">
        <f t="shared" si="64"/>
        <v>whr.CreateGame(players["ImSpiker"][0], players["BKXO"][0], WHResult.Player2Win, 639);</v>
      </c>
      <c r="L291" t="str">
        <f t="shared" si="65"/>
        <v>whr.CreateGame(players["ImSpiker"][0], players["BKXO"][0], WHResult.Player1Win, 639);</v>
      </c>
      <c r="M291" t="str">
        <f t="shared" si="66"/>
        <v/>
      </c>
      <c r="N291" t="str">
        <f t="shared" si="67"/>
        <v/>
      </c>
      <c r="O291" t="str">
        <f t="shared" si="68"/>
        <v>// MSL Spring Split '21 Week 2</v>
      </c>
      <c r="P291" t="str">
        <f t="shared" si="69"/>
        <v xml:space="preserve">players["ImSpiker"][1]++; players["BKXO"][2]++; </v>
      </c>
      <c r="Q291" t="str">
        <f t="shared" si="70"/>
        <v>players["ImSpiker"][3] = players["ImSpiker"][3] + 3;</v>
      </c>
      <c r="R291" t="str">
        <f t="shared" si="71"/>
        <v>players["BKXO"][3] = players["BKXO"][3] + 2;</v>
      </c>
      <c r="S291" t="str">
        <f t="shared" si="72"/>
        <v>players["ImSpiker"][4] = players["ImSpiker"][4] + 2;</v>
      </c>
      <c r="T291" t="str">
        <f t="shared" si="73"/>
        <v>players["BKXO"][4] = players["BKXO"][4] + 3;</v>
      </c>
      <c r="U291" t="str">
        <f t="shared" si="74"/>
        <v>// MSL Spring Split '21 Week 2</v>
      </c>
    </row>
    <row r="292" spans="1:21" x14ac:dyDescent="0.25">
      <c r="A292" s="2">
        <v>44268</v>
      </c>
      <c r="B292">
        <f t="shared" si="60"/>
        <v>639</v>
      </c>
      <c r="C292" s="1" t="s">
        <v>6</v>
      </c>
      <c r="D292" s="1" t="s">
        <v>79</v>
      </c>
      <c r="E292" s="3" t="s">
        <v>44</v>
      </c>
      <c r="F292" t="s">
        <v>273</v>
      </c>
      <c r="G292" t="s">
        <v>280</v>
      </c>
      <c r="H292" t="str">
        <f t="shared" si="61"/>
        <v>whr.CreateGame(players["CDH"][0], players["XanderG"][0], WHResult.Player1Win, 639);</v>
      </c>
      <c r="I292" t="str">
        <f t="shared" si="62"/>
        <v>whr.CreateGame(players["CDH"][0], players["XanderG"][0], WHResult.Player2Win, 639);</v>
      </c>
      <c r="J292" t="str">
        <f t="shared" si="63"/>
        <v>whr.CreateGame(players["CDH"][0], players["XanderG"][0], WHResult.Player1Win, 639);</v>
      </c>
      <c r="K292" t="str">
        <f t="shared" si="64"/>
        <v/>
      </c>
      <c r="L292" t="str">
        <f t="shared" si="65"/>
        <v>whr.CreateGame(players["CDH"][0], players["XanderG"][0], WHResult.Player1Win, 639);</v>
      </c>
      <c r="M292" t="str">
        <f t="shared" si="66"/>
        <v/>
      </c>
      <c r="N292" t="str">
        <f t="shared" si="67"/>
        <v/>
      </c>
      <c r="O292" t="str">
        <f t="shared" si="68"/>
        <v>// MSL Spring Split '21 Week 2</v>
      </c>
      <c r="P292" t="str">
        <f t="shared" si="69"/>
        <v xml:space="preserve">players["CDH"][1]++; players["XanderG"][2]++; </v>
      </c>
      <c r="Q292" t="str">
        <f t="shared" si="70"/>
        <v>players["CDH"][3] = players["CDH"][3] + 3;</v>
      </c>
      <c r="R292" t="str">
        <f t="shared" si="71"/>
        <v>players["XanderG"][3] = players["XanderG"][3] + 1;</v>
      </c>
      <c r="S292" t="str">
        <f t="shared" si="72"/>
        <v>players["CDH"][4] = players["CDH"][4] + 1;</v>
      </c>
      <c r="T292" t="str">
        <f t="shared" si="73"/>
        <v>players["XanderG"][4] = players["XanderG"][4] + 3;</v>
      </c>
      <c r="U292" t="str">
        <f t="shared" si="74"/>
        <v>// MSL Spring Split '21 Week 2</v>
      </c>
    </row>
    <row r="293" spans="1:21" x14ac:dyDescent="0.25">
      <c r="A293" s="2">
        <v>44270</v>
      </c>
      <c r="B293">
        <f t="shared" si="60"/>
        <v>641</v>
      </c>
      <c r="C293" s="1" t="s">
        <v>26</v>
      </c>
      <c r="D293" s="1" t="s">
        <v>279</v>
      </c>
      <c r="E293" s="3" t="s">
        <v>41</v>
      </c>
      <c r="F293" t="s">
        <v>273</v>
      </c>
      <c r="G293" t="s">
        <v>280</v>
      </c>
      <c r="H293" t="str">
        <f t="shared" si="61"/>
        <v>whr.CreateGame(players["[CELTICS]"][0], players["DexDax"][0], WHResult.Player1Win, 641);</v>
      </c>
      <c r="I293" t="str">
        <f t="shared" si="62"/>
        <v/>
      </c>
      <c r="J293" t="str">
        <f t="shared" si="63"/>
        <v>whr.CreateGame(players["[CELTICS]"][0], players["DexDax"][0], WHResult.Player1Win, 641);</v>
      </c>
      <c r="K293" t="str">
        <f t="shared" si="64"/>
        <v/>
      </c>
      <c r="L293" t="str">
        <f t="shared" si="65"/>
        <v>whr.CreateGame(players["[CELTICS]"][0], players["DexDax"][0], WHResult.Player1Win, 641);</v>
      </c>
      <c r="M293" t="str">
        <f t="shared" si="66"/>
        <v/>
      </c>
      <c r="N293" t="str">
        <f t="shared" si="67"/>
        <v/>
      </c>
      <c r="O293" t="str">
        <f t="shared" si="68"/>
        <v>// MSL Spring Split '21 Week 2</v>
      </c>
      <c r="P293" t="str">
        <f t="shared" si="69"/>
        <v xml:space="preserve">players["[CELTICS]"][1]++; players["DexDax"][2]++; </v>
      </c>
      <c r="Q293" t="str">
        <f t="shared" si="70"/>
        <v>players["[CELTICS]"][3] = players["[CELTICS]"][3] + 3;</v>
      </c>
      <c r="R293" t="str">
        <f t="shared" si="71"/>
        <v>players["DexDax"][3] = players["DexDax"][3] + 0;</v>
      </c>
      <c r="S293" t="str">
        <f t="shared" si="72"/>
        <v>players["[CELTICS]"][4] = players["[CELTICS]"][4] + 0;</v>
      </c>
      <c r="T293" t="str">
        <f t="shared" si="73"/>
        <v>players["DexDax"][4] = players["DexDax"][4] + 3;</v>
      </c>
      <c r="U293" t="str">
        <f t="shared" si="74"/>
        <v>// MSL Spring Split '21 Week 2</v>
      </c>
    </row>
    <row r="294" spans="1:21" x14ac:dyDescent="0.25">
      <c r="A294" s="2">
        <v>44272</v>
      </c>
      <c r="B294">
        <f t="shared" si="60"/>
        <v>643</v>
      </c>
      <c r="C294" s="1" t="s">
        <v>278</v>
      </c>
      <c r="D294" s="1" t="s">
        <v>79</v>
      </c>
      <c r="E294" s="3" t="s">
        <v>41</v>
      </c>
      <c r="F294" t="s">
        <v>273</v>
      </c>
      <c r="G294" t="s">
        <v>281</v>
      </c>
      <c r="H294" t="str">
        <f t="shared" si="61"/>
        <v>whr.CreateGame(players["Nico"][0], players["XanderG"][0], WHResult.Player1Win, 643);</v>
      </c>
      <c r="I294" t="str">
        <f t="shared" si="62"/>
        <v/>
      </c>
      <c r="J294" t="str">
        <f t="shared" si="63"/>
        <v>whr.CreateGame(players["Nico"][0], players["XanderG"][0], WHResult.Player1Win, 643);</v>
      </c>
      <c r="K294" t="str">
        <f t="shared" si="64"/>
        <v/>
      </c>
      <c r="L294" t="str">
        <f t="shared" si="65"/>
        <v>whr.CreateGame(players["Nico"][0], players["XanderG"][0], WHResult.Player1Win, 643);</v>
      </c>
      <c r="M294" t="str">
        <f t="shared" si="66"/>
        <v/>
      </c>
      <c r="N294" t="str">
        <f t="shared" si="67"/>
        <v/>
      </c>
      <c r="O294" t="str">
        <f t="shared" si="68"/>
        <v>// MSL Spring Split '21 Week 3</v>
      </c>
      <c r="P294" t="str">
        <f t="shared" si="69"/>
        <v xml:space="preserve">players["Nico"][1]++; players["XanderG"][2]++; </v>
      </c>
      <c r="Q294" t="str">
        <f t="shared" si="70"/>
        <v>players["Nico"][3] = players["Nico"][3] + 3;</v>
      </c>
      <c r="R294" t="str">
        <f t="shared" si="71"/>
        <v>players["XanderG"][3] = players["XanderG"][3] + 0;</v>
      </c>
      <c r="S294" t="str">
        <f t="shared" si="72"/>
        <v>players["Nico"][4] = players["Nico"][4] + 0;</v>
      </c>
      <c r="T294" t="str">
        <f t="shared" si="73"/>
        <v>players["XanderG"][4] = players["XanderG"][4] + 3;</v>
      </c>
      <c r="U294" t="str">
        <f t="shared" si="74"/>
        <v>// MSL Spring Split '21 Week 3</v>
      </c>
    </row>
    <row r="295" spans="1:21" x14ac:dyDescent="0.25">
      <c r="A295" s="2">
        <v>44273</v>
      </c>
      <c r="B295">
        <f t="shared" si="60"/>
        <v>644</v>
      </c>
      <c r="C295" s="1" t="s">
        <v>6</v>
      </c>
      <c r="D295" s="1" t="s">
        <v>275</v>
      </c>
      <c r="E295" s="3" t="s">
        <v>41</v>
      </c>
      <c r="F295" t="s">
        <v>273</v>
      </c>
      <c r="G295" t="s">
        <v>281</v>
      </c>
      <c r="H295" t="str">
        <f t="shared" si="61"/>
        <v>whr.CreateGame(players["CDH"][0], players["Rickshaw"][0], WHResult.Player1Win, 644);</v>
      </c>
      <c r="I295" t="str">
        <f t="shared" si="62"/>
        <v/>
      </c>
      <c r="J295" t="str">
        <f t="shared" si="63"/>
        <v>whr.CreateGame(players["CDH"][0], players["Rickshaw"][0], WHResult.Player1Win, 644);</v>
      </c>
      <c r="K295" t="str">
        <f t="shared" si="64"/>
        <v/>
      </c>
      <c r="L295" t="str">
        <f t="shared" si="65"/>
        <v>whr.CreateGame(players["CDH"][0], players["Rickshaw"][0], WHResult.Player1Win, 644);</v>
      </c>
      <c r="M295" t="str">
        <f t="shared" si="66"/>
        <v/>
      </c>
      <c r="N295" t="str">
        <f t="shared" si="67"/>
        <v/>
      </c>
      <c r="O295" t="str">
        <f t="shared" si="68"/>
        <v>// MSL Spring Split '21 Week 3</v>
      </c>
      <c r="P295" t="str">
        <f t="shared" si="69"/>
        <v xml:space="preserve">players["CDH"][1]++; players["Rickshaw"][2]++; </v>
      </c>
      <c r="Q295" t="str">
        <f t="shared" si="70"/>
        <v>players["CDH"][3] = players["CDH"][3] + 3;</v>
      </c>
      <c r="R295" t="str">
        <f t="shared" si="71"/>
        <v>players["Rickshaw"][3] = players["Rickshaw"][3] + 0;</v>
      </c>
      <c r="S295" t="str">
        <f t="shared" si="72"/>
        <v>players["CDH"][4] = players["CDH"][4] + 0;</v>
      </c>
      <c r="T295" t="str">
        <f t="shared" si="73"/>
        <v>players["Rickshaw"][4] = players["Rickshaw"][4] + 3;</v>
      </c>
      <c r="U295" t="str">
        <f t="shared" si="74"/>
        <v>// MSL Spring Split '21 Week 3</v>
      </c>
    </row>
    <row r="296" spans="1:21" x14ac:dyDescent="0.25">
      <c r="A296" s="2">
        <v>44274</v>
      </c>
      <c r="B296">
        <f t="shared" si="60"/>
        <v>645</v>
      </c>
      <c r="C296" s="1" t="s">
        <v>27</v>
      </c>
      <c r="D296" s="1" t="s">
        <v>279</v>
      </c>
      <c r="E296" s="3" t="s">
        <v>41</v>
      </c>
      <c r="F296" t="s">
        <v>273</v>
      </c>
      <c r="G296" t="s">
        <v>281</v>
      </c>
      <c r="H296" t="str">
        <f t="shared" si="61"/>
        <v>whr.CreateGame(players["FB-Productions"][0], players["DexDax"][0], WHResult.Player1Win, 645);</v>
      </c>
      <c r="I296" t="str">
        <f t="shared" si="62"/>
        <v/>
      </c>
      <c r="J296" t="str">
        <f t="shared" si="63"/>
        <v>whr.CreateGame(players["FB-Productions"][0], players["DexDax"][0], WHResult.Player1Win, 645);</v>
      </c>
      <c r="K296" t="str">
        <f t="shared" si="64"/>
        <v/>
      </c>
      <c r="L296" t="str">
        <f t="shared" si="65"/>
        <v>whr.CreateGame(players["FB-Productions"][0], players["DexDax"][0], WHResult.Player1Win, 645);</v>
      </c>
      <c r="M296" t="str">
        <f t="shared" si="66"/>
        <v/>
      </c>
      <c r="N296" t="str">
        <f t="shared" si="67"/>
        <v/>
      </c>
      <c r="O296" t="str">
        <f t="shared" si="68"/>
        <v>// MSL Spring Split '21 Week 3</v>
      </c>
      <c r="P296" t="str">
        <f t="shared" si="69"/>
        <v xml:space="preserve">players["FB-Productions"][1]++; players["DexDax"][2]++; </v>
      </c>
      <c r="Q296" t="str">
        <f t="shared" si="70"/>
        <v>players["FB-Productions"][3] = players["FB-Productions"][3] + 3;</v>
      </c>
      <c r="R296" t="str">
        <f t="shared" si="71"/>
        <v>players["DexDax"][3] = players["DexDax"][3] + 0;</v>
      </c>
      <c r="S296" t="str">
        <f t="shared" si="72"/>
        <v>players["FB-Productions"][4] = players["FB-Productions"][4] + 0;</v>
      </c>
      <c r="T296" t="str">
        <f t="shared" si="73"/>
        <v>players["DexDax"][4] = players["DexDax"][4] + 3;</v>
      </c>
      <c r="U296" t="str">
        <f t="shared" si="74"/>
        <v>// MSL Spring Split '21 Week 3</v>
      </c>
    </row>
    <row r="297" spans="1:21" x14ac:dyDescent="0.25">
      <c r="A297" s="2">
        <v>44275</v>
      </c>
      <c r="B297">
        <f t="shared" si="60"/>
        <v>646</v>
      </c>
      <c r="C297" s="1" t="s">
        <v>63</v>
      </c>
      <c r="D297" s="1" t="s">
        <v>23</v>
      </c>
      <c r="E297" s="3" t="s">
        <v>44</v>
      </c>
      <c r="F297" t="s">
        <v>273</v>
      </c>
      <c r="G297" t="s">
        <v>281</v>
      </c>
      <c r="H297" t="str">
        <f t="shared" si="61"/>
        <v>whr.CreateGame(players["Luigibrawl"][0], players["einBirnenbaum"][0], WHResult.Player1Win, 646);</v>
      </c>
      <c r="I297" t="str">
        <f t="shared" si="62"/>
        <v>whr.CreateGame(players["Luigibrawl"][0], players["einBirnenbaum"][0], WHResult.Player2Win, 646);</v>
      </c>
      <c r="J297" t="str">
        <f t="shared" si="63"/>
        <v>whr.CreateGame(players["Luigibrawl"][0], players["einBirnenbaum"][0], WHResult.Player1Win, 646);</v>
      </c>
      <c r="K297" t="str">
        <f t="shared" si="64"/>
        <v/>
      </c>
      <c r="L297" t="str">
        <f t="shared" si="65"/>
        <v>whr.CreateGame(players["Luigibrawl"][0], players["einBirnenbaum"][0], WHResult.Player1Win, 646);</v>
      </c>
      <c r="M297" t="str">
        <f t="shared" si="66"/>
        <v/>
      </c>
      <c r="N297" t="str">
        <f t="shared" si="67"/>
        <v/>
      </c>
      <c r="O297" t="str">
        <f t="shared" si="68"/>
        <v>// MSL Spring Split '21 Week 3</v>
      </c>
      <c r="P297" t="str">
        <f t="shared" si="69"/>
        <v xml:space="preserve">players["Luigibrawl"][1]++; players["einBirnenbaum"][2]++; </v>
      </c>
      <c r="Q297" t="str">
        <f t="shared" si="70"/>
        <v>players["Luigibrawl"][3] = players["Luigibrawl"][3] + 3;</v>
      </c>
      <c r="R297" t="str">
        <f t="shared" si="71"/>
        <v>players["einBirnenbaum"][3] = players["einBirnenbaum"][3] + 1;</v>
      </c>
      <c r="S297" t="str">
        <f t="shared" si="72"/>
        <v>players["Luigibrawl"][4] = players["Luigibrawl"][4] + 1;</v>
      </c>
      <c r="T297" t="str">
        <f t="shared" si="73"/>
        <v>players["einBirnenbaum"][4] = players["einBirnenbaum"][4] + 3;</v>
      </c>
      <c r="U297" t="str">
        <f t="shared" si="74"/>
        <v>// MSL Spring Split '21 Week 3</v>
      </c>
    </row>
    <row r="298" spans="1:21" x14ac:dyDescent="0.25">
      <c r="A298" s="2">
        <v>44275</v>
      </c>
      <c r="B298">
        <f t="shared" si="60"/>
        <v>646</v>
      </c>
      <c r="C298" s="1" t="s">
        <v>80</v>
      </c>
      <c r="D298" s="1" t="s">
        <v>7</v>
      </c>
      <c r="E298" s="3" t="s">
        <v>43</v>
      </c>
      <c r="F298" t="s">
        <v>273</v>
      </c>
      <c r="G298" t="s">
        <v>281</v>
      </c>
      <c r="H298" t="str">
        <f t="shared" si="61"/>
        <v>whr.CreateGame(players["Zagler"][0], players["J0k3r"][0], WHResult.Player1Win, 646);</v>
      </c>
      <c r="I298" t="str">
        <f t="shared" si="62"/>
        <v>whr.CreateGame(players["Zagler"][0], players["J0k3r"][0], WHResult.Player2Win, 646);</v>
      </c>
      <c r="J298" t="str">
        <f t="shared" si="63"/>
        <v>whr.CreateGame(players["Zagler"][0], players["J0k3r"][0], WHResult.Player1Win, 646);</v>
      </c>
      <c r="K298" t="str">
        <f t="shared" si="64"/>
        <v>whr.CreateGame(players["Zagler"][0], players["J0k3r"][0], WHResult.Player2Win, 646);</v>
      </c>
      <c r="L298" t="str">
        <f t="shared" si="65"/>
        <v>whr.CreateGame(players["Zagler"][0], players["J0k3r"][0], WHResult.Player1Win, 646);</v>
      </c>
      <c r="M298" t="str">
        <f t="shared" si="66"/>
        <v/>
      </c>
      <c r="N298" t="str">
        <f t="shared" si="67"/>
        <v/>
      </c>
      <c r="O298" t="str">
        <f t="shared" si="68"/>
        <v>// MSL Spring Split '21 Week 3</v>
      </c>
      <c r="P298" t="str">
        <f t="shared" si="69"/>
        <v xml:space="preserve">players["Zagler"][1]++; players["J0k3r"][2]++; </v>
      </c>
      <c r="Q298" t="str">
        <f t="shared" si="70"/>
        <v>players["Zagler"][3] = players["Zagler"][3] + 3;</v>
      </c>
      <c r="R298" t="str">
        <f t="shared" si="71"/>
        <v>players["J0k3r"][3] = players["J0k3r"][3] + 2;</v>
      </c>
      <c r="S298" t="str">
        <f t="shared" si="72"/>
        <v>players["Zagler"][4] = players["Zagler"][4] + 2;</v>
      </c>
      <c r="T298" t="str">
        <f t="shared" si="73"/>
        <v>players["J0k3r"][4] = players["J0k3r"][4] + 3;</v>
      </c>
      <c r="U298" t="str">
        <f t="shared" si="74"/>
        <v>// MSL Spring Split '21 Week 3</v>
      </c>
    </row>
    <row r="299" spans="1:21" x14ac:dyDescent="0.25">
      <c r="A299" s="2">
        <v>44275</v>
      </c>
      <c r="B299">
        <f t="shared" si="60"/>
        <v>646</v>
      </c>
      <c r="C299" s="1" t="s">
        <v>7</v>
      </c>
      <c r="D299" s="1" t="s">
        <v>63</v>
      </c>
      <c r="E299" s="3" t="s">
        <v>44</v>
      </c>
      <c r="F299" t="s">
        <v>273</v>
      </c>
      <c r="G299" t="s">
        <v>280</v>
      </c>
      <c r="H299" t="str">
        <f t="shared" si="61"/>
        <v>whr.CreateGame(players["J0k3r"][0], players["Luigibrawl"][0], WHResult.Player1Win, 646);</v>
      </c>
      <c r="I299" t="str">
        <f t="shared" si="62"/>
        <v>whr.CreateGame(players["J0k3r"][0], players["Luigibrawl"][0], WHResult.Player2Win, 646);</v>
      </c>
      <c r="J299" t="str">
        <f t="shared" si="63"/>
        <v>whr.CreateGame(players["J0k3r"][0], players["Luigibrawl"][0], WHResult.Player1Win, 646);</v>
      </c>
      <c r="K299" t="str">
        <f t="shared" si="64"/>
        <v/>
      </c>
      <c r="L299" t="str">
        <f t="shared" si="65"/>
        <v>whr.CreateGame(players["J0k3r"][0], players["Luigibrawl"][0], WHResult.Player1Win, 646);</v>
      </c>
      <c r="M299" t="str">
        <f t="shared" si="66"/>
        <v/>
      </c>
      <c r="N299" t="str">
        <f t="shared" si="67"/>
        <v/>
      </c>
      <c r="O299" t="str">
        <f t="shared" si="68"/>
        <v>// MSL Spring Split '21 Week 2</v>
      </c>
      <c r="P299" t="str">
        <f t="shared" si="69"/>
        <v xml:space="preserve">players["J0k3r"][1]++; players["Luigibrawl"][2]++; </v>
      </c>
      <c r="Q299" t="str">
        <f t="shared" si="70"/>
        <v>players["J0k3r"][3] = players["J0k3r"][3] + 3;</v>
      </c>
      <c r="R299" t="str">
        <f t="shared" si="71"/>
        <v>players["Luigibrawl"][3] = players["Luigibrawl"][3] + 1;</v>
      </c>
      <c r="S299" t="str">
        <f t="shared" si="72"/>
        <v>players["J0k3r"][4] = players["J0k3r"][4] + 1;</v>
      </c>
      <c r="T299" t="str">
        <f t="shared" si="73"/>
        <v>players["Luigibrawl"][4] = players["Luigibrawl"][4] + 3;</v>
      </c>
      <c r="U299" t="str">
        <f t="shared" si="74"/>
        <v>// MSL Spring Split '21 Week 2</v>
      </c>
    </row>
    <row r="300" spans="1:21" x14ac:dyDescent="0.25">
      <c r="A300" s="2">
        <v>44276</v>
      </c>
      <c r="B300">
        <f t="shared" si="60"/>
        <v>647</v>
      </c>
      <c r="C300" s="1" t="s">
        <v>277</v>
      </c>
      <c r="D300" s="1" t="s">
        <v>9</v>
      </c>
      <c r="E300" s="3" t="s">
        <v>41</v>
      </c>
      <c r="F300" t="s">
        <v>273</v>
      </c>
      <c r="G300" t="s">
        <v>281</v>
      </c>
      <c r="H300" t="str">
        <f t="shared" si="61"/>
        <v>whr.CreateGame(players["Tricks"][0], players["BKXO"][0], WHResult.Player1Win, 647);</v>
      </c>
      <c r="I300" t="str">
        <f t="shared" si="62"/>
        <v/>
      </c>
      <c r="J300" t="str">
        <f t="shared" si="63"/>
        <v>whr.CreateGame(players["Tricks"][0], players["BKXO"][0], WHResult.Player1Win, 647);</v>
      </c>
      <c r="K300" t="str">
        <f t="shared" si="64"/>
        <v/>
      </c>
      <c r="L300" t="str">
        <f t="shared" si="65"/>
        <v>whr.CreateGame(players["Tricks"][0], players["BKXO"][0], WHResult.Player1Win, 647);</v>
      </c>
      <c r="M300" t="str">
        <f t="shared" si="66"/>
        <v/>
      </c>
      <c r="N300" t="str">
        <f t="shared" si="67"/>
        <v/>
      </c>
      <c r="O300" t="str">
        <f t="shared" si="68"/>
        <v>// MSL Spring Split '21 Week 3</v>
      </c>
      <c r="P300" t="str">
        <f t="shared" si="69"/>
        <v xml:space="preserve">players["Tricks"][1]++; players["BKXO"][2]++; </v>
      </c>
      <c r="Q300" t="str">
        <f t="shared" si="70"/>
        <v>players["Tricks"][3] = players["Tricks"][3] + 3;</v>
      </c>
      <c r="R300" t="str">
        <f t="shared" si="71"/>
        <v>players["BKXO"][3] = players["BKXO"][3] + 0;</v>
      </c>
      <c r="S300" t="str">
        <f t="shared" si="72"/>
        <v>players["Tricks"][4] = players["Tricks"][4] + 0;</v>
      </c>
      <c r="T300" t="str">
        <f t="shared" si="73"/>
        <v>players["BKXO"][4] = players["BKXO"][4] + 3;</v>
      </c>
      <c r="U300" t="str">
        <f t="shared" si="74"/>
        <v>// MSL Spring Split '21 Week 3</v>
      </c>
    </row>
    <row r="301" spans="1:21" x14ac:dyDescent="0.25">
      <c r="A301" s="2">
        <v>44276</v>
      </c>
      <c r="B301">
        <f t="shared" si="60"/>
        <v>647</v>
      </c>
      <c r="C301" s="1" t="s">
        <v>21</v>
      </c>
      <c r="D301" s="1" t="s">
        <v>86</v>
      </c>
      <c r="E301" s="3" t="s">
        <v>41</v>
      </c>
      <c r="F301" t="s">
        <v>273</v>
      </c>
      <c r="G301" t="s">
        <v>281</v>
      </c>
      <c r="H301" t="str">
        <f t="shared" si="61"/>
        <v>whr.CreateGame(players["ImSpiker"][0], players["17th Sirius"][0], WHResult.Player1Win, 647);</v>
      </c>
      <c r="I301" t="str">
        <f t="shared" si="62"/>
        <v/>
      </c>
      <c r="J301" t="str">
        <f t="shared" si="63"/>
        <v>whr.CreateGame(players["ImSpiker"][0], players["17th Sirius"][0], WHResult.Player1Win, 647);</v>
      </c>
      <c r="K301" t="str">
        <f t="shared" si="64"/>
        <v/>
      </c>
      <c r="L301" t="str">
        <f t="shared" si="65"/>
        <v>whr.CreateGame(players["ImSpiker"][0], players["17th Sirius"][0], WHResult.Player1Win, 647);</v>
      </c>
      <c r="M301" t="str">
        <f t="shared" si="66"/>
        <v/>
      </c>
      <c r="N301" t="str">
        <f t="shared" si="67"/>
        <v/>
      </c>
      <c r="O301" t="str">
        <f t="shared" si="68"/>
        <v>// MSL Spring Split '21 Week 3</v>
      </c>
      <c r="P301" t="str">
        <f t="shared" si="69"/>
        <v xml:space="preserve">players["ImSpiker"][1]++; players["17th Sirius"][2]++; </v>
      </c>
      <c r="Q301" t="str">
        <f t="shared" si="70"/>
        <v>players["ImSpiker"][3] = players["ImSpiker"][3] + 3;</v>
      </c>
      <c r="R301" t="str">
        <f t="shared" si="71"/>
        <v>players["17th Sirius"][3] = players["17th Sirius"][3] + 0;</v>
      </c>
      <c r="S301" t="str">
        <f t="shared" si="72"/>
        <v>players["ImSpiker"][4] = players["ImSpiker"][4] + 0;</v>
      </c>
      <c r="T301" t="str">
        <f t="shared" si="73"/>
        <v>players["17th Sirius"][4] = players["17th Sirius"][4] + 3;</v>
      </c>
      <c r="U301" t="str">
        <f t="shared" si="74"/>
        <v>// MSL Spring Split '21 Week 3</v>
      </c>
    </row>
    <row r="302" spans="1:21" x14ac:dyDescent="0.25">
      <c r="A302" s="2">
        <v>44277</v>
      </c>
      <c r="B302">
        <f t="shared" si="60"/>
        <v>648</v>
      </c>
      <c r="C302" s="1" t="s">
        <v>30</v>
      </c>
      <c r="D302" s="1" t="s">
        <v>27</v>
      </c>
      <c r="E302" s="3" t="s">
        <v>41</v>
      </c>
      <c r="F302" t="s">
        <v>273</v>
      </c>
      <c r="G302" t="s">
        <v>281</v>
      </c>
      <c r="H302" t="str">
        <f t="shared" si="61"/>
        <v>whr.CreateGame(players["Rocci"][0], players["FB-Productions"][0], WHResult.Player1Win, 648);</v>
      </c>
      <c r="I302" t="str">
        <f t="shared" si="62"/>
        <v/>
      </c>
      <c r="J302" t="str">
        <f t="shared" si="63"/>
        <v>whr.CreateGame(players["Rocci"][0], players["FB-Productions"][0], WHResult.Player1Win, 648);</v>
      </c>
      <c r="K302" t="str">
        <f t="shared" si="64"/>
        <v/>
      </c>
      <c r="L302" t="str">
        <f t="shared" si="65"/>
        <v>whr.CreateGame(players["Rocci"][0], players["FB-Productions"][0], WHResult.Player1Win, 648);</v>
      </c>
      <c r="M302" t="str">
        <f t="shared" si="66"/>
        <v/>
      </c>
      <c r="N302" t="str">
        <f t="shared" si="67"/>
        <v/>
      </c>
      <c r="O302" t="str">
        <f t="shared" si="68"/>
        <v>// MSL Spring Split '21 Week 3</v>
      </c>
      <c r="P302" t="str">
        <f t="shared" si="69"/>
        <v xml:space="preserve">players["Rocci"][1]++; players["FB-Productions"][2]++; </v>
      </c>
      <c r="Q302" t="str">
        <f t="shared" si="70"/>
        <v>players["Rocci"][3] = players["Rocci"][3] + 3;</v>
      </c>
      <c r="R302" t="str">
        <f t="shared" si="71"/>
        <v>players["FB-Productions"][3] = players["FB-Productions"][3] + 0;</v>
      </c>
      <c r="S302" t="str">
        <f t="shared" si="72"/>
        <v>players["Rocci"][4] = players["Rocci"][4] + 0;</v>
      </c>
      <c r="T302" t="str">
        <f t="shared" si="73"/>
        <v>players["FB-Productions"][4] = players["FB-Productions"][4] + 3;</v>
      </c>
      <c r="U302" t="str">
        <f t="shared" si="74"/>
        <v>// MSL Spring Split '21 Week 3</v>
      </c>
    </row>
    <row r="303" spans="1:21" x14ac:dyDescent="0.25">
      <c r="A303" s="2">
        <v>44279</v>
      </c>
      <c r="B303">
        <f t="shared" si="60"/>
        <v>650</v>
      </c>
      <c r="C303" s="1" t="s">
        <v>30</v>
      </c>
      <c r="D303" s="1" t="s">
        <v>79</v>
      </c>
      <c r="E303" s="3" t="s">
        <v>41</v>
      </c>
      <c r="F303" t="s">
        <v>273</v>
      </c>
      <c r="G303" t="s">
        <v>282</v>
      </c>
      <c r="H303" t="str">
        <f t="shared" si="61"/>
        <v>whr.CreateGame(players["Rocci"][0], players["XanderG"][0], WHResult.Player1Win, 650);</v>
      </c>
      <c r="I303" t="str">
        <f t="shared" si="62"/>
        <v/>
      </c>
      <c r="J303" t="str">
        <f t="shared" si="63"/>
        <v>whr.CreateGame(players["Rocci"][0], players["XanderG"][0], WHResult.Player1Win, 650);</v>
      </c>
      <c r="K303" t="str">
        <f t="shared" si="64"/>
        <v/>
      </c>
      <c r="L303" t="str">
        <f t="shared" si="65"/>
        <v>whr.CreateGame(players["Rocci"][0], players["XanderG"][0], WHResult.Player1Win, 650);</v>
      </c>
      <c r="M303" t="str">
        <f t="shared" si="66"/>
        <v/>
      </c>
      <c r="N303" t="str">
        <f t="shared" si="67"/>
        <v/>
      </c>
      <c r="O303" t="str">
        <f t="shared" si="68"/>
        <v>// MSL Spring Split '21 Week 4</v>
      </c>
      <c r="P303" t="str">
        <f t="shared" si="69"/>
        <v xml:space="preserve">players["Rocci"][1]++; players["XanderG"][2]++; </v>
      </c>
      <c r="Q303" t="str">
        <f t="shared" si="70"/>
        <v>players["Rocci"][3] = players["Rocci"][3] + 3;</v>
      </c>
      <c r="R303" t="str">
        <f t="shared" si="71"/>
        <v>players["XanderG"][3] = players["XanderG"][3] + 0;</v>
      </c>
      <c r="S303" t="str">
        <f t="shared" si="72"/>
        <v>players["Rocci"][4] = players["Rocci"][4] + 0;</v>
      </c>
      <c r="T303" t="str">
        <f t="shared" si="73"/>
        <v>players["XanderG"][4] = players["XanderG"][4] + 3;</v>
      </c>
      <c r="U303" t="str">
        <f t="shared" si="74"/>
        <v>// MSL Spring Split '21 Week 4</v>
      </c>
    </row>
    <row r="304" spans="1:21" x14ac:dyDescent="0.25">
      <c r="A304" s="2">
        <v>44279</v>
      </c>
      <c r="B304">
        <f t="shared" si="60"/>
        <v>650</v>
      </c>
      <c r="C304" s="1" t="s">
        <v>7</v>
      </c>
      <c r="D304" s="1" t="s">
        <v>23</v>
      </c>
      <c r="E304" s="3" t="s">
        <v>41</v>
      </c>
      <c r="F304" t="s">
        <v>273</v>
      </c>
      <c r="G304" t="s">
        <v>282</v>
      </c>
      <c r="H304" t="str">
        <f t="shared" si="61"/>
        <v>whr.CreateGame(players["J0k3r"][0], players["einBirnenbaum"][0], WHResult.Player1Win, 650);</v>
      </c>
      <c r="I304" t="str">
        <f t="shared" si="62"/>
        <v/>
      </c>
      <c r="J304" t="str">
        <f t="shared" si="63"/>
        <v>whr.CreateGame(players["J0k3r"][0], players["einBirnenbaum"][0], WHResult.Player1Win, 650);</v>
      </c>
      <c r="K304" t="str">
        <f t="shared" si="64"/>
        <v/>
      </c>
      <c r="L304" t="str">
        <f t="shared" si="65"/>
        <v>whr.CreateGame(players["J0k3r"][0], players["einBirnenbaum"][0], WHResult.Player1Win, 650);</v>
      </c>
      <c r="M304" t="str">
        <f t="shared" si="66"/>
        <v/>
      </c>
      <c r="N304" t="str">
        <f t="shared" si="67"/>
        <v/>
      </c>
      <c r="O304" t="str">
        <f t="shared" si="68"/>
        <v>// MSL Spring Split '21 Week 4</v>
      </c>
      <c r="P304" t="str">
        <f t="shared" si="69"/>
        <v xml:space="preserve">players["J0k3r"][1]++; players["einBirnenbaum"][2]++; </v>
      </c>
      <c r="Q304" t="str">
        <f t="shared" si="70"/>
        <v>players["J0k3r"][3] = players["J0k3r"][3] + 3;</v>
      </c>
      <c r="R304" t="str">
        <f t="shared" si="71"/>
        <v>players["einBirnenbaum"][3] = players["einBirnenbaum"][3] + 0;</v>
      </c>
      <c r="S304" t="str">
        <f t="shared" si="72"/>
        <v>players["J0k3r"][4] = players["J0k3r"][4] + 0;</v>
      </c>
      <c r="T304" t="str">
        <f t="shared" si="73"/>
        <v>players["einBirnenbaum"][4] = players["einBirnenbaum"][4] + 3;</v>
      </c>
      <c r="U304" t="str">
        <f t="shared" si="74"/>
        <v>// MSL Spring Split '21 Week 4</v>
      </c>
    </row>
    <row r="305" spans="1:21" x14ac:dyDescent="0.25">
      <c r="A305" s="2">
        <v>44279</v>
      </c>
      <c r="B305">
        <f t="shared" si="60"/>
        <v>650</v>
      </c>
      <c r="C305" s="1" t="s">
        <v>21</v>
      </c>
      <c r="D305" s="1" t="s">
        <v>80</v>
      </c>
      <c r="E305" s="3" t="s">
        <v>43</v>
      </c>
      <c r="F305" t="s">
        <v>273</v>
      </c>
      <c r="G305" t="s">
        <v>282</v>
      </c>
      <c r="H305" t="str">
        <f t="shared" si="61"/>
        <v>whr.CreateGame(players["ImSpiker"][0], players["Zagler"][0], WHResult.Player1Win, 650);</v>
      </c>
      <c r="I305" t="str">
        <f t="shared" si="62"/>
        <v>whr.CreateGame(players["ImSpiker"][0], players["Zagler"][0], WHResult.Player2Win, 650);</v>
      </c>
      <c r="J305" t="str">
        <f t="shared" si="63"/>
        <v>whr.CreateGame(players["ImSpiker"][0], players["Zagler"][0], WHResult.Player1Win, 650);</v>
      </c>
      <c r="K305" t="str">
        <f t="shared" si="64"/>
        <v>whr.CreateGame(players["ImSpiker"][0], players["Zagler"][0], WHResult.Player2Win, 650);</v>
      </c>
      <c r="L305" t="str">
        <f t="shared" si="65"/>
        <v>whr.CreateGame(players["ImSpiker"][0], players["Zagler"][0], WHResult.Player1Win, 650);</v>
      </c>
      <c r="M305" t="str">
        <f t="shared" si="66"/>
        <v/>
      </c>
      <c r="N305" t="str">
        <f t="shared" si="67"/>
        <v/>
      </c>
      <c r="O305" t="str">
        <f t="shared" si="68"/>
        <v>// MSL Spring Split '21 Week 4</v>
      </c>
      <c r="P305" t="str">
        <f t="shared" si="69"/>
        <v xml:space="preserve">players["ImSpiker"][1]++; players["Zagler"][2]++; </v>
      </c>
      <c r="Q305" t="str">
        <f t="shared" si="70"/>
        <v>players["ImSpiker"][3] = players["ImSpiker"][3] + 3;</v>
      </c>
      <c r="R305" t="str">
        <f t="shared" si="71"/>
        <v>players["Zagler"][3] = players["Zagler"][3] + 2;</v>
      </c>
      <c r="S305" t="str">
        <f t="shared" si="72"/>
        <v>players["ImSpiker"][4] = players["ImSpiker"][4] + 2;</v>
      </c>
      <c r="T305" t="str">
        <f t="shared" si="73"/>
        <v>players["Zagler"][4] = players["Zagler"][4] + 3;</v>
      </c>
      <c r="U305" t="str">
        <f t="shared" si="74"/>
        <v>// MSL Spring Split '21 Week 4</v>
      </c>
    </row>
    <row r="306" spans="1:21" x14ac:dyDescent="0.25">
      <c r="A306" s="2">
        <v>44280</v>
      </c>
      <c r="B306">
        <f t="shared" si="60"/>
        <v>651</v>
      </c>
      <c r="C306" s="1" t="s">
        <v>27</v>
      </c>
      <c r="D306" s="1" t="s">
        <v>275</v>
      </c>
      <c r="E306" s="3" t="s">
        <v>44</v>
      </c>
      <c r="F306" t="s">
        <v>273</v>
      </c>
      <c r="G306" t="s">
        <v>282</v>
      </c>
      <c r="H306" t="str">
        <f t="shared" si="61"/>
        <v>whr.CreateGame(players["FB-Productions"][0], players["Rickshaw"][0], WHResult.Player1Win, 651);</v>
      </c>
      <c r="I306" t="str">
        <f t="shared" si="62"/>
        <v>whr.CreateGame(players["FB-Productions"][0], players["Rickshaw"][0], WHResult.Player2Win, 651);</v>
      </c>
      <c r="J306" t="str">
        <f t="shared" si="63"/>
        <v>whr.CreateGame(players["FB-Productions"][0], players["Rickshaw"][0], WHResult.Player1Win, 651);</v>
      </c>
      <c r="K306" t="str">
        <f t="shared" si="64"/>
        <v/>
      </c>
      <c r="L306" t="str">
        <f t="shared" si="65"/>
        <v>whr.CreateGame(players["FB-Productions"][0], players["Rickshaw"][0], WHResult.Player1Win, 651);</v>
      </c>
      <c r="M306" t="str">
        <f t="shared" si="66"/>
        <v/>
      </c>
      <c r="N306" t="str">
        <f t="shared" si="67"/>
        <v/>
      </c>
      <c r="O306" t="str">
        <f t="shared" si="68"/>
        <v>// MSL Spring Split '21 Week 4</v>
      </c>
      <c r="P306" t="str">
        <f t="shared" si="69"/>
        <v xml:space="preserve">players["FB-Productions"][1]++; players["Rickshaw"][2]++; </v>
      </c>
      <c r="Q306" t="str">
        <f t="shared" si="70"/>
        <v>players["FB-Productions"][3] = players["FB-Productions"][3] + 3;</v>
      </c>
      <c r="R306" t="str">
        <f t="shared" si="71"/>
        <v>players["Rickshaw"][3] = players["Rickshaw"][3] + 1;</v>
      </c>
      <c r="S306" t="str">
        <f t="shared" si="72"/>
        <v>players["FB-Productions"][4] = players["FB-Productions"][4] + 1;</v>
      </c>
      <c r="T306" t="str">
        <f t="shared" si="73"/>
        <v>players["Rickshaw"][4] = players["Rickshaw"][4] + 3;</v>
      </c>
      <c r="U306" t="str">
        <f t="shared" si="74"/>
        <v>// MSL Spring Split '21 Week 4</v>
      </c>
    </row>
    <row r="307" spans="1:21" x14ac:dyDescent="0.25">
      <c r="A307" s="2">
        <v>44280</v>
      </c>
      <c r="B307">
        <f t="shared" si="60"/>
        <v>651</v>
      </c>
      <c r="C307" s="1" t="s">
        <v>26</v>
      </c>
      <c r="D307" s="1" t="s">
        <v>6</v>
      </c>
      <c r="E307" s="3" t="s">
        <v>44</v>
      </c>
      <c r="F307" t="s">
        <v>273</v>
      </c>
      <c r="G307" t="s">
        <v>282</v>
      </c>
      <c r="H307" t="str">
        <f t="shared" si="61"/>
        <v>whr.CreateGame(players["[CELTICS]"][0], players["CDH"][0], WHResult.Player1Win, 651);</v>
      </c>
      <c r="I307" t="str">
        <f t="shared" si="62"/>
        <v>whr.CreateGame(players["[CELTICS]"][0], players["CDH"][0], WHResult.Player2Win, 651);</v>
      </c>
      <c r="J307" t="str">
        <f t="shared" si="63"/>
        <v>whr.CreateGame(players["[CELTICS]"][0], players["CDH"][0], WHResult.Player1Win, 651);</v>
      </c>
      <c r="K307" t="str">
        <f t="shared" si="64"/>
        <v/>
      </c>
      <c r="L307" t="str">
        <f t="shared" si="65"/>
        <v>whr.CreateGame(players["[CELTICS]"][0], players["CDH"][0], WHResult.Player1Win, 651);</v>
      </c>
      <c r="M307" t="str">
        <f t="shared" si="66"/>
        <v/>
      </c>
      <c r="N307" t="str">
        <f t="shared" si="67"/>
        <v/>
      </c>
      <c r="O307" t="str">
        <f t="shared" si="68"/>
        <v>// MSL Spring Split '21 Week 4</v>
      </c>
      <c r="P307" t="str">
        <f t="shared" si="69"/>
        <v xml:space="preserve">players["[CELTICS]"][1]++; players["CDH"][2]++; </v>
      </c>
      <c r="Q307" t="str">
        <f t="shared" si="70"/>
        <v>players["[CELTICS]"][3] = players["[CELTICS]"][3] + 3;</v>
      </c>
      <c r="R307" t="str">
        <f t="shared" si="71"/>
        <v>players["CDH"][3] = players["CDH"][3] + 1;</v>
      </c>
      <c r="S307" t="str">
        <f t="shared" si="72"/>
        <v>players["[CELTICS]"][4] = players["[CELTICS]"][4] + 1;</v>
      </c>
      <c r="T307" t="str">
        <f t="shared" si="73"/>
        <v>players["CDH"][4] = players["CDH"][4] + 3;</v>
      </c>
      <c r="U307" t="str">
        <f t="shared" si="74"/>
        <v>// MSL Spring Split '21 Week 4</v>
      </c>
    </row>
    <row r="308" spans="1:21" x14ac:dyDescent="0.25">
      <c r="A308" s="2">
        <v>44280</v>
      </c>
      <c r="B308">
        <f t="shared" si="60"/>
        <v>651</v>
      </c>
      <c r="C308" s="1" t="s">
        <v>63</v>
      </c>
      <c r="D308" s="1" t="s">
        <v>9</v>
      </c>
      <c r="E308" s="3" t="s">
        <v>43</v>
      </c>
      <c r="F308" t="s">
        <v>273</v>
      </c>
      <c r="G308" t="s">
        <v>282</v>
      </c>
      <c r="H308" t="str">
        <f t="shared" si="61"/>
        <v>whr.CreateGame(players["Luigibrawl"][0], players["BKXO"][0], WHResult.Player1Win, 651);</v>
      </c>
      <c r="I308" t="str">
        <f t="shared" si="62"/>
        <v>whr.CreateGame(players["Luigibrawl"][0], players["BKXO"][0], WHResult.Player2Win, 651);</v>
      </c>
      <c r="J308" t="str">
        <f t="shared" si="63"/>
        <v>whr.CreateGame(players["Luigibrawl"][0], players["BKXO"][0], WHResult.Player1Win, 651);</v>
      </c>
      <c r="K308" t="str">
        <f t="shared" si="64"/>
        <v>whr.CreateGame(players["Luigibrawl"][0], players["BKXO"][0], WHResult.Player2Win, 651);</v>
      </c>
      <c r="L308" t="str">
        <f t="shared" si="65"/>
        <v>whr.CreateGame(players["Luigibrawl"][0], players["BKXO"][0], WHResult.Player1Win, 651);</v>
      </c>
      <c r="M308" t="str">
        <f t="shared" si="66"/>
        <v/>
      </c>
      <c r="N308" t="str">
        <f t="shared" si="67"/>
        <v/>
      </c>
      <c r="O308" t="str">
        <f t="shared" si="68"/>
        <v>// MSL Spring Split '21 Week 4</v>
      </c>
      <c r="P308" t="str">
        <f t="shared" si="69"/>
        <v xml:space="preserve">players["Luigibrawl"][1]++; players["BKXO"][2]++; </v>
      </c>
      <c r="Q308" t="str">
        <f t="shared" si="70"/>
        <v>players["Luigibrawl"][3] = players["Luigibrawl"][3] + 3;</v>
      </c>
      <c r="R308" t="str">
        <f t="shared" si="71"/>
        <v>players["BKXO"][3] = players["BKXO"][3] + 2;</v>
      </c>
      <c r="S308" t="str">
        <f t="shared" si="72"/>
        <v>players["Luigibrawl"][4] = players["Luigibrawl"][4] + 2;</v>
      </c>
      <c r="T308" t="str">
        <f t="shared" si="73"/>
        <v>players["BKXO"][4] = players["BKXO"][4] + 3;</v>
      </c>
      <c r="U308" t="str">
        <f t="shared" si="74"/>
        <v>// MSL Spring Split '21 Week 4</v>
      </c>
    </row>
    <row r="309" spans="1:21" x14ac:dyDescent="0.25">
      <c r="A309" s="2">
        <v>44285</v>
      </c>
      <c r="B309">
        <f t="shared" si="60"/>
        <v>656</v>
      </c>
      <c r="C309" s="1" t="s">
        <v>30</v>
      </c>
      <c r="D309" s="1" t="s">
        <v>279</v>
      </c>
      <c r="E309" s="3" t="s">
        <v>41</v>
      </c>
      <c r="F309" t="s">
        <v>273</v>
      </c>
      <c r="G309" t="s">
        <v>282</v>
      </c>
      <c r="H309" t="str">
        <f t="shared" si="61"/>
        <v>whr.CreateGame(players["Rocci"][0], players["DexDax"][0], WHResult.Player1Win, 656);</v>
      </c>
      <c r="I309" t="str">
        <f t="shared" si="62"/>
        <v/>
      </c>
      <c r="J309" t="str">
        <f t="shared" si="63"/>
        <v>whr.CreateGame(players["Rocci"][0], players["DexDax"][0], WHResult.Player1Win, 656);</v>
      </c>
      <c r="K309" t="str">
        <f t="shared" si="64"/>
        <v/>
      </c>
      <c r="L309" t="str">
        <f t="shared" si="65"/>
        <v>whr.CreateGame(players["Rocci"][0], players["DexDax"][0], WHResult.Player1Win, 656);</v>
      </c>
      <c r="M309" t="str">
        <f t="shared" si="66"/>
        <v/>
      </c>
      <c r="N309" t="str">
        <f t="shared" si="67"/>
        <v/>
      </c>
      <c r="O309" t="str">
        <f t="shared" si="68"/>
        <v>// MSL Spring Split '21 Week 4</v>
      </c>
      <c r="P309" t="str">
        <f t="shared" si="69"/>
        <v xml:space="preserve">players["Rocci"][1]++; players["DexDax"][2]++; </v>
      </c>
      <c r="Q309" t="str">
        <f t="shared" si="70"/>
        <v>players["Rocci"][3] = players["Rocci"][3] + 3;</v>
      </c>
      <c r="R309" t="str">
        <f t="shared" si="71"/>
        <v>players["DexDax"][3] = players["DexDax"][3] + 0;</v>
      </c>
      <c r="S309" t="str">
        <f t="shared" si="72"/>
        <v>players["Rocci"][4] = players["Rocci"][4] + 0;</v>
      </c>
      <c r="T309" t="str">
        <f t="shared" si="73"/>
        <v>players["DexDax"][4] = players["DexDax"][4] + 3;</v>
      </c>
      <c r="U309" t="str">
        <f t="shared" si="74"/>
        <v>// MSL Spring Split '21 Week 4</v>
      </c>
    </row>
    <row r="310" spans="1:21" x14ac:dyDescent="0.25">
      <c r="A310" s="2">
        <v>44286</v>
      </c>
      <c r="B310">
        <f t="shared" si="60"/>
        <v>657</v>
      </c>
      <c r="C310" s="1" t="s">
        <v>277</v>
      </c>
      <c r="D310" s="1" t="s">
        <v>86</v>
      </c>
      <c r="E310" s="3" t="s">
        <v>41</v>
      </c>
      <c r="F310" t="s">
        <v>273</v>
      </c>
      <c r="G310" t="s">
        <v>282</v>
      </c>
      <c r="H310" t="str">
        <f t="shared" si="61"/>
        <v>whr.CreateGame(players["Tricks"][0], players["17th Sirius"][0], WHResult.Player1Win, 657);</v>
      </c>
      <c r="I310" t="str">
        <f t="shared" si="62"/>
        <v/>
      </c>
      <c r="J310" t="str">
        <f t="shared" si="63"/>
        <v>whr.CreateGame(players["Tricks"][0], players["17th Sirius"][0], WHResult.Player1Win, 657);</v>
      </c>
      <c r="K310" t="str">
        <f t="shared" si="64"/>
        <v/>
      </c>
      <c r="L310" t="str">
        <f t="shared" si="65"/>
        <v>whr.CreateGame(players["Tricks"][0], players["17th Sirius"][0], WHResult.Player1Win, 657);</v>
      </c>
      <c r="M310" t="str">
        <f t="shared" si="66"/>
        <v/>
      </c>
      <c r="N310" t="str">
        <f t="shared" si="67"/>
        <v/>
      </c>
      <c r="O310" t="str">
        <f t="shared" si="68"/>
        <v>// MSL Spring Split '21 Week 4</v>
      </c>
      <c r="P310" t="str">
        <f t="shared" si="69"/>
        <v xml:space="preserve">players["Tricks"][1]++; players["17th Sirius"][2]++; </v>
      </c>
      <c r="Q310" t="str">
        <f t="shared" si="70"/>
        <v>players["Tricks"][3] = players["Tricks"][3] + 3;</v>
      </c>
      <c r="R310" t="str">
        <f t="shared" si="71"/>
        <v>players["17th Sirius"][3] = players["17th Sirius"][3] + 0;</v>
      </c>
      <c r="S310" t="str">
        <f t="shared" si="72"/>
        <v>players["Tricks"][4] = players["Tricks"][4] + 0;</v>
      </c>
      <c r="T310" t="str">
        <f t="shared" si="73"/>
        <v>players["17th Sirius"][4] = players["17th Sirius"][4] + 3;</v>
      </c>
      <c r="U310" t="str">
        <f t="shared" si="74"/>
        <v>// MSL Spring Split '21 Week 4</v>
      </c>
    </row>
    <row r="311" spans="1:21" x14ac:dyDescent="0.25">
      <c r="A311" s="2">
        <v>44286</v>
      </c>
      <c r="B311">
        <f t="shared" si="60"/>
        <v>657</v>
      </c>
      <c r="C311" s="1" t="s">
        <v>26</v>
      </c>
      <c r="D311" s="1" t="s">
        <v>275</v>
      </c>
      <c r="E311" s="3" t="s">
        <v>41</v>
      </c>
      <c r="F311" t="s">
        <v>273</v>
      </c>
      <c r="G311" t="s">
        <v>283</v>
      </c>
      <c r="H311" t="str">
        <f t="shared" si="61"/>
        <v>whr.CreateGame(players["[CELTICS]"][0], players["Rickshaw"][0], WHResult.Player1Win, 657);</v>
      </c>
      <c r="I311" t="str">
        <f t="shared" si="62"/>
        <v/>
      </c>
      <c r="J311" t="str">
        <f t="shared" si="63"/>
        <v>whr.CreateGame(players["[CELTICS]"][0], players["Rickshaw"][0], WHResult.Player1Win, 657);</v>
      </c>
      <c r="K311" t="str">
        <f t="shared" si="64"/>
        <v/>
      </c>
      <c r="L311" t="str">
        <f t="shared" si="65"/>
        <v>whr.CreateGame(players["[CELTICS]"][0], players["Rickshaw"][0], WHResult.Player1Win, 657);</v>
      </c>
      <c r="M311" t="str">
        <f t="shared" si="66"/>
        <v/>
      </c>
      <c r="N311" t="str">
        <f t="shared" si="67"/>
        <v/>
      </c>
      <c r="O311" t="str">
        <f t="shared" si="68"/>
        <v>// MSL Spring Split '21 Week 5</v>
      </c>
      <c r="P311" t="str">
        <f t="shared" si="69"/>
        <v xml:space="preserve">players["[CELTICS]"][1]++; players["Rickshaw"][2]++; </v>
      </c>
      <c r="Q311" t="str">
        <f t="shared" si="70"/>
        <v>players["[CELTICS]"][3] = players["[CELTICS]"][3] + 3;</v>
      </c>
      <c r="R311" t="str">
        <f t="shared" si="71"/>
        <v>players["Rickshaw"][3] = players["Rickshaw"][3] + 0;</v>
      </c>
      <c r="S311" t="str">
        <f t="shared" si="72"/>
        <v>players["[CELTICS]"][4] = players["[CELTICS]"][4] + 0;</v>
      </c>
      <c r="T311" t="str">
        <f t="shared" si="73"/>
        <v>players["Rickshaw"][4] = players["Rickshaw"][4] + 3;</v>
      </c>
      <c r="U311" t="str">
        <f t="shared" si="74"/>
        <v>// MSL Spring Split '21 Week 5</v>
      </c>
    </row>
    <row r="312" spans="1:21" x14ac:dyDescent="0.25">
      <c r="A312" s="2">
        <v>44286</v>
      </c>
      <c r="B312">
        <f t="shared" si="60"/>
        <v>657</v>
      </c>
      <c r="C312" s="1" t="s">
        <v>7</v>
      </c>
      <c r="D312" s="1" t="s">
        <v>9</v>
      </c>
      <c r="E312" s="3" t="s">
        <v>41</v>
      </c>
      <c r="F312" t="s">
        <v>273</v>
      </c>
      <c r="G312" t="s">
        <v>283</v>
      </c>
      <c r="H312" t="str">
        <f t="shared" si="61"/>
        <v>whr.CreateGame(players["J0k3r"][0], players["BKXO"][0], WHResult.Player1Win, 657);</v>
      </c>
      <c r="I312" t="str">
        <f t="shared" si="62"/>
        <v/>
      </c>
      <c r="J312" t="str">
        <f t="shared" si="63"/>
        <v>whr.CreateGame(players["J0k3r"][0], players["BKXO"][0], WHResult.Player1Win, 657);</v>
      </c>
      <c r="K312" t="str">
        <f t="shared" si="64"/>
        <v/>
      </c>
      <c r="L312" t="str">
        <f t="shared" si="65"/>
        <v>whr.CreateGame(players["J0k3r"][0], players["BKXO"][0], WHResult.Player1Win, 657);</v>
      </c>
      <c r="M312" t="str">
        <f t="shared" si="66"/>
        <v/>
      </c>
      <c r="N312" t="str">
        <f t="shared" si="67"/>
        <v/>
      </c>
      <c r="O312" t="str">
        <f t="shared" si="68"/>
        <v>// MSL Spring Split '21 Week 5</v>
      </c>
      <c r="P312" t="str">
        <f t="shared" si="69"/>
        <v xml:space="preserve">players["J0k3r"][1]++; players["BKXO"][2]++; </v>
      </c>
      <c r="Q312" t="str">
        <f t="shared" si="70"/>
        <v>players["J0k3r"][3] = players["J0k3r"][3] + 3;</v>
      </c>
      <c r="R312" t="str">
        <f t="shared" si="71"/>
        <v>players["BKXO"][3] = players["BKXO"][3] + 0;</v>
      </c>
      <c r="S312" t="str">
        <f t="shared" si="72"/>
        <v>players["J0k3r"][4] = players["J0k3r"][4] + 0;</v>
      </c>
      <c r="T312" t="str">
        <f t="shared" si="73"/>
        <v>players["BKXO"][4] = players["BKXO"][4] + 3;</v>
      </c>
      <c r="U312" t="str">
        <f t="shared" si="74"/>
        <v>// MSL Spring Split '21 Week 5</v>
      </c>
    </row>
    <row r="313" spans="1:21" x14ac:dyDescent="0.25">
      <c r="A313" s="2">
        <v>44288</v>
      </c>
      <c r="B313">
        <f t="shared" si="60"/>
        <v>659</v>
      </c>
      <c r="C313" s="1" t="s">
        <v>21</v>
      </c>
      <c r="D313" s="1" t="s">
        <v>277</v>
      </c>
      <c r="E313" s="3" t="s">
        <v>41</v>
      </c>
      <c r="F313" t="s">
        <v>273</v>
      </c>
      <c r="G313" t="s">
        <v>283</v>
      </c>
      <c r="H313" t="str">
        <f t="shared" si="61"/>
        <v>whr.CreateGame(players["ImSpiker"][0], players["Tricks"][0], WHResult.Player1Win, 659);</v>
      </c>
      <c r="I313" t="str">
        <f t="shared" si="62"/>
        <v/>
      </c>
      <c r="J313" t="str">
        <f t="shared" si="63"/>
        <v>whr.CreateGame(players["ImSpiker"][0], players["Tricks"][0], WHResult.Player1Win, 659);</v>
      </c>
      <c r="K313" t="str">
        <f t="shared" si="64"/>
        <v/>
      </c>
      <c r="L313" t="str">
        <f t="shared" si="65"/>
        <v>whr.CreateGame(players["ImSpiker"][0], players["Tricks"][0], WHResult.Player1Win, 659);</v>
      </c>
      <c r="M313" t="str">
        <f t="shared" si="66"/>
        <v/>
      </c>
      <c r="N313" t="str">
        <f t="shared" si="67"/>
        <v/>
      </c>
      <c r="O313" t="str">
        <f t="shared" si="68"/>
        <v>// MSL Spring Split '21 Week 5</v>
      </c>
      <c r="P313" t="str">
        <f t="shared" si="69"/>
        <v xml:space="preserve">players["ImSpiker"][1]++; players["Tricks"][2]++; </v>
      </c>
      <c r="Q313" t="str">
        <f t="shared" si="70"/>
        <v>players["ImSpiker"][3] = players["ImSpiker"][3] + 3;</v>
      </c>
      <c r="R313" t="str">
        <f t="shared" si="71"/>
        <v>players["Tricks"][3] = players["Tricks"][3] + 0;</v>
      </c>
      <c r="S313" t="str">
        <f t="shared" si="72"/>
        <v>players["ImSpiker"][4] = players["ImSpiker"][4] + 0;</v>
      </c>
      <c r="T313" t="str">
        <f t="shared" si="73"/>
        <v>players["Tricks"][4] = players["Tricks"][4] + 3;</v>
      </c>
      <c r="U313" t="str">
        <f t="shared" si="74"/>
        <v>// MSL Spring Split '21 Week 5</v>
      </c>
    </row>
    <row r="314" spans="1:21" x14ac:dyDescent="0.25">
      <c r="A314" s="2">
        <v>44291</v>
      </c>
      <c r="B314">
        <f t="shared" si="60"/>
        <v>662</v>
      </c>
      <c r="C314" s="1" t="s">
        <v>80</v>
      </c>
      <c r="D314" s="1" t="s">
        <v>23</v>
      </c>
      <c r="E314" s="3" t="s">
        <v>44</v>
      </c>
      <c r="F314" t="s">
        <v>273</v>
      </c>
      <c r="G314" t="s">
        <v>283</v>
      </c>
      <c r="H314" t="str">
        <f t="shared" si="61"/>
        <v>whr.CreateGame(players["Zagler"][0], players["einBirnenbaum"][0], WHResult.Player1Win, 662);</v>
      </c>
      <c r="I314" t="str">
        <f t="shared" si="62"/>
        <v>whr.CreateGame(players["Zagler"][0], players["einBirnenbaum"][0], WHResult.Player2Win, 662);</v>
      </c>
      <c r="J314" t="str">
        <f t="shared" si="63"/>
        <v>whr.CreateGame(players["Zagler"][0], players["einBirnenbaum"][0], WHResult.Player1Win, 662);</v>
      </c>
      <c r="K314" t="str">
        <f t="shared" si="64"/>
        <v/>
      </c>
      <c r="L314" t="str">
        <f t="shared" si="65"/>
        <v>whr.CreateGame(players["Zagler"][0], players["einBirnenbaum"][0], WHResult.Player1Win, 662);</v>
      </c>
      <c r="M314" t="str">
        <f t="shared" si="66"/>
        <v/>
      </c>
      <c r="N314" t="str">
        <f t="shared" si="67"/>
        <v/>
      </c>
      <c r="O314" t="str">
        <f t="shared" si="68"/>
        <v>// MSL Spring Split '21 Week 5</v>
      </c>
      <c r="P314" t="str">
        <f t="shared" si="69"/>
        <v xml:space="preserve">players["Zagler"][1]++; players["einBirnenbaum"][2]++; </v>
      </c>
      <c r="Q314" t="str">
        <f t="shared" si="70"/>
        <v>players["Zagler"][3] = players["Zagler"][3] + 3;</v>
      </c>
      <c r="R314" t="str">
        <f t="shared" si="71"/>
        <v>players["einBirnenbaum"][3] = players["einBirnenbaum"][3] + 1;</v>
      </c>
      <c r="S314" t="str">
        <f t="shared" si="72"/>
        <v>players["Zagler"][4] = players["Zagler"][4] + 1;</v>
      </c>
      <c r="T314" t="str">
        <f t="shared" si="73"/>
        <v>players["einBirnenbaum"][4] = players["einBirnenbaum"][4] + 3;</v>
      </c>
      <c r="U314" t="str">
        <f t="shared" si="74"/>
        <v>// MSL Spring Split '21 Week 5</v>
      </c>
    </row>
    <row r="315" spans="1:21" x14ac:dyDescent="0.25">
      <c r="A315" s="2">
        <v>44291</v>
      </c>
      <c r="B315">
        <f t="shared" si="60"/>
        <v>662</v>
      </c>
      <c r="C315" s="1" t="s">
        <v>26</v>
      </c>
      <c r="D315" s="1" t="s">
        <v>27</v>
      </c>
      <c r="E315" s="3" t="s">
        <v>41</v>
      </c>
      <c r="F315" t="s">
        <v>273</v>
      </c>
      <c r="G315" t="s">
        <v>283</v>
      </c>
      <c r="H315" t="str">
        <f t="shared" si="61"/>
        <v>whr.CreateGame(players["[CELTICS]"][0], players["FB-Productions"][0], WHResult.Player1Win, 662);</v>
      </c>
      <c r="I315" t="str">
        <f t="shared" si="62"/>
        <v/>
      </c>
      <c r="J315" t="str">
        <f t="shared" si="63"/>
        <v>whr.CreateGame(players["[CELTICS]"][0], players["FB-Productions"][0], WHResult.Player1Win, 662);</v>
      </c>
      <c r="K315" t="str">
        <f t="shared" si="64"/>
        <v/>
      </c>
      <c r="L315" t="str">
        <f t="shared" si="65"/>
        <v>whr.CreateGame(players["[CELTICS]"][0], players["FB-Productions"][0], WHResult.Player1Win, 662);</v>
      </c>
      <c r="M315" t="str">
        <f t="shared" si="66"/>
        <v/>
      </c>
      <c r="N315" t="str">
        <f t="shared" si="67"/>
        <v/>
      </c>
      <c r="O315" t="str">
        <f t="shared" si="68"/>
        <v>// MSL Spring Split '21 Week 5</v>
      </c>
      <c r="P315" t="str">
        <f t="shared" si="69"/>
        <v xml:space="preserve">players["[CELTICS]"][1]++; players["FB-Productions"][2]++; </v>
      </c>
      <c r="Q315" t="str">
        <f t="shared" si="70"/>
        <v>players["[CELTICS]"][3] = players["[CELTICS]"][3] + 3;</v>
      </c>
      <c r="R315" t="str">
        <f t="shared" si="71"/>
        <v>players["FB-Productions"][3] = players["FB-Productions"][3] + 0;</v>
      </c>
      <c r="S315" t="str">
        <f t="shared" si="72"/>
        <v>players["[CELTICS]"][4] = players["[CELTICS]"][4] + 0;</v>
      </c>
      <c r="T315" t="str">
        <f t="shared" si="73"/>
        <v>players["FB-Productions"][4] = players["FB-Productions"][4] + 3;</v>
      </c>
      <c r="U315" t="str">
        <f t="shared" si="74"/>
        <v>// MSL Spring Split '21 Week 5</v>
      </c>
    </row>
    <row r="316" spans="1:21" x14ac:dyDescent="0.25">
      <c r="A316" s="2">
        <v>44292</v>
      </c>
      <c r="B316">
        <f t="shared" si="60"/>
        <v>663</v>
      </c>
      <c r="C316" s="1" t="s">
        <v>6</v>
      </c>
      <c r="D316" s="1" t="s">
        <v>279</v>
      </c>
      <c r="E316" s="3" t="s">
        <v>41</v>
      </c>
      <c r="F316" t="s">
        <v>273</v>
      </c>
      <c r="G316" t="s">
        <v>283</v>
      </c>
      <c r="H316" t="str">
        <f t="shared" si="61"/>
        <v>whr.CreateGame(players["CDH"][0], players["DexDax"][0], WHResult.Player1Win, 663);</v>
      </c>
      <c r="I316" t="str">
        <f t="shared" si="62"/>
        <v/>
      </c>
      <c r="J316" t="str">
        <f t="shared" si="63"/>
        <v>whr.CreateGame(players["CDH"][0], players["DexDax"][0], WHResult.Player1Win, 663);</v>
      </c>
      <c r="K316" t="str">
        <f t="shared" si="64"/>
        <v/>
      </c>
      <c r="L316" t="str">
        <f t="shared" si="65"/>
        <v>whr.CreateGame(players["CDH"][0], players["DexDax"][0], WHResult.Player1Win, 663);</v>
      </c>
      <c r="M316" t="str">
        <f t="shared" si="66"/>
        <v/>
      </c>
      <c r="N316" t="str">
        <f t="shared" si="67"/>
        <v/>
      </c>
      <c r="O316" t="str">
        <f t="shared" si="68"/>
        <v>// MSL Spring Split '21 Week 5</v>
      </c>
      <c r="P316" t="str">
        <f t="shared" si="69"/>
        <v xml:space="preserve">players["CDH"][1]++; players["DexDax"][2]++; </v>
      </c>
      <c r="Q316" t="str">
        <f t="shared" si="70"/>
        <v>players["CDH"][3] = players["CDH"][3] + 3;</v>
      </c>
      <c r="R316" t="str">
        <f t="shared" si="71"/>
        <v>players["DexDax"][3] = players["DexDax"][3] + 0;</v>
      </c>
      <c r="S316" t="str">
        <f t="shared" si="72"/>
        <v>players["CDH"][4] = players["CDH"][4] + 0;</v>
      </c>
      <c r="T316" t="str">
        <f t="shared" si="73"/>
        <v>players["DexDax"][4] = players["DexDax"][4] + 3;</v>
      </c>
      <c r="U316" t="str">
        <f t="shared" si="74"/>
        <v>// MSL Spring Split '21 Week 5</v>
      </c>
    </row>
    <row r="317" spans="1:21" x14ac:dyDescent="0.25">
      <c r="A317" s="2">
        <v>44292</v>
      </c>
      <c r="B317">
        <f t="shared" si="60"/>
        <v>663</v>
      </c>
      <c r="C317" s="1" t="s">
        <v>30</v>
      </c>
      <c r="D317" s="1" t="s">
        <v>278</v>
      </c>
      <c r="E317" s="3" t="s">
        <v>44</v>
      </c>
      <c r="F317" t="s">
        <v>273</v>
      </c>
      <c r="G317" t="s">
        <v>283</v>
      </c>
      <c r="H317" t="str">
        <f t="shared" si="61"/>
        <v>whr.CreateGame(players["Rocci"][0], players["Nico"][0], WHResult.Player1Win, 663);</v>
      </c>
      <c r="I317" t="str">
        <f t="shared" si="62"/>
        <v>whr.CreateGame(players["Rocci"][0], players["Nico"][0], WHResult.Player2Win, 663);</v>
      </c>
      <c r="J317" t="str">
        <f t="shared" si="63"/>
        <v>whr.CreateGame(players["Rocci"][0], players["Nico"][0], WHResult.Player1Win, 663);</v>
      </c>
      <c r="K317" t="str">
        <f t="shared" si="64"/>
        <v/>
      </c>
      <c r="L317" t="str">
        <f t="shared" si="65"/>
        <v>whr.CreateGame(players["Rocci"][0], players["Nico"][0], WHResult.Player1Win, 663);</v>
      </c>
      <c r="M317" t="str">
        <f t="shared" si="66"/>
        <v/>
      </c>
      <c r="N317" t="str">
        <f t="shared" si="67"/>
        <v/>
      </c>
      <c r="O317" t="str">
        <f t="shared" si="68"/>
        <v>// MSL Spring Split '21 Week 5</v>
      </c>
      <c r="P317" t="str">
        <f t="shared" si="69"/>
        <v xml:space="preserve">players["Rocci"][1]++; players["Nico"][2]++; </v>
      </c>
      <c r="Q317" t="str">
        <f t="shared" si="70"/>
        <v>players["Rocci"][3] = players["Rocci"][3] + 3;</v>
      </c>
      <c r="R317" t="str">
        <f t="shared" si="71"/>
        <v>players["Nico"][3] = players["Nico"][3] + 1;</v>
      </c>
      <c r="S317" t="str">
        <f t="shared" si="72"/>
        <v>players["Rocci"][4] = players["Rocci"][4] + 1;</v>
      </c>
      <c r="T317" t="str">
        <f t="shared" si="73"/>
        <v>players["Nico"][4] = players["Nico"][4] + 3;</v>
      </c>
      <c r="U317" t="str">
        <f t="shared" si="74"/>
        <v>// MSL Spring Split '21 Week 5</v>
      </c>
    </row>
    <row r="318" spans="1:21" x14ac:dyDescent="0.25">
      <c r="A318" s="2">
        <v>44294</v>
      </c>
      <c r="B318">
        <f t="shared" si="60"/>
        <v>665</v>
      </c>
      <c r="C318" s="1" t="s">
        <v>278</v>
      </c>
      <c r="D318" s="1" t="s">
        <v>6</v>
      </c>
      <c r="E318" s="3" t="s">
        <v>43</v>
      </c>
      <c r="F318" t="s">
        <v>273</v>
      </c>
      <c r="G318" t="s">
        <v>284</v>
      </c>
      <c r="H318" t="str">
        <f t="shared" si="61"/>
        <v>whr.CreateGame(players["Nico"][0], players["CDH"][0], WHResult.Player1Win, 665);</v>
      </c>
      <c r="I318" t="str">
        <f t="shared" si="62"/>
        <v>whr.CreateGame(players["Nico"][0], players["CDH"][0], WHResult.Player2Win, 665);</v>
      </c>
      <c r="J318" t="str">
        <f t="shared" si="63"/>
        <v>whr.CreateGame(players["Nico"][0], players["CDH"][0], WHResult.Player1Win, 665);</v>
      </c>
      <c r="K318" t="str">
        <f t="shared" si="64"/>
        <v>whr.CreateGame(players["Nico"][0], players["CDH"][0], WHResult.Player2Win, 665);</v>
      </c>
      <c r="L318" t="str">
        <f t="shared" si="65"/>
        <v>whr.CreateGame(players["Nico"][0], players["CDH"][0], WHResult.Player1Win, 665);</v>
      </c>
      <c r="M318" t="str">
        <f t="shared" si="66"/>
        <v/>
      </c>
      <c r="N318" t="str">
        <f t="shared" si="67"/>
        <v/>
      </c>
      <c r="O318" t="str">
        <f t="shared" si="68"/>
        <v>// MSL Spring Split '21 Week 6</v>
      </c>
      <c r="P318" t="str">
        <f t="shared" si="69"/>
        <v xml:space="preserve">players["Nico"][1]++; players["CDH"][2]++; </v>
      </c>
      <c r="Q318" t="str">
        <f t="shared" si="70"/>
        <v>players["Nico"][3] = players["Nico"][3] + 3;</v>
      </c>
      <c r="R318" t="str">
        <f t="shared" si="71"/>
        <v>players["CDH"][3] = players["CDH"][3] + 2;</v>
      </c>
      <c r="S318" t="str">
        <f t="shared" si="72"/>
        <v>players["Nico"][4] = players["Nico"][4] + 2;</v>
      </c>
      <c r="T318" t="str">
        <f t="shared" si="73"/>
        <v>players["CDH"][4] = players["CDH"][4] + 3;</v>
      </c>
      <c r="U318" t="str">
        <f t="shared" si="74"/>
        <v>// MSL Spring Split '21 Week 6</v>
      </c>
    </row>
    <row r="319" spans="1:21" x14ac:dyDescent="0.25">
      <c r="A319" s="2">
        <v>44296</v>
      </c>
      <c r="B319">
        <f t="shared" si="60"/>
        <v>667</v>
      </c>
      <c r="C319" s="1" t="s">
        <v>278</v>
      </c>
      <c r="D319" s="1" t="s">
        <v>26</v>
      </c>
      <c r="E319" s="3" t="s">
        <v>43</v>
      </c>
      <c r="F319" t="s">
        <v>273</v>
      </c>
      <c r="G319" t="s">
        <v>284</v>
      </c>
      <c r="H319" t="str">
        <f t="shared" si="61"/>
        <v>whr.CreateGame(players["Nico"][0], players["[CELTICS]"][0], WHResult.Player1Win, 667);</v>
      </c>
      <c r="I319" t="str">
        <f t="shared" si="62"/>
        <v>whr.CreateGame(players["Nico"][0], players["[CELTICS]"][0], WHResult.Player2Win, 667);</v>
      </c>
      <c r="J319" t="str">
        <f t="shared" si="63"/>
        <v>whr.CreateGame(players["Nico"][0], players["[CELTICS]"][0], WHResult.Player1Win, 667);</v>
      </c>
      <c r="K319" t="str">
        <f t="shared" si="64"/>
        <v>whr.CreateGame(players["Nico"][0], players["[CELTICS]"][0], WHResult.Player2Win, 667);</v>
      </c>
      <c r="L319" t="str">
        <f t="shared" si="65"/>
        <v>whr.CreateGame(players["Nico"][0], players["[CELTICS]"][0], WHResult.Player1Win, 667);</v>
      </c>
      <c r="M319" t="str">
        <f t="shared" si="66"/>
        <v/>
      </c>
      <c r="N319" t="str">
        <f t="shared" si="67"/>
        <v/>
      </c>
      <c r="O319" t="str">
        <f t="shared" si="68"/>
        <v>// MSL Spring Split '21 Week 6</v>
      </c>
      <c r="P319" t="str">
        <f t="shared" si="69"/>
        <v xml:space="preserve">players["Nico"][1]++; players["[CELTICS]"][2]++; </v>
      </c>
      <c r="Q319" t="str">
        <f t="shared" si="70"/>
        <v>players["Nico"][3] = players["Nico"][3] + 3;</v>
      </c>
      <c r="R319" t="str">
        <f t="shared" si="71"/>
        <v>players["[CELTICS]"][3] = players["[CELTICS]"][3] + 2;</v>
      </c>
      <c r="S319" t="str">
        <f t="shared" si="72"/>
        <v>players["Nico"][4] = players["Nico"][4] + 2;</v>
      </c>
      <c r="T319" t="str">
        <f t="shared" si="73"/>
        <v>players["[CELTICS]"][4] = players["[CELTICS]"][4] + 3;</v>
      </c>
      <c r="U319" t="str">
        <f t="shared" si="74"/>
        <v>// MSL Spring Split '21 Week 6</v>
      </c>
    </row>
    <row r="320" spans="1:21" x14ac:dyDescent="0.25">
      <c r="A320" s="2">
        <v>44298</v>
      </c>
      <c r="B320">
        <f t="shared" si="60"/>
        <v>669</v>
      </c>
      <c r="C320" s="1" t="s">
        <v>23</v>
      </c>
      <c r="D320" s="1" t="s">
        <v>9</v>
      </c>
      <c r="E320" s="3" t="s">
        <v>41</v>
      </c>
      <c r="F320" t="s">
        <v>273</v>
      </c>
      <c r="G320" t="s">
        <v>284</v>
      </c>
      <c r="H320" t="str">
        <f t="shared" si="61"/>
        <v>whr.CreateGame(players["einBirnenbaum"][0], players["BKXO"][0], WHResult.Player1Win, 669);</v>
      </c>
      <c r="I320" t="str">
        <f t="shared" si="62"/>
        <v/>
      </c>
      <c r="J320" t="str">
        <f t="shared" si="63"/>
        <v>whr.CreateGame(players["einBirnenbaum"][0], players["BKXO"][0], WHResult.Player1Win, 669);</v>
      </c>
      <c r="K320" t="str">
        <f t="shared" si="64"/>
        <v/>
      </c>
      <c r="L320" t="str">
        <f t="shared" si="65"/>
        <v>whr.CreateGame(players["einBirnenbaum"][0], players["BKXO"][0], WHResult.Player1Win, 669);</v>
      </c>
      <c r="M320" t="str">
        <f t="shared" si="66"/>
        <v/>
      </c>
      <c r="N320" t="str">
        <f t="shared" si="67"/>
        <v/>
      </c>
      <c r="O320" t="str">
        <f t="shared" si="68"/>
        <v>// MSL Spring Split '21 Week 6</v>
      </c>
      <c r="P320" t="str">
        <f t="shared" si="69"/>
        <v xml:space="preserve">players["einBirnenbaum"][1]++; players["BKXO"][2]++; </v>
      </c>
      <c r="Q320" t="str">
        <f t="shared" si="70"/>
        <v>players["einBirnenbaum"][3] = players["einBirnenbaum"][3] + 3;</v>
      </c>
      <c r="R320" t="str">
        <f t="shared" si="71"/>
        <v>players["BKXO"][3] = players["BKXO"][3] + 0;</v>
      </c>
      <c r="S320" t="str">
        <f t="shared" si="72"/>
        <v>players["einBirnenbaum"][4] = players["einBirnenbaum"][4] + 0;</v>
      </c>
      <c r="T320" t="str">
        <f t="shared" si="73"/>
        <v>players["BKXO"][4] = players["BKXO"][4] + 3;</v>
      </c>
      <c r="U320" t="str">
        <f t="shared" si="74"/>
        <v>// MSL Spring Split '21 Week 6</v>
      </c>
    </row>
    <row r="321" spans="1:21" x14ac:dyDescent="0.25">
      <c r="A321" s="2">
        <v>44300</v>
      </c>
      <c r="B321">
        <f t="shared" si="60"/>
        <v>671</v>
      </c>
      <c r="C321" s="1" t="s">
        <v>21</v>
      </c>
      <c r="D321" s="1" t="s">
        <v>63</v>
      </c>
      <c r="E321" s="3" t="s">
        <v>43</v>
      </c>
      <c r="F321" t="s">
        <v>273</v>
      </c>
      <c r="G321" t="s">
        <v>284</v>
      </c>
      <c r="H321" t="str">
        <f t="shared" si="61"/>
        <v>whr.CreateGame(players["ImSpiker"][0], players["Luigibrawl"][0], WHResult.Player1Win, 671);</v>
      </c>
      <c r="I321" t="str">
        <f t="shared" si="62"/>
        <v>whr.CreateGame(players["ImSpiker"][0], players["Luigibrawl"][0], WHResult.Player2Win, 671);</v>
      </c>
      <c r="J321" t="str">
        <f t="shared" si="63"/>
        <v>whr.CreateGame(players["ImSpiker"][0], players["Luigibrawl"][0], WHResult.Player1Win, 671);</v>
      </c>
      <c r="K321" t="str">
        <f t="shared" si="64"/>
        <v>whr.CreateGame(players["ImSpiker"][0], players["Luigibrawl"][0], WHResult.Player2Win, 671);</v>
      </c>
      <c r="L321" t="str">
        <f t="shared" si="65"/>
        <v>whr.CreateGame(players["ImSpiker"][0], players["Luigibrawl"][0], WHResult.Player1Win, 671);</v>
      </c>
      <c r="M321" t="str">
        <f t="shared" si="66"/>
        <v/>
      </c>
      <c r="N321" t="str">
        <f t="shared" si="67"/>
        <v/>
      </c>
      <c r="O321" t="str">
        <f t="shared" si="68"/>
        <v>// MSL Spring Split '21 Week 6</v>
      </c>
      <c r="P321" t="str">
        <f t="shared" si="69"/>
        <v xml:space="preserve">players["ImSpiker"][1]++; players["Luigibrawl"][2]++; </v>
      </c>
      <c r="Q321" t="str">
        <f t="shared" si="70"/>
        <v>players["ImSpiker"][3] = players["ImSpiker"][3] + 3;</v>
      </c>
      <c r="R321" t="str">
        <f t="shared" si="71"/>
        <v>players["Luigibrawl"][3] = players["Luigibrawl"][3] + 2;</v>
      </c>
      <c r="S321" t="str">
        <f t="shared" si="72"/>
        <v>players["ImSpiker"][4] = players["ImSpiker"][4] + 2;</v>
      </c>
      <c r="T321" t="str">
        <f t="shared" si="73"/>
        <v>players["Luigibrawl"][4] = players["Luigibrawl"][4] + 3;</v>
      </c>
      <c r="U321" t="str">
        <f t="shared" si="74"/>
        <v>// MSL Spring Split '21 Week 6</v>
      </c>
    </row>
    <row r="322" spans="1:21" x14ac:dyDescent="0.25">
      <c r="A322" s="2">
        <v>44300</v>
      </c>
      <c r="B322">
        <f t="shared" si="60"/>
        <v>671</v>
      </c>
      <c r="C322" s="1" t="s">
        <v>7</v>
      </c>
      <c r="D322" s="1" t="s">
        <v>21</v>
      </c>
      <c r="E322" s="3" t="s">
        <v>44</v>
      </c>
      <c r="F322" t="s">
        <v>273</v>
      </c>
      <c r="G322" t="s">
        <v>285</v>
      </c>
      <c r="H322" t="str">
        <f t="shared" si="61"/>
        <v>whr.CreateGame(players["J0k3r"][0], players["ImSpiker"][0], WHResult.Player1Win, 671);</v>
      </c>
      <c r="I322" t="str">
        <f t="shared" si="62"/>
        <v>whr.CreateGame(players["J0k3r"][0], players["ImSpiker"][0], WHResult.Player2Win, 671);</v>
      </c>
      <c r="J322" t="str">
        <f t="shared" si="63"/>
        <v>whr.CreateGame(players["J0k3r"][0], players["ImSpiker"][0], WHResult.Player1Win, 671);</v>
      </c>
      <c r="K322" t="str">
        <f t="shared" si="64"/>
        <v/>
      </c>
      <c r="L322" t="str">
        <f t="shared" si="65"/>
        <v>whr.CreateGame(players["J0k3r"][0], players["ImSpiker"][0], WHResult.Player1Win, 671);</v>
      </c>
      <c r="M322" t="str">
        <f t="shared" si="66"/>
        <v/>
      </c>
      <c r="N322" t="str">
        <f t="shared" si="67"/>
        <v/>
      </c>
      <c r="O322" t="str">
        <f t="shared" si="68"/>
        <v>// MSL Spring Split '21 Week 7</v>
      </c>
      <c r="P322" t="str">
        <f t="shared" si="69"/>
        <v xml:space="preserve">players["J0k3r"][1]++; players["ImSpiker"][2]++; </v>
      </c>
      <c r="Q322" t="str">
        <f t="shared" si="70"/>
        <v>players["J0k3r"][3] = players["J0k3r"][3] + 3;</v>
      </c>
      <c r="R322" t="str">
        <f t="shared" si="71"/>
        <v>players["ImSpiker"][3] = players["ImSpiker"][3] + 1;</v>
      </c>
      <c r="S322" t="str">
        <f t="shared" si="72"/>
        <v>players["J0k3r"][4] = players["J0k3r"][4] + 1;</v>
      </c>
      <c r="T322" t="str">
        <f t="shared" si="73"/>
        <v>players["ImSpiker"][4] = players["ImSpiker"][4] + 3;</v>
      </c>
      <c r="U322" t="str">
        <f t="shared" si="74"/>
        <v>// MSL Spring Split '21 Week 7</v>
      </c>
    </row>
    <row r="323" spans="1:21" x14ac:dyDescent="0.25">
      <c r="A323" s="2">
        <v>44301</v>
      </c>
      <c r="B323">
        <f t="shared" si="60"/>
        <v>672</v>
      </c>
      <c r="C323" s="1" t="s">
        <v>30</v>
      </c>
      <c r="D323" s="1" t="s">
        <v>26</v>
      </c>
      <c r="E323" s="3" t="s">
        <v>41</v>
      </c>
      <c r="F323" t="s">
        <v>273</v>
      </c>
      <c r="G323" t="s">
        <v>285</v>
      </c>
      <c r="H323" t="str">
        <f t="shared" si="61"/>
        <v>whr.CreateGame(players["Rocci"][0], players["[CELTICS]"][0], WHResult.Player1Win, 672);</v>
      </c>
      <c r="I323" t="str">
        <f t="shared" si="62"/>
        <v/>
      </c>
      <c r="J323" t="str">
        <f t="shared" si="63"/>
        <v>whr.CreateGame(players["Rocci"][0], players["[CELTICS]"][0], WHResult.Player1Win, 672);</v>
      </c>
      <c r="K323" t="str">
        <f t="shared" si="64"/>
        <v/>
      </c>
      <c r="L323" t="str">
        <f t="shared" si="65"/>
        <v>whr.CreateGame(players["Rocci"][0], players["[CELTICS]"][0], WHResult.Player1Win, 672);</v>
      </c>
      <c r="M323" t="str">
        <f t="shared" si="66"/>
        <v/>
      </c>
      <c r="N323" t="str">
        <f t="shared" si="67"/>
        <v/>
      </c>
      <c r="O323" t="str">
        <f t="shared" si="68"/>
        <v>// MSL Spring Split '21 Week 7</v>
      </c>
      <c r="P323" t="str">
        <f t="shared" si="69"/>
        <v xml:space="preserve">players["Rocci"][1]++; players["[CELTICS]"][2]++; </v>
      </c>
      <c r="Q323" t="str">
        <f t="shared" si="70"/>
        <v>players["Rocci"][3] = players["Rocci"][3] + 3;</v>
      </c>
      <c r="R323" t="str">
        <f t="shared" si="71"/>
        <v>players["[CELTICS]"][3] = players["[CELTICS]"][3] + 0;</v>
      </c>
      <c r="S323" t="str">
        <f t="shared" si="72"/>
        <v>players["Rocci"][4] = players["Rocci"][4] + 0;</v>
      </c>
      <c r="T323" t="str">
        <f t="shared" si="73"/>
        <v>players["[CELTICS]"][4] = players["[CELTICS]"][4] + 3;</v>
      </c>
      <c r="U323" t="str">
        <f t="shared" si="74"/>
        <v>// MSL Spring Split '21 Week 7</v>
      </c>
    </row>
    <row r="324" spans="1:21" x14ac:dyDescent="0.25">
      <c r="A324" s="2">
        <v>44305</v>
      </c>
      <c r="B324">
        <f t="shared" si="60"/>
        <v>676</v>
      </c>
      <c r="C324" s="1" t="s">
        <v>79</v>
      </c>
      <c r="D324" s="1" t="s">
        <v>275</v>
      </c>
      <c r="E324" s="3" t="s">
        <v>41</v>
      </c>
      <c r="F324" t="s">
        <v>273</v>
      </c>
      <c r="G324" t="s">
        <v>284</v>
      </c>
      <c r="H324" t="str">
        <f t="shared" si="61"/>
        <v>whr.CreateGame(players["XanderG"][0], players["Rickshaw"][0], WHResult.Player1Win, 676);</v>
      </c>
      <c r="I324" t="str">
        <f t="shared" si="62"/>
        <v/>
      </c>
      <c r="J324" t="str">
        <f t="shared" si="63"/>
        <v>whr.CreateGame(players["XanderG"][0], players["Rickshaw"][0], WHResult.Player1Win, 676);</v>
      </c>
      <c r="K324" t="str">
        <f t="shared" si="64"/>
        <v/>
      </c>
      <c r="L324" t="str">
        <f t="shared" si="65"/>
        <v>whr.CreateGame(players["XanderG"][0], players["Rickshaw"][0], WHResult.Player1Win, 676);</v>
      </c>
      <c r="M324" t="str">
        <f t="shared" si="66"/>
        <v/>
      </c>
      <c r="N324" t="str">
        <f t="shared" si="67"/>
        <v/>
      </c>
      <c r="O324" t="str">
        <f t="shared" si="68"/>
        <v>// MSL Spring Split '21 Week 6</v>
      </c>
      <c r="P324" t="str">
        <f t="shared" si="69"/>
        <v xml:space="preserve">players["XanderG"][1]++; players["Rickshaw"][2]++; </v>
      </c>
      <c r="Q324" t="str">
        <f t="shared" si="70"/>
        <v>players["XanderG"][3] = players["XanderG"][3] + 3;</v>
      </c>
      <c r="R324" t="str">
        <f t="shared" si="71"/>
        <v>players["Rickshaw"][3] = players["Rickshaw"][3] + 0;</v>
      </c>
      <c r="S324" t="str">
        <f t="shared" si="72"/>
        <v>players["XanderG"][4] = players["XanderG"][4] + 0;</v>
      </c>
      <c r="T324" t="str">
        <f t="shared" si="73"/>
        <v>players["Rickshaw"][4] = players["Rickshaw"][4] + 3;</v>
      </c>
      <c r="U324" t="str">
        <f t="shared" si="74"/>
        <v>// MSL Spring Split '21 Week 6</v>
      </c>
    </row>
    <row r="325" spans="1:21" x14ac:dyDescent="0.25">
      <c r="A325" s="2">
        <v>44305</v>
      </c>
      <c r="B325">
        <f t="shared" si="60"/>
        <v>676</v>
      </c>
      <c r="C325" s="1" t="s">
        <v>275</v>
      </c>
      <c r="D325" s="1" t="s">
        <v>279</v>
      </c>
      <c r="E325" s="3" t="s">
        <v>41</v>
      </c>
      <c r="F325" t="s">
        <v>273</v>
      </c>
      <c r="G325" t="s">
        <v>285</v>
      </c>
      <c r="H325" t="str">
        <f t="shared" si="61"/>
        <v>whr.CreateGame(players["Rickshaw"][0], players["DexDax"][0], WHResult.Player1Win, 676);</v>
      </c>
      <c r="I325" t="str">
        <f t="shared" si="62"/>
        <v/>
      </c>
      <c r="J325" t="str">
        <f t="shared" si="63"/>
        <v>whr.CreateGame(players["Rickshaw"][0], players["DexDax"][0], WHResult.Player1Win, 676);</v>
      </c>
      <c r="K325" t="str">
        <f t="shared" si="64"/>
        <v/>
      </c>
      <c r="L325" t="str">
        <f t="shared" si="65"/>
        <v>whr.CreateGame(players["Rickshaw"][0], players["DexDax"][0], WHResult.Player1Win, 676);</v>
      </c>
      <c r="M325" t="str">
        <f t="shared" si="66"/>
        <v/>
      </c>
      <c r="N325" t="str">
        <f t="shared" si="67"/>
        <v/>
      </c>
      <c r="O325" t="str">
        <f t="shared" si="68"/>
        <v>// MSL Spring Split '21 Week 7</v>
      </c>
      <c r="P325" t="str">
        <f t="shared" si="69"/>
        <v xml:space="preserve">players["Rickshaw"][1]++; players["DexDax"][2]++; </v>
      </c>
      <c r="Q325" t="str">
        <f t="shared" si="70"/>
        <v>players["Rickshaw"][3] = players["Rickshaw"][3] + 3;</v>
      </c>
      <c r="R325" t="str">
        <f t="shared" si="71"/>
        <v>players["DexDax"][3] = players["DexDax"][3] + 0;</v>
      </c>
      <c r="S325" t="str">
        <f t="shared" si="72"/>
        <v>players["Rickshaw"][4] = players["Rickshaw"][4] + 0;</v>
      </c>
      <c r="T325" t="str">
        <f t="shared" si="73"/>
        <v>players["DexDax"][4] = players["DexDax"][4] + 3;</v>
      </c>
      <c r="U325" t="str">
        <f t="shared" si="74"/>
        <v>// MSL Spring Split '21 Week 7</v>
      </c>
    </row>
    <row r="326" spans="1:21" x14ac:dyDescent="0.25">
      <c r="A326" s="2">
        <v>44311</v>
      </c>
      <c r="B326">
        <f t="shared" si="60"/>
        <v>682</v>
      </c>
      <c r="C326" s="1" t="s">
        <v>277</v>
      </c>
      <c r="D326" s="1" t="s">
        <v>21</v>
      </c>
      <c r="E326" s="3" t="s">
        <v>46</v>
      </c>
      <c r="F326" t="s">
        <v>273</v>
      </c>
      <c r="G326" t="s">
        <v>82</v>
      </c>
      <c r="H326" t="str">
        <f t="shared" si="61"/>
        <v>whr.CreateGame(players["Tricks"][0], players["ImSpiker"][0], WHResult.Player1Win, 682);</v>
      </c>
      <c r="I326" t="str">
        <f t="shared" si="62"/>
        <v>whr.CreateGame(players["Tricks"][0], players["ImSpiker"][0], WHResult.Player2Win, 682);</v>
      </c>
      <c r="J326" t="str">
        <f t="shared" si="63"/>
        <v>whr.CreateGame(players["Tricks"][0], players["ImSpiker"][0], WHResult.Player1Win, 682);</v>
      </c>
      <c r="K326" t="str">
        <f t="shared" si="64"/>
        <v/>
      </c>
      <c r="L326" t="str">
        <f t="shared" si="65"/>
        <v>whr.CreateGame(players["Tricks"][0], players["ImSpiker"][0], WHResult.Player1Win, 682);</v>
      </c>
      <c r="M326" t="str">
        <f t="shared" si="66"/>
        <v/>
      </c>
      <c r="N326" t="str">
        <f t="shared" si="67"/>
        <v>whr.CreateGame(players["Tricks"][0], players["ImSpiker"][0], WHResult.Player1Win, 682);</v>
      </c>
      <c r="O326" t="str">
        <f t="shared" si="68"/>
        <v>// MSL Spring Split '21 Semi Finals</v>
      </c>
      <c r="P326" t="str">
        <f t="shared" si="69"/>
        <v xml:space="preserve">players["Tricks"][1]++; players["ImSpiker"][2]++; </v>
      </c>
      <c r="Q326" t="str">
        <f t="shared" si="70"/>
        <v>players["Tricks"][3] = players["Tricks"][3] + 4;</v>
      </c>
      <c r="R326" t="str">
        <f t="shared" si="71"/>
        <v>players["ImSpiker"][3] = players["ImSpiker"][3] + 1;</v>
      </c>
      <c r="S326" t="str">
        <f t="shared" si="72"/>
        <v>players["Tricks"][4] = players["Tricks"][4] + 1;</v>
      </c>
      <c r="T326" t="str">
        <f t="shared" si="73"/>
        <v>players["ImSpiker"][4] = players["ImSpiker"][4] + 4;</v>
      </c>
      <c r="U326" t="str">
        <f t="shared" si="74"/>
        <v>// MSL Spring Split '21 Semi Finals</v>
      </c>
    </row>
    <row r="327" spans="1:21" x14ac:dyDescent="0.25">
      <c r="A327" s="2">
        <v>44315</v>
      </c>
      <c r="B327">
        <f t="shared" si="60"/>
        <v>686</v>
      </c>
      <c r="C327" s="1" t="s">
        <v>7</v>
      </c>
      <c r="D327" s="1" t="s">
        <v>23</v>
      </c>
      <c r="E327" s="3" t="s">
        <v>42</v>
      </c>
      <c r="F327" t="s">
        <v>273</v>
      </c>
      <c r="G327" t="s">
        <v>82</v>
      </c>
      <c r="H327" t="str">
        <f t="shared" si="61"/>
        <v>whr.CreateGame(players["J0k3r"][0], players["einBirnenbaum"][0], WHResult.Player1Win, 686);</v>
      </c>
      <c r="I327" t="str">
        <f t="shared" si="62"/>
        <v/>
      </c>
      <c r="J327" t="str">
        <f t="shared" si="63"/>
        <v>whr.CreateGame(players["J0k3r"][0], players["einBirnenbaum"][0], WHResult.Player1Win, 686);</v>
      </c>
      <c r="K327" t="str">
        <f t="shared" si="64"/>
        <v/>
      </c>
      <c r="L327" t="str">
        <f t="shared" si="65"/>
        <v>whr.CreateGame(players["J0k3r"][0], players["einBirnenbaum"][0], WHResult.Player1Win, 686);</v>
      </c>
      <c r="M327" t="str">
        <f t="shared" si="66"/>
        <v/>
      </c>
      <c r="N327" t="str">
        <f t="shared" si="67"/>
        <v>whr.CreateGame(players["J0k3r"][0], players["einBirnenbaum"][0], WHResult.Player1Win, 686);</v>
      </c>
      <c r="O327" t="str">
        <f t="shared" si="68"/>
        <v>// MSL Spring Split '21 Semi Finals</v>
      </c>
      <c r="P327" t="str">
        <f t="shared" si="69"/>
        <v xml:space="preserve">players["J0k3r"][1]++; players["einBirnenbaum"][2]++; </v>
      </c>
      <c r="Q327" t="str">
        <f t="shared" si="70"/>
        <v>players["J0k3r"][3] = players["J0k3r"][3] + 4;</v>
      </c>
      <c r="R327" t="str">
        <f t="shared" si="71"/>
        <v>players["einBirnenbaum"][3] = players["einBirnenbaum"][3] + 0;</v>
      </c>
      <c r="S327" t="str">
        <f t="shared" si="72"/>
        <v>players["J0k3r"][4] = players["J0k3r"][4] + 0;</v>
      </c>
      <c r="T327" t="str">
        <f t="shared" si="73"/>
        <v>players["einBirnenbaum"][4] = players["einBirnenbaum"][4] + 4;</v>
      </c>
      <c r="U327" t="str">
        <f t="shared" si="74"/>
        <v>// MSL Spring Split '21 Semi Finals</v>
      </c>
    </row>
    <row r="328" spans="1:21" x14ac:dyDescent="0.25">
      <c r="A328" s="2">
        <v>44315</v>
      </c>
      <c r="B328">
        <f t="shared" si="60"/>
        <v>686</v>
      </c>
      <c r="C328" s="1" t="s">
        <v>21</v>
      </c>
      <c r="D328" s="1" t="s">
        <v>23</v>
      </c>
      <c r="E328" s="3" t="s">
        <v>46</v>
      </c>
      <c r="F328" t="s">
        <v>273</v>
      </c>
      <c r="G328" t="s">
        <v>286</v>
      </c>
      <c r="H328" t="str">
        <f t="shared" si="61"/>
        <v>whr.CreateGame(players["ImSpiker"][0], players["einBirnenbaum"][0], WHResult.Player1Win, 686);</v>
      </c>
      <c r="I328" t="str">
        <f t="shared" si="62"/>
        <v>whr.CreateGame(players["ImSpiker"][0], players["einBirnenbaum"][0], WHResult.Player2Win, 686);</v>
      </c>
      <c r="J328" t="str">
        <f t="shared" si="63"/>
        <v>whr.CreateGame(players["ImSpiker"][0], players["einBirnenbaum"][0], WHResult.Player1Win, 686);</v>
      </c>
      <c r="K328" t="str">
        <f t="shared" si="64"/>
        <v/>
      </c>
      <c r="L328" t="str">
        <f t="shared" si="65"/>
        <v>whr.CreateGame(players["ImSpiker"][0], players["einBirnenbaum"][0], WHResult.Player1Win, 686);</v>
      </c>
      <c r="M328" t="str">
        <f t="shared" si="66"/>
        <v/>
      </c>
      <c r="N328" t="str">
        <f t="shared" si="67"/>
        <v>whr.CreateGame(players["ImSpiker"][0], players["einBirnenbaum"][0], WHResult.Player1Win, 686);</v>
      </c>
      <c r="O328" t="str">
        <f t="shared" si="68"/>
        <v>// MSL Spring Split '21 Third Place Match</v>
      </c>
      <c r="P328" t="str">
        <f t="shared" si="69"/>
        <v xml:space="preserve">players["ImSpiker"][1]++; players["einBirnenbaum"][2]++; </v>
      </c>
      <c r="Q328" t="str">
        <f t="shared" si="70"/>
        <v>players["ImSpiker"][3] = players["ImSpiker"][3] + 4;</v>
      </c>
      <c r="R328" t="str">
        <f t="shared" si="71"/>
        <v>players["einBirnenbaum"][3] = players["einBirnenbaum"][3] + 1;</v>
      </c>
      <c r="S328" t="str">
        <f t="shared" si="72"/>
        <v>players["ImSpiker"][4] = players["ImSpiker"][4] + 1;</v>
      </c>
      <c r="T328" t="str">
        <f t="shared" si="73"/>
        <v>players["einBirnenbaum"][4] = players["einBirnenbaum"][4] + 4;</v>
      </c>
      <c r="U328" t="str">
        <f t="shared" si="74"/>
        <v>// MSL Spring Split '21 Third Place Match</v>
      </c>
    </row>
    <row r="329" spans="1:21" x14ac:dyDescent="0.25">
      <c r="A329" s="2">
        <v>44318</v>
      </c>
      <c r="B329">
        <f t="shared" si="60"/>
        <v>689</v>
      </c>
      <c r="C329" s="1" t="s">
        <v>7</v>
      </c>
      <c r="D329" s="1" t="s">
        <v>277</v>
      </c>
      <c r="E329" s="3" t="s">
        <v>42</v>
      </c>
      <c r="F329" t="s">
        <v>273</v>
      </c>
      <c r="G329" t="s">
        <v>78</v>
      </c>
      <c r="H329" t="str">
        <f t="shared" si="61"/>
        <v>whr.CreateGame(players["J0k3r"][0], players["Tricks"][0], WHResult.Player1Win, 689);</v>
      </c>
      <c r="I329" t="str">
        <f t="shared" si="62"/>
        <v/>
      </c>
      <c r="J329" t="str">
        <f t="shared" si="63"/>
        <v>whr.CreateGame(players["J0k3r"][0], players["Tricks"][0], WHResult.Player1Win, 689);</v>
      </c>
      <c r="K329" t="str">
        <f t="shared" si="64"/>
        <v/>
      </c>
      <c r="L329" t="str">
        <f t="shared" si="65"/>
        <v>whr.CreateGame(players["J0k3r"][0], players["Tricks"][0], WHResult.Player1Win, 689);</v>
      </c>
      <c r="M329" t="str">
        <f t="shared" si="66"/>
        <v/>
      </c>
      <c r="N329" t="str">
        <f t="shared" si="67"/>
        <v>whr.CreateGame(players["J0k3r"][0], players["Tricks"][0], WHResult.Player1Win, 689);</v>
      </c>
      <c r="O329" t="str">
        <f t="shared" si="68"/>
        <v>// MSL Spring Split '21 Grand Final</v>
      </c>
      <c r="P329" t="str">
        <f t="shared" si="69"/>
        <v xml:space="preserve">players["J0k3r"][1]++; players["Tricks"][2]++; </v>
      </c>
      <c r="Q329" t="str">
        <f t="shared" si="70"/>
        <v>players["J0k3r"][3] = players["J0k3r"][3] + 4;</v>
      </c>
      <c r="R329" t="str">
        <f t="shared" si="71"/>
        <v>players["Tricks"][3] = players["Tricks"][3] + 0;</v>
      </c>
      <c r="S329" t="str">
        <f t="shared" si="72"/>
        <v>players["J0k3r"][4] = players["J0k3r"][4] + 0;</v>
      </c>
      <c r="T329" t="str">
        <f t="shared" si="73"/>
        <v>players["Tricks"][4] = players["Tricks"][4] + 4;</v>
      </c>
      <c r="U329" t="str">
        <f t="shared" si="74"/>
        <v>// MSL Spring Split '21 Grand Final</v>
      </c>
    </row>
    <row r="330" spans="1:21" x14ac:dyDescent="0.25">
      <c r="A330" s="2">
        <v>44324</v>
      </c>
      <c r="B330">
        <f t="shared" si="60"/>
        <v>695</v>
      </c>
      <c r="C330" s="1" t="s">
        <v>275</v>
      </c>
      <c r="D330" s="1" t="s">
        <v>278</v>
      </c>
      <c r="E330" s="3" t="s">
        <v>43</v>
      </c>
      <c r="F330" t="s">
        <v>273</v>
      </c>
      <c r="G330" t="s">
        <v>285</v>
      </c>
      <c r="H330" t="str">
        <f t="shared" si="61"/>
        <v>whr.CreateGame(players["Rickshaw"][0], players["Nico"][0], WHResult.Player1Win, 695);</v>
      </c>
      <c r="I330" t="str">
        <f t="shared" si="62"/>
        <v>whr.CreateGame(players["Rickshaw"][0], players["Nico"][0], WHResult.Player2Win, 695);</v>
      </c>
      <c r="J330" t="str">
        <f t="shared" si="63"/>
        <v>whr.CreateGame(players["Rickshaw"][0], players["Nico"][0], WHResult.Player1Win, 695);</v>
      </c>
      <c r="K330" t="str">
        <f t="shared" si="64"/>
        <v>whr.CreateGame(players["Rickshaw"][0], players["Nico"][0], WHResult.Player2Win, 695);</v>
      </c>
      <c r="L330" t="str">
        <f t="shared" si="65"/>
        <v>whr.CreateGame(players["Rickshaw"][0], players["Nico"][0], WHResult.Player1Win, 695);</v>
      </c>
      <c r="M330" t="str">
        <f t="shared" si="66"/>
        <v/>
      </c>
      <c r="N330" t="str">
        <f t="shared" si="67"/>
        <v/>
      </c>
      <c r="O330" t="str">
        <f t="shared" si="68"/>
        <v>// MSL Spring Split '21 Week 7</v>
      </c>
      <c r="P330" t="str">
        <f t="shared" si="69"/>
        <v xml:space="preserve">players["Rickshaw"][1]++; players["Nico"][2]++; </v>
      </c>
      <c r="Q330" t="str">
        <f t="shared" si="70"/>
        <v>players["Rickshaw"][3] = players["Rickshaw"][3] + 3;</v>
      </c>
      <c r="R330" t="str">
        <f t="shared" si="71"/>
        <v>players["Nico"][3] = players["Nico"][3] + 2;</v>
      </c>
      <c r="S330" t="str">
        <f t="shared" si="72"/>
        <v>players["Rickshaw"][4] = players["Rickshaw"][4] + 2;</v>
      </c>
      <c r="T330" t="str">
        <f t="shared" si="73"/>
        <v>players["Nico"][4] = players["Nico"][4] + 3;</v>
      </c>
      <c r="U330" t="str">
        <f t="shared" si="74"/>
        <v>// MSL Spring Split '21 Week 7</v>
      </c>
    </row>
    <row r="331" spans="1:21" x14ac:dyDescent="0.25">
      <c r="A331" s="2">
        <v>44363</v>
      </c>
      <c r="B331">
        <f t="shared" si="60"/>
        <v>734</v>
      </c>
      <c r="C331" s="1" t="s">
        <v>21</v>
      </c>
      <c r="D331" s="1" t="s">
        <v>279</v>
      </c>
      <c r="E331" s="3" t="s">
        <v>41</v>
      </c>
      <c r="F331" t="s">
        <v>298</v>
      </c>
      <c r="G331" t="s">
        <v>12</v>
      </c>
      <c r="H331" t="str">
        <f t="shared" si="61"/>
        <v>whr.CreateGame(players["ImSpiker"][0], players["DexDax"][0], WHResult.Player1Win, 734);</v>
      </c>
      <c r="I331" t="str">
        <f t="shared" si="62"/>
        <v/>
      </c>
      <c r="J331" t="str">
        <f t="shared" si="63"/>
        <v>whr.CreateGame(players["ImSpiker"][0], players["DexDax"][0], WHResult.Player1Win, 734);</v>
      </c>
      <c r="K331" t="str">
        <f t="shared" si="64"/>
        <v/>
      </c>
      <c r="L331" t="str">
        <f t="shared" si="65"/>
        <v>whr.CreateGame(players["ImSpiker"][0], players["DexDax"][0], WHResult.Player1Win, 734);</v>
      </c>
      <c r="M331" t="str">
        <f t="shared" si="66"/>
        <v/>
      </c>
      <c r="N331" t="str">
        <f t="shared" si="67"/>
        <v/>
      </c>
      <c r="O331" t="str">
        <f t="shared" si="68"/>
        <v>// MSL Summer Split '21 Group Stage</v>
      </c>
      <c r="P331" t="str">
        <f t="shared" si="69"/>
        <v xml:space="preserve">players["ImSpiker"][1]++; players["DexDax"][2]++; </v>
      </c>
      <c r="Q331" t="str">
        <f t="shared" si="70"/>
        <v>players["ImSpiker"][3] = players["ImSpiker"][3] + 3;</v>
      </c>
      <c r="R331" t="str">
        <f t="shared" si="71"/>
        <v>players["DexDax"][3] = players["DexDax"][3] + 0;</v>
      </c>
      <c r="S331" t="str">
        <f t="shared" si="72"/>
        <v>players["ImSpiker"][4] = players["ImSpiker"][4] + 0;</v>
      </c>
      <c r="T331" t="str">
        <f t="shared" si="73"/>
        <v>players["DexDax"][4] = players["DexDax"][4] + 3;</v>
      </c>
      <c r="U331" t="str">
        <f t="shared" si="74"/>
        <v>// MSL Summer Split '21 Group Stage</v>
      </c>
    </row>
    <row r="332" spans="1:21" x14ac:dyDescent="0.25">
      <c r="A332" s="2">
        <v>44364</v>
      </c>
      <c r="B332">
        <f t="shared" si="60"/>
        <v>735</v>
      </c>
      <c r="C332" s="1" t="s">
        <v>21</v>
      </c>
      <c r="D332" s="1" t="s">
        <v>96</v>
      </c>
      <c r="E332" s="3" t="s">
        <v>41</v>
      </c>
      <c r="F332" t="s">
        <v>298</v>
      </c>
      <c r="G332" t="s">
        <v>12</v>
      </c>
      <c r="H332" t="str">
        <f t="shared" si="61"/>
        <v>whr.CreateGame(players["ImSpiker"][0], players["Nick The Ultra"][0], WHResult.Player1Win, 735);</v>
      </c>
      <c r="I332" t="str">
        <f t="shared" si="62"/>
        <v/>
      </c>
      <c r="J332" t="str">
        <f t="shared" si="63"/>
        <v>whr.CreateGame(players["ImSpiker"][0], players["Nick The Ultra"][0], WHResult.Player1Win, 735);</v>
      </c>
      <c r="K332" t="str">
        <f t="shared" si="64"/>
        <v/>
      </c>
      <c r="L332" t="str">
        <f t="shared" si="65"/>
        <v>whr.CreateGame(players["ImSpiker"][0], players["Nick The Ultra"][0], WHResult.Player1Win, 735);</v>
      </c>
      <c r="M332" t="str">
        <f t="shared" si="66"/>
        <v/>
      </c>
      <c r="N332" t="str">
        <f t="shared" si="67"/>
        <v/>
      </c>
      <c r="O332" t="str">
        <f t="shared" si="68"/>
        <v>// MSL Summer Split '21 Group Stage</v>
      </c>
      <c r="P332" t="str">
        <f t="shared" si="69"/>
        <v xml:space="preserve">players["ImSpiker"][1]++; players["Nick The Ultra"][2]++; </v>
      </c>
      <c r="Q332" t="str">
        <f t="shared" si="70"/>
        <v>players["ImSpiker"][3] = players["ImSpiker"][3] + 3;</v>
      </c>
      <c r="R332" t="str">
        <f t="shared" si="71"/>
        <v>players["Nick The Ultra"][3] = players["Nick The Ultra"][3] + 0;</v>
      </c>
      <c r="S332" t="str">
        <f t="shared" si="72"/>
        <v>players["ImSpiker"][4] = players["ImSpiker"][4] + 0;</v>
      </c>
      <c r="T332" t="str">
        <f t="shared" si="73"/>
        <v>players["Nick The Ultra"][4] = players["Nick The Ultra"][4] + 3;</v>
      </c>
      <c r="U332" t="str">
        <f t="shared" si="74"/>
        <v>// MSL Summer Split '21 Group Stage</v>
      </c>
    </row>
    <row r="333" spans="1:21" x14ac:dyDescent="0.25">
      <c r="A333" s="2">
        <v>44365</v>
      </c>
      <c r="B333">
        <f t="shared" si="60"/>
        <v>736</v>
      </c>
      <c r="C333" s="1" t="s">
        <v>277</v>
      </c>
      <c r="D333" s="1" t="s">
        <v>299</v>
      </c>
      <c r="E333" s="3" t="s">
        <v>41</v>
      </c>
      <c r="F333" t="s">
        <v>298</v>
      </c>
      <c r="G333" t="s">
        <v>12</v>
      </c>
      <c r="H333" t="str">
        <f t="shared" si="61"/>
        <v>whr.CreateGame(players["Tricks"][0], players["ThisIsMyUsername"][0], WHResult.Player1Win, 736);</v>
      </c>
      <c r="I333" t="str">
        <f t="shared" si="62"/>
        <v/>
      </c>
      <c r="J333" t="str">
        <f t="shared" si="63"/>
        <v>whr.CreateGame(players["Tricks"][0], players["ThisIsMyUsername"][0], WHResult.Player1Win, 736);</v>
      </c>
      <c r="K333" t="str">
        <f t="shared" si="64"/>
        <v/>
      </c>
      <c r="L333" t="str">
        <f t="shared" si="65"/>
        <v>whr.CreateGame(players["Tricks"][0], players["ThisIsMyUsername"][0], WHResult.Player1Win, 736);</v>
      </c>
      <c r="M333" t="str">
        <f t="shared" si="66"/>
        <v/>
      </c>
      <c r="N333" t="str">
        <f t="shared" si="67"/>
        <v/>
      </c>
      <c r="O333" t="str">
        <f t="shared" si="68"/>
        <v>// MSL Summer Split '21 Group Stage</v>
      </c>
      <c r="P333" t="str">
        <f t="shared" si="69"/>
        <v xml:space="preserve">players["Tricks"][1]++; players["ThisIsMyUsername"][2]++; </v>
      </c>
      <c r="Q333" t="str">
        <f t="shared" si="70"/>
        <v>players["Tricks"][3] = players["Tricks"][3] + 3;</v>
      </c>
      <c r="R333" t="str">
        <f t="shared" si="71"/>
        <v>players["ThisIsMyUsername"][3] = players["ThisIsMyUsername"][3] + 0;</v>
      </c>
      <c r="S333" t="str">
        <f t="shared" si="72"/>
        <v>players["Tricks"][4] = players["Tricks"][4] + 0;</v>
      </c>
      <c r="T333" t="str">
        <f t="shared" si="73"/>
        <v>players["ThisIsMyUsername"][4] = players["ThisIsMyUsername"][4] + 3;</v>
      </c>
      <c r="U333" t="str">
        <f t="shared" si="74"/>
        <v>// MSL Summer Split '21 Group Stage</v>
      </c>
    </row>
    <row r="334" spans="1:21" x14ac:dyDescent="0.25">
      <c r="A334" s="2">
        <v>44365</v>
      </c>
      <c r="B334">
        <f t="shared" si="60"/>
        <v>736</v>
      </c>
      <c r="C334" s="1" t="s">
        <v>299</v>
      </c>
      <c r="D334" s="1" t="s">
        <v>300</v>
      </c>
      <c r="E334" s="3" t="s">
        <v>44</v>
      </c>
      <c r="F334" t="s">
        <v>298</v>
      </c>
      <c r="G334" t="s">
        <v>12</v>
      </c>
      <c r="H334" t="str">
        <f t="shared" si="61"/>
        <v>whr.CreateGame(players["ThisIsMyUsername"][0], players["Tramzy"][0], WHResult.Player1Win, 736);</v>
      </c>
      <c r="I334" t="str">
        <f t="shared" si="62"/>
        <v>whr.CreateGame(players["ThisIsMyUsername"][0], players["Tramzy"][0], WHResult.Player2Win, 736);</v>
      </c>
      <c r="J334" t="str">
        <f t="shared" si="63"/>
        <v>whr.CreateGame(players["ThisIsMyUsername"][0], players["Tramzy"][0], WHResult.Player1Win, 736);</v>
      </c>
      <c r="K334" t="str">
        <f t="shared" si="64"/>
        <v/>
      </c>
      <c r="L334" t="str">
        <f t="shared" si="65"/>
        <v>whr.CreateGame(players["ThisIsMyUsername"][0], players["Tramzy"][0], WHResult.Player1Win, 736);</v>
      </c>
      <c r="M334" t="str">
        <f t="shared" si="66"/>
        <v/>
      </c>
      <c r="N334" t="str">
        <f t="shared" si="67"/>
        <v/>
      </c>
      <c r="O334" t="str">
        <f t="shared" si="68"/>
        <v>// MSL Summer Split '21 Group Stage</v>
      </c>
      <c r="P334" t="str">
        <f t="shared" si="69"/>
        <v xml:space="preserve">players["ThisIsMyUsername"][1]++; players["Tramzy"][2]++; </v>
      </c>
      <c r="Q334" t="str">
        <f t="shared" si="70"/>
        <v>players["ThisIsMyUsername"][3] = players["ThisIsMyUsername"][3] + 3;</v>
      </c>
      <c r="R334" t="str">
        <f t="shared" si="71"/>
        <v>players["Tramzy"][3] = players["Tramzy"][3] + 1;</v>
      </c>
      <c r="S334" t="str">
        <f t="shared" si="72"/>
        <v>players["ThisIsMyUsername"][4] = players["ThisIsMyUsername"][4] + 1;</v>
      </c>
      <c r="T334" t="str">
        <f t="shared" si="73"/>
        <v>players["Tramzy"][4] = players["Tramzy"][4] + 3;</v>
      </c>
      <c r="U334" t="str">
        <f t="shared" si="74"/>
        <v>// MSL Summer Split '21 Group Stage</v>
      </c>
    </row>
    <row r="335" spans="1:21" x14ac:dyDescent="0.25">
      <c r="A335" s="2">
        <v>44365</v>
      </c>
      <c r="B335">
        <f t="shared" si="60"/>
        <v>736</v>
      </c>
      <c r="C335" s="1" t="s">
        <v>277</v>
      </c>
      <c r="D335" s="1" t="s">
        <v>300</v>
      </c>
      <c r="E335" s="3" t="s">
        <v>41</v>
      </c>
      <c r="F335" t="s">
        <v>298</v>
      </c>
      <c r="G335" t="s">
        <v>12</v>
      </c>
      <c r="H335" t="str">
        <f t="shared" si="61"/>
        <v>whr.CreateGame(players["Tricks"][0], players["Tramzy"][0], WHResult.Player1Win, 736);</v>
      </c>
      <c r="I335" t="str">
        <f t="shared" si="62"/>
        <v/>
      </c>
      <c r="J335" t="str">
        <f t="shared" si="63"/>
        <v>whr.CreateGame(players["Tricks"][0], players["Tramzy"][0], WHResult.Player1Win, 736);</v>
      </c>
      <c r="K335" t="str">
        <f t="shared" si="64"/>
        <v/>
      </c>
      <c r="L335" t="str">
        <f t="shared" si="65"/>
        <v>whr.CreateGame(players["Tricks"][0], players["Tramzy"][0], WHResult.Player1Win, 736);</v>
      </c>
      <c r="M335" t="str">
        <f t="shared" si="66"/>
        <v/>
      </c>
      <c r="N335" t="str">
        <f t="shared" si="67"/>
        <v/>
      </c>
      <c r="O335" t="str">
        <f t="shared" si="68"/>
        <v>// MSL Summer Split '21 Group Stage</v>
      </c>
      <c r="P335" t="str">
        <f t="shared" si="69"/>
        <v xml:space="preserve">players["Tricks"][1]++; players["Tramzy"][2]++; </v>
      </c>
      <c r="Q335" t="str">
        <f t="shared" si="70"/>
        <v>players["Tricks"][3] = players["Tricks"][3] + 3;</v>
      </c>
      <c r="R335" t="str">
        <f t="shared" si="71"/>
        <v>players["Tramzy"][3] = players["Tramzy"][3] + 0;</v>
      </c>
      <c r="S335" t="str">
        <f t="shared" si="72"/>
        <v>players["Tricks"][4] = players["Tricks"][4] + 0;</v>
      </c>
      <c r="T335" t="str">
        <f t="shared" si="73"/>
        <v>players["Tramzy"][4] = players["Tramzy"][4] + 3;</v>
      </c>
      <c r="U335" t="str">
        <f t="shared" si="74"/>
        <v>// MSL Summer Split '21 Group Stage</v>
      </c>
    </row>
    <row r="336" spans="1:21" x14ac:dyDescent="0.25">
      <c r="A336" s="2">
        <v>44366</v>
      </c>
      <c r="B336">
        <f t="shared" si="60"/>
        <v>737</v>
      </c>
      <c r="C336" s="1" t="s">
        <v>277</v>
      </c>
      <c r="D336" s="1" t="s">
        <v>36</v>
      </c>
      <c r="E336" s="3" t="s">
        <v>41</v>
      </c>
      <c r="F336" t="s">
        <v>298</v>
      </c>
      <c r="G336" t="s">
        <v>12</v>
      </c>
      <c r="H336" t="str">
        <f t="shared" si="61"/>
        <v>whr.CreateGame(players["Tricks"][0], players["Luso"][0], WHResult.Player1Win, 737);</v>
      </c>
      <c r="I336" t="str">
        <f t="shared" si="62"/>
        <v/>
      </c>
      <c r="J336" t="str">
        <f t="shared" si="63"/>
        <v>whr.CreateGame(players["Tricks"][0], players["Luso"][0], WHResult.Player1Win, 737);</v>
      </c>
      <c r="K336" t="str">
        <f t="shared" si="64"/>
        <v/>
      </c>
      <c r="L336" t="str">
        <f t="shared" si="65"/>
        <v>whr.CreateGame(players["Tricks"][0], players["Luso"][0], WHResult.Player1Win, 737);</v>
      </c>
      <c r="M336" t="str">
        <f t="shared" si="66"/>
        <v/>
      </c>
      <c r="N336" t="str">
        <f t="shared" si="67"/>
        <v/>
      </c>
      <c r="O336" t="str">
        <f t="shared" si="68"/>
        <v>// MSL Summer Split '21 Group Stage</v>
      </c>
      <c r="P336" t="str">
        <f t="shared" si="69"/>
        <v xml:space="preserve">players["Tricks"][1]++; players["Luso"][2]++; </v>
      </c>
      <c r="Q336" t="str">
        <f t="shared" si="70"/>
        <v>players["Tricks"][3] = players["Tricks"][3] + 3;</v>
      </c>
      <c r="R336" t="str">
        <f t="shared" si="71"/>
        <v>players["Luso"][3] = players["Luso"][3] + 0;</v>
      </c>
      <c r="S336" t="str">
        <f t="shared" si="72"/>
        <v>players["Tricks"][4] = players["Tricks"][4] + 0;</v>
      </c>
      <c r="T336" t="str">
        <f t="shared" si="73"/>
        <v>players["Luso"][4] = players["Luso"][4] + 3;</v>
      </c>
      <c r="U336" t="str">
        <f t="shared" si="74"/>
        <v>// MSL Summer Split '21 Group Stage</v>
      </c>
    </row>
    <row r="337" spans="1:21" x14ac:dyDescent="0.25">
      <c r="A337" s="2">
        <v>44367</v>
      </c>
      <c r="B337">
        <f t="shared" si="60"/>
        <v>738</v>
      </c>
      <c r="C337" s="1" t="s">
        <v>7</v>
      </c>
      <c r="D337" s="1" t="s">
        <v>79</v>
      </c>
      <c r="E337" s="3" t="s">
        <v>41</v>
      </c>
      <c r="F337" t="s">
        <v>298</v>
      </c>
      <c r="G337" t="s">
        <v>12</v>
      </c>
      <c r="H337" t="str">
        <f t="shared" si="61"/>
        <v>whr.CreateGame(players["J0k3r"][0], players["XanderG"][0], WHResult.Player1Win, 738);</v>
      </c>
      <c r="I337" t="str">
        <f t="shared" si="62"/>
        <v/>
      </c>
      <c r="J337" t="str">
        <f t="shared" si="63"/>
        <v>whr.CreateGame(players["J0k3r"][0], players["XanderG"][0], WHResult.Player1Win, 738);</v>
      </c>
      <c r="K337" t="str">
        <f t="shared" si="64"/>
        <v/>
      </c>
      <c r="L337" t="str">
        <f t="shared" si="65"/>
        <v>whr.CreateGame(players["J0k3r"][0], players["XanderG"][0], WHResult.Player1Win, 738);</v>
      </c>
      <c r="M337" t="str">
        <f t="shared" si="66"/>
        <v/>
      </c>
      <c r="N337" t="str">
        <f t="shared" si="67"/>
        <v/>
      </c>
      <c r="O337" t="str">
        <f t="shared" si="68"/>
        <v>// MSL Summer Split '21 Group Stage</v>
      </c>
      <c r="P337" t="str">
        <f t="shared" si="69"/>
        <v xml:space="preserve">players["J0k3r"][1]++; players["XanderG"][2]++; </v>
      </c>
      <c r="Q337" t="str">
        <f t="shared" si="70"/>
        <v>players["J0k3r"][3] = players["J0k3r"][3] + 3;</v>
      </c>
      <c r="R337" t="str">
        <f t="shared" si="71"/>
        <v>players["XanderG"][3] = players["XanderG"][3] + 0;</v>
      </c>
      <c r="S337" t="str">
        <f t="shared" si="72"/>
        <v>players["J0k3r"][4] = players["J0k3r"][4] + 0;</v>
      </c>
      <c r="T337" t="str">
        <f t="shared" si="73"/>
        <v>players["XanderG"][4] = players["XanderG"][4] + 3;</v>
      </c>
      <c r="U337" t="str">
        <f t="shared" si="74"/>
        <v>// MSL Summer Split '21 Group Stage</v>
      </c>
    </row>
    <row r="338" spans="1:21" x14ac:dyDescent="0.25">
      <c r="A338" s="2">
        <v>44367</v>
      </c>
      <c r="B338">
        <f t="shared" si="60"/>
        <v>738</v>
      </c>
      <c r="C338" s="1" t="s">
        <v>36</v>
      </c>
      <c r="D338" s="1" t="s">
        <v>300</v>
      </c>
      <c r="E338" s="3" t="s">
        <v>41</v>
      </c>
      <c r="F338" t="s">
        <v>298</v>
      </c>
      <c r="G338" t="s">
        <v>12</v>
      </c>
      <c r="H338" t="str">
        <f t="shared" si="61"/>
        <v>whr.CreateGame(players["Luso"][0], players["Tramzy"][0], WHResult.Player1Win, 738);</v>
      </c>
      <c r="I338" t="str">
        <f t="shared" si="62"/>
        <v/>
      </c>
      <c r="J338" t="str">
        <f t="shared" si="63"/>
        <v>whr.CreateGame(players["Luso"][0], players["Tramzy"][0], WHResult.Player1Win, 738);</v>
      </c>
      <c r="K338" t="str">
        <f t="shared" si="64"/>
        <v/>
      </c>
      <c r="L338" t="str">
        <f t="shared" si="65"/>
        <v>whr.CreateGame(players["Luso"][0], players["Tramzy"][0], WHResult.Player1Win, 738);</v>
      </c>
      <c r="M338" t="str">
        <f t="shared" si="66"/>
        <v/>
      </c>
      <c r="N338" t="str">
        <f t="shared" si="67"/>
        <v/>
      </c>
      <c r="O338" t="str">
        <f t="shared" si="68"/>
        <v>// MSL Summer Split '21 Group Stage</v>
      </c>
      <c r="P338" t="str">
        <f t="shared" si="69"/>
        <v xml:space="preserve">players["Luso"][1]++; players["Tramzy"][2]++; </v>
      </c>
      <c r="Q338" t="str">
        <f t="shared" si="70"/>
        <v>players["Luso"][3] = players["Luso"][3] + 3;</v>
      </c>
      <c r="R338" t="str">
        <f t="shared" si="71"/>
        <v>players["Tramzy"][3] = players["Tramzy"][3] + 0;</v>
      </c>
      <c r="S338" t="str">
        <f t="shared" si="72"/>
        <v>players["Luso"][4] = players["Luso"][4] + 0;</v>
      </c>
      <c r="T338" t="str">
        <f t="shared" si="73"/>
        <v>players["Tramzy"][4] = players["Tramzy"][4] + 3;</v>
      </c>
      <c r="U338" t="str">
        <f t="shared" si="74"/>
        <v>// MSL Summer Split '21 Group Stage</v>
      </c>
    </row>
    <row r="339" spans="1:21" x14ac:dyDescent="0.25">
      <c r="A339" s="2">
        <v>44367</v>
      </c>
      <c r="B339">
        <f t="shared" si="60"/>
        <v>738</v>
      </c>
      <c r="C339" s="1" t="s">
        <v>299</v>
      </c>
      <c r="D339" s="1" t="s">
        <v>36</v>
      </c>
      <c r="E339" s="3" t="s">
        <v>43</v>
      </c>
      <c r="F339" t="s">
        <v>298</v>
      </c>
      <c r="G339" t="s">
        <v>12</v>
      </c>
      <c r="H339" t="str">
        <f t="shared" si="61"/>
        <v>whr.CreateGame(players["ThisIsMyUsername"][0], players["Luso"][0], WHResult.Player1Win, 738);</v>
      </c>
      <c r="I339" t="str">
        <f t="shared" si="62"/>
        <v>whr.CreateGame(players["ThisIsMyUsername"][0], players["Luso"][0], WHResult.Player2Win, 738);</v>
      </c>
      <c r="J339" t="str">
        <f t="shared" si="63"/>
        <v>whr.CreateGame(players["ThisIsMyUsername"][0], players["Luso"][0], WHResult.Player1Win, 738);</v>
      </c>
      <c r="K339" t="str">
        <f t="shared" si="64"/>
        <v>whr.CreateGame(players["ThisIsMyUsername"][0], players["Luso"][0], WHResult.Player2Win, 738);</v>
      </c>
      <c r="L339" t="str">
        <f t="shared" si="65"/>
        <v>whr.CreateGame(players["ThisIsMyUsername"][0], players["Luso"][0], WHResult.Player1Win, 738);</v>
      </c>
      <c r="M339" t="str">
        <f t="shared" si="66"/>
        <v/>
      </c>
      <c r="N339" t="str">
        <f t="shared" si="67"/>
        <v/>
      </c>
      <c r="O339" t="str">
        <f t="shared" si="68"/>
        <v>// MSL Summer Split '21 Group Stage</v>
      </c>
      <c r="P339" t="str">
        <f t="shared" si="69"/>
        <v xml:space="preserve">players["ThisIsMyUsername"][1]++; players["Luso"][2]++; </v>
      </c>
      <c r="Q339" t="str">
        <f t="shared" si="70"/>
        <v>players["ThisIsMyUsername"][3] = players["ThisIsMyUsername"][3] + 3;</v>
      </c>
      <c r="R339" t="str">
        <f t="shared" si="71"/>
        <v>players["Luso"][3] = players["Luso"][3] + 2;</v>
      </c>
      <c r="S339" t="str">
        <f t="shared" si="72"/>
        <v>players["ThisIsMyUsername"][4] = players["ThisIsMyUsername"][4] + 2;</v>
      </c>
      <c r="T339" t="str">
        <f t="shared" si="73"/>
        <v>players["Luso"][4] = players["Luso"][4] + 3;</v>
      </c>
      <c r="U339" t="str">
        <f t="shared" si="74"/>
        <v>// MSL Summer Split '21 Group Stage</v>
      </c>
    </row>
    <row r="340" spans="1:21" x14ac:dyDescent="0.25">
      <c r="A340" s="2">
        <v>44368</v>
      </c>
      <c r="B340">
        <f t="shared" si="60"/>
        <v>739</v>
      </c>
      <c r="C340" s="1" t="s">
        <v>30</v>
      </c>
      <c r="D340" s="1" t="s">
        <v>96</v>
      </c>
      <c r="E340" s="3" t="s">
        <v>41</v>
      </c>
      <c r="F340" t="s">
        <v>298</v>
      </c>
      <c r="G340" t="s">
        <v>12</v>
      </c>
      <c r="H340" t="str">
        <f t="shared" si="61"/>
        <v>whr.CreateGame(players["Rocci"][0], players["Nick The Ultra"][0], WHResult.Player1Win, 739);</v>
      </c>
      <c r="I340" t="str">
        <f t="shared" si="62"/>
        <v/>
      </c>
      <c r="J340" t="str">
        <f t="shared" si="63"/>
        <v>whr.CreateGame(players["Rocci"][0], players["Nick The Ultra"][0], WHResult.Player1Win, 739);</v>
      </c>
      <c r="K340" t="str">
        <f t="shared" si="64"/>
        <v/>
      </c>
      <c r="L340" t="str">
        <f t="shared" si="65"/>
        <v>whr.CreateGame(players["Rocci"][0], players["Nick The Ultra"][0], WHResult.Player1Win, 739);</v>
      </c>
      <c r="M340" t="str">
        <f t="shared" si="66"/>
        <v/>
      </c>
      <c r="N340" t="str">
        <f t="shared" si="67"/>
        <v/>
      </c>
      <c r="O340" t="str">
        <f t="shared" si="68"/>
        <v>// MSL Summer Split '21 Group Stage</v>
      </c>
      <c r="P340" t="str">
        <f t="shared" si="69"/>
        <v xml:space="preserve">players["Rocci"][1]++; players["Nick The Ultra"][2]++; </v>
      </c>
      <c r="Q340" t="str">
        <f t="shared" si="70"/>
        <v>players["Rocci"][3] = players["Rocci"][3] + 3;</v>
      </c>
      <c r="R340" t="str">
        <f t="shared" si="71"/>
        <v>players["Nick The Ultra"][3] = players["Nick The Ultra"][3] + 0;</v>
      </c>
      <c r="S340" t="str">
        <f t="shared" si="72"/>
        <v>players["Rocci"][4] = players["Rocci"][4] + 0;</v>
      </c>
      <c r="T340" t="str">
        <f t="shared" si="73"/>
        <v>players["Nick The Ultra"][4] = players["Nick The Ultra"][4] + 3;</v>
      </c>
      <c r="U340" t="str">
        <f t="shared" si="74"/>
        <v>// MSL Summer Split '21 Group Stage</v>
      </c>
    </row>
    <row r="341" spans="1:21" x14ac:dyDescent="0.25">
      <c r="A341" s="2">
        <v>44368</v>
      </c>
      <c r="B341">
        <f t="shared" si="60"/>
        <v>739</v>
      </c>
      <c r="C341" s="1" t="s">
        <v>7</v>
      </c>
      <c r="D341" s="1" t="s">
        <v>275</v>
      </c>
      <c r="E341" s="3" t="s">
        <v>41</v>
      </c>
      <c r="F341" t="s">
        <v>298</v>
      </c>
      <c r="G341" t="s">
        <v>12</v>
      </c>
      <c r="H341" t="str">
        <f t="shared" si="61"/>
        <v>whr.CreateGame(players["J0k3r"][0], players["Rickshaw"][0], WHResult.Player1Win, 739);</v>
      </c>
      <c r="I341" t="str">
        <f t="shared" si="62"/>
        <v/>
      </c>
      <c r="J341" t="str">
        <f t="shared" si="63"/>
        <v>whr.CreateGame(players["J0k3r"][0], players["Rickshaw"][0], WHResult.Player1Win, 739);</v>
      </c>
      <c r="K341" t="str">
        <f t="shared" si="64"/>
        <v/>
      </c>
      <c r="L341" t="str">
        <f t="shared" si="65"/>
        <v>whr.CreateGame(players["J0k3r"][0], players["Rickshaw"][0], WHResult.Player1Win, 739);</v>
      </c>
      <c r="M341" t="str">
        <f t="shared" si="66"/>
        <v/>
      </c>
      <c r="N341" t="str">
        <f t="shared" si="67"/>
        <v/>
      </c>
      <c r="O341" t="str">
        <f t="shared" si="68"/>
        <v>// MSL Summer Split '21 Group Stage</v>
      </c>
      <c r="P341" t="str">
        <f t="shared" si="69"/>
        <v xml:space="preserve">players["J0k3r"][1]++; players["Rickshaw"][2]++; </v>
      </c>
      <c r="Q341" t="str">
        <f t="shared" si="70"/>
        <v>players["J0k3r"][3] = players["J0k3r"][3] + 3;</v>
      </c>
      <c r="R341" t="str">
        <f t="shared" si="71"/>
        <v>players["Rickshaw"][3] = players["Rickshaw"][3] + 0;</v>
      </c>
      <c r="S341" t="str">
        <f t="shared" si="72"/>
        <v>players["J0k3r"][4] = players["J0k3r"][4] + 0;</v>
      </c>
      <c r="T341" t="str">
        <f t="shared" si="73"/>
        <v>players["Rickshaw"][4] = players["Rickshaw"][4] + 3;</v>
      </c>
      <c r="U341" t="str">
        <f t="shared" si="74"/>
        <v>// MSL Summer Split '21 Group Stage</v>
      </c>
    </row>
    <row r="342" spans="1:21" x14ac:dyDescent="0.25">
      <c r="A342" s="2">
        <v>44369</v>
      </c>
      <c r="B342">
        <f t="shared" si="60"/>
        <v>740</v>
      </c>
      <c r="C342" s="1" t="s">
        <v>96</v>
      </c>
      <c r="D342" s="1" t="s">
        <v>279</v>
      </c>
      <c r="E342" s="3" t="s">
        <v>41</v>
      </c>
      <c r="F342" t="s">
        <v>298</v>
      </c>
      <c r="G342" t="s">
        <v>12</v>
      </c>
      <c r="H342" t="str">
        <f t="shared" si="61"/>
        <v>whr.CreateGame(players["Nick The Ultra"][0], players["DexDax"][0], WHResult.Player1Win, 740);</v>
      </c>
      <c r="I342" t="str">
        <f t="shared" si="62"/>
        <v/>
      </c>
      <c r="J342" t="str">
        <f t="shared" si="63"/>
        <v>whr.CreateGame(players["Nick The Ultra"][0], players["DexDax"][0], WHResult.Player1Win, 740);</v>
      </c>
      <c r="K342" t="str">
        <f t="shared" si="64"/>
        <v/>
      </c>
      <c r="L342" t="str">
        <f t="shared" si="65"/>
        <v>whr.CreateGame(players["Nick The Ultra"][0], players["DexDax"][0], WHResult.Player1Win, 740);</v>
      </c>
      <c r="M342" t="str">
        <f t="shared" si="66"/>
        <v/>
      </c>
      <c r="N342" t="str">
        <f t="shared" si="67"/>
        <v/>
      </c>
      <c r="O342" t="str">
        <f t="shared" si="68"/>
        <v>// MSL Summer Split '21 Group Stage</v>
      </c>
      <c r="P342" t="str">
        <f t="shared" si="69"/>
        <v xml:space="preserve">players["Nick The Ultra"][1]++; players["DexDax"][2]++; </v>
      </c>
      <c r="Q342" t="str">
        <f t="shared" si="70"/>
        <v>players["Nick The Ultra"][3] = players["Nick The Ultra"][3] + 3;</v>
      </c>
      <c r="R342" t="str">
        <f t="shared" si="71"/>
        <v>players["DexDax"][3] = players["DexDax"][3] + 0;</v>
      </c>
      <c r="S342" t="str">
        <f t="shared" si="72"/>
        <v>players["Nick The Ultra"][4] = players["Nick The Ultra"][4] + 0;</v>
      </c>
      <c r="T342" t="str">
        <f t="shared" si="73"/>
        <v>players["DexDax"][4] = players["DexDax"][4] + 3;</v>
      </c>
      <c r="U342" t="str">
        <f t="shared" si="74"/>
        <v>// MSL Summer Split '21 Group Stage</v>
      </c>
    </row>
    <row r="343" spans="1:21" x14ac:dyDescent="0.25">
      <c r="A343" s="2">
        <v>44370</v>
      </c>
      <c r="B343">
        <f t="shared" si="60"/>
        <v>741</v>
      </c>
      <c r="C343" s="1" t="s">
        <v>30</v>
      </c>
      <c r="D343" s="1" t="s">
        <v>279</v>
      </c>
      <c r="E343" s="3" t="s">
        <v>41</v>
      </c>
      <c r="F343" t="s">
        <v>298</v>
      </c>
      <c r="G343" t="s">
        <v>12</v>
      </c>
      <c r="H343" t="str">
        <f t="shared" si="61"/>
        <v>whr.CreateGame(players["Rocci"][0], players["DexDax"][0], WHResult.Player1Win, 741);</v>
      </c>
      <c r="I343" t="str">
        <f t="shared" si="62"/>
        <v/>
      </c>
      <c r="J343" t="str">
        <f t="shared" si="63"/>
        <v>whr.CreateGame(players["Rocci"][0], players["DexDax"][0], WHResult.Player1Win, 741);</v>
      </c>
      <c r="K343" t="str">
        <f t="shared" si="64"/>
        <v/>
      </c>
      <c r="L343" t="str">
        <f t="shared" si="65"/>
        <v>whr.CreateGame(players["Rocci"][0], players["DexDax"][0], WHResult.Player1Win, 741);</v>
      </c>
      <c r="M343" t="str">
        <f t="shared" si="66"/>
        <v/>
      </c>
      <c r="N343" t="str">
        <f t="shared" si="67"/>
        <v/>
      </c>
      <c r="O343" t="str">
        <f t="shared" si="68"/>
        <v>// MSL Summer Split '21 Group Stage</v>
      </c>
      <c r="P343" t="str">
        <f t="shared" si="69"/>
        <v xml:space="preserve">players["Rocci"][1]++; players["DexDax"][2]++; </v>
      </c>
      <c r="Q343" t="str">
        <f t="shared" si="70"/>
        <v>players["Rocci"][3] = players["Rocci"][3] + 3;</v>
      </c>
      <c r="R343" t="str">
        <f t="shared" si="71"/>
        <v>players["DexDax"][3] = players["DexDax"][3] + 0;</v>
      </c>
      <c r="S343" t="str">
        <f t="shared" si="72"/>
        <v>players["Rocci"][4] = players["Rocci"][4] + 0;</v>
      </c>
      <c r="T343" t="str">
        <f t="shared" si="73"/>
        <v>players["DexDax"][4] = players["DexDax"][4] + 3;</v>
      </c>
      <c r="U343" t="str">
        <f t="shared" si="74"/>
        <v>// MSL Summer Split '21 Group Stage</v>
      </c>
    </row>
    <row r="344" spans="1:21" x14ac:dyDescent="0.25">
      <c r="A344" s="2">
        <v>44371</v>
      </c>
      <c r="B344">
        <f t="shared" si="60"/>
        <v>742</v>
      </c>
      <c r="C344" s="1" t="s">
        <v>21</v>
      </c>
      <c r="D344" s="1" t="s">
        <v>30</v>
      </c>
      <c r="E344" s="3" t="s">
        <v>68</v>
      </c>
      <c r="F344" t="s">
        <v>298</v>
      </c>
      <c r="G344" t="s">
        <v>12</v>
      </c>
      <c r="H344" t="str">
        <f t="shared" si="61"/>
        <v>whr.CreateGame(players["ImSpiker"][0], players["Rocci"][0], WHResult.Player1Win, 742);</v>
      </c>
      <c r="I344" t="str">
        <f t="shared" si="62"/>
        <v>whr.CreateGame(players["ImSpiker"][0], players["Rocci"][0], WHResult.Player2Win, 742);</v>
      </c>
      <c r="J344" t="str">
        <f t="shared" si="63"/>
        <v>whr.CreateGame(players["ImSpiker"][0], players["Rocci"][0], WHResult.Player1Win, 742);</v>
      </c>
      <c r="K344" t="str">
        <f t="shared" si="64"/>
        <v/>
      </c>
      <c r="L344" t="str">
        <f t="shared" si="65"/>
        <v/>
      </c>
      <c r="M344" t="str">
        <f t="shared" si="66"/>
        <v/>
      </c>
      <c r="N344" t="str">
        <f t="shared" si="67"/>
        <v/>
      </c>
      <c r="O344" t="str">
        <f t="shared" si="68"/>
        <v>// MSL Summer Split '21 Group Stage</v>
      </c>
      <c r="P344" t="str">
        <f t="shared" si="69"/>
        <v xml:space="preserve">players["ImSpiker"][1]++; players["Rocci"][2]++; </v>
      </c>
      <c r="Q344" t="str">
        <f t="shared" si="70"/>
        <v>players["ImSpiker"][3] = players["ImSpiker"][3] + 2;</v>
      </c>
      <c r="R344" t="str">
        <f t="shared" si="71"/>
        <v>players["Rocci"][3] = players["Rocci"][3] + 1;</v>
      </c>
      <c r="S344" t="str">
        <f t="shared" si="72"/>
        <v>players["ImSpiker"][4] = players["ImSpiker"][4] + 1;</v>
      </c>
      <c r="T344" t="str">
        <f t="shared" si="73"/>
        <v>players["Rocci"][4] = players["Rocci"][4] + 2;</v>
      </c>
      <c r="U344" t="str">
        <f t="shared" si="74"/>
        <v>// MSL Summer Split '21 Group Stage</v>
      </c>
    </row>
  </sheetData>
  <autoFilter ref="A1:G318" xr:uid="{DE725588-143D-491A-A7AA-AC0F20B8706F}">
    <sortState xmlns:xlrd2="http://schemas.microsoft.com/office/spreadsheetml/2017/richdata2" ref="A2:G271">
      <sortCondition ref="A1:A27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FC24-916C-45FD-84A3-DF1CA07B1399}">
  <dimension ref="A1:U158"/>
  <sheetViews>
    <sheetView topLeftCell="A124" workbookViewId="0">
      <selection activeCell="P2" sqref="P2:U158"/>
    </sheetView>
  </sheetViews>
  <sheetFormatPr defaultColWidth="7.28515625" defaultRowHeight="15" x14ac:dyDescent="0.25"/>
  <cols>
    <col min="1" max="1" width="10.7109375" style="2" bestFit="1" customWidth="1"/>
    <col min="2" max="2" width="4.28515625" bestFit="1" customWidth="1"/>
    <col min="3" max="4" width="19.7109375" bestFit="1" customWidth="1"/>
    <col min="5" max="5" width="5.85546875" bestFit="1" customWidth="1"/>
    <col min="6" max="6" width="25.140625" bestFit="1" customWidth="1"/>
    <col min="7" max="7" width="26.140625" bestFit="1" customWidth="1"/>
  </cols>
  <sheetData>
    <row r="1" spans="1:2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44175</v>
      </c>
      <c r="B2">
        <f>_xlfn.DAYS(A2, "12/9/2020")</f>
        <v>1</v>
      </c>
      <c r="C2" t="s">
        <v>79</v>
      </c>
      <c r="D2" t="s">
        <v>36</v>
      </c>
      <c r="E2" s="7" t="s">
        <v>66</v>
      </c>
      <c r="F2" t="s">
        <v>64</v>
      </c>
      <c r="G2" t="s">
        <v>65</v>
      </c>
      <c r="H2" t="str">
        <f>IF(VALUE(LEFT($E2, 1))&gt;0, _xlfn.CONCAT("whr.CreateGame(players[""",$C2, """][0], players[""", $D2, """][0], WHResult.Player1Win, ", $B2, ");"), "")</f>
        <v>whr.CreateGame(players["XanderG"][0], players["Luso"][0], WHResult.Player1Win, 1);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whr.CreateGame(players["XanderG"][0], players["Luso"][0], WHResult.Player1Win, 1);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  <c r="O2" t="str">
        <f>_xlfn.CONCAT("// ",$F2, " ", $G2)</f>
        <v>// Vulcano Cup '20 Round 1</v>
      </c>
      <c r="P2" t="str">
        <f>IF(LEFT($E2,1)&gt;RIGHT($E2,1),_xlfn.CONCAT("players[""",$C2,"""][1]++; players[""",$D2,"""][2]++; ",""), "")</f>
        <v xml:space="preserve">players["XanderG"][1]++; players["Luso"][2]++; </v>
      </c>
      <c r="Q2" t="str">
        <f>_xlfn.CONCAT("players[""",$C2,"""][3] = players[""",$C2,"""][3] + ", LEFT($E2, 1), ";")</f>
        <v>players["XanderG"][3] = players["XanderG"][3] + 2;</v>
      </c>
      <c r="R2" t="str">
        <f>_xlfn.CONCAT("players[""",$D2,"""][3] = players[""",$D2,"""][3] + ", RIGHT($E2, 1), ";")</f>
        <v>players["Luso"][3] = players["Luso"][3] + 0;</v>
      </c>
      <c r="S2" t="str">
        <f>_xlfn.CONCAT("players[""",$C2,"""][4] = players[""",$C2,"""][4] + ", RIGHT($E2, 1), ";")</f>
        <v>players["XanderG"][4] = players["XanderG"][4] + 0;</v>
      </c>
      <c r="T2" t="str">
        <f>_xlfn.CONCAT("players[""",$D2,"""][4] = players[""",$D2,"""][4] + ", LEFT($E2, 1), ";")</f>
        <v>players["Luso"][4] = players["Luso"][4] + 2;</v>
      </c>
      <c r="U2" t="str">
        <f>O2</f>
        <v>// Vulcano Cup '20 Round 1</v>
      </c>
    </row>
    <row r="3" spans="1:21" x14ac:dyDescent="0.25">
      <c r="A3" s="8">
        <v>44176</v>
      </c>
      <c r="B3">
        <f t="shared" ref="B3:B87" si="0">_xlfn.DAYS(A3, "12/9/2020")</f>
        <v>2</v>
      </c>
      <c r="C3" t="s">
        <v>69</v>
      </c>
      <c r="D3" t="s">
        <v>30</v>
      </c>
      <c r="E3" s="7" t="s">
        <v>68</v>
      </c>
      <c r="F3" t="s">
        <v>64</v>
      </c>
      <c r="G3" t="s">
        <v>65</v>
      </c>
      <c r="H3" t="str">
        <f t="shared" ref="H3:H87" si="1">IF(VALUE(LEFT($E3, 1))&gt;0, _xlfn.CONCAT("whr.CreateGame(players[""",$C3, """][0], players[""", $D3, """][0], WHResult.Player1Win, ", $B3, ");"), "")</f>
        <v>whr.CreateGame(players["Queen Yuri"][0], players["Rocci"][0], WHResult.Player1Win, 2);</v>
      </c>
      <c r="I3" t="str">
        <f t="shared" ref="I3:I87" si="2">IF(VALUE(RIGHT($E3, 1))&gt;0, _xlfn.CONCAT("whr.CreateGame(players[""",$C3, """][0], players[""", $D3, """][0], WHResult.Player2Win, ", $B3, ");"), "")</f>
        <v>whr.CreateGame(players["Queen Yuri"][0], players["Rocci"][0], WHResult.Player2Win, 2);</v>
      </c>
      <c r="J3" t="str">
        <f t="shared" ref="J3:J87" si="3">IF(VALUE(LEFT($E3, 1))&gt;1, _xlfn.CONCAT("whr.CreateGame(players[""",$C3, """][0], players[""", $D3, """][0], WHResult.Player1Win, ", $B3, ");"), "")</f>
        <v>whr.CreateGame(players["Queen Yuri"][0], players["Rocci"][0], WHResult.Player1Win, 2);</v>
      </c>
      <c r="K3" t="str">
        <f t="shared" ref="K3:K87" si="4">IF(VALUE(RIGHT($E3, 1))&gt;1, _xlfn.CONCAT("whr.CreateGame(players[""",$C3, """][0], players[""", $D3, """][0], WHResult.Player2Win, ", $B3, ");"), "")</f>
        <v/>
      </c>
      <c r="L3" t="str">
        <f t="shared" ref="L3:L87" si="5">IF(VALUE(LEFT($E3, 1))&gt;2, _xlfn.CONCAT("whr.CreateGame(players[""",$C3, """][0], players[""", $D3, """][0], WHResult.Player1Win, ", $B3, ");"), "")</f>
        <v/>
      </c>
      <c r="M3" t="str">
        <f t="shared" ref="M3:M87" si="6">IF(VALUE(RIGHT($E3, 1))&gt;2, _xlfn.CONCAT("whr.CreateGame(players[""",$C3, """][0], players[""", $D3, """][0], WHResult.Player2Win, ", $B3, ");"), "")</f>
        <v/>
      </c>
      <c r="N3" t="str">
        <f t="shared" ref="N3:N87" si="7">IF(VALUE(LEFT($E3, 1))&gt;3, _xlfn.CONCAT("whr.CreateGame(players[""",$C3, """][0], players[""", $D3, """][0], WHResult.Player1Win, ", $B3, ");"), "")</f>
        <v/>
      </c>
      <c r="O3" t="str">
        <f t="shared" ref="O3:O85" si="8">_xlfn.CONCAT("// ",$F3, " ", $G3)</f>
        <v>// Vulcano Cup '20 Round 1</v>
      </c>
      <c r="P3" t="str">
        <f t="shared" ref="P3:P87" si="9">IF(LEFT($E3,1)&gt;RIGHT($E3,1),_xlfn.CONCAT("players[""",$C3,"""][1]++; players[""",$D3,"""][2]++; ",""), "")</f>
        <v xml:space="preserve">players["Queen Yuri"][1]++; players["Rocci"][2]++; </v>
      </c>
      <c r="Q3" t="str">
        <f t="shared" ref="Q3:Q87" si="10">_xlfn.CONCAT("players[""",$C3,"""][3] = players[""",$C3,"""][3] + ", LEFT($E3, 1), ";")</f>
        <v>players["Queen Yuri"][3] = players["Queen Yuri"][3] + 2;</v>
      </c>
      <c r="R3" t="str">
        <f t="shared" ref="R3:R87" si="11">_xlfn.CONCAT("players[""",$D3,"""][3] = players[""",$D3,"""][3] + ", RIGHT($E3, 1), ";")</f>
        <v>players["Rocci"][3] = players["Rocci"][3] + 1;</v>
      </c>
      <c r="S3" t="str">
        <f t="shared" ref="S3:S87" si="12">_xlfn.CONCAT("players[""",$C3,"""][4] = players[""",$C3,"""][4] + ", RIGHT($E3, 1), ";")</f>
        <v>players["Queen Yuri"][4] = players["Queen Yuri"][4] + 1;</v>
      </c>
      <c r="T3" t="str">
        <f t="shared" ref="T3:T87" si="13">_xlfn.CONCAT("players[""",$D3,"""][4] = players[""",$D3,"""][4] + ", LEFT($E3, 1), ";")</f>
        <v>players["Rocci"][4] = players["Rocci"][4] + 2;</v>
      </c>
      <c r="U3" t="str">
        <f t="shared" ref="U3:U85" si="14">O3</f>
        <v>// Vulcano Cup '20 Round 1</v>
      </c>
    </row>
    <row r="4" spans="1:21" x14ac:dyDescent="0.25">
      <c r="A4" s="2">
        <v>44177</v>
      </c>
      <c r="B4">
        <f t="shared" si="0"/>
        <v>3</v>
      </c>
      <c r="C4" t="s">
        <v>67</v>
      </c>
      <c r="D4" t="s">
        <v>21</v>
      </c>
      <c r="E4" s="7" t="s">
        <v>68</v>
      </c>
      <c r="F4" t="s">
        <v>64</v>
      </c>
      <c r="G4" t="s">
        <v>65</v>
      </c>
      <c r="H4" t="str">
        <f t="shared" si="1"/>
        <v>whr.CreateGame(players["Gavin"][0], players["ImSpiker"][0], WHResult.Player1Win, 3);</v>
      </c>
      <c r="I4" t="str">
        <f t="shared" si="2"/>
        <v>whr.CreateGame(players["Gavin"][0], players["ImSpiker"][0], WHResult.Player2Win, 3);</v>
      </c>
      <c r="J4" t="str">
        <f t="shared" si="3"/>
        <v>whr.CreateGame(players["Gavin"][0], players["ImSpiker"][0], WHResult.Player1Win, 3);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t="str">
        <f t="shared" si="8"/>
        <v>// Vulcano Cup '20 Round 1</v>
      </c>
      <c r="P4" t="str">
        <f t="shared" si="9"/>
        <v xml:space="preserve">players["Gavin"][1]++; players["ImSpiker"][2]++; </v>
      </c>
      <c r="Q4" t="str">
        <f t="shared" si="10"/>
        <v>players["Gavin"][3] = players["Gavin"][3] + 2;</v>
      </c>
      <c r="R4" t="str">
        <f t="shared" si="11"/>
        <v>players["ImSpiker"][3] = players["ImSpiker"][3] + 1;</v>
      </c>
      <c r="S4" t="str">
        <f t="shared" si="12"/>
        <v>players["Gavin"][4] = players["Gavin"][4] + 1;</v>
      </c>
      <c r="T4" t="str">
        <f t="shared" si="13"/>
        <v>players["ImSpiker"][4] = players["ImSpiker"][4] + 2;</v>
      </c>
      <c r="U4" t="str">
        <f t="shared" si="14"/>
        <v>// Vulcano Cup '20 Round 1</v>
      </c>
    </row>
    <row r="5" spans="1:21" x14ac:dyDescent="0.25">
      <c r="A5" s="2">
        <v>44177</v>
      </c>
      <c r="B5">
        <f t="shared" si="0"/>
        <v>3</v>
      </c>
      <c r="C5" t="s">
        <v>79</v>
      </c>
      <c r="D5" t="s">
        <v>67</v>
      </c>
      <c r="E5" s="7" t="s">
        <v>44</v>
      </c>
      <c r="F5" t="s">
        <v>64</v>
      </c>
      <c r="G5" t="s">
        <v>72</v>
      </c>
      <c r="H5" t="str">
        <f t="shared" si="1"/>
        <v>whr.CreateGame(players["XanderG"][0], players["Gavin"][0], WHResult.Player1Win, 3);</v>
      </c>
      <c r="I5" t="str">
        <f t="shared" si="2"/>
        <v>whr.CreateGame(players["XanderG"][0], players["Gavin"][0], WHResult.Player2Win, 3);</v>
      </c>
      <c r="J5" t="str">
        <f t="shared" si="3"/>
        <v>whr.CreateGame(players["XanderG"][0], players["Gavin"][0], WHResult.Player1Win, 3);</v>
      </c>
      <c r="K5" t="str">
        <f t="shared" si="4"/>
        <v/>
      </c>
      <c r="L5" t="str">
        <f t="shared" si="5"/>
        <v>whr.CreateGame(players["XanderG"][0], players["Gavin"][0], WHResult.Player1Win, 3);</v>
      </c>
      <c r="M5" t="str">
        <f t="shared" si="6"/>
        <v/>
      </c>
      <c r="N5" t="str">
        <f t="shared" si="7"/>
        <v/>
      </c>
      <c r="O5" t="str">
        <f t="shared" si="8"/>
        <v>// Vulcano Cup '20 Winners Semi Finals</v>
      </c>
      <c r="P5" t="str">
        <f t="shared" si="9"/>
        <v xml:space="preserve">players["XanderG"][1]++; players["Gavin"][2]++; </v>
      </c>
      <c r="Q5" t="str">
        <f t="shared" si="10"/>
        <v>players["XanderG"][3] = players["XanderG"][3] + 3;</v>
      </c>
      <c r="R5" t="str">
        <f t="shared" si="11"/>
        <v>players["Gavin"][3] = players["Gavin"][3] + 1;</v>
      </c>
      <c r="S5" t="str">
        <f t="shared" si="12"/>
        <v>players["XanderG"][4] = players["XanderG"][4] + 1;</v>
      </c>
      <c r="T5" t="str">
        <f t="shared" si="13"/>
        <v>players["Gavin"][4] = players["Gavin"][4] + 3;</v>
      </c>
      <c r="U5" t="str">
        <f t="shared" si="14"/>
        <v>// Vulcano Cup '20 Winners Semi Finals</v>
      </c>
    </row>
    <row r="6" spans="1:21" x14ac:dyDescent="0.25">
      <c r="A6" s="2">
        <v>44178</v>
      </c>
      <c r="B6">
        <f t="shared" si="0"/>
        <v>4</v>
      </c>
      <c r="C6" t="s">
        <v>70</v>
      </c>
      <c r="D6" t="s">
        <v>71</v>
      </c>
      <c r="E6" s="7" t="s">
        <v>66</v>
      </c>
      <c r="F6" t="s">
        <v>64</v>
      </c>
      <c r="G6" t="s">
        <v>65</v>
      </c>
      <c r="H6" t="str">
        <f t="shared" si="1"/>
        <v>whr.CreateGame(players["Agent A"][0], players["Slosh"][0], WHResult.Player1Win, 4);</v>
      </c>
      <c r="I6" t="str">
        <f t="shared" si="2"/>
        <v/>
      </c>
      <c r="J6" t="str">
        <f t="shared" si="3"/>
        <v>whr.CreateGame(players["Agent A"][0], players["Slosh"][0], WHResult.Player1Win, 4);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>// Vulcano Cup '20 Round 1</v>
      </c>
      <c r="P6" t="str">
        <f t="shared" si="9"/>
        <v xml:space="preserve">players["Agent A"][1]++; players["Slosh"][2]++; </v>
      </c>
      <c r="Q6" t="str">
        <f t="shared" si="10"/>
        <v>players["Agent A"][3] = players["Agent A"][3] + 2;</v>
      </c>
      <c r="R6" t="str">
        <f t="shared" si="11"/>
        <v>players["Slosh"][3] = players["Slosh"][3] + 0;</v>
      </c>
      <c r="S6" t="str">
        <f t="shared" si="12"/>
        <v>players["Agent A"][4] = players["Agent A"][4] + 0;</v>
      </c>
      <c r="T6" t="str">
        <f t="shared" si="13"/>
        <v>players["Slosh"][4] = players["Slosh"][4] + 2;</v>
      </c>
      <c r="U6" t="str">
        <f t="shared" si="14"/>
        <v>// Vulcano Cup '20 Round 1</v>
      </c>
    </row>
    <row r="7" spans="1:21" x14ac:dyDescent="0.25">
      <c r="A7" s="2">
        <v>44178</v>
      </c>
      <c r="B7">
        <f t="shared" si="0"/>
        <v>4</v>
      </c>
      <c r="C7" t="s">
        <v>71</v>
      </c>
      <c r="D7" t="s">
        <v>30</v>
      </c>
      <c r="E7" s="7" t="s">
        <v>66</v>
      </c>
      <c r="F7" t="s">
        <v>64</v>
      </c>
      <c r="G7" t="s">
        <v>74</v>
      </c>
      <c r="H7" t="str">
        <f t="shared" si="1"/>
        <v>whr.CreateGame(players["Slosh"][0], players["Rocci"][0], WHResult.Player1Win, 4);</v>
      </c>
      <c r="I7" t="str">
        <f t="shared" si="2"/>
        <v/>
      </c>
      <c r="J7" t="str">
        <f t="shared" si="3"/>
        <v>whr.CreateGame(players["Slosh"][0], players["Rocci"][0], WHResult.Player1Win, 4);</v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>// Vulcano Cup '20 Losers Round 1</v>
      </c>
      <c r="P7" t="str">
        <f t="shared" si="9"/>
        <v xml:space="preserve">players["Slosh"][1]++; players["Rocci"][2]++; </v>
      </c>
      <c r="Q7" t="str">
        <f t="shared" si="10"/>
        <v>players["Slosh"][3] = players["Slosh"][3] + 2;</v>
      </c>
      <c r="R7" t="str">
        <f t="shared" si="11"/>
        <v>players["Rocci"][3] = players["Rocci"][3] + 0;</v>
      </c>
      <c r="S7" t="str">
        <f t="shared" si="12"/>
        <v>players["Slosh"][4] = players["Slosh"][4] + 0;</v>
      </c>
      <c r="T7" t="str">
        <f t="shared" si="13"/>
        <v>players["Rocci"][4] = players["Rocci"][4] + 2;</v>
      </c>
      <c r="U7" t="str">
        <f t="shared" si="14"/>
        <v>// Vulcano Cup '20 Losers Round 1</v>
      </c>
    </row>
    <row r="8" spans="1:21" x14ac:dyDescent="0.25">
      <c r="A8" s="2">
        <v>44178</v>
      </c>
      <c r="B8">
        <f t="shared" si="0"/>
        <v>4</v>
      </c>
      <c r="C8" t="s">
        <v>36</v>
      </c>
      <c r="D8" t="s">
        <v>21</v>
      </c>
      <c r="E8" s="7" t="s">
        <v>68</v>
      </c>
      <c r="F8" t="s">
        <v>64</v>
      </c>
      <c r="G8" t="s">
        <v>74</v>
      </c>
      <c r="H8" t="str">
        <f t="shared" si="1"/>
        <v>whr.CreateGame(players["Luso"][0], players["ImSpiker"][0], WHResult.Player1Win, 4);</v>
      </c>
      <c r="I8" t="str">
        <f t="shared" si="2"/>
        <v>whr.CreateGame(players["Luso"][0], players["ImSpiker"][0], WHResult.Player2Win, 4);</v>
      </c>
      <c r="J8" t="str">
        <f t="shared" si="3"/>
        <v>whr.CreateGame(players["Luso"][0], players["ImSpiker"][0], WHResult.Player1Win, 4);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>// Vulcano Cup '20 Losers Round 1</v>
      </c>
      <c r="P8" t="str">
        <f t="shared" si="9"/>
        <v xml:space="preserve">players["Luso"][1]++; players["ImSpiker"][2]++; </v>
      </c>
      <c r="Q8" t="str">
        <f t="shared" si="10"/>
        <v>players["Luso"][3] = players["Luso"][3] + 2;</v>
      </c>
      <c r="R8" t="str">
        <f t="shared" si="11"/>
        <v>players["ImSpiker"][3] = players["ImSpiker"][3] + 1;</v>
      </c>
      <c r="S8" t="str">
        <f t="shared" si="12"/>
        <v>players["Luso"][4] = players["Luso"][4] + 1;</v>
      </c>
      <c r="T8" t="str">
        <f t="shared" si="13"/>
        <v>players["ImSpiker"][4] = players["ImSpiker"][4] + 2;</v>
      </c>
      <c r="U8" t="str">
        <f t="shared" si="14"/>
        <v>// Vulcano Cup '20 Losers Round 1</v>
      </c>
    </row>
    <row r="9" spans="1:21" x14ac:dyDescent="0.25">
      <c r="A9" s="2">
        <v>44180</v>
      </c>
      <c r="B9">
        <f t="shared" si="0"/>
        <v>6</v>
      </c>
      <c r="C9" t="s">
        <v>70</v>
      </c>
      <c r="D9" t="s">
        <v>69</v>
      </c>
      <c r="E9" s="7" t="s">
        <v>41</v>
      </c>
      <c r="F9" t="s">
        <v>64</v>
      </c>
      <c r="G9" t="s">
        <v>72</v>
      </c>
      <c r="H9" t="str">
        <f t="shared" si="1"/>
        <v>whr.CreateGame(players["Agent A"][0], players["Queen Yuri"][0], WHResult.Player1Win, 6);</v>
      </c>
      <c r="I9" t="str">
        <f t="shared" si="2"/>
        <v/>
      </c>
      <c r="J9" t="str">
        <f t="shared" si="3"/>
        <v>whr.CreateGame(players["Agent A"][0], players["Queen Yuri"][0], WHResult.Player1Win, 6);</v>
      </c>
      <c r="K9" t="str">
        <f t="shared" si="4"/>
        <v/>
      </c>
      <c r="L9" t="str">
        <f t="shared" si="5"/>
        <v>whr.CreateGame(players["Agent A"][0], players["Queen Yuri"][0], WHResult.Player1Win, 6);</v>
      </c>
      <c r="M9" t="str">
        <f t="shared" si="6"/>
        <v/>
      </c>
      <c r="N9" t="str">
        <f t="shared" si="7"/>
        <v/>
      </c>
      <c r="O9" t="str">
        <f t="shared" si="8"/>
        <v>// Vulcano Cup '20 Winners Semi Finals</v>
      </c>
      <c r="P9" t="str">
        <f t="shared" si="9"/>
        <v xml:space="preserve">players["Agent A"][1]++; players["Queen Yuri"][2]++; </v>
      </c>
      <c r="Q9" t="str">
        <f t="shared" si="10"/>
        <v>players["Agent A"][3] = players["Agent A"][3] + 3;</v>
      </c>
      <c r="R9" t="str">
        <f t="shared" si="11"/>
        <v>players["Queen Yuri"][3] = players["Queen Yuri"][3] + 0;</v>
      </c>
      <c r="S9" t="str">
        <f t="shared" si="12"/>
        <v>players["Agent A"][4] = players["Agent A"][4] + 0;</v>
      </c>
      <c r="T9" t="str">
        <f t="shared" si="13"/>
        <v>players["Queen Yuri"][4] = players["Queen Yuri"][4] + 3;</v>
      </c>
      <c r="U9" t="str">
        <f t="shared" si="14"/>
        <v>// Vulcano Cup '20 Winners Semi Finals</v>
      </c>
    </row>
    <row r="10" spans="1:21" x14ac:dyDescent="0.25">
      <c r="A10" s="2">
        <v>44181</v>
      </c>
      <c r="B10">
        <f t="shared" si="0"/>
        <v>7</v>
      </c>
      <c r="C10" t="s">
        <v>70</v>
      </c>
      <c r="D10" t="s">
        <v>79</v>
      </c>
      <c r="E10" s="7" t="s">
        <v>42</v>
      </c>
      <c r="F10" t="s">
        <v>64</v>
      </c>
      <c r="G10" t="s">
        <v>73</v>
      </c>
      <c r="H10" t="str">
        <f t="shared" si="1"/>
        <v>whr.CreateGame(players["Agent A"][0], players["XanderG"][0], WHResult.Player1Win, 7);</v>
      </c>
      <c r="I10" t="str">
        <f t="shared" si="2"/>
        <v/>
      </c>
      <c r="J10" t="str">
        <f t="shared" si="3"/>
        <v>whr.CreateGame(players["Agent A"][0], players["XanderG"][0], WHResult.Player1Win, 7);</v>
      </c>
      <c r="K10" t="str">
        <f t="shared" si="4"/>
        <v/>
      </c>
      <c r="L10" t="str">
        <f t="shared" si="5"/>
        <v>whr.CreateGame(players["Agent A"][0], players["XanderG"][0], WHResult.Player1Win, 7);</v>
      </c>
      <c r="M10" t="str">
        <f t="shared" si="6"/>
        <v/>
      </c>
      <c r="N10" t="str">
        <f t="shared" si="7"/>
        <v>whr.CreateGame(players["Agent A"][0], players["XanderG"][0], WHResult.Player1Win, 7);</v>
      </c>
      <c r="O10" t="str">
        <f t="shared" si="8"/>
        <v>// Vulcano Cup '20 Winners Finals</v>
      </c>
      <c r="P10" t="str">
        <f t="shared" si="9"/>
        <v xml:space="preserve">players["Agent A"][1]++; players["XanderG"][2]++; </v>
      </c>
      <c r="Q10" t="str">
        <f t="shared" si="10"/>
        <v>players["Agent A"][3] = players["Agent A"][3] + 4;</v>
      </c>
      <c r="R10" t="str">
        <f t="shared" si="11"/>
        <v>players["XanderG"][3] = players["XanderG"][3] + 0;</v>
      </c>
      <c r="S10" t="str">
        <f t="shared" si="12"/>
        <v>players["Agent A"][4] = players["Agent A"][4] + 0;</v>
      </c>
      <c r="T10" t="str">
        <f t="shared" si="13"/>
        <v>players["XanderG"][4] = players["XanderG"][4] + 4;</v>
      </c>
      <c r="U10" t="str">
        <f t="shared" si="14"/>
        <v>// Vulcano Cup '20 Winners Finals</v>
      </c>
    </row>
    <row r="11" spans="1:21" x14ac:dyDescent="0.25">
      <c r="A11" s="2">
        <v>44182</v>
      </c>
      <c r="B11">
        <f t="shared" si="0"/>
        <v>8</v>
      </c>
      <c r="C11" t="s">
        <v>36</v>
      </c>
      <c r="D11" t="s">
        <v>69</v>
      </c>
      <c r="E11" s="7" t="s">
        <v>41</v>
      </c>
      <c r="F11" t="s">
        <v>64</v>
      </c>
      <c r="G11" t="s">
        <v>75</v>
      </c>
      <c r="H11" t="str">
        <f t="shared" si="1"/>
        <v>whr.CreateGame(players["Luso"][0], players["Queen Yuri"][0], WHResult.Player1Win, 8);</v>
      </c>
      <c r="I11" t="str">
        <f t="shared" si="2"/>
        <v/>
      </c>
      <c r="J11" t="str">
        <f t="shared" si="3"/>
        <v>whr.CreateGame(players["Luso"][0], players["Queen Yuri"][0], WHResult.Player1Win, 8);</v>
      </c>
      <c r="K11" t="str">
        <f t="shared" si="4"/>
        <v/>
      </c>
      <c r="L11" t="str">
        <f t="shared" si="5"/>
        <v>whr.CreateGame(players["Luso"][0], players["Queen Yuri"][0], WHResult.Player1Win, 8);</v>
      </c>
      <c r="M11" t="str">
        <f t="shared" si="6"/>
        <v/>
      </c>
      <c r="N11" t="str">
        <f t="shared" si="7"/>
        <v/>
      </c>
      <c r="O11" t="str">
        <f t="shared" si="8"/>
        <v>// Vulcano Cup '20 Losers Quarter Finals</v>
      </c>
      <c r="P11" t="str">
        <f t="shared" si="9"/>
        <v xml:space="preserve">players["Luso"][1]++; players["Queen Yuri"][2]++; </v>
      </c>
      <c r="Q11" t="str">
        <f t="shared" si="10"/>
        <v>players["Luso"][3] = players["Luso"][3] + 3;</v>
      </c>
      <c r="R11" t="str">
        <f t="shared" si="11"/>
        <v>players["Queen Yuri"][3] = players["Queen Yuri"][3] + 0;</v>
      </c>
      <c r="S11" t="str">
        <f t="shared" si="12"/>
        <v>players["Luso"][4] = players["Luso"][4] + 0;</v>
      </c>
      <c r="T11" t="str">
        <f t="shared" si="13"/>
        <v>players["Queen Yuri"][4] = players["Queen Yuri"][4] + 3;</v>
      </c>
      <c r="U11" t="str">
        <f t="shared" si="14"/>
        <v>// Vulcano Cup '20 Losers Quarter Finals</v>
      </c>
    </row>
    <row r="12" spans="1:21" x14ac:dyDescent="0.25">
      <c r="A12" s="2">
        <v>44185</v>
      </c>
      <c r="B12">
        <f t="shared" si="0"/>
        <v>11</v>
      </c>
      <c r="C12" t="s">
        <v>71</v>
      </c>
      <c r="D12" t="s">
        <v>67</v>
      </c>
      <c r="E12" s="7" t="s">
        <v>66</v>
      </c>
      <c r="F12" t="s">
        <v>64</v>
      </c>
      <c r="G12" t="s">
        <v>75</v>
      </c>
      <c r="H12" t="str">
        <f t="shared" si="1"/>
        <v>whr.CreateGame(players["Slosh"][0], players["Gavin"][0], WHResult.Player1Win, 11);</v>
      </c>
      <c r="I12" t="str">
        <f t="shared" si="2"/>
        <v/>
      </c>
      <c r="J12" t="str">
        <f t="shared" si="3"/>
        <v>whr.CreateGame(players["Slosh"][0], players["Gavin"][0], WHResult.Player1Win, 11);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>// Vulcano Cup '20 Losers Quarter Finals</v>
      </c>
      <c r="P12" t="str">
        <f t="shared" si="9"/>
        <v xml:space="preserve">players["Slosh"][1]++; players["Gavin"][2]++; </v>
      </c>
      <c r="Q12" t="str">
        <f t="shared" si="10"/>
        <v>players["Slosh"][3] = players["Slosh"][3] + 2;</v>
      </c>
      <c r="R12" t="str">
        <f t="shared" si="11"/>
        <v>players["Gavin"][3] = players["Gavin"][3] + 0;</v>
      </c>
      <c r="S12" t="str">
        <f t="shared" si="12"/>
        <v>players["Slosh"][4] = players["Slosh"][4] + 0;</v>
      </c>
      <c r="T12" t="str">
        <f t="shared" si="13"/>
        <v>players["Gavin"][4] = players["Gavin"][4] + 2;</v>
      </c>
      <c r="U12" t="str">
        <f t="shared" si="14"/>
        <v>// Vulcano Cup '20 Losers Quarter Finals</v>
      </c>
    </row>
    <row r="13" spans="1:21" x14ac:dyDescent="0.25">
      <c r="A13" s="2">
        <v>44185</v>
      </c>
      <c r="B13">
        <f t="shared" si="0"/>
        <v>11</v>
      </c>
      <c r="C13" t="s">
        <v>36</v>
      </c>
      <c r="D13" t="s">
        <v>71</v>
      </c>
      <c r="E13" s="7" t="s">
        <v>43</v>
      </c>
      <c r="F13" t="s">
        <v>64</v>
      </c>
      <c r="G13" t="s">
        <v>76</v>
      </c>
      <c r="H13" t="str">
        <f t="shared" si="1"/>
        <v>whr.CreateGame(players["Luso"][0], players["Slosh"][0], WHResult.Player1Win, 11);</v>
      </c>
      <c r="I13" t="str">
        <f t="shared" si="2"/>
        <v>whr.CreateGame(players["Luso"][0], players["Slosh"][0], WHResult.Player2Win, 11);</v>
      </c>
      <c r="J13" t="str">
        <f t="shared" si="3"/>
        <v>whr.CreateGame(players["Luso"][0], players["Slosh"][0], WHResult.Player1Win, 11);</v>
      </c>
      <c r="K13" t="str">
        <f t="shared" si="4"/>
        <v>whr.CreateGame(players["Luso"][0], players["Slosh"][0], WHResult.Player2Win, 11);</v>
      </c>
      <c r="L13" t="str">
        <f t="shared" si="5"/>
        <v>whr.CreateGame(players["Luso"][0], players["Slosh"][0], WHResult.Player1Win, 11);</v>
      </c>
      <c r="M13" t="str">
        <f t="shared" si="6"/>
        <v/>
      </c>
      <c r="N13" t="str">
        <f t="shared" si="7"/>
        <v/>
      </c>
      <c r="O13" t="str">
        <f t="shared" si="8"/>
        <v>// Vulcano Cup '20 Losers Semi Finals</v>
      </c>
      <c r="P13" t="str">
        <f t="shared" si="9"/>
        <v xml:space="preserve">players["Luso"][1]++; players["Slosh"][2]++; </v>
      </c>
      <c r="Q13" t="str">
        <f t="shared" si="10"/>
        <v>players["Luso"][3] = players["Luso"][3] + 3;</v>
      </c>
      <c r="R13" t="str">
        <f t="shared" si="11"/>
        <v>players["Slosh"][3] = players["Slosh"][3] + 2;</v>
      </c>
      <c r="S13" t="str">
        <f t="shared" si="12"/>
        <v>players["Luso"][4] = players["Luso"][4] + 2;</v>
      </c>
      <c r="T13" t="str">
        <f t="shared" si="13"/>
        <v>players["Slosh"][4] = players["Slosh"][4] + 3;</v>
      </c>
      <c r="U13" t="str">
        <f t="shared" si="14"/>
        <v>// Vulcano Cup '20 Losers Semi Finals</v>
      </c>
    </row>
    <row r="14" spans="1:21" x14ac:dyDescent="0.25">
      <c r="A14" s="2">
        <v>44186</v>
      </c>
      <c r="B14">
        <f t="shared" si="0"/>
        <v>12</v>
      </c>
      <c r="C14" t="s">
        <v>79</v>
      </c>
      <c r="D14" t="s">
        <v>36</v>
      </c>
      <c r="E14" s="7" t="s">
        <v>42</v>
      </c>
      <c r="F14" t="s">
        <v>64</v>
      </c>
      <c r="G14" t="s">
        <v>77</v>
      </c>
      <c r="H14" t="str">
        <f t="shared" si="1"/>
        <v>whr.CreateGame(players["XanderG"][0], players["Luso"][0], WHResult.Player1Win, 12);</v>
      </c>
      <c r="I14" t="str">
        <f t="shared" si="2"/>
        <v/>
      </c>
      <c r="J14" t="str">
        <f t="shared" si="3"/>
        <v>whr.CreateGame(players["XanderG"][0], players["Luso"][0], WHResult.Player1Win, 12);</v>
      </c>
      <c r="K14" t="str">
        <f t="shared" si="4"/>
        <v/>
      </c>
      <c r="L14" t="str">
        <f t="shared" si="5"/>
        <v>whr.CreateGame(players["XanderG"][0], players["Luso"][0], WHResult.Player1Win, 12);</v>
      </c>
      <c r="M14" t="str">
        <f t="shared" si="6"/>
        <v/>
      </c>
      <c r="N14" t="str">
        <f t="shared" si="7"/>
        <v>whr.CreateGame(players["XanderG"][0], players["Luso"][0], WHResult.Player1Win, 12);</v>
      </c>
      <c r="O14" t="str">
        <f t="shared" si="8"/>
        <v>// Vulcano Cup '20 Losers Finals</v>
      </c>
      <c r="P14" t="str">
        <f t="shared" si="9"/>
        <v xml:space="preserve">players["XanderG"][1]++; players["Luso"][2]++; </v>
      </c>
      <c r="Q14" t="str">
        <f t="shared" si="10"/>
        <v>players["XanderG"][3] = players["XanderG"][3] + 4;</v>
      </c>
      <c r="R14" t="str">
        <f t="shared" si="11"/>
        <v>players["Luso"][3] = players["Luso"][3] + 0;</v>
      </c>
      <c r="S14" t="str">
        <f t="shared" si="12"/>
        <v>players["XanderG"][4] = players["XanderG"][4] + 0;</v>
      </c>
      <c r="T14" t="str">
        <f t="shared" si="13"/>
        <v>players["Luso"][4] = players["Luso"][4] + 4;</v>
      </c>
      <c r="U14" t="str">
        <f t="shared" si="14"/>
        <v>// Vulcano Cup '20 Losers Finals</v>
      </c>
    </row>
    <row r="15" spans="1:21" x14ac:dyDescent="0.25">
      <c r="A15" s="2">
        <v>44186</v>
      </c>
      <c r="B15">
        <f t="shared" si="0"/>
        <v>12</v>
      </c>
      <c r="C15" t="s">
        <v>70</v>
      </c>
      <c r="D15" t="s">
        <v>79</v>
      </c>
      <c r="E15" s="7" t="s">
        <v>46</v>
      </c>
      <c r="F15" t="s">
        <v>64</v>
      </c>
      <c r="G15" t="s">
        <v>78</v>
      </c>
      <c r="H15" t="str">
        <f t="shared" si="1"/>
        <v>whr.CreateGame(players["Agent A"][0], players["XanderG"][0], WHResult.Player1Win, 12);</v>
      </c>
      <c r="I15" t="str">
        <f t="shared" si="2"/>
        <v>whr.CreateGame(players["Agent A"][0], players["XanderG"][0], WHResult.Player2Win, 12);</v>
      </c>
      <c r="J15" t="str">
        <f t="shared" si="3"/>
        <v>whr.CreateGame(players["Agent A"][0], players["XanderG"][0], WHResult.Player1Win, 12);</v>
      </c>
      <c r="K15" t="str">
        <f t="shared" si="4"/>
        <v/>
      </c>
      <c r="L15" t="str">
        <f t="shared" si="5"/>
        <v>whr.CreateGame(players["Agent A"][0], players["XanderG"][0], WHResult.Player1Win, 12);</v>
      </c>
      <c r="M15" t="str">
        <f t="shared" si="6"/>
        <v/>
      </c>
      <c r="N15" t="str">
        <f t="shared" si="7"/>
        <v>whr.CreateGame(players["Agent A"][0], players["XanderG"][0], WHResult.Player1Win, 12);</v>
      </c>
      <c r="O15" t="str">
        <f t="shared" si="8"/>
        <v>// Vulcano Cup '20 Grand Final</v>
      </c>
      <c r="P15" t="str">
        <f t="shared" si="9"/>
        <v xml:space="preserve">players["Agent A"][1]++; players["XanderG"][2]++; </v>
      </c>
      <c r="Q15" t="str">
        <f t="shared" si="10"/>
        <v>players["Agent A"][3] = players["Agent A"][3] + 4;</v>
      </c>
      <c r="R15" t="str">
        <f t="shared" si="11"/>
        <v>players["XanderG"][3] = players["XanderG"][3] + 1;</v>
      </c>
      <c r="S15" t="str">
        <f t="shared" si="12"/>
        <v>players["Agent A"][4] = players["Agent A"][4] + 1;</v>
      </c>
      <c r="T15" t="str">
        <f t="shared" si="13"/>
        <v>players["XanderG"][4] = players["XanderG"][4] + 4;</v>
      </c>
      <c r="U15" t="str">
        <f t="shared" si="14"/>
        <v>// Vulcano Cup '20 Grand Final</v>
      </c>
    </row>
    <row r="16" spans="1:21" x14ac:dyDescent="0.25">
      <c r="A16" s="2">
        <v>44214</v>
      </c>
      <c r="B16">
        <f t="shared" si="0"/>
        <v>40</v>
      </c>
      <c r="C16" t="s">
        <v>36</v>
      </c>
      <c r="D16" t="s">
        <v>91</v>
      </c>
      <c r="E16" s="7" t="s">
        <v>61</v>
      </c>
      <c r="F16" t="s">
        <v>92</v>
      </c>
      <c r="G16" t="s">
        <v>12</v>
      </c>
      <c r="H16" t="str">
        <f t="shared" si="1"/>
        <v>whr.CreateGame(players["Luso"][0], players["Zouud"][0], WHResult.Player1Win, 40);</v>
      </c>
      <c r="I16" t="str">
        <f t="shared" si="2"/>
        <v>whr.CreateGame(players["Luso"][0], players["Zouud"][0], WHResult.Player2Win, 40);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>// Frostburn Cup '21 Group Stage</v>
      </c>
      <c r="P16" t="str">
        <f t="shared" si="9"/>
        <v/>
      </c>
      <c r="Q16" t="str">
        <f t="shared" si="10"/>
        <v>players["Luso"][3] = players["Luso"][3] + 1;</v>
      </c>
      <c r="R16" t="str">
        <f t="shared" si="11"/>
        <v>players["Zouud"][3] = players["Zouud"][3] + 1;</v>
      </c>
      <c r="S16" t="str">
        <f t="shared" si="12"/>
        <v>players["Luso"][4] = players["Luso"][4] + 1;</v>
      </c>
      <c r="T16" t="str">
        <f t="shared" si="13"/>
        <v>players["Zouud"][4] = players["Zouud"][4] + 1;</v>
      </c>
      <c r="U16" t="str">
        <f t="shared" si="14"/>
        <v>// Frostburn Cup '21 Group Stage</v>
      </c>
    </row>
    <row r="17" spans="1:21" x14ac:dyDescent="0.25">
      <c r="A17" s="2">
        <v>44214</v>
      </c>
      <c r="B17">
        <f t="shared" si="0"/>
        <v>40</v>
      </c>
      <c r="C17" t="s">
        <v>93</v>
      </c>
      <c r="D17" t="s">
        <v>79</v>
      </c>
      <c r="E17" s="7" t="s">
        <v>66</v>
      </c>
      <c r="F17" t="s">
        <v>92</v>
      </c>
      <c r="G17" t="s">
        <v>12</v>
      </c>
      <c r="H17" t="str">
        <f t="shared" si="1"/>
        <v>whr.CreateGame(players["Pied"][0], players["XanderG"][0], WHResult.Player1Win, 40);</v>
      </c>
      <c r="I17" t="str">
        <f t="shared" si="2"/>
        <v/>
      </c>
      <c r="J17" t="str">
        <f t="shared" si="3"/>
        <v>whr.CreateGame(players["Pied"][0], players["XanderG"][0], WHResult.Player1Win, 40);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>// Frostburn Cup '21 Group Stage</v>
      </c>
      <c r="P17" t="str">
        <f t="shared" si="9"/>
        <v xml:space="preserve">players["Pied"][1]++; players["XanderG"][2]++; </v>
      </c>
      <c r="Q17" t="str">
        <f t="shared" si="10"/>
        <v>players["Pied"][3] = players["Pied"][3] + 2;</v>
      </c>
      <c r="R17" t="str">
        <f t="shared" si="11"/>
        <v>players["XanderG"][3] = players["XanderG"][3] + 0;</v>
      </c>
      <c r="S17" t="str">
        <f t="shared" si="12"/>
        <v>players["Pied"][4] = players["Pied"][4] + 0;</v>
      </c>
      <c r="T17" t="str">
        <f t="shared" si="13"/>
        <v>players["XanderG"][4] = players["XanderG"][4] + 2;</v>
      </c>
      <c r="U17" t="str">
        <f t="shared" si="14"/>
        <v>// Frostburn Cup '21 Group Stage</v>
      </c>
    </row>
    <row r="18" spans="1:21" x14ac:dyDescent="0.25">
      <c r="A18" s="2">
        <v>44215</v>
      </c>
      <c r="B18">
        <f t="shared" si="0"/>
        <v>41</v>
      </c>
      <c r="C18" t="s">
        <v>70</v>
      </c>
      <c r="D18" t="s">
        <v>36</v>
      </c>
      <c r="E18" s="7" t="s">
        <v>66</v>
      </c>
      <c r="F18" t="s">
        <v>92</v>
      </c>
      <c r="G18" t="s">
        <v>12</v>
      </c>
      <c r="H18" t="str">
        <f t="shared" si="1"/>
        <v>whr.CreateGame(players["Agent A"][0], players["Luso"][0], WHResult.Player1Win, 41);</v>
      </c>
      <c r="I18" t="str">
        <f t="shared" si="2"/>
        <v/>
      </c>
      <c r="J18" t="str">
        <f t="shared" si="3"/>
        <v>whr.CreateGame(players["Agent A"][0], players["Luso"][0], WHResult.Player1Win, 41);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>// Frostburn Cup '21 Group Stage</v>
      </c>
      <c r="P18" t="str">
        <f t="shared" si="9"/>
        <v xml:space="preserve">players["Agent A"][1]++; players["Luso"][2]++; </v>
      </c>
      <c r="Q18" t="str">
        <f t="shared" si="10"/>
        <v>players["Agent A"][3] = players["Agent A"][3] + 2;</v>
      </c>
      <c r="R18" t="str">
        <f t="shared" si="11"/>
        <v>players["Luso"][3] = players["Luso"][3] + 0;</v>
      </c>
      <c r="S18" t="str">
        <f t="shared" si="12"/>
        <v>players["Agent A"][4] = players["Agent A"][4] + 0;</v>
      </c>
      <c r="T18" t="str">
        <f t="shared" si="13"/>
        <v>players["Luso"][4] = players["Luso"][4] + 2;</v>
      </c>
      <c r="U18" t="str">
        <f t="shared" si="14"/>
        <v>// Frostburn Cup '21 Group Stage</v>
      </c>
    </row>
    <row r="19" spans="1:21" x14ac:dyDescent="0.25">
      <c r="A19" s="2">
        <v>44216</v>
      </c>
      <c r="B19">
        <f t="shared" si="0"/>
        <v>42</v>
      </c>
      <c r="C19" t="s">
        <v>70</v>
      </c>
      <c r="D19" t="s">
        <v>91</v>
      </c>
      <c r="E19" s="7" t="s">
        <v>66</v>
      </c>
      <c r="F19" t="s">
        <v>92</v>
      </c>
      <c r="G19" t="s">
        <v>12</v>
      </c>
      <c r="H19" t="str">
        <f t="shared" si="1"/>
        <v>whr.CreateGame(players["Agent A"][0], players["Zouud"][0], WHResult.Player1Win, 42);</v>
      </c>
      <c r="I19" t="str">
        <f t="shared" si="2"/>
        <v/>
      </c>
      <c r="J19" t="str">
        <f t="shared" si="3"/>
        <v>whr.CreateGame(players["Agent A"][0], players["Zouud"][0], WHResult.Player1Win, 42);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>// Frostburn Cup '21 Group Stage</v>
      </c>
      <c r="P19" t="str">
        <f t="shared" si="9"/>
        <v xml:space="preserve">players["Agent A"][1]++; players["Zouud"][2]++; </v>
      </c>
      <c r="Q19" t="str">
        <f t="shared" si="10"/>
        <v>players["Agent A"][3] = players["Agent A"][3] + 2;</v>
      </c>
      <c r="R19" t="str">
        <f t="shared" si="11"/>
        <v>players["Zouud"][3] = players["Zouud"][3] + 0;</v>
      </c>
      <c r="S19" t="str">
        <f t="shared" si="12"/>
        <v>players["Agent A"][4] = players["Agent A"][4] + 0;</v>
      </c>
      <c r="T19" t="str">
        <f t="shared" si="13"/>
        <v>players["Zouud"][4] = players["Zouud"][4] + 2;</v>
      </c>
      <c r="U19" t="str">
        <f t="shared" si="14"/>
        <v>// Frostburn Cup '21 Group Stage</v>
      </c>
    </row>
    <row r="20" spans="1:21" x14ac:dyDescent="0.25">
      <c r="A20" s="2">
        <v>44216</v>
      </c>
      <c r="B20">
        <f t="shared" si="0"/>
        <v>42</v>
      </c>
      <c r="C20" t="s">
        <v>93</v>
      </c>
      <c r="D20" t="s">
        <v>30</v>
      </c>
      <c r="E20" s="7" t="s">
        <v>66</v>
      </c>
      <c r="F20" t="s">
        <v>92</v>
      </c>
      <c r="G20" t="s">
        <v>12</v>
      </c>
      <c r="H20" t="str">
        <f t="shared" si="1"/>
        <v>whr.CreateGame(players["Pied"][0], players["Rocci"][0], WHResult.Player1Win, 42);</v>
      </c>
      <c r="I20" t="str">
        <f t="shared" si="2"/>
        <v/>
      </c>
      <c r="J20" t="str">
        <f t="shared" si="3"/>
        <v>whr.CreateGame(players["Pied"][0], players["Rocci"][0], WHResult.Player1Win, 42);</v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>// Frostburn Cup '21 Group Stage</v>
      </c>
      <c r="P20" t="str">
        <f t="shared" si="9"/>
        <v xml:space="preserve">players["Pied"][1]++; players["Rocci"][2]++; </v>
      </c>
      <c r="Q20" t="str">
        <f t="shared" si="10"/>
        <v>players["Pied"][3] = players["Pied"][3] + 2;</v>
      </c>
      <c r="R20" t="str">
        <f t="shared" si="11"/>
        <v>players["Rocci"][3] = players["Rocci"][3] + 0;</v>
      </c>
      <c r="S20" t="str">
        <f t="shared" si="12"/>
        <v>players["Pied"][4] = players["Pied"][4] + 0;</v>
      </c>
      <c r="T20" t="str">
        <f t="shared" si="13"/>
        <v>players["Rocci"][4] = players["Rocci"][4] + 2;</v>
      </c>
      <c r="U20" t="str">
        <f t="shared" si="14"/>
        <v>// Frostburn Cup '21 Group Stage</v>
      </c>
    </row>
    <row r="21" spans="1:21" x14ac:dyDescent="0.25">
      <c r="A21" s="2">
        <v>44216</v>
      </c>
      <c r="B21">
        <f t="shared" si="0"/>
        <v>42</v>
      </c>
      <c r="C21" t="s">
        <v>79</v>
      </c>
      <c r="D21" t="s">
        <v>30</v>
      </c>
      <c r="E21" s="7" t="s">
        <v>66</v>
      </c>
      <c r="F21" t="s">
        <v>92</v>
      </c>
      <c r="G21" t="s">
        <v>12</v>
      </c>
      <c r="H21" t="str">
        <f t="shared" si="1"/>
        <v>whr.CreateGame(players["XanderG"][0], players["Rocci"][0], WHResult.Player1Win, 42);</v>
      </c>
      <c r="I21" t="str">
        <f t="shared" si="2"/>
        <v/>
      </c>
      <c r="J21" t="str">
        <f t="shared" si="3"/>
        <v>whr.CreateGame(players["XanderG"][0], players["Rocci"][0], WHResult.Player1Win, 42);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// Frostburn Cup '21 Group Stage</v>
      </c>
      <c r="P21" t="str">
        <f t="shared" si="9"/>
        <v xml:space="preserve">players["XanderG"][1]++; players["Rocci"][2]++; </v>
      </c>
      <c r="Q21" t="str">
        <f t="shared" si="10"/>
        <v>players["XanderG"][3] = players["XanderG"][3] + 2;</v>
      </c>
      <c r="R21" t="str">
        <f t="shared" si="11"/>
        <v>players["Rocci"][3] = players["Rocci"][3] + 0;</v>
      </c>
      <c r="S21" t="str">
        <f t="shared" si="12"/>
        <v>players["XanderG"][4] = players["XanderG"][4] + 0;</v>
      </c>
      <c r="T21" t="str">
        <f t="shared" si="13"/>
        <v>players["Rocci"][4] = players["Rocci"][4] + 2;</v>
      </c>
      <c r="U21" t="str">
        <f t="shared" si="14"/>
        <v>// Frostburn Cup '21 Group Stage</v>
      </c>
    </row>
    <row r="22" spans="1:21" x14ac:dyDescent="0.25">
      <c r="A22" s="2">
        <v>44216</v>
      </c>
      <c r="B22">
        <f t="shared" si="0"/>
        <v>42</v>
      </c>
      <c r="C22" t="s">
        <v>79</v>
      </c>
      <c r="D22" t="s">
        <v>21</v>
      </c>
      <c r="E22" s="7" t="s">
        <v>61</v>
      </c>
      <c r="F22" t="s">
        <v>92</v>
      </c>
      <c r="G22" t="s">
        <v>12</v>
      </c>
      <c r="H22" t="str">
        <f t="shared" si="1"/>
        <v>whr.CreateGame(players["XanderG"][0], players["ImSpiker"][0], WHResult.Player1Win, 42);</v>
      </c>
      <c r="I22" t="str">
        <f t="shared" si="2"/>
        <v>whr.CreateGame(players["XanderG"][0], players["ImSpiker"][0], WHResult.Player2Win, 42);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>// Frostburn Cup '21 Group Stage</v>
      </c>
      <c r="P22" t="str">
        <f t="shared" si="9"/>
        <v/>
      </c>
      <c r="Q22" t="str">
        <f t="shared" si="10"/>
        <v>players["XanderG"][3] = players["XanderG"][3] + 1;</v>
      </c>
      <c r="R22" t="str">
        <f t="shared" si="11"/>
        <v>players["ImSpiker"][3] = players["ImSpiker"][3] + 1;</v>
      </c>
      <c r="S22" t="str">
        <f t="shared" si="12"/>
        <v>players["XanderG"][4] = players["XanderG"][4] + 1;</v>
      </c>
      <c r="T22" t="str">
        <f t="shared" si="13"/>
        <v>players["ImSpiker"][4] = players["ImSpiker"][4] + 1;</v>
      </c>
      <c r="U22" t="str">
        <f t="shared" si="14"/>
        <v>// Frostburn Cup '21 Group Stage</v>
      </c>
    </row>
    <row r="23" spans="1:21" x14ac:dyDescent="0.25">
      <c r="A23" s="2">
        <v>44217</v>
      </c>
      <c r="B23">
        <f t="shared" si="0"/>
        <v>43</v>
      </c>
      <c r="C23" t="s">
        <v>94</v>
      </c>
      <c r="D23" t="s">
        <v>36</v>
      </c>
      <c r="E23" s="7" t="s">
        <v>66</v>
      </c>
      <c r="F23" t="s">
        <v>92</v>
      </c>
      <c r="G23" t="s">
        <v>12</v>
      </c>
      <c r="H23" t="str">
        <f t="shared" si="1"/>
        <v>whr.CreateGame(players["Radical One"][0], players["Luso"][0], WHResult.Player1Win, 43);</v>
      </c>
      <c r="I23" t="str">
        <f t="shared" si="2"/>
        <v/>
      </c>
      <c r="J23" t="str">
        <f t="shared" si="3"/>
        <v>whr.CreateGame(players["Radical One"][0], players["Luso"][0], WHResult.Player1Win, 43);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>// Frostburn Cup '21 Group Stage</v>
      </c>
      <c r="P23" t="str">
        <f t="shared" si="9"/>
        <v xml:space="preserve">players["Radical One"][1]++; players["Luso"][2]++; </v>
      </c>
      <c r="Q23" t="str">
        <f t="shared" si="10"/>
        <v>players["Radical One"][3] = players["Radical One"][3] + 2;</v>
      </c>
      <c r="R23" t="str">
        <f t="shared" si="11"/>
        <v>players["Luso"][3] = players["Luso"][3] + 0;</v>
      </c>
      <c r="S23" t="str">
        <f t="shared" si="12"/>
        <v>players["Radical One"][4] = players["Radical One"][4] + 0;</v>
      </c>
      <c r="T23" t="str">
        <f t="shared" si="13"/>
        <v>players["Luso"][4] = players["Luso"][4] + 2;</v>
      </c>
      <c r="U23" t="str">
        <f t="shared" si="14"/>
        <v>// Frostburn Cup '21 Group Stage</v>
      </c>
    </row>
    <row r="24" spans="1:21" x14ac:dyDescent="0.25">
      <c r="A24" s="2">
        <v>44218</v>
      </c>
      <c r="B24">
        <f t="shared" si="0"/>
        <v>44</v>
      </c>
      <c r="C24" t="s">
        <v>21</v>
      </c>
      <c r="D24" t="s">
        <v>30</v>
      </c>
      <c r="E24" s="7" t="s">
        <v>66</v>
      </c>
      <c r="F24" t="s">
        <v>92</v>
      </c>
      <c r="G24" t="s">
        <v>12</v>
      </c>
      <c r="H24" t="str">
        <f t="shared" si="1"/>
        <v>whr.CreateGame(players["ImSpiker"][0], players["Rocci"][0], WHResult.Player1Win, 44);</v>
      </c>
      <c r="I24" t="str">
        <f t="shared" si="2"/>
        <v/>
      </c>
      <c r="J24" t="str">
        <f t="shared" si="3"/>
        <v>whr.CreateGame(players["ImSpiker"][0], players["Rocci"][0], WHResult.Player1Win, 44);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>// Frostburn Cup '21 Group Stage</v>
      </c>
      <c r="P24" t="str">
        <f t="shared" si="9"/>
        <v xml:space="preserve">players["ImSpiker"][1]++; players["Rocci"][2]++; </v>
      </c>
      <c r="Q24" t="str">
        <f t="shared" si="10"/>
        <v>players["ImSpiker"][3] = players["ImSpiker"][3] + 2;</v>
      </c>
      <c r="R24" t="str">
        <f t="shared" si="11"/>
        <v>players["Rocci"][3] = players["Rocci"][3] + 0;</v>
      </c>
      <c r="S24" t="str">
        <f t="shared" si="12"/>
        <v>players["ImSpiker"][4] = players["ImSpiker"][4] + 0;</v>
      </c>
      <c r="T24" t="str">
        <f t="shared" si="13"/>
        <v>players["Rocci"][4] = players["Rocci"][4] + 2;</v>
      </c>
      <c r="U24" t="str">
        <f t="shared" si="14"/>
        <v>// Frostburn Cup '21 Group Stage</v>
      </c>
    </row>
    <row r="25" spans="1:21" x14ac:dyDescent="0.25">
      <c r="A25" s="2">
        <v>44219</v>
      </c>
      <c r="B25">
        <f t="shared" si="0"/>
        <v>45</v>
      </c>
      <c r="C25" t="s">
        <v>70</v>
      </c>
      <c r="D25" t="s">
        <v>95</v>
      </c>
      <c r="E25" s="9" t="s">
        <v>61</v>
      </c>
      <c r="F25" t="s">
        <v>92</v>
      </c>
      <c r="G25" t="s">
        <v>12</v>
      </c>
      <c r="H25" t="str">
        <f t="shared" si="1"/>
        <v>whr.CreateGame(players["Agent A"][0], players["Jake"][0], WHResult.Player1Win, 45);</v>
      </c>
      <c r="I25" t="str">
        <f t="shared" si="2"/>
        <v>whr.CreateGame(players["Agent A"][0], players["Jake"][0], WHResult.Player2Win, 45);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>// Frostburn Cup '21 Group Stage</v>
      </c>
      <c r="P25" t="str">
        <f t="shared" si="9"/>
        <v/>
      </c>
      <c r="Q25" t="str">
        <f t="shared" si="10"/>
        <v>players["Agent A"][3] = players["Agent A"][3] + 1;</v>
      </c>
      <c r="R25" t="str">
        <f t="shared" si="11"/>
        <v>players["Jake"][3] = players["Jake"][3] + 1;</v>
      </c>
      <c r="S25" t="str">
        <f t="shared" si="12"/>
        <v>players["Agent A"][4] = players["Agent A"][4] + 1;</v>
      </c>
      <c r="T25" t="str">
        <f t="shared" si="13"/>
        <v>players["Jake"][4] = players["Jake"][4] + 1;</v>
      </c>
      <c r="U25" t="str">
        <f t="shared" si="14"/>
        <v>// Frostburn Cup '21 Group Stage</v>
      </c>
    </row>
    <row r="26" spans="1:21" x14ac:dyDescent="0.25">
      <c r="A26" s="2">
        <v>44219</v>
      </c>
      <c r="B26">
        <f t="shared" si="0"/>
        <v>45</v>
      </c>
      <c r="C26" t="s">
        <v>79</v>
      </c>
      <c r="D26" t="s">
        <v>71</v>
      </c>
      <c r="E26" s="7" t="s">
        <v>61</v>
      </c>
      <c r="F26" t="s">
        <v>92</v>
      </c>
      <c r="G26" t="s">
        <v>12</v>
      </c>
      <c r="H26" t="str">
        <f t="shared" si="1"/>
        <v>whr.CreateGame(players["XanderG"][0], players["Slosh"][0], WHResult.Player1Win, 45);</v>
      </c>
      <c r="I26" t="str">
        <f t="shared" si="2"/>
        <v>whr.CreateGame(players["XanderG"][0], players["Slosh"][0], WHResult.Player2Win, 45);</v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>// Frostburn Cup '21 Group Stage</v>
      </c>
      <c r="P26" t="str">
        <f t="shared" si="9"/>
        <v/>
      </c>
      <c r="Q26" t="str">
        <f t="shared" si="10"/>
        <v>players["XanderG"][3] = players["XanderG"][3] + 1;</v>
      </c>
      <c r="R26" t="str">
        <f t="shared" si="11"/>
        <v>players["Slosh"][3] = players["Slosh"][3] + 1;</v>
      </c>
      <c r="S26" t="str">
        <f t="shared" si="12"/>
        <v>players["XanderG"][4] = players["XanderG"][4] + 1;</v>
      </c>
      <c r="T26" t="str">
        <f t="shared" si="13"/>
        <v>players["Slosh"][4] = players["Slosh"][4] + 1;</v>
      </c>
      <c r="U26" t="str">
        <f t="shared" si="14"/>
        <v>// Frostburn Cup '21 Group Stage</v>
      </c>
    </row>
    <row r="27" spans="1:21" x14ac:dyDescent="0.25">
      <c r="A27" s="2">
        <v>44219</v>
      </c>
      <c r="B27">
        <f t="shared" si="0"/>
        <v>45</v>
      </c>
      <c r="C27" t="s">
        <v>21</v>
      </c>
      <c r="D27" t="s">
        <v>93</v>
      </c>
      <c r="E27" s="7" t="s">
        <v>66</v>
      </c>
      <c r="F27" t="s">
        <v>92</v>
      </c>
      <c r="G27" t="s">
        <v>12</v>
      </c>
      <c r="H27" t="str">
        <f t="shared" si="1"/>
        <v>whr.CreateGame(players["ImSpiker"][0], players["Pied"][0], WHResult.Player1Win, 45);</v>
      </c>
      <c r="I27" t="str">
        <f t="shared" si="2"/>
        <v/>
      </c>
      <c r="J27" t="str">
        <f t="shared" si="3"/>
        <v>whr.CreateGame(players["ImSpiker"][0], players["Pied"][0], WHResult.Player1Win, 45);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>// Frostburn Cup '21 Group Stage</v>
      </c>
      <c r="P27" t="str">
        <f t="shared" si="9"/>
        <v xml:space="preserve">players["ImSpiker"][1]++; players["Pied"][2]++; </v>
      </c>
      <c r="Q27" t="str">
        <f t="shared" si="10"/>
        <v>players["ImSpiker"][3] = players["ImSpiker"][3] + 2;</v>
      </c>
      <c r="R27" t="str">
        <f t="shared" si="11"/>
        <v>players["Pied"][3] = players["Pied"][3] + 0;</v>
      </c>
      <c r="S27" t="str">
        <f t="shared" si="12"/>
        <v>players["ImSpiker"][4] = players["ImSpiker"][4] + 0;</v>
      </c>
      <c r="T27" t="str">
        <f t="shared" si="13"/>
        <v>players["Pied"][4] = players["Pied"][4] + 2;</v>
      </c>
      <c r="U27" t="str">
        <f t="shared" si="14"/>
        <v>// Frostburn Cup '21 Group Stage</v>
      </c>
    </row>
    <row r="28" spans="1:21" x14ac:dyDescent="0.25">
      <c r="A28" s="2">
        <v>44219</v>
      </c>
      <c r="B28">
        <f t="shared" si="0"/>
        <v>45</v>
      </c>
      <c r="C28" t="s">
        <v>94</v>
      </c>
      <c r="D28" t="s">
        <v>95</v>
      </c>
      <c r="E28" s="7" t="s">
        <v>61</v>
      </c>
      <c r="F28" t="s">
        <v>92</v>
      </c>
      <c r="G28" t="s">
        <v>12</v>
      </c>
      <c r="H28" t="str">
        <f t="shared" si="1"/>
        <v>whr.CreateGame(players["Radical One"][0], players["Jake"][0], WHResult.Player1Win, 45);</v>
      </c>
      <c r="I28" t="str">
        <f t="shared" si="2"/>
        <v>whr.CreateGame(players["Radical One"][0], players["Jake"][0], WHResult.Player2Win, 45);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>// Frostburn Cup '21 Group Stage</v>
      </c>
      <c r="P28" t="str">
        <f t="shared" si="9"/>
        <v/>
      </c>
      <c r="Q28" t="str">
        <f t="shared" si="10"/>
        <v>players["Radical One"][3] = players["Radical One"][3] + 1;</v>
      </c>
      <c r="R28" t="str">
        <f t="shared" si="11"/>
        <v>players["Jake"][3] = players["Jake"][3] + 1;</v>
      </c>
      <c r="S28" t="str">
        <f t="shared" si="12"/>
        <v>players["Radical One"][4] = players["Radical One"][4] + 1;</v>
      </c>
      <c r="T28" t="str">
        <f t="shared" si="13"/>
        <v>players["Jake"][4] = players["Jake"][4] + 1;</v>
      </c>
      <c r="U28" t="str">
        <f t="shared" si="14"/>
        <v>// Frostburn Cup '21 Group Stage</v>
      </c>
    </row>
    <row r="29" spans="1:21" x14ac:dyDescent="0.25">
      <c r="A29" s="2">
        <v>44219</v>
      </c>
      <c r="B29">
        <f t="shared" si="0"/>
        <v>45</v>
      </c>
      <c r="C29" t="s">
        <v>71</v>
      </c>
      <c r="D29" t="s">
        <v>93</v>
      </c>
      <c r="E29" s="7" t="s">
        <v>61</v>
      </c>
      <c r="F29" t="s">
        <v>92</v>
      </c>
      <c r="G29" t="s">
        <v>12</v>
      </c>
      <c r="H29" t="str">
        <f t="shared" si="1"/>
        <v>whr.CreateGame(players["Slosh"][0], players["Pied"][0], WHResult.Player1Win, 45);</v>
      </c>
      <c r="I29" t="str">
        <f t="shared" si="2"/>
        <v>whr.CreateGame(players["Slosh"][0], players["Pied"][0], WHResult.Player2Win, 45);</v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>// Frostburn Cup '21 Group Stage</v>
      </c>
      <c r="P29" t="str">
        <f t="shared" si="9"/>
        <v/>
      </c>
      <c r="Q29" t="str">
        <f t="shared" si="10"/>
        <v>players["Slosh"][3] = players["Slosh"][3] + 1;</v>
      </c>
      <c r="R29" t="str">
        <f t="shared" si="11"/>
        <v>players["Pied"][3] = players["Pied"][3] + 1;</v>
      </c>
      <c r="S29" t="str">
        <f t="shared" si="12"/>
        <v>players["Slosh"][4] = players["Slosh"][4] + 1;</v>
      </c>
      <c r="T29" t="str">
        <f t="shared" si="13"/>
        <v>players["Pied"][4] = players["Pied"][4] + 1;</v>
      </c>
      <c r="U29" t="str">
        <f t="shared" si="14"/>
        <v>// Frostburn Cup '21 Group Stage</v>
      </c>
    </row>
    <row r="30" spans="1:21" x14ac:dyDescent="0.25">
      <c r="A30" s="2">
        <v>44219</v>
      </c>
      <c r="B30">
        <f t="shared" si="0"/>
        <v>45</v>
      </c>
      <c r="C30" t="s">
        <v>95</v>
      </c>
      <c r="D30" t="s">
        <v>91</v>
      </c>
      <c r="E30" s="7" t="s">
        <v>66</v>
      </c>
      <c r="F30" t="s">
        <v>92</v>
      </c>
      <c r="G30" t="s">
        <v>12</v>
      </c>
      <c r="H30" t="str">
        <f t="shared" si="1"/>
        <v>whr.CreateGame(players["Jake"][0], players["Zouud"][0], WHResult.Player1Win, 45);</v>
      </c>
      <c r="I30" t="str">
        <f t="shared" si="2"/>
        <v/>
      </c>
      <c r="J30" t="str">
        <f t="shared" si="3"/>
        <v>whr.CreateGame(players["Jake"][0], players["Zouud"][0], WHResult.Player1Win, 45);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>// Frostburn Cup '21 Group Stage</v>
      </c>
      <c r="P30" t="str">
        <f t="shared" si="9"/>
        <v xml:space="preserve">players["Jake"][1]++; players["Zouud"][2]++; </v>
      </c>
      <c r="Q30" t="str">
        <f t="shared" si="10"/>
        <v>players["Jake"][3] = players["Jake"][3] + 2;</v>
      </c>
      <c r="R30" t="str">
        <f t="shared" si="11"/>
        <v>players["Zouud"][3] = players["Zouud"][3] + 0;</v>
      </c>
      <c r="S30" t="str">
        <f t="shared" si="12"/>
        <v>players["Jake"][4] = players["Jake"][4] + 0;</v>
      </c>
      <c r="T30" t="str">
        <f t="shared" si="13"/>
        <v>players["Zouud"][4] = players["Zouud"][4] + 2;</v>
      </c>
      <c r="U30" t="str">
        <f t="shared" si="14"/>
        <v>// Frostburn Cup '21 Group Stage</v>
      </c>
    </row>
    <row r="31" spans="1:21" x14ac:dyDescent="0.25">
      <c r="A31" s="2">
        <v>44219</v>
      </c>
      <c r="B31">
        <f t="shared" si="0"/>
        <v>45</v>
      </c>
      <c r="C31" t="s">
        <v>21</v>
      </c>
      <c r="D31" t="s">
        <v>71</v>
      </c>
      <c r="E31" s="7" t="s">
        <v>66</v>
      </c>
      <c r="F31" t="s">
        <v>92</v>
      </c>
      <c r="G31" t="s">
        <v>12</v>
      </c>
      <c r="H31" t="str">
        <f t="shared" si="1"/>
        <v>whr.CreateGame(players["ImSpiker"][0], players["Slosh"][0], WHResult.Player1Win, 45);</v>
      </c>
      <c r="I31" t="str">
        <f t="shared" si="2"/>
        <v/>
      </c>
      <c r="J31" t="str">
        <f t="shared" si="3"/>
        <v>whr.CreateGame(players["ImSpiker"][0], players["Slosh"][0], WHResult.Player1Win, 45);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>// Frostburn Cup '21 Group Stage</v>
      </c>
      <c r="P31" t="str">
        <f t="shared" si="9"/>
        <v xml:space="preserve">players["ImSpiker"][1]++; players["Slosh"][2]++; </v>
      </c>
      <c r="Q31" t="str">
        <f t="shared" si="10"/>
        <v>players["ImSpiker"][3] = players["ImSpiker"][3] + 2;</v>
      </c>
      <c r="R31" t="str">
        <f t="shared" si="11"/>
        <v>players["Slosh"][3] = players["Slosh"][3] + 0;</v>
      </c>
      <c r="S31" t="str">
        <f t="shared" si="12"/>
        <v>players["ImSpiker"][4] = players["ImSpiker"][4] + 0;</v>
      </c>
      <c r="T31" t="str">
        <f t="shared" si="13"/>
        <v>players["Slosh"][4] = players["Slosh"][4] + 2;</v>
      </c>
      <c r="U31" t="str">
        <f t="shared" si="14"/>
        <v>// Frostburn Cup '21 Group Stage</v>
      </c>
    </row>
    <row r="32" spans="1:21" x14ac:dyDescent="0.25">
      <c r="A32" s="2">
        <v>44219</v>
      </c>
      <c r="B32">
        <f t="shared" si="0"/>
        <v>45</v>
      </c>
      <c r="C32" t="s">
        <v>94</v>
      </c>
      <c r="D32" t="s">
        <v>70</v>
      </c>
      <c r="E32" s="7" t="s">
        <v>66</v>
      </c>
      <c r="F32" t="s">
        <v>92</v>
      </c>
      <c r="G32" t="s">
        <v>12</v>
      </c>
      <c r="H32" t="str">
        <f t="shared" si="1"/>
        <v>whr.CreateGame(players["Radical One"][0], players["Agent A"][0], WHResult.Player1Win, 45);</v>
      </c>
      <c r="I32" t="str">
        <f t="shared" si="2"/>
        <v/>
      </c>
      <c r="J32" t="str">
        <f t="shared" si="3"/>
        <v>whr.CreateGame(players["Radical One"][0], players["Agent A"][0], WHResult.Player1Win, 45);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>// Frostburn Cup '21 Group Stage</v>
      </c>
      <c r="P32" t="str">
        <f t="shared" si="9"/>
        <v xml:space="preserve">players["Radical One"][1]++; players["Agent A"][2]++; </v>
      </c>
      <c r="Q32" t="str">
        <f t="shared" si="10"/>
        <v>players["Radical One"][3] = players["Radical One"][3] + 2;</v>
      </c>
      <c r="R32" t="str">
        <f t="shared" si="11"/>
        <v>players["Agent A"][3] = players["Agent A"][3] + 0;</v>
      </c>
      <c r="S32" t="str">
        <f t="shared" si="12"/>
        <v>players["Radical One"][4] = players["Radical One"][4] + 0;</v>
      </c>
      <c r="T32" t="str">
        <f t="shared" si="13"/>
        <v>players["Agent A"][4] = players["Agent A"][4] + 2;</v>
      </c>
      <c r="U32" t="str">
        <f t="shared" si="14"/>
        <v>// Frostburn Cup '21 Group Stage</v>
      </c>
    </row>
    <row r="33" spans="1:21" x14ac:dyDescent="0.25">
      <c r="A33" s="2">
        <v>44219</v>
      </c>
      <c r="B33">
        <f t="shared" si="0"/>
        <v>45</v>
      </c>
      <c r="C33" t="s">
        <v>36</v>
      </c>
      <c r="D33" t="s">
        <v>95</v>
      </c>
      <c r="E33" s="7" t="s">
        <v>61</v>
      </c>
      <c r="F33" t="s">
        <v>92</v>
      </c>
      <c r="G33" t="s">
        <v>12</v>
      </c>
      <c r="H33" t="str">
        <f t="shared" si="1"/>
        <v>whr.CreateGame(players["Luso"][0], players["Jake"][0], WHResult.Player1Win, 45);</v>
      </c>
      <c r="I33" t="str">
        <f t="shared" si="2"/>
        <v>whr.CreateGame(players["Luso"][0], players["Jake"][0], WHResult.Player2Win, 45);</v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>// Frostburn Cup '21 Group Stage</v>
      </c>
      <c r="P33" t="str">
        <f t="shared" si="9"/>
        <v/>
      </c>
      <c r="Q33" t="str">
        <f t="shared" si="10"/>
        <v>players["Luso"][3] = players["Luso"][3] + 1;</v>
      </c>
      <c r="R33" t="str">
        <f t="shared" si="11"/>
        <v>players["Jake"][3] = players["Jake"][3] + 1;</v>
      </c>
      <c r="S33" t="str">
        <f t="shared" si="12"/>
        <v>players["Luso"][4] = players["Luso"][4] + 1;</v>
      </c>
      <c r="T33" t="str">
        <f t="shared" si="13"/>
        <v>players["Jake"][4] = players["Jake"][4] + 1;</v>
      </c>
      <c r="U33" t="str">
        <f t="shared" si="14"/>
        <v>// Frostburn Cup '21 Group Stage</v>
      </c>
    </row>
    <row r="34" spans="1:21" x14ac:dyDescent="0.25">
      <c r="A34" s="2">
        <v>44225</v>
      </c>
      <c r="B34">
        <f t="shared" si="0"/>
        <v>51</v>
      </c>
      <c r="C34" t="s">
        <v>71</v>
      </c>
      <c r="D34" t="s">
        <v>30</v>
      </c>
      <c r="E34" s="7" t="s">
        <v>66</v>
      </c>
      <c r="F34" t="s">
        <v>92</v>
      </c>
      <c r="G34" t="s">
        <v>12</v>
      </c>
      <c r="H34" t="str">
        <f t="shared" si="1"/>
        <v>whr.CreateGame(players["Slosh"][0], players["Rocci"][0], WHResult.Player1Win, 51);</v>
      </c>
      <c r="I34" t="str">
        <f t="shared" si="2"/>
        <v/>
      </c>
      <c r="J34" t="str">
        <f t="shared" si="3"/>
        <v>whr.CreateGame(players["Slosh"][0], players["Rocci"][0], WHResult.Player1Win, 51);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>// Frostburn Cup '21 Group Stage</v>
      </c>
      <c r="P34" t="str">
        <f t="shared" si="9"/>
        <v xml:space="preserve">players["Slosh"][1]++; players["Rocci"][2]++; </v>
      </c>
      <c r="Q34" t="str">
        <f t="shared" si="10"/>
        <v>players["Slosh"][3] = players["Slosh"][3] + 2;</v>
      </c>
      <c r="R34" t="str">
        <f t="shared" si="11"/>
        <v>players["Rocci"][3] = players["Rocci"][3] + 0;</v>
      </c>
      <c r="S34" t="str">
        <f t="shared" si="12"/>
        <v>players["Slosh"][4] = players["Slosh"][4] + 0;</v>
      </c>
      <c r="T34" t="str">
        <f t="shared" si="13"/>
        <v>players["Rocci"][4] = players["Rocci"][4] + 2;</v>
      </c>
      <c r="U34" t="str">
        <f t="shared" si="14"/>
        <v>// Frostburn Cup '21 Group Stage</v>
      </c>
    </row>
    <row r="35" spans="1:21" x14ac:dyDescent="0.25">
      <c r="A35" s="2">
        <v>44225</v>
      </c>
      <c r="B35">
        <f t="shared" si="0"/>
        <v>51</v>
      </c>
      <c r="C35" t="s">
        <v>79</v>
      </c>
      <c r="D35" t="s">
        <v>36</v>
      </c>
      <c r="E35" s="7" t="s">
        <v>44</v>
      </c>
      <c r="F35" t="s">
        <v>92</v>
      </c>
      <c r="G35" t="s">
        <v>233</v>
      </c>
      <c r="H35" t="str">
        <f t="shared" si="1"/>
        <v>whr.CreateGame(players["XanderG"][0], players["Luso"][0], WHResult.Player1Win, 51);</v>
      </c>
      <c r="I35" t="str">
        <f t="shared" si="2"/>
        <v>whr.CreateGame(players["XanderG"][0], players["Luso"][0], WHResult.Player2Win, 51);</v>
      </c>
      <c r="J35" t="str">
        <f t="shared" si="3"/>
        <v>whr.CreateGame(players["XanderG"][0], players["Luso"][0], WHResult.Player1Win, 51);</v>
      </c>
      <c r="K35" t="str">
        <f t="shared" si="4"/>
        <v/>
      </c>
      <c r="L35" t="str">
        <f t="shared" si="5"/>
        <v>whr.CreateGame(players["XanderG"][0], players["Luso"][0], WHResult.Player1Win, 51);</v>
      </c>
      <c r="M35" t="str">
        <f t="shared" si="6"/>
        <v/>
      </c>
      <c r="N35" t="str">
        <f t="shared" si="7"/>
        <v/>
      </c>
      <c r="O35" t="str">
        <f t="shared" si="8"/>
        <v>// Frostburn Cup '21 Lower Bracket Round 1</v>
      </c>
      <c r="P35" t="str">
        <f t="shared" si="9"/>
        <v xml:space="preserve">players["XanderG"][1]++; players["Luso"][2]++; </v>
      </c>
      <c r="Q35" t="str">
        <f t="shared" si="10"/>
        <v>players["XanderG"][3] = players["XanderG"][3] + 3;</v>
      </c>
      <c r="R35" t="str">
        <f t="shared" si="11"/>
        <v>players["Luso"][3] = players["Luso"][3] + 1;</v>
      </c>
      <c r="S35" t="str">
        <f t="shared" si="12"/>
        <v>players["XanderG"][4] = players["XanderG"][4] + 1;</v>
      </c>
      <c r="T35" t="str">
        <f t="shared" si="13"/>
        <v>players["Luso"][4] = players["Luso"][4] + 3;</v>
      </c>
      <c r="U35" t="str">
        <f t="shared" si="14"/>
        <v>// Frostburn Cup '21 Lower Bracket Round 1</v>
      </c>
    </row>
    <row r="36" spans="1:21" x14ac:dyDescent="0.25">
      <c r="A36" s="2">
        <v>44226</v>
      </c>
      <c r="B36">
        <f t="shared" si="0"/>
        <v>52</v>
      </c>
      <c r="C36" t="s">
        <v>70</v>
      </c>
      <c r="D36" t="s">
        <v>21</v>
      </c>
      <c r="E36" s="7" t="s">
        <v>41</v>
      </c>
      <c r="F36" t="s">
        <v>92</v>
      </c>
      <c r="G36" t="s">
        <v>234</v>
      </c>
      <c r="H36" t="str">
        <f t="shared" si="1"/>
        <v>whr.CreateGame(players["Agent A"][0], players["ImSpiker"][0], WHResult.Player1Win, 52);</v>
      </c>
      <c r="I36" t="str">
        <f t="shared" si="2"/>
        <v/>
      </c>
      <c r="J36" t="str">
        <f t="shared" si="3"/>
        <v>whr.CreateGame(players["Agent A"][0], players["ImSpiker"][0], WHResult.Player1Win, 52);</v>
      </c>
      <c r="K36" t="str">
        <f t="shared" si="4"/>
        <v/>
      </c>
      <c r="L36" t="str">
        <f t="shared" si="5"/>
        <v>whr.CreateGame(players["Agent A"][0], players["ImSpiker"][0], WHResult.Player1Win, 52);</v>
      </c>
      <c r="M36" t="str">
        <f t="shared" si="6"/>
        <v/>
      </c>
      <c r="N36" t="str">
        <f t="shared" si="7"/>
        <v/>
      </c>
      <c r="O36" t="str">
        <f t="shared" si="8"/>
        <v>// Frostburn Cup '21 Upper Semi Finals</v>
      </c>
      <c r="P36" t="str">
        <f t="shared" si="9"/>
        <v xml:space="preserve">players["Agent A"][1]++; players["ImSpiker"][2]++; </v>
      </c>
      <c r="Q36" t="str">
        <f t="shared" si="10"/>
        <v>players["Agent A"][3] = players["Agent A"][3] + 3;</v>
      </c>
      <c r="R36" t="str">
        <f t="shared" si="11"/>
        <v>players["ImSpiker"][3] = players["ImSpiker"][3] + 0;</v>
      </c>
      <c r="S36" t="str">
        <f t="shared" si="12"/>
        <v>players["Agent A"][4] = players["Agent A"][4] + 0;</v>
      </c>
      <c r="T36" t="str">
        <f t="shared" si="13"/>
        <v>players["ImSpiker"][4] = players["ImSpiker"][4] + 3;</v>
      </c>
      <c r="U36" t="str">
        <f t="shared" si="14"/>
        <v>// Frostburn Cup '21 Upper Semi Finals</v>
      </c>
    </row>
    <row r="37" spans="1:21" x14ac:dyDescent="0.25">
      <c r="A37" s="2">
        <v>44236</v>
      </c>
      <c r="B37">
        <f t="shared" si="0"/>
        <v>62</v>
      </c>
      <c r="C37" t="s">
        <v>94</v>
      </c>
      <c r="D37" t="s">
        <v>93</v>
      </c>
      <c r="E37" s="7" t="s">
        <v>41</v>
      </c>
      <c r="F37" t="s">
        <v>92</v>
      </c>
      <c r="G37" t="s">
        <v>234</v>
      </c>
      <c r="H37" t="str">
        <f t="shared" si="1"/>
        <v>whr.CreateGame(players["Radical One"][0], players["Pied"][0], WHResult.Player1Win, 62);</v>
      </c>
      <c r="I37" t="str">
        <f t="shared" si="2"/>
        <v/>
      </c>
      <c r="J37" t="str">
        <f t="shared" si="3"/>
        <v>whr.CreateGame(players["Radical One"][0], players["Pied"][0], WHResult.Player1Win, 62);</v>
      </c>
      <c r="K37" t="str">
        <f t="shared" si="4"/>
        <v/>
      </c>
      <c r="L37" t="str">
        <f t="shared" si="5"/>
        <v>whr.CreateGame(players["Radical One"][0], players["Pied"][0], WHResult.Player1Win, 62);</v>
      </c>
      <c r="M37" t="str">
        <f t="shared" si="6"/>
        <v/>
      </c>
      <c r="N37" t="str">
        <f t="shared" si="7"/>
        <v/>
      </c>
      <c r="O37" t="str">
        <f t="shared" si="8"/>
        <v>// Frostburn Cup '21 Upper Semi Finals</v>
      </c>
      <c r="P37" t="str">
        <f t="shared" si="9"/>
        <v xml:space="preserve">players["Radical One"][1]++; players["Pied"][2]++; </v>
      </c>
      <c r="Q37" t="str">
        <f t="shared" si="10"/>
        <v>players["Radical One"][3] = players["Radical One"][3] + 3;</v>
      </c>
      <c r="R37" t="str">
        <f t="shared" si="11"/>
        <v>players["Pied"][3] = players["Pied"][3] + 0;</v>
      </c>
      <c r="S37" t="str">
        <f t="shared" si="12"/>
        <v>players["Radical One"][4] = players["Radical One"][4] + 0;</v>
      </c>
      <c r="T37" t="str">
        <f t="shared" si="13"/>
        <v>players["Pied"][4] = players["Pied"][4] + 3;</v>
      </c>
      <c r="U37" t="str">
        <f t="shared" si="14"/>
        <v>// Frostburn Cup '21 Upper Semi Finals</v>
      </c>
    </row>
    <row r="38" spans="1:21" x14ac:dyDescent="0.25">
      <c r="A38" s="2">
        <v>44236</v>
      </c>
      <c r="B38">
        <f t="shared" si="0"/>
        <v>62</v>
      </c>
      <c r="C38" t="s">
        <v>71</v>
      </c>
      <c r="D38" t="s">
        <v>95</v>
      </c>
      <c r="E38" s="7" t="s">
        <v>41</v>
      </c>
      <c r="F38" t="s">
        <v>92</v>
      </c>
      <c r="G38" t="s">
        <v>233</v>
      </c>
      <c r="H38" t="str">
        <f t="shared" si="1"/>
        <v>whr.CreateGame(players["Slosh"][0], players["Jake"][0], WHResult.Player1Win, 62);</v>
      </c>
      <c r="I38" t="str">
        <f t="shared" si="2"/>
        <v/>
      </c>
      <c r="J38" t="str">
        <f t="shared" si="3"/>
        <v>whr.CreateGame(players["Slosh"][0], players["Jake"][0], WHResult.Player1Win, 62);</v>
      </c>
      <c r="K38" t="str">
        <f t="shared" si="4"/>
        <v/>
      </c>
      <c r="L38" t="str">
        <f t="shared" si="5"/>
        <v>whr.CreateGame(players["Slosh"][0], players["Jake"][0], WHResult.Player1Win, 62);</v>
      </c>
      <c r="M38" t="str">
        <f t="shared" si="6"/>
        <v/>
      </c>
      <c r="N38" t="str">
        <f t="shared" si="7"/>
        <v/>
      </c>
      <c r="O38" t="str">
        <f t="shared" si="8"/>
        <v>// Frostburn Cup '21 Lower Bracket Round 1</v>
      </c>
      <c r="P38" t="str">
        <f t="shared" si="9"/>
        <v xml:space="preserve">players["Slosh"][1]++; players["Jake"][2]++; </v>
      </c>
      <c r="Q38" t="str">
        <f t="shared" si="10"/>
        <v>players["Slosh"][3] = players["Slosh"][3] + 3;</v>
      </c>
      <c r="R38" t="str">
        <f t="shared" si="11"/>
        <v>players["Jake"][3] = players["Jake"][3] + 0;</v>
      </c>
      <c r="S38" t="str">
        <f t="shared" si="12"/>
        <v>players["Slosh"][4] = players["Slosh"][4] + 0;</v>
      </c>
      <c r="T38" t="str">
        <f t="shared" si="13"/>
        <v>players["Jake"][4] = players["Jake"][4] + 3;</v>
      </c>
      <c r="U38" t="str">
        <f t="shared" si="14"/>
        <v>// Frostburn Cup '21 Lower Bracket Round 1</v>
      </c>
    </row>
    <row r="39" spans="1:21" x14ac:dyDescent="0.25">
      <c r="A39" s="2">
        <v>44236</v>
      </c>
      <c r="B39">
        <f t="shared" si="0"/>
        <v>62</v>
      </c>
      <c r="C39" t="s">
        <v>79</v>
      </c>
      <c r="D39" t="s">
        <v>93</v>
      </c>
      <c r="E39" s="7" t="s">
        <v>41</v>
      </c>
      <c r="F39" t="s">
        <v>92</v>
      </c>
      <c r="G39" t="s">
        <v>235</v>
      </c>
      <c r="H39" t="str">
        <f t="shared" si="1"/>
        <v>whr.CreateGame(players["XanderG"][0], players["Pied"][0], WHResult.Player1Win, 62);</v>
      </c>
      <c r="I39" t="str">
        <f t="shared" si="2"/>
        <v/>
      </c>
      <c r="J39" t="str">
        <f t="shared" si="3"/>
        <v>whr.CreateGame(players["XanderG"][0], players["Pied"][0], WHResult.Player1Win, 62);</v>
      </c>
      <c r="K39" t="str">
        <f t="shared" si="4"/>
        <v/>
      </c>
      <c r="L39" t="str">
        <f t="shared" si="5"/>
        <v>whr.CreateGame(players["XanderG"][0], players["Pied"][0], WHResult.Player1Win, 62);</v>
      </c>
      <c r="M39" t="str">
        <f t="shared" si="6"/>
        <v/>
      </c>
      <c r="N39" t="str">
        <f t="shared" si="7"/>
        <v/>
      </c>
      <c r="O39" t="str">
        <f t="shared" si="8"/>
        <v>// Frostburn Cup '21 Lower Bracket Quarterfinals</v>
      </c>
      <c r="P39" t="str">
        <f t="shared" si="9"/>
        <v xml:space="preserve">players["XanderG"][1]++; players["Pied"][2]++; </v>
      </c>
      <c r="Q39" t="str">
        <f t="shared" si="10"/>
        <v>players["XanderG"][3] = players["XanderG"][3] + 3;</v>
      </c>
      <c r="R39" t="str">
        <f t="shared" si="11"/>
        <v>players["Pied"][3] = players["Pied"][3] + 0;</v>
      </c>
      <c r="S39" t="str">
        <f t="shared" si="12"/>
        <v>players["XanderG"][4] = players["XanderG"][4] + 0;</v>
      </c>
      <c r="T39" t="str">
        <f t="shared" si="13"/>
        <v>players["Pied"][4] = players["Pied"][4] + 3;</v>
      </c>
      <c r="U39" t="str">
        <f t="shared" si="14"/>
        <v>// Frostburn Cup '21 Lower Bracket Quarterfinals</v>
      </c>
    </row>
    <row r="40" spans="1:21" x14ac:dyDescent="0.25">
      <c r="A40" s="2">
        <v>44237</v>
      </c>
      <c r="B40">
        <f t="shared" si="0"/>
        <v>63</v>
      </c>
      <c r="C40" t="s">
        <v>94</v>
      </c>
      <c r="D40" t="s">
        <v>70</v>
      </c>
      <c r="E40" s="7" t="s">
        <v>44</v>
      </c>
      <c r="F40" t="s">
        <v>92</v>
      </c>
      <c r="G40" t="s">
        <v>236</v>
      </c>
      <c r="H40" t="str">
        <f t="shared" si="1"/>
        <v>whr.CreateGame(players["Radical One"][0], players["Agent A"][0], WHResult.Player1Win, 63);</v>
      </c>
      <c r="I40" t="str">
        <f t="shared" si="2"/>
        <v>whr.CreateGame(players["Radical One"][0], players["Agent A"][0], WHResult.Player2Win, 63);</v>
      </c>
      <c r="J40" t="str">
        <f t="shared" si="3"/>
        <v>whr.CreateGame(players["Radical One"][0], players["Agent A"][0], WHResult.Player1Win, 63);</v>
      </c>
      <c r="K40" t="str">
        <f t="shared" si="4"/>
        <v/>
      </c>
      <c r="L40" t="str">
        <f t="shared" si="5"/>
        <v>whr.CreateGame(players["Radical One"][0], players["Agent A"][0], WHResult.Player1Win, 63);</v>
      </c>
      <c r="M40" t="str">
        <f t="shared" si="6"/>
        <v/>
      </c>
      <c r="N40" t="str">
        <f t="shared" si="7"/>
        <v/>
      </c>
      <c r="O40" t="str">
        <f t="shared" si="8"/>
        <v>// Frostburn Cup '21 Upper Bracket Finals</v>
      </c>
      <c r="P40" t="str">
        <f t="shared" si="9"/>
        <v xml:space="preserve">players["Radical One"][1]++; players["Agent A"][2]++; </v>
      </c>
      <c r="Q40" t="str">
        <f t="shared" si="10"/>
        <v>players["Radical One"][3] = players["Radical One"][3] + 3;</v>
      </c>
      <c r="R40" t="str">
        <f t="shared" si="11"/>
        <v>players["Agent A"][3] = players["Agent A"][3] + 1;</v>
      </c>
      <c r="S40" t="str">
        <f t="shared" si="12"/>
        <v>players["Radical One"][4] = players["Radical One"][4] + 1;</v>
      </c>
      <c r="T40" t="str">
        <f t="shared" si="13"/>
        <v>players["Agent A"][4] = players["Agent A"][4] + 3;</v>
      </c>
      <c r="U40" t="str">
        <f t="shared" si="14"/>
        <v>// Frostburn Cup '21 Upper Bracket Finals</v>
      </c>
    </row>
    <row r="41" spans="1:21" x14ac:dyDescent="0.25">
      <c r="A41" s="2">
        <v>44240</v>
      </c>
      <c r="B41">
        <f t="shared" si="0"/>
        <v>66</v>
      </c>
      <c r="C41" t="s">
        <v>71</v>
      </c>
      <c r="D41" t="s">
        <v>21</v>
      </c>
      <c r="E41" s="7" t="s">
        <v>44</v>
      </c>
      <c r="F41" t="s">
        <v>92</v>
      </c>
      <c r="G41" t="s">
        <v>235</v>
      </c>
      <c r="H41" t="str">
        <f t="shared" si="1"/>
        <v>whr.CreateGame(players["Slosh"][0], players["ImSpiker"][0], WHResult.Player1Win, 66);</v>
      </c>
      <c r="I41" t="str">
        <f t="shared" si="2"/>
        <v>whr.CreateGame(players["Slosh"][0], players["ImSpiker"][0], WHResult.Player2Win, 66);</v>
      </c>
      <c r="J41" t="str">
        <f t="shared" si="3"/>
        <v>whr.CreateGame(players["Slosh"][0], players["ImSpiker"][0], WHResult.Player1Win, 66);</v>
      </c>
      <c r="K41" t="str">
        <f t="shared" si="4"/>
        <v/>
      </c>
      <c r="L41" t="str">
        <f t="shared" si="5"/>
        <v>whr.CreateGame(players["Slosh"][0], players["ImSpiker"][0], WHResult.Player1Win, 66);</v>
      </c>
      <c r="M41" t="str">
        <f t="shared" si="6"/>
        <v/>
      </c>
      <c r="N41" t="str">
        <f t="shared" si="7"/>
        <v/>
      </c>
      <c r="O41" t="str">
        <f t="shared" si="8"/>
        <v>// Frostburn Cup '21 Lower Bracket Quarterfinals</v>
      </c>
      <c r="P41" t="str">
        <f t="shared" si="9"/>
        <v xml:space="preserve">players["Slosh"][1]++; players["ImSpiker"][2]++; </v>
      </c>
      <c r="Q41" t="str">
        <f t="shared" si="10"/>
        <v>players["Slosh"][3] = players["Slosh"][3] + 3;</v>
      </c>
      <c r="R41" t="str">
        <f t="shared" si="11"/>
        <v>players["ImSpiker"][3] = players["ImSpiker"][3] + 1;</v>
      </c>
      <c r="S41" t="str">
        <f t="shared" si="12"/>
        <v>players["Slosh"][4] = players["Slosh"][4] + 1;</v>
      </c>
      <c r="T41" t="str">
        <f t="shared" si="13"/>
        <v>players["ImSpiker"][4] = players["ImSpiker"][4] + 3;</v>
      </c>
      <c r="U41" t="str">
        <f t="shared" si="14"/>
        <v>// Frostburn Cup '21 Lower Bracket Quarterfinals</v>
      </c>
    </row>
    <row r="42" spans="1:21" x14ac:dyDescent="0.25">
      <c r="A42" s="2">
        <v>44241</v>
      </c>
      <c r="B42">
        <f t="shared" si="0"/>
        <v>67</v>
      </c>
      <c r="C42" t="s">
        <v>79</v>
      </c>
      <c r="D42" t="s">
        <v>71</v>
      </c>
      <c r="E42" s="7" t="s">
        <v>44</v>
      </c>
      <c r="F42" t="s">
        <v>92</v>
      </c>
      <c r="G42" t="s">
        <v>237</v>
      </c>
      <c r="H42" t="str">
        <f t="shared" si="1"/>
        <v>whr.CreateGame(players["XanderG"][0], players["Slosh"][0], WHResult.Player1Win, 67);</v>
      </c>
      <c r="I42" t="str">
        <f t="shared" si="2"/>
        <v>whr.CreateGame(players["XanderG"][0], players["Slosh"][0], WHResult.Player2Win, 67);</v>
      </c>
      <c r="J42" t="str">
        <f t="shared" si="3"/>
        <v>whr.CreateGame(players["XanderG"][0], players["Slosh"][0], WHResult.Player1Win, 67);</v>
      </c>
      <c r="K42" t="str">
        <f t="shared" si="4"/>
        <v/>
      </c>
      <c r="L42" t="str">
        <f t="shared" si="5"/>
        <v>whr.CreateGame(players["XanderG"][0], players["Slosh"][0], WHResult.Player1Win, 67);</v>
      </c>
      <c r="M42" t="str">
        <f t="shared" si="6"/>
        <v/>
      </c>
      <c r="N42" t="str">
        <f t="shared" si="7"/>
        <v/>
      </c>
      <c r="O42" t="str">
        <f t="shared" si="8"/>
        <v>// Frostburn Cup '21 Lower Bracket Semifinals</v>
      </c>
      <c r="P42" t="str">
        <f t="shared" si="9"/>
        <v xml:space="preserve">players["XanderG"][1]++; players["Slosh"][2]++; </v>
      </c>
      <c r="Q42" t="str">
        <f t="shared" si="10"/>
        <v>players["XanderG"][3] = players["XanderG"][3] + 3;</v>
      </c>
      <c r="R42" t="str">
        <f t="shared" si="11"/>
        <v>players["Slosh"][3] = players["Slosh"][3] + 1;</v>
      </c>
      <c r="S42" t="str">
        <f t="shared" si="12"/>
        <v>players["XanderG"][4] = players["XanderG"][4] + 1;</v>
      </c>
      <c r="T42" t="str">
        <f t="shared" si="13"/>
        <v>players["Slosh"][4] = players["Slosh"][4] + 3;</v>
      </c>
      <c r="U42" t="str">
        <f t="shared" si="14"/>
        <v>// Frostburn Cup '21 Lower Bracket Semifinals</v>
      </c>
    </row>
    <row r="43" spans="1:21" x14ac:dyDescent="0.25">
      <c r="A43" s="2">
        <v>44242</v>
      </c>
      <c r="B43">
        <f t="shared" si="0"/>
        <v>68</v>
      </c>
      <c r="C43" t="s">
        <v>70</v>
      </c>
      <c r="D43" t="s">
        <v>79</v>
      </c>
      <c r="E43" s="7" t="s">
        <v>46</v>
      </c>
      <c r="F43" t="s">
        <v>92</v>
      </c>
      <c r="G43" t="s">
        <v>238</v>
      </c>
      <c r="H43" t="str">
        <f t="shared" si="1"/>
        <v>whr.CreateGame(players["Agent A"][0], players["XanderG"][0], WHResult.Player1Win, 68);</v>
      </c>
      <c r="I43" t="str">
        <f t="shared" si="2"/>
        <v>whr.CreateGame(players["Agent A"][0], players["XanderG"][0], WHResult.Player2Win, 68);</v>
      </c>
      <c r="J43" t="str">
        <f t="shared" si="3"/>
        <v>whr.CreateGame(players["Agent A"][0], players["XanderG"][0], WHResult.Player1Win, 68);</v>
      </c>
      <c r="K43" t="str">
        <f t="shared" si="4"/>
        <v/>
      </c>
      <c r="L43" t="str">
        <f t="shared" si="5"/>
        <v>whr.CreateGame(players["Agent A"][0], players["XanderG"][0], WHResult.Player1Win, 68);</v>
      </c>
      <c r="M43" t="str">
        <f t="shared" si="6"/>
        <v/>
      </c>
      <c r="N43" t="str">
        <f t="shared" si="7"/>
        <v>whr.CreateGame(players["Agent A"][0], players["XanderG"][0], WHResult.Player1Win, 68);</v>
      </c>
      <c r="O43" t="str">
        <f t="shared" si="8"/>
        <v>// Frostburn Cup '21 Lower Bracket Finals</v>
      </c>
      <c r="P43" t="str">
        <f t="shared" si="9"/>
        <v xml:space="preserve">players["Agent A"][1]++; players["XanderG"][2]++; </v>
      </c>
      <c r="Q43" t="str">
        <f t="shared" si="10"/>
        <v>players["Agent A"][3] = players["Agent A"][3] + 4;</v>
      </c>
      <c r="R43" t="str">
        <f t="shared" si="11"/>
        <v>players["XanderG"][3] = players["XanderG"][3] + 1;</v>
      </c>
      <c r="S43" t="str">
        <f t="shared" si="12"/>
        <v>players["Agent A"][4] = players["Agent A"][4] + 1;</v>
      </c>
      <c r="T43" t="str">
        <f t="shared" si="13"/>
        <v>players["XanderG"][4] = players["XanderG"][4] + 4;</v>
      </c>
      <c r="U43" t="str">
        <f t="shared" si="14"/>
        <v>// Frostburn Cup '21 Lower Bracket Finals</v>
      </c>
    </row>
    <row r="44" spans="1:21" x14ac:dyDescent="0.25">
      <c r="A44" s="2">
        <v>44246</v>
      </c>
      <c r="B44">
        <f t="shared" si="0"/>
        <v>72</v>
      </c>
      <c r="C44" t="s">
        <v>94</v>
      </c>
      <c r="D44" t="s">
        <v>70</v>
      </c>
      <c r="E44" s="7" t="s">
        <v>45</v>
      </c>
      <c r="F44" t="s">
        <v>92</v>
      </c>
      <c r="G44" t="s">
        <v>78</v>
      </c>
      <c r="H44" t="str">
        <f t="shared" si="1"/>
        <v>whr.CreateGame(players["Radical One"][0], players["Agent A"][0], WHResult.Player1Win, 72);</v>
      </c>
      <c r="I44" t="str">
        <f t="shared" si="2"/>
        <v>whr.CreateGame(players["Radical One"][0], players["Agent A"][0], WHResult.Player2Win, 72);</v>
      </c>
      <c r="J44" t="str">
        <f t="shared" si="3"/>
        <v>whr.CreateGame(players["Radical One"][0], players["Agent A"][0], WHResult.Player1Win, 72);</v>
      </c>
      <c r="K44" t="str">
        <f t="shared" si="4"/>
        <v>whr.CreateGame(players["Radical One"][0], players["Agent A"][0], WHResult.Player2Win, 72);</v>
      </c>
      <c r="L44" t="str">
        <f t="shared" si="5"/>
        <v>whr.CreateGame(players["Radical One"][0], players["Agent A"][0], WHResult.Player1Win, 72);</v>
      </c>
      <c r="M44" t="str">
        <f t="shared" si="6"/>
        <v>whr.CreateGame(players["Radical One"][0], players["Agent A"][0], WHResult.Player2Win, 72);</v>
      </c>
      <c r="N44" t="str">
        <f t="shared" si="7"/>
        <v>whr.CreateGame(players["Radical One"][0], players["Agent A"][0], WHResult.Player1Win, 72);</v>
      </c>
      <c r="O44" t="str">
        <f t="shared" si="8"/>
        <v>// Frostburn Cup '21 Grand Final</v>
      </c>
      <c r="P44" t="str">
        <f t="shared" si="9"/>
        <v xml:space="preserve">players["Radical One"][1]++; players["Agent A"][2]++; </v>
      </c>
      <c r="Q44" t="str">
        <f t="shared" si="10"/>
        <v>players["Radical One"][3] = players["Radical One"][3] + 4;</v>
      </c>
      <c r="R44" t="str">
        <f t="shared" si="11"/>
        <v>players["Agent A"][3] = players["Agent A"][3] + 3;</v>
      </c>
      <c r="S44" t="str">
        <f t="shared" si="12"/>
        <v>players["Radical One"][4] = players["Radical One"][4] + 3;</v>
      </c>
      <c r="T44" t="str">
        <f t="shared" si="13"/>
        <v>players["Agent A"][4] = players["Agent A"][4] + 4;</v>
      </c>
      <c r="U44" t="str">
        <f t="shared" si="14"/>
        <v>// Frostburn Cup '21 Grand Final</v>
      </c>
    </row>
    <row r="45" spans="1:21" x14ac:dyDescent="0.25">
      <c r="A45" s="2">
        <v>44253</v>
      </c>
      <c r="B45">
        <f t="shared" si="0"/>
        <v>79</v>
      </c>
      <c r="C45" t="s">
        <v>36</v>
      </c>
      <c r="D45" t="s">
        <v>30</v>
      </c>
      <c r="E45" s="7" t="s">
        <v>66</v>
      </c>
      <c r="F45" t="s">
        <v>239</v>
      </c>
      <c r="G45" t="s">
        <v>65</v>
      </c>
      <c r="H45" t="str">
        <f t="shared" si="1"/>
        <v>whr.CreateGame(players["Luso"][0], players["Rocci"][0], WHResult.Player1Win, 79);</v>
      </c>
      <c r="I45" t="str">
        <f t="shared" si="2"/>
        <v/>
      </c>
      <c r="J45" t="str">
        <f t="shared" si="3"/>
        <v>whr.CreateGame(players["Luso"][0], players["Rocci"][0], WHResult.Player1Win, 79);</v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t="str">
        <f t="shared" si="8"/>
        <v>// MSL Spring Split Qualifier Round 1</v>
      </c>
      <c r="P45" t="str">
        <f t="shared" si="9"/>
        <v xml:space="preserve">players["Luso"][1]++; players["Rocci"][2]++; </v>
      </c>
      <c r="Q45" t="str">
        <f t="shared" si="10"/>
        <v>players["Luso"][3] = players["Luso"][3] + 2;</v>
      </c>
      <c r="R45" t="str">
        <f t="shared" si="11"/>
        <v>players["Rocci"][3] = players["Rocci"][3] + 0;</v>
      </c>
      <c r="S45" t="str">
        <f t="shared" si="12"/>
        <v>players["Luso"][4] = players["Luso"][4] + 0;</v>
      </c>
      <c r="T45" t="str">
        <f t="shared" si="13"/>
        <v>players["Rocci"][4] = players["Rocci"][4] + 2;</v>
      </c>
      <c r="U45" t="str">
        <f t="shared" si="14"/>
        <v>// MSL Spring Split Qualifier Round 1</v>
      </c>
    </row>
    <row r="46" spans="1:21" x14ac:dyDescent="0.25">
      <c r="A46" s="2">
        <v>44255</v>
      </c>
      <c r="B46">
        <f t="shared" si="0"/>
        <v>81</v>
      </c>
      <c r="C46" t="s">
        <v>240</v>
      </c>
      <c r="D46" t="s">
        <v>241</v>
      </c>
      <c r="E46" s="7" t="s">
        <v>66</v>
      </c>
      <c r="F46" t="s">
        <v>239</v>
      </c>
      <c r="G46" t="s">
        <v>65</v>
      </c>
      <c r="H46" t="str">
        <f t="shared" si="1"/>
        <v>whr.CreateGame(players["banana_steals"][0], players["RolePlayingGrandma"][0], WHResult.Player1Win, 81);</v>
      </c>
      <c r="I46" t="str">
        <f t="shared" si="2"/>
        <v/>
      </c>
      <c r="J46" t="str">
        <f t="shared" si="3"/>
        <v>whr.CreateGame(players["banana_steals"][0], players["RolePlayingGrandma"][0], WHResult.Player1Win, 81);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>// MSL Spring Split Qualifier Round 1</v>
      </c>
      <c r="P46" t="str">
        <f t="shared" si="9"/>
        <v xml:space="preserve">players["banana_steals"][1]++; players["RolePlayingGrandma"][2]++; </v>
      </c>
      <c r="Q46" t="str">
        <f t="shared" si="10"/>
        <v>players["banana_steals"][3] = players["banana_steals"][3] + 2;</v>
      </c>
      <c r="R46" t="str">
        <f t="shared" si="11"/>
        <v>players["RolePlayingGrandma"][3] = players["RolePlayingGrandma"][3] + 0;</v>
      </c>
      <c r="S46" t="str">
        <f t="shared" si="12"/>
        <v>players["banana_steals"][4] = players["banana_steals"][4] + 0;</v>
      </c>
      <c r="T46" t="str">
        <f t="shared" si="13"/>
        <v>players["RolePlayingGrandma"][4] = players["RolePlayingGrandma"][4] + 2;</v>
      </c>
      <c r="U46" t="str">
        <f t="shared" si="14"/>
        <v>// MSL Spring Split Qualifier Round 1</v>
      </c>
    </row>
    <row r="47" spans="1:21" x14ac:dyDescent="0.25">
      <c r="A47" s="2">
        <v>44255</v>
      </c>
      <c r="B47">
        <f t="shared" si="0"/>
        <v>81</v>
      </c>
      <c r="C47" t="s">
        <v>21</v>
      </c>
      <c r="D47" t="s">
        <v>79</v>
      </c>
      <c r="E47" s="7" t="s">
        <v>68</v>
      </c>
      <c r="F47" t="s">
        <v>239</v>
      </c>
      <c r="G47" t="s">
        <v>65</v>
      </c>
      <c r="H47" t="str">
        <f t="shared" si="1"/>
        <v>whr.CreateGame(players["ImSpiker"][0], players["XanderG"][0], WHResult.Player1Win, 81);</v>
      </c>
      <c r="I47" t="str">
        <f t="shared" si="2"/>
        <v>whr.CreateGame(players["ImSpiker"][0], players["XanderG"][0], WHResult.Player2Win, 81);</v>
      </c>
      <c r="J47" t="str">
        <f t="shared" si="3"/>
        <v>whr.CreateGame(players["ImSpiker"][0], players["XanderG"][0], WHResult.Player1Win, 81);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t="str">
        <f t="shared" si="8"/>
        <v>// MSL Spring Split Qualifier Round 1</v>
      </c>
      <c r="P47" t="str">
        <f t="shared" si="9"/>
        <v xml:space="preserve">players["ImSpiker"][1]++; players["XanderG"][2]++; </v>
      </c>
      <c r="Q47" t="str">
        <f t="shared" si="10"/>
        <v>players["ImSpiker"][3] = players["ImSpiker"][3] + 2;</v>
      </c>
      <c r="R47" t="str">
        <f t="shared" si="11"/>
        <v>players["XanderG"][3] = players["XanderG"][3] + 1;</v>
      </c>
      <c r="S47" t="str">
        <f t="shared" si="12"/>
        <v>players["ImSpiker"][4] = players["ImSpiker"][4] + 1;</v>
      </c>
      <c r="T47" t="str">
        <f t="shared" si="13"/>
        <v>players["XanderG"][4] = players["XanderG"][4] + 2;</v>
      </c>
      <c r="U47" t="str">
        <f t="shared" si="14"/>
        <v>// MSL Spring Split Qualifier Round 1</v>
      </c>
    </row>
    <row r="48" spans="1:21" x14ac:dyDescent="0.25">
      <c r="A48" s="2">
        <v>44255</v>
      </c>
      <c r="B48">
        <f t="shared" si="0"/>
        <v>81</v>
      </c>
      <c r="C48" t="s">
        <v>94</v>
      </c>
      <c r="D48" t="s">
        <v>242</v>
      </c>
      <c r="E48" s="7" t="s">
        <v>66</v>
      </c>
      <c r="F48" t="s">
        <v>239</v>
      </c>
      <c r="G48" t="s">
        <v>65</v>
      </c>
      <c r="H48" t="str">
        <f t="shared" si="1"/>
        <v>whr.CreateGame(players["Radical One"][0], players["Mylo Grams"][0], WHResult.Player1Win, 81);</v>
      </c>
      <c r="I48" t="str">
        <f t="shared" si="2"/>
        <v/>
      </c>
      <c r="J48" t="str">
        <f t="shared" si="3"/>
        <v>whr.CreateGame(players["Radical One"][0], players["Mylo Grams"][0], WHResult.Player1Win, 81);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>// MSL Spring Split Qualifier Round 1</v>
      </c>
      <c r="P48" t="str">
        <f t="shared" si="9"/>
        <v xml:space="preserve">players["Radical One"][1]++; players["Mylo Grams"][2]++; </v>
      </c>
      <c r="Q48" t="str">
        <f t="shared" si="10"/>
        <v>players["Radical One"][3] = players["Radical One"][3] + 2;</v>
      </c>
      <c r="R48" t="str">
        <f t="shared" si="11"/>
        <v>players["Mylo Grams"][3] = players["Mylo Grams"][3] + 0;</v>
      </c>
      <c r="S48" t="str">
        <f t="shared" si="12"/>
        <v>players["Radical One"][4] = players["Radical One"][4] + 0;</v>
      </c>
      <c r="T48" t="str">
        <f t="shared" si="13"/>
        <v>players["Mylo Grams"][4] = players["Mylo Grams"][4] + 2;</v>
      </c>
      <c r="U48" t="str">
        <f t="shared" si="14"/>
        <v>// MSL Spring Split Qualifier Round 1</v>
      </c>
    </row>
    <row r="49" spans="1:21" x14ac:dyDescent="0.25">
      <c r="A49" s="2">
        <v>44255</v>
      </c>
      <c r="B49">
        <f t="shared" si="0"/>
        <v>81</v>
      </c>
      <c r="C49" t="s">
        <v>243</v>
      </c>
      <c r="D49" t="s">
        <v>244</v>
      </c>
      <c r="E49" s="7" t="s">
        <v>68</v>
      </c>
      <c r="F49" t="s">
        <v>239</v>
      </c>
      <c r="G49" t="s">
        <v>65</v>
      </c>
      <c r="H49" t="str">
        <f t="shared" si="1"/>
        <v>whr.CreateGame(players["nolbear"][0], players["Teke"][0], WHResult.Player1Win, 81);</v>
      </c>
      <c r="I49" t="str">
        <f t="shared" si="2"/>
        <v>whr.CreateGame(players["nolbear"][0], players["Teke"][0], WHResult.Player2Win, 81);</v>
      </c>
      <c r="J49" t="str">
        <f t="shared" si="3"/>
        <v>whr.CreateGame(players["nolbear"][0], players["Teke"][0], WHResult.Player1Win, 81);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>// MSL Spring Split Qualifier Round 1</v>
      </c>
      <c r="P49" t="str">
        <f t="shared" si="9"/>
        <v xml:space="preserve">players["nolbear"][1]++; players["Teke"][2]++; </v>
      </c>
      <c r="Q49" t="str">
        <f t="shared" si="10"/>
        <v>players["nolbear"][3] = players["nolbear"][3] + 2;</v>
      </c>
      <c r="R49" t="str">
        <f t="shared" si="11"/>
        <v>players["Teke"][3] = players["Teke"][3] + 1;</v>
      </c>
      <c r="S49" t="str">
        <f t="shared" si="12"/>
        <v>players["nolbear"][4] = players["nolbear"][4] + 1;</v>
      </c>
      <c r="T49" t="str">
        <f t="shared" si="13"/>
        <v>players["Teke"][4] = players["Teke"][4] + 2;</v>
      </c>
      <c r="U49" t="str">
        <f t="shared" si="14"/>
        <v>// MSL Spring Split Qualifier Round 1</v>
      </c>
    </row>
    <row r="50" spans="1:21" x14ac:dyDescent="0.25">
      <c r="A50" s="2">
        <v>44256</v>
      </c>
      <c r="B50">
        <f t="shared" si="0"/>
        <v>82</v>
      </c>
      <c r="C50" t="s">
        <v>93</v>
      </c>
      <c r="D50" t="s">
        <v>70</v>
      </c>
      <c r="E50" s="7" t="s">
        <v>66</v>
      </c>
      <c r="F50" t="s">
        <v>239</v>
      </c>
      <c r="G50" t="s">
        <v>65</v>
      </c>
      <c r="H50" t="str">
        <f t="shared" si="1"/>
        <v>whr.CreateGame(players["Pied"][0], players["Agent A"][0], WHResult.Player1Win, 82);</v>
      </c>
      <c r="I50" t="str">
        <f t="shared" si="2"/>
        <v/>
      </c>
      <c r="J50" t="str">
        <f t="shared" si="3"/>
        <v>whr.CreateGame(players["Pied"][0], players["Agent A"][0], WHResult.Player1Win, 82);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>// MSL Spring Split Qualifier Round 1</v>
      </c>
      <c r="P50" t="str">
        <f t="shared" si="9"/>
        <v xml:space="preserve">players["Pied"][1]++; players["Agent A"][2]++; </v>
      </c>
      <c r="Q50" t="str">
        <f t="shared" si="10"/>
        <v>players["Pied"][3] = players["Pied"][3] + 2;</v>
      </c>
      <c r="R50" t="str">
        <f t="shared" si="11"/>
        <v>players["Agent A"][3] = players["Agent A"][3] + 0;</v>
      </c>
      <c r="S50" t="str">
        <f t="shared" si="12"/>
        <v>players["Pied"][4] = players["Pied"][4] + 0;</v>
      </c>
      <c r="T50" t="str">
        <f t="shared" si="13"/>
        <v>players["Agent A"][4] = players["Agent A"][4] + 2;</v>
      </c>
      <c r="U50" t="str">
        <f t="shared" si="14"/>
        <v>// MSL Spring Split Qualifier Round 1</v>
      </c>
    </row>
    <row r="51" spans="1:21" x14ac:dyDescent="0.25">
      <c r="A51" s="2">
        <v>44256</v>
      </c>
      <c r="B51">
        <f t="shared" si="0"/>
        <v>82</v>
      </c>
      <c r="C51" t="s">
        <v>245</v>
      </c>
      <c r="D51" t="s">
        <v>6</v>
      </c>
      <c r="E51" s="7" t="s">
        <v>66</v>
      </c>
      <c r="F51" t="s">
        <v>239</v>
      </c>
      <c r="G51" t="s">
        <v>65</v>
      </c>
      <c r="H51" t="str">
        <f t="shared" si="1"/>
        <v>whr.CreateGame(players["NukeTheWales"][0], players["CDH"][0], WHResult.Player1Win, 82);</v>
      </c>
      <c r="I51" t="str">
        <f t="shared" si="2"/>
        <v/>
      </c>
      <c r="J51" t="str">
        <f t="shared" si="3"/>
        <v>whr.CreateGame(players["NukeTheWales"][0], players["CDH"][0], WHResult.Player1Win, 82);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>// MSL Spring Split Qualifier Round 1</v>
      </c>
      <c r="P51" t="str">
        <f t="shared" si="9"/>
        <v xml:space="preserve">players["NukeTheWales"][1]++; players["CDH"][2]++; </v>
      </c>
      <c r="Q51" t="str">
        <f t="shared" si="10"/>
        <v>players["NukeTheWales"][3] = players["NukeTheWales"][3] + 2;</v>
      </c>
      <c r="R51" t="str">
        <f t="shared" si="11"/>
        <v>players["CDH"][3] = players["CDH"][3] + 0;</v>
      </c>
      <c r="S51" t="str">
        <f t="shared" si="12"/>
        <v>players["NukeTheWales"][4] = players["NukeTheWales"][4] + 0;</v>
      </c>
      <c r="T51" t="str">
        <f t="shared" si="13"/>
        <v>players["CDH"][4] = players["CDH"][4] + 2;</v>
      </c>
      <c r="U51" t="str">
        <f t="shared" si="14"/>
        <v>// MSL Spring Split Qualifier Round 1</v>
      </c>
    </row>
    <row r="52" spans="1:21" x14ac:dyDescent="0.25">
      <c r="A52" s="2">
        <v>44256</v>
      </c>
      <c r="B52">
        <f t="shared" si="0"/>
        <v>82</v>
      </c>
      <c r="C52" t="s">
        <v>79</v>
      </c>
      <c r="D52" t="s">
        <v>6</v>
      </c>
      <c r="E52" s="7" t="s">
        <v>66</v>
      </c>
      <c r="F52" t="s">
        <v>239</v>
      </c>
      <c r="G52" t="s">
        <v>246</v>
      </c>
      <c r="H52" t="str">
        <f t="shared" si="1"/>
        <v>whr.CreateGame(players["XanderG"][0], players["CDH"][0], WHResult.Player1Win, 82);</v>
      </c>
      <c r="I52" t="str">
        <f t="shared" si="2"/>
        <v/>
      </c>
      <c r="J52" t="str">
        <f t="shared" si="3"/>
        <v>whr.CreateGame(players["XanderG"][0], players["CDH"][0], WHResult.Player1Win, 82);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>// MSL Spring Split Qualifier Round 2</v>
      </c>
      <c r="P52" t="str">
        <f t="shared" si="9"/>
        <v xml:space="preserve">players["XanderG"][1]++; players["CDH"][2]++; </v>
      </c>
      <c r="Q52" t="str">
        <f t="shared" si="10"/>
        <v>players["XanderG"][3] = players["XanderG"][3] + 2;</v>
      </c>
      <c r="R52" t="str">
        <f t="shared" si="11"/>
        <v>players["CDH"][3] = players["CDH"][3] + 0;</v>
      </c>
      <c r="S52" t="str">
        <f t="shared" si="12"/>
        <v>players["XanderG"][4] = players["XanderG"][4] + 0;</v>
      </c>
      <c r="T52" t="str">
        <f t="shared" si="13"/>
        <v>players["CDH"][4] = players["CDH"][4] + 2;</v>
      </c>
      <c r="U52" t="str">
        <f t="shared" si="14"/>
        <v>// MSL Spring Split Qualifier Round 2</v>
      </c>
    </row>
    <row r="53" spans="1:21" x14ac:dyDescent="0.25">
      <c r="A53" s="2">
        <v>44257</v>
      </c>
      <c r="B53">
        <f t="shared" si="0"/>
        <v>83</v>
      </c>
      <c r="C53" t="s">
        <v>71</v>
      </c>
      <c r="D53" t="s">
        <v>247</v>
      </c>
      <c r="E53" s="7" t="s">
        <v>66</v>
      </c>
      <c r="F53" t="s">
        <v>239</v>
      </c>
      <c r="G53" t="s">
        <v>65</v>
      </c>
      <c r="H53" t="str">
        <f t="shared" si="1"/>
        <v>whr.CreateGame(players["Slosh"][0], players["Gucky"][0], WHResult.Player1Win, 83);</v>
      </c>
      <c r="I53" t="str">
        <f t="shared" si="2"/>
        <v/>
      </c>
      <c r="J53" t="str">
        <f t="shared" si="3"/>
        <v>whr.CreateGame(players["Slosh"][0], players["Gucky"][0], WHResult.Player1Win, 83);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>// MSL Spring Split Qualifier Round 1</v>
      </c>
      <c r="P53" t="str">
        <f t="shared" si="9"/>
        <v xml:space="preserve">players["Slosh"][1]++; players["Gucky"][2]++; </v>
      </c>
      <c r="Q53" t="str">
        <f t="shared" si="10"/>
        <v>players["Slosh"][3] = players["Slosh"][3] + 2;</v>
      </c>
      <c r="R53" t="str">
        <f t="shared" si="11"/>
        <v>players["Gucky"][3] = players["Gucky"][3] + 0;</v>
      </c>
      <c r="S53" t="str">
        <f t="shared" si="12"/>
        <v>players["Slosh"][4] = players["Slosh"][4] + 0;</v>
      </c>
      <c r="T53" t="str">
        <f t="shared" si="13"/>
        <v>players["Gucky"][4] = players["Gucky"][4] + 2;</v>
      </c>
      <c r="U53" t="str">
        <f t="shared" si="14"/>
        <v>// MSL Spring Split Qualifier Round 1</v>
      </c>
    </row>
    <row r="54" spans="1:21" x14ac:dyDescent="0.25">
      <c r="A54" s="2">
        <v>44257</v>
      </c>
      <c r="B54">
        <f t="shared" si="0"/>
        <v>83</v>
      </c>
      <c r="C54" t="s">
        <v>70</v>
      </c>
      <c r="D54" t="s">
        <v>30</v>
      </c>
      <c r="E54" s="7" t="s">
        <v>68</v>
      </c>
      <c r="F54" t="s">
        <v>239</v>
      </c>
      <c r="G54" t="s">
        <v>246</v>
      </c>
      <c r="H54" t="str">
        <f t="shared" si="1"/>
        <v>whr.CreateGame(players["Agent A"][0], players["Rocci"][0], WHResult.Player1Win, 83);</v>
      </c>
      <c r="I54" t="str">
        <f t="shared" si="2"/>
        <v>whr.CreateGame(players["Agent A"][0], players["Rocci"][0], WHResult.Player2Win, 83);</v>
      </c>
      <c r="J54" t="str">
        <f t="shared" si="3"/>
        <v>whr.CreateGame(players["Agent A"][0], players["Rocci"][0], WHResult.Player1Win, 83);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>// MSL Spring Split Qualifier Round 2</v>
      </c>
      <c r="P54" t="str">
        <f t="shared" si="9"/>
        <v xml:space="preserve">players["Agent A"][1]++; players["Rocci"][2]++; </v>
      </c>
      <c r="Q54" t="str">
        <f t="shared" si="10"/>
        <v>players["Agent A"][3] = players["Agent A"][3] + 2;</v>
      </c>
      <c r="R54" t="str">
        <f t="shared" si="11"/>
        <v>players["Rocci"][3] = players["Rocci"][3] + 1;</v>
      </c>
      <c r="S54" t="str">
        <f t="shared" si="12"/>
        <v>players["Agent A"][4] = players["Agent A"][4] + 1;</v>
      </c>
      <c r="T54" t="str">
        <f t="shared" si="13"/>
        <v>players["Rocci"][4] = players["Rocci"][4] + 2;</v>
      </c>
      <c r="U54" t="str">
        <f t="shared" si="14"/>
        <v>// MSL Spring Split Qualifier Round 2</v>
      </c>
    </row>
    <row r="55" spans="1:21" x14ac:dyDescent="0.25">
      <c r="A55" s="2">
        <v>44257</v>
      </c>
      <c r="B55">
        <f t="shared" si="0"/>
        <v>83</v>
      </c>
      <c r="C55" t="s">
        <v>93</v>
      </c>
      <c r="D55" t="s">
        <v>36</v>
      </c>
      <c r="E55" s="7" t="s">
        <v>66</v>
      </c>
      <c r="F55" t="s">
        <v>239</v>
      </c>
      <c r="G55" t="s">
        <v>246</v>
      </c>
      <c r="H55" t="str">
        <f t="shared" si="1"/>
        <v>whr.CreateGame(players["Pied"][0], players["Luso"][0], WHResult.Player1Win, 83);</v>
      </c>
      <c r="I55" t="str">
        <f t="shared" si="2"/>
        <v/>
      </c>
      <c r="J55" t="str">
        <f t="shared" si="3"/>
        <v>whr.CreateGame(players["Pied"][0], players["Luso"][0], WHResult.Player1Win, 83);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>// MSL Spring Split Qualifier Round 2</v>
      </c>
      <c r="P55" t="str">
        <f t="shared" si="9"/>
        <v xml:space="preserve">players["Pied"][1]++; players["Luso"][2]++; </v>
      </c>
      <c r="Q55" t="str">
        <f t="shared" si="10"/>
        <v>players["Pied"][3] = players["Pied"][3] + 2;</v>
      </c>
      <c r="R55" t="str">
        <f t="shared" si="11"/>
        <v>players["Luso"][3] = players["Luso"][3] + 0;</v>
      </c>
      <c r="S55" t="str">
        <f t="shared" si="12"/>
        <v>players["Pied"][4] = players["Pied"][4] + 0;</v>
      </c>
      <c r="T55" t="str">
        <f t="shared" si="13"/>
        <v>players["Luso"][4] = players["Luso"][4] + 2;</v>
      </c>
      <c r="U55" t="str">
        <f t="shared" si="14"/>
        <v>// MSL Spring Split Qualifier Round 2</v>
      </c>
    </row>
    <row r="56" spans="1:21" x14ac:dyDescent="0.25">
      <c r="A56" s="2">
        <v>44258</v>
      </c>
      <c r="B56">
        <f t="shared" si="0"/>
        <v>84</v>
      </c>
      <c r="C56" t="s">
        <v>243</v>
      </c>
      <c r="D56" t="s">
        <v>71</v>
      </c>
      <c r="E56" s="7" t="s">
        <v>68</v>
      </c>
      <c r="F56" t="s">
        <v>239</v>
      </c>
      <c r="G56" t="s">
        <v>246</v>
      </c>
      <c r="H56" t="str">
        <f t="shared" si="1"/>
        <v>whr.CreateGame(players["nolbear"][0], players["Slosh"][0], WHResult.Player1Win, 84);</v>
      </c>
      <c r="I56" t="str">
        <f t="shared" si="2"/>
        <v>whr.CreateGame(players["nolbear"][0], players["Slosh"][0], WHResult.Player2Win, 84);</v>
      </c>
      <c r="J56" t="str">
        <f t="shared" si="3"/>
        <v>whr.CreateGame(players["nolbear"][0], players["Slosh"][0], WHResult.Player1Win, 84);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>// MSL Spring Split Qualifier Round 2</v>
      </c>
      <c r="P56" t="str">
        <f t="shared" si="9"/>
        <v xml:space="preserve">players["nolbear"][1]++; players["Slosh"][2]++; </v>
      </c>
      <c r="Q56" t="str">
        <f t="shared" si="10"/>
        <v>players["nolbear"][3] = players["nolbear"][3] + 2;</v>
      </c>
      <c r="R56" t="str">
        <f t="shared" si="11"/>
        <v>players["Slosh"][3] = players["Slosh"][3] + 1;</v>
      </c>
      <c r="S56" t="str">
        <f t="shared" si="12"/>
        <v>players["nolbear"][4] = players["nolbear"][4] + 1;</v>
      </c>
      <c r="T56" t="str">
        <f t="shared" si="13"/>
        <v>players["Slosh"][4] = players["Slosh"][4] + 2;</v>
      </c>
      <c r="U56" t="str">
        <f t="shared" si="14"/>
        <v>// MSL Spring Split Qualifier Round 2</v>
      </c>
    </row>
    <row r="57" spans="1:21" x14ac:dyDescent="0.25">
      <c r="A57" s="2">
        <v>44258</v>
      </c>
      <c r="B57">
        <f t="shared" si="0"/>
        <v>84</v>
      </c>
      <c r="C57" t="s">
        <v>94</v>
      </c>
      <c r="D57" t="s">
        <v>240</v>
      </c>
      <c r="E57" s="7" t="s">
        <v>68</v>
      </c>
      <c r="F57" t="s">
        <v>239</v>
      </c>
      <c r="G57" t="s">
        <v>246</v>
      </c>
      <c r="H57" t="str">
        <f t="shared" si="1"/>
        <v>whr.CreateGame(players["Radical One"][0], players["banana_steals"][0], WHResult.Player1Win, 84);</v>
      </c>
      <c r="I57" t="str">
        <f t="shared" si="2"/>
        <v>whr.CreateGame(players["Radical One"][0], players["banana_steals"][0], WHResult.Player2Win, 84);</v>
      </c>
      <c r="J57" t="str">
        <f t="shared" si="3"/>
        <v>whr.CreateGame(players["Radical One"][0], players["banana_steals"][0], WHResult.Player1Win, 84);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>// MSL Spring Split Qualifier Round 2</v>
      </c>
      <c r="P57" t="str">
        <f t="shared" si="9"/>
        <v xml:space="preserve">players["Radical One"][1]++; players["banana_steals"][2]++; </v>
      </c>
      <c r="Q57" t="str">
        <f t="shared" si="10"/>
        <v>players["Radical One"][3] = players["Radical One"][3] + 2;</v>
      </c>
      <c r="R57" t="str">
        <f t="shared" si="11"/>
        <v>players["banana_steals"][3] = players["banana_steals"][3] + 1;</v>
      </c>
      <c r="S57" t="str">
        <f t="shared" si="12"/>
        <v>players["Radical One"][4] = players["Radical One"][4] + 1;</v>
      </c>
      <c r="T57" t="str">
        <f t="shared" si="13"/>
        <v>players["banana_steals"][4] = players["banana_steals"][4] + 2;</v>
      </c>
      <c r="U57" t="str">
        <f t="shared" si="14"/>
        <v>// MSL Spring Split Qualifier Round 2</v>
      </c>
    </row>
    <row r="58" spans="1:21" x14ac:dyDescent="0.25">
      <c r="A58" s="2">
        <v>44258</v>
      </c>
      <c r="B58">
        <f t="shared" si="0"/>
        <v>84</v>
      </c>
      <c r="C58" t="s">
        <v>247</v>
      </c>
      <c r="D58" t="s">
        <v>244</v>
      </c>
      <c r="E58" s="7" t="s">
        <v>68</v>
      </c>
      <c r="F58" t="s">
        <v>239</v>
      </c>
      <c r="G58" t="s">
        <v>246</v>
      </c>
      <c r="H58" t="str">
        <f t="shared" si="1"/>
        <v>whr.CreateGame(players["Gucky"][0], players["Teke"][0], WHResult.Player1Win, 84);</v>
      </c>
      <c r="I58" t="str">
        <f t="shared" si="2"/>
        <v>whr.CreateGame(players["Gucky"][0], players["Teke"][0], WHResult.Player2Win, 84);</v>
      </c>
      <c r="J58" t="str">
        <f t="shared" si="3"/>
        <v>whr.CreateGame(players["Gucky"][0], players["Teke"][0], WHResult.Player1Win, 84);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>// MSL Spring Split Qualifier Round 2</v>
      </c>
      <c r="P58" t="str">
        <f t="shared" si="9"/>
        <v xml:space="preserve">players["Gucky"][1]++; players["Teke"][2]++; </v>
      </c>
      <c r="Q58" t="str">
        <f t="shared" si="10"/>
        <v>players["Gucky"][3] = players["Gucky"][3] + 2;</v>
      </c>
      <c r="R58" t="str">
        <f t="shared" si="11"/>
        <v>players["Teke"][3] = players["Teke"][3] + 1;</v>
      </c>
      <c r="S58" t="str">
        <f t="shared" si="12"/>
        <v>players["Gucky"][4] = players["Gucky"][4] + 1;</v>
      </c>
      <c r="T58" t="str">
        <f t="shared" si="13"/>
        <v>players["Teke"][4] = players["Teke"][4] + 2;</v>
      </c>
      <c r="U58" t="str">
        <f t="shared" si="14"/>
        <v>// MSL Spring Split Qualifier Round 2</v>
      </c>
    </row>
    <row r="59" spans="1:21" x14ac:dyDescent="0.25">
      <c r="A59" s="2">
        <v>44258</v>
      </c>
      <c r="B59">
        <f t="shared" si="0"/>
        <v>84</v>
      </c>
      <c r="C59" t="s">
        <v>79</v>
      </c>
      <c r="D59" t="s">
        <v>36</v>
      </c>
      <c r="E59" s="7" t="s">
        <v>68</v>
      </c>
      <c r="F59" t="s">
        <v>239</v>
      </c>
      <c r="G59" t="s">
        <v>259</v>
      </c>
      <c r="H59" t="str">
        <f t="shared" si="1"/>
        <v>whr.CreateGame(players["XanderG"][0], players["Luso"][0], WHResult.Player1Win, 84);</v>
      </c>
      <c r="I59" t="str">
        <f t="shared" si="2"/>
        <v>whr.CreateGame(players["XanderG"][0], players["Luso"][0], WHResult.Player2Win, 84);</v>
      </c>
      <c r="J59" t="str">
        <f t="shared" si="3"/>
        <v>whr.CreateGame(players["XanderG"][0], players["Luso"][0], WHResult.Player1Win, 84);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>// MSL Spring Split Qualifier Round 3</v>
      </c>
      <c r="P59" t="str">
        <f t="shared" si="9"/>
        <v xml:space="preserve">players["XanderG"][1]++; players["Luso"][2]++; </v>
      </c>
      <c r="Q59" t="str">
        <f t="shared" si="10"/>
        <v>players["XanderG"][3] = players["XanderG"][3] + 2;</v>
      </c>
      <c r="R59" t="str">
        <f t="shared" si="11"/>
        <v>players["Luso"][3] = players["Luso"][3] + 1;</v>
      </c>
      <c r="S59" t="str">
        <f t="shared" si="12"/>
        <v>players["XanderG"][4] = players["XanderG"][4] + 1;</v>
      </c>
      <c r="T59" t="str">
        <f t="shared" si="13"/>
        <v>players["Luso"][4] = players["Luso"][4] + 2;</v>
      </c>
      <c r="U59" t="str">
        <f t="shared" si="14"/>
        <v>// MSL Spring Split Qualifier Round 3</v>
      </c>
    </row>
    <row r="60" spans="1:21" x14ac:dyDescent="0.25">
      <c r="A60" s="2">
        <v>44258</v>
      </c>
      <c r="B60">
        <f t="shared" si="0"/>
        <v>84</v>
      </c>
      <c r="C60" t="s">
        <v>245</v>
      </c>
      <c r="D60" t="s">
        <v>21</v>
      </c>
      <c r="E60" s="7" t="s">
        <v>66</v>
      </c>
      <c r="F60" t="s">
        <v>239</v>
      </c>
      <c r="G60" t="s">
        <v>246</v>
      </c>
      <c r="H60" t="str">
        <f t="shared" si="1"/>
        <v>whr.CreateGame(players["NukeTheWales"][0], players["ImSpiker"][0], WHResult.Player1Win, 84);</v>
      </c>
      <c r="I60" t="str">
        <f t="shared" si="2"/>
        <v/>
      </c>
      <c r="J60" t="str">
        <f t="shared" si="3"/>
        <v>whr.CreateGame(players["NukeTheWales"][0], players["ImSpiker"][0], WHResult.Player1Win, 84);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>// MSL Spring Split Qualifier Round 2</v>
      </c>
      <c r="P60" t="str">
        <f t="shared" si="9"/>
        <v xml:space="preserve">players["NukeTheWales"][1]++; players["ImSpiker"][2]++; </v>
      </c>
      <c r="Q60" t="str">
        <f t="shared" si="10"/>
        <v>players["NukeTheWales"][3] = players["NukeTheWales"][3] + 2;</v>
      </c>
      <c r="R60" t="str">
        <f t="shared" si="11"/>
        <v>players["ImSpiker"][3] = players["ImSpiker"][3] + 0;</v>
      </c>
      <c r="S60" t="str">
        <f t="shared" si="12"/>
        <v>players["NukeTheWales"][4] = players["NukeTheWales"][4] + 0;</v>
      </c>
      <c r="T60" t="str">
        <f t="shared" si="13"/>
        <v>players["ImSpiker"][4] = players["ImSpiker"][4] + 2;</v>
      </c>
      <c r="U60" t="str">
        <f t="shared" si="14"/>
        <v>// MSL Spring Split Qualifier Round 2</v>
      </c>
    </row>
    <row r="61" spans="1:21" x14ac:dyDescent="0.25">
      <c r="A61" s="2">
        <v>44260</v>
      </c>
      <c r="B61">
        <f t="shared" si="0"/>
        <v>86</v>
      </c>
      <c r="C61" t="s">
        <v>241</v>
      </c>
      <c r="D61" t="s">
        <v>242</v>
      </c>
      <c r="E61" s="7" t="s">
        <v>68</v>
      </c>
      <c r="F61" t="s">
        <v>239</v>
      </c>
      <c r="G61" t="s">
        <v>246</v>
      </c>
      <c r="H61" t="str">
        <f t="shared" si="1"/>
        <v>whr.CreateGame(players["RolePlayingGrandma"][0], players["Mylo Grams"][0], WHResult.Player1Win, 86);</v>
      </c>
      <c r="I61" t="str">
        <f t="shared" si="2"/>
        <v>whr.CreateGame(players["RolePlayingGrandma"][0], players["Mylo Grams"][0], WHResult.Player2Win, 86);</v>
      </c>
      <c r="J61" t="str">
        <f t="shared" si="3"/>
        <v>whr.CreateGame(players["RolePlayingGrandma"][0], players["Mylo Grams"][0], WHResult.Player1Win, 86);</v>
      </c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t="str">
        <f t="shared" si="8"/>
        <v>// MSL Spring Split Qualifier Round 2</v>
      </c>
      <c r="P61" t="str">
        <f t="shared" si="9"/>
        <v xml:space="preserve">players["RolePlayingGrandma"][1]++; players["Mylo Grams"][2]++; </v>
      </c>
      <c r="Q61" t="str">
        <f t="shared" si="10"/>
        <v>players["RolePlayingGrandma"][3] = players["RolePlayingGrandma"][3] + 2;</v>
      </c>
      <c r="R61" t="str">
        <f t="shared" si="11"/>
        <v>players["Mylo Grams"][3] = players["Mylo Grams"][3] + 1;</v>
      </c>
      <c r="S61" t="str">
        <f t="shared" si="12"/>
        <v>players["RolePlayingGrandma"][4] = players["RolePlayingGrandma"][4] + 1;</v>
      </c>
      <c r="T61" t="str">
        <f t="shared" si="13"/>
        <v>players["Mylo Grams"][4] = players["Mylo Grams"][4] + 2;</v>
      </c>
      <c r="U61" t="str">
        <f t="shared" si="14"/>
        <v>// MSL Spring Split Qualifier Round 2</v>
      </c>
    </row>
    <row r="62" spans="1:21" x14ac:dyDescent="0.25">
      <c r="A62" s="2">
        <v>44260</v>
      </c>
      <c r="B62">
        <f t="shared" si="0"/>
        <v>86</v>
      </c>
      <c r="C62" t="s">
        <v>71</v>
      </c>
      <c r="D62" t="s">
        <v>241</v>
      </c>
      <c r="E62" s="7" t="s">
        <v>66</v>
      </c>
      <c r="F62" t="s">
        <v>239</v>
      </c>
      <c r="G62" t="s">
        <v>259</v>
      </c>
      <c r="H62" t="str">
        <f t="shared" si="1"/>
        <v>whr.CreateGame(players["Slosh"][0], players["RolePlayingGrandma"][0], WHResult.Player1Win, 86);</v>
      </c>
      <c r="I62" t="str">
        <f t="shared" si="2"/>
        <v/>
      </c>
      <c r="J62" t="str">
        <f t="shared" si="3"/>
        <v>whr.CreateGame(players["Slosh"][0], players["RolePlayingGrandma"][0], WHResult.Player1Win, 86);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>// MSL Spring Split Qualifier Round 3</v>
      </c>
      <c r="P62" t="str">
        <f t="shared" si="9"/>
        <v xml:space="preserve">players["Slosh"][1]++; players["RolePlayingGrandma"][2]++; </v>
      </c>
      <c r="Q62" t="str">
        <f t="shared" si="10"/>
        <v>players["Slosh"][3] = players["Slosh"][3] + 2;</v>
      </c>
      <c r="R62" t="str">
        <f t="shared" si="11"/>
        <v>players["RolePlayingGrandma"][3] = players["RolePlayingGrandma"][3] + 0;</v>
      </c>
      <c r="S62" t="str">
        <f t="shared" si="12"/>
        <v>players["Slosh"][4] = players["Slosh"][4] + 0;</v>
      </c>
      <c r="T62" t="str">
        <f t="shared" si="13"/>
        <v>players["RolePlayingGrandma"][4] = players["RolePlayingGrandma"][4] + 2;</v>
      </c>
      <c r="U62" t="str">
        <f t="shared" si="14"/>
        <v>// MSL Spring Split Qualifier Round 3</v>
      </c>
    </row>
    <row r="63" spans="1:21" x14ac:dyDescent="0.25">
      <c r="A63" s="2">
        <v>44260</v>
      </c>
      <c r="B63">
        <f t="shared" si="0"/>
        <v>86</v>
      </c>
      <c r="C63" t="s">
        <v>240</v>
      </c>
      <c r="D63" t="s">
        <v>247</v>
      </c>
      <c r="E63" s="7" t="s">
        <v>66</v>
      </c>
      <c r="F63" t="s">
        <v>239</v>
      </c>
      <c r="G63" t="s">
        <v>259</v>
      </c>
      <c r="H63" t="str">
        <f t="shared" si="1"/>
        <v>whr.CreateGame(players["banana_steals"][0], players["Gucky"][0], WHResult.Player1Win, 86);</v>
      </c>
      <c r="I63" t="str">
        <f t="shared" si="2"/>
        <v/>
      </c>
      <c r="J63" t="str">
        <f t="shared" si="3"/>
        <v>whr.CreateGame(players["banana_steals"][0], players["Gucky"][0], WHResult.Player1Win, 86);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>// MSL Spring Split Qualifier Round 3</v>
      </c>
      <c r="P63" t="str">
        <f t="shared" si="9"/>
        <v xml:space="preserve">players["banana_steals"][1]++; players["Gucky"][2]++; </v>
      </c>
      <c r="Q63" t="str">
        <f t="shared" si="10"/>
        <v>players["banana_steals"][3] = players["banana_steals"][3] + 2;</v>
      </c>
      <c r="R63" t="str">
        <f t="shared" si="11"/>
        <v>players["Gucky"][3] = players["Gucky"][3] + 0;</v>
      </c>
      <c r="S63" t="str">
        <f t="shared" si="12"/>
        <v>players["banana_steals"][4] = players["banana_steals"][4] + 0;</v>
      </c>
      <c r="T63" t="str">
        <f t="shared" si="13"/>
        <v>players["Gucky"][4] = players["Gucky"][4] + 2;</v>
      </c>
      <c r="U63" t="str">
        <f t="shared" si="14"/>
        <v>// MSL Spring Split Qualifier Round 3</v>
      </c>
    </row>
    <row r="64" spans="1:21" x14ac:dyDescent="0.25">
      <c r="A64" s="2">
        <v>44260</v>
      </c>
      <c r="B64">
        <f t="shared" si="0"/>
        <v>86</v>
      </c>
      <c r="C64" t="s">
        <v>70</v>
      </c>
      <c r="D64" t="s">
        <v>21</v>
      </c>
      <c r="E64" s="7" t="s">
        <v>66</v>
      </c>
      <c r="F64" t="s">
        <v>239</v>
      </c>
      <c r="G64" t="s">
        <v>259</v>
      </c>
      <c r="H64" t="str">
        <f t="shared" si="1"/>
        <v>whr.CreateGame(players["Agent A"][0], players["ImSpiker"][0], WHResult.Player1Win, 86);</v>
      </c>
      <c r="I64" t="str">
        <f t="shared" si="2"/>
        <v/>
      </c>
      <c r="J64" t="str">
        <f t="shared" si="3"/>
        <v>whr.CreateGame(players["Agent A"][0], players["ImSpiker"][0], WHResult.Player1Win, 86);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>// MSL Spring Split Qualifier Round 3</v>
      </c>
      <c r="P64" t="str">
        <f t="shared" si="9"/>
        <v xml:space="preserve">players["Agent A"][1]++; players["ImSpiker"][2]++; </v>
      </c>
      <c r="Q64" t="str">
        <f t="shared" si="10"/>
        <v>players["Agent A"][3] = players["Agent A"][3] + 2;</v>
      </c>
      <c r="R64" t="str">
        <f t="shared" si="11"/>
        <v>players["ImSpiker"][3] = players["ImSpiker"][3] + 0;</v>
      </c>
      <c r="S64" t="str">
        <f t="shared" si="12"/>
        <v>players["Agent A"][4] = players["Agent A"][4] + 0;</v>
      </c>
      <c r="T64" t="str">
        <f t="shared" si="13"/>
        <v>players["ImSpiker"][4] = players["ImSpiker"][4] + 2;</v>
      </c>
      <c r="U64" t="str">
        <f t="shared" si="14"/>
        <v>// MSL Spring Split Qualifier Round 3</v>
      </c>
    </row>
    <row r="65" spans="1:21" x14ac:dyDescent="0.25">
      <c r="A65" s="2">
        <v>44261</v>
      </c>
      <c r="B65">
        <f t="shared" si="0"/>
        <v>87</v>
      </c>
      <c r="C65" t="s">
        <v>36</v>
      </c>
      <c r="D65" t="s">
        <v>247</v>
      </c>
      <c r="E65" s="7" t="s">
        <v>41</v>
      </c>
      <c r="F65" t="s">
        <v>273</v>
      </c>
      <c r="G65" t="s">
        <v>274</v>
      </c>
      <c r="H65" t="str">
        <f t="shared" si="1"/>
        <v>whr.CreateGame(players["Luso"][0], players["Gucky"][0], WHResult.Player1Win, 87);</v>
      </c>
      <c r="I65" t="str">
        <f t="shared" si="2"/>
        <v/>
      </c>
      <c r="J65" t="str">
        <f t="shared" si="3"/>
        <v>whr.CreateGame(players["Luso"][0], players["Gucky"][0], WHResult.Player1Win, 87);</v>
      </c>
      <c r="K65" t="str">
        <f t="shared" si="4"/>
        <v/>
      </c>
      <c r="L65" t="str">
        <f t="shared" si="5"/>
        <v>whr.CreateGame(players["Luso"][0], players["Gucky"][0], WHResult.Player1Win, 87);</v>
      </c>
      <c r="M65" t="str">
        <f t="shared" si="6"/>
        <v/>
      </c>
      <c r="N65" t="str">
        <f t="shared" si="7"/>
        <v/>
      </c>
      <c r="O65" t="str">
        <f t="shared" si="8"/>
        <v>// MSL Spring Split '21 Week 1</v>
      </c>
      <c r="P65" t="str">
        <f t="shared" si="9"/>
        <v xml:space="preserve">players["Luso"][1]++; players["Gucky"][2]++; </v>
      </c>
      <c r="Q65" t="str">
        <f t="shared" si="10"/>
        <v>players["Luso"][3] = players["Luso"][3] + 3;</v>
      </c>
      <c r="R65" t="str">
        <f t="shared" si="11"/>
        <v>players["Gucky"][3] = players["Gucky"][3] + 0;</v>
      </c>
      <c r="S65" t="str">
        <f t="shared" si="12"/>
        <v>players["Luso"][4] = players["Luso"][4] + 0;</v>
      </c>
      <c r="T65" t="str">
        <f t="shared" si="13"/>
        <v>players["Gucky"][4] = players["Gucky"][4] + 3;</v>
      </c>
      <c r="U65" t="str">
        <f t="shared" si="14"/>
        <v>// MSL Spring Split '21 Week 1</v>
      </c>
    </row>
    <row r="66" spans="1:21" x14ac:dyDescent="0.25">
      <c r="A66" s="2">
        <v>44261</v>
      </c>
      <c r="B66">
        <f t="shared" si="0"/>
        <v>87</v>
      </c>
      <c r="C66" t="s">
        <v>79</v>
      </c>
      <c r="D66" t="s">
        <v>71</v>
      </c>
      <c r="E66" s="7" t="s">
        <v>43</v>
      </c>
      <c r="F66" t="s">
        <v>273</v>
      </c>
      <c r="G66" t="s">
        <v>274</v>
      </c>
      <c r="H66" t="str">
        <f t="shared" si="1"/>
        <v>whr.CreateGame(players["XanderG"][0], players["Slosh"][0], WHResult.Player1Win, 87);</v>
      </c>
      <c r="I66" t="str">
        <f t="shared" si="2"/>
        <v>whr.CreateGame(players["XanderG"][0], players["Slosh"][0], WHResult.Player2Win, 87);</v>
      </c>
      <c r="J66" t="str">
        <f t="shared" si="3"/>
        <v>whr.CreateGame(players["XanderG"][0], players["Slosh"][0], WHResult.Player1Win, 87);</v>
      </c>
      <c r="K66" t="str">
        <f t="shared" si="4"/>
        <v>whr.CreateGame(players["XanderG"][0], players["Slosh"][0], WHResult.Player2Win, 87);</v>
      </c>
      <c r="L66" t="str">
        <f t="shared" si="5"/>
        <v>whr.CreateGame(players["XanderG"][0], players["Slosh"][0], WHResult.Player1Win, 87);</v>
      </c>
      <c r="M66" t="str">
        <f t="shared" si="6"/>
        <v/>
      </c>
      <c r="N66" t="str">
        <f t="shared" si="7"/>
        <v/>
      </c>
      <c r="O66" t="str">
        <f t="shared" si="8"/>
        <v>// MSL Spring Split '21 Week 1</v>
      </c>
      <c r="P66" t="str">
        <f t="shared" si="9"/>
        <v xml:space="preserve">players["XanderG"][1]++; players["Slosh"][2]++; </v>
      </c>
      <c r="Q66" t="str">
        <f t="shared" si="10"/>
        <v>players["XanderG"][3] = players["XanderG"][3] + 3;</v>
      </c>
      <c r="R66" t="str">
        <f t="shared" si="11"/>
        <v>players["Slosh"][3] = players["Slosh"][3] + 2;</v>
      </c>
      <c r="S66" t="str">
        <f t="shared" si="12"/>
        <v>players["XanderG"][4] = players["XanderG"][4] + 2;</v>
      </c>
      <c r="T66" t="str">
        <f t="shared" si="13"/>
        <v>players["Slosh"][4] = players["Slosh"][4] + 3;</v>
      </c>
      <c r="U66" t="str">
        <f t="shared" si="14"/>
        <v>// MSL Spring Split '21 Week 1</v>
      </c>
    </row>
    <row r="67" spans="1:21" x14ac:dyDescent="0.25">
      <c r="A67" s="2">
        <v>44261</v>
      </c>
      <c r="B67">
        <f t="shared" si="0"/>
        <v>87</v>
      </c>
      <c r="C67" t="s">
        <v>241</v>
      </c>
      <c r="D67" t="s">
        <v>30</v>
      </c>
      <c r="E67" s="7" t="s">
        <v>41</v>
      </c>
      <c r="F67" t="s">
        <v>273</v>
      </c>
      <c r="G67" t="s">
        <v>274</v>
      </c>
      <c r="H67" t="str">
        <f t="shared" si="1"/>
        <v>whr.CreateGame(players["RolePlayingGrandma"][0], players["Rocci"][0], WHResult.Player1Win, 87);</v>
      </c>
      <c r="I67" t="str">
        <f t="shared" si="2"/>
        <v/>
      </c>
      <c r="J67" t="str">
        <f t="shared" si="3"/>
        <v>whr.CreateGame(players["RolePlayingGrandma"][0], players["Rocci"][0], WHResult.Player1Win, 87);</v>
      </c>
      <c r="K67" t="str">
        <f t="shared" si="4"/>
        <v/>
      </c>
      <c r="L67" t="str">
        <f t="shared" si="5"/>
        <v>whr.CreateGame(players["RolePlayingGrandma"][0], players["Rocci"][0], WHResult.Player1Win, 87);</v>
      </c>
      <c r="M67" t="str">
        <f t="shared" si="6"/>
        <v/>
      </c>
      <c r="N67" t="str">
        <f t="shared" si="7"/>
        <v/>
      </c>
      <c r="O67" t="str">
        <f t="shared" si="8"/>
        <v>// MSL Spring Split '21 Week 1</v>
      </c>
      <c r="P67" t="str">
        <f t="shared" si="9"/>
        <v xml:space="preserve">players["RolePlayingGrandma"][1]++; players["Rocci"][2]++; </v>
      </c>
      <c r="Q67" t="str">
        <f t="shared" si="10"/>
        <v>players["RolePlayingGrandma"][3] = players["RolePlayingGrandma"][3] + 3;</v>
      </c>
      <c r="R67" t="str">
        <f t="shared" si="11"/>
        <v>players["Rocci"][3] = players["Rocci"][3] + 0;</v>
      </c>
      <c r="S67" t="str">
        <f t="shared" si="12"/>
        <v>players["RolePlayingGrandma"][4] = players["RolePlayingGrandma"][4] + 0;</v>
      </c>
      <c r="T67" t="str">
        <f t="shared" si="13"/>
        <v>players["Rocci"][4] = players["Rocci"][4] + 3;</v>
      </c>
      <c r="U67" t="str">
        <f t="shared" si="14"/>
        <v>// MSL Spring Split '21 Week 1</v>
      </c>
    </row>
    <row r="68" spans="1:21" x14ac:dyDescent="0.25">
      <c r="A68" s="2">
        <v>44261</v>
      </c>
      <c r="B68">
        <f t="shared" si="0"/>
        <v>87</v>
      </c>
      <c r="C68" t="s">
        <v>21</v>
      </c>
      <c r="D68" t="s">
        <v>244</v>
      </c>
      <c r="E68" s="7" t="s">
        <v>41</v>
      </c>
      <c r="F68" t="s">
        <v>273</v>
      </c>
      <c r="G68" t="s">
        <v>274</v>
      </c>
      <c r="H68" t="str">
        <f t="shared" si="1"/>
        <v>whr.CreateGame(players["ImSpiker"][0], players["Teke"][0], WHResult.Player1Win, 87);</v>
      </c>
      <c r="I68" t="str">
        <f t="shared" si="2"/>
        <v/>
      </c>
      <c r="J68" t="str">
        <f t="shared" si="3"/>
        <v>whr.CreateGame(players["ImSpiker"][0], players["Teke"][0], WHResult.Player1Win, 87);</v>
      </c>
      <c r="K68" t="str">
        <f t="shared" si="4"/>
        <v/>
      </c>
      <c r="L68" t="str">
        <f t="shared" si="5"/>
        <v>whr.CreateGame(players["ImSpiker"][0], players["Teke"][0], WHResult.Player1Win, 87);</v>
      </c>
      <c r="M68" t="str">
        <f t="shared" si="6"/>
        <v/>
      </c>
      <c r="N68" t="str">
        <f t="shared" si="7"/>
        <v/>
      </c>
      <c r="O68" t="str">
        <f t="shared" si="8"/>
        <v>// MSL Spring Split '21 Week 1</v>
      </c>
      <c r="P68" t="str">
        <f t="shared" si="9"/>
        <v xml:space="preserve">players["ImSpiker"][1]++; players["Teke"][2]++; </v>
      </c>
      <c r="Q68" t="str">
        <f t="shared" si="10"/>
        <v>players["ImSpiker"][3] = players["ImSpiker"][3] + 3;</v>
      </c>
      <c r="R68" t="str">
        <f t="shared" si="11"/>
        <v>players["Teke"][3] = players["Teke"][3] + 0;</v>
      </c>
      <c r="S68" t="str">
        <f t="shared" si="12"/>
        <v>players["ImSpiker"][4] = players["ImSpiker"][4] + 0;</v>
      </c>
      <c r="T68" t="str">
        <f t="shared" si="13"/>
        <v>players["Teke"][4] = players["Teke"][4] + 3;</v>
      </c>
      <c r="U68" t="str">
        <f t="shared" si="14"/>
        <v>// MSL Spring Split '21 Week 1</v>
      </c>
    </row>
    <row r="69" spans="1:21" x14ac:dyDescent="0.25">
      <c r="A69" s="2">
        <v>44262</v>
      </c>
      <c r="B69">
        <f t="shared" si="0"/>
        <v>88</v>
      </c>
      <c r="C69" t="s">
        <v>242</v>
      </c>
      <c r="D69" t="s">
        <v>6</v>
      </c>
      <c r="E69" s="7" t="s">
        <v>44</v>
      </c>
      <c r="F69" t="s">
        <v>273</v>
      </c>
      <c r="G69" t="s">
        <v>274</v>
      </c>
      <c r="H69" t="str">
        <f t="shared" si="1"/>
        <v>whr.CreateGame(players["Mylo Grams"][0], players["CDH"][0], WHResult.Player1Win, 88);</v>
      </c>
      <c r="I69" t="str">
        <f t="shared" si="2"/>
        <v>whr.CreateGame(players["Mylo Grams"][0], players["CDH"][0], WHResult.Player2Win, 88);</v>
      </c>
      <c r="J69" t="str">
        <f t="shared" si="3"/>
        <v>whr.CreateGame(players["Mylo Grams"][0], players["CDH"][0], WHResult.Player1Win, 88);</v>
      </c>
      <c r="K69" t="str">
        <f t="shared" si="4"/>
        <v/>
      </c>
      <c r="L69" t="str">
        <f t="shared" si="5"/>
        <v>whr.CreateGame(players["Mylo Grams"][0], players["CDH"][0], WHResult.Player1Win, 88);</v>
      </c>
      <c r="M69" t="str">
        <f t="shared" si="6"/>
        <v/>
      </c>
      <c r="N69" t="str">
        <f t="shared" si="7"/>
        <v/>
      </c>
      <c r="O69" t="str">
        <f t="shared" si="8"/>
        <v>// MSL Spring Split '21 Week 1</v>
      </c>
      <c r="P69" t="str">
        <f t="shared" si="9"/>
        <v xml:space="preserve">players["Mylo Grams"][1]++; players["CDH"][2]++; </v>
      </c>
      <c r="Q69" t="str">
        <f t="shared" si="10"/>
        <v>players["Mylo Grams"][3] = players["Mylo Grams"][3] + 3;</v>
      </c>
      <c r="R69" t="str">
        <f t="shared" si="11"/>
        <v>players["CDH"][3] = players["CDH"][3] + 1;</v>
      </c>
      <c r="S69" t="str">
        <f t="shared" si="12"/>
        <v>players["Mylo Grams"][4] = players["Mylo Grams"][4] + 1;</v>
      </c>
      <c r="T69" t="str">
        <f t="shared" si="13"/>
        <v>players["CDH"][4] = players["CDH"][4] + 3;</v>
      </c>
      <c r="U69" t="str">
        <f t="shared" si="14"/>
        <v>// MSL Spring Split '21 Week 1</v>
      </c>
    </row>
    <row r="70" spans="1:21" x14ac:dyDescent="0.25">
      <c r="A70" s="2">
        <v>44262</v>
      </c>
      <c r="B70">
        <f t="shared" si="0"/>
        <v>88</v>
      </c>
      <c r="C70" t="s">
        <v>241</v>
      </c>
      <c r="D70" t="s">
        <v>242</v>
      </c>
      <c r="E70" s="7" t="s">
        <v>44</v>
      </c>
      <c r="F70" t="s">
        <v>273</v>
      </c>
      <c r="G70" t="s">
        <v>280</v>
      </c>
      <c r="H70" t="str">
        <f t="shared" si="1"/>
        <v>whr.CreateGame(players["RolePlayingGrandma"][0], players["Mylo Grams"][0], WHResult.Player1Win, 88);</v>
      </c>
      <c r="I70" t="str">
        <f t="shared" si="2"/>
        <v>whr.CreateGame(players["RolePlayingGrandma"][0], players["Mylo Grams"][0], WHResult.Player2Win, 88);</v>
      </c>
      <c r="J70" t="str">
        <f t="shared" si="3"/>
        <v>whr.CreateGame(players["RolePlayingGrandma"][0], players["Mylo Grams"][0], WHResult.Player1Win, 88);</v>
      </c>
      <c r="K70" t="str">
        <f t="shared" si="4"/>
        <v/>
      </c>
      <c r="L70" t="str">
        <f t="shared" si="5"/>
        <v>whr.CreateGame(players["RolePlayingGrandma"][0], players["Mylo Grams"][0], WHResult.Player1Win, 88);</v>
      </c>
      <c r="M70" t="str">
        <f t="shared" si="6"/>
        <v/>
      </c>
      <c r="N70" t="str">
        <f t="shared" si="7"/>
        <v/>
      </c>
      <c r="O70" t="str">
        <f t="shared" si="8"/>
        <v>// MSL Spring Split '21 Week 2</v>
      </c>
      <c r="P70" t="str">
        <f t="shared" si="9"/>
        <v xml:space="preserve">players["RolePlayingGrandma"][1]++; players["Mylo Grams"][2]++; </v>
      </c>
      <c r="Q70" t="str">
        <f t="shared" si="10"/>
        <v>players["RolePlayingGrandma"][3] = players["RolePlayingGrandma"][3] + 3;</v>
      </c>
      <c r="R70" t="str">
        <f t="shared" si="11"/>
        <v>players["Mylo Grams"][3] = players["Mylo Grams"][3] + 1;</v>
      </c>
      <c r="S70" t="str">
        <f t="shared" si="12"/>
        <v>players["RolePlayingGrandma"][4] = players["RolePlayingGrandma"][4] + 1;</v>
      </c>
      <c r="T70" t="str">
        <f t="shared" si="13"/>
        <v>players["Mylo Grams"][4] = players["Mylo Grams"][4] + 3;</v>
      </c>
      <c r="U70" t="str">
        <f t="shared" si="14"/>
        <v>// MSL Spring Split '21 Week 2</v>
      </c>
    </row>
    <row r="71" spans="1:21" x14ac:dyDescent="0.25">
      <c r="A71" s="2">
        <v>44262</v>
      </c>
      <c r="B71">
        <f t="shared" si="0"/>
        <v>88</v>
      </c>
      <c r="C71" t="s">
        <v>240</v>
      </c>
      <c r="D71" t="s">
        <v>71</v>
      </c>
      <c r="E71" s="7" t="s">
        <v>43</v>
      </c>
      <c r="F71" t="s">
        <v>273</v>
      </c>
      <c r="G71" t="s">
        <v>280</v>
      </c>
      <c r="H71" t="str">
        <f t="shared" si="1"/>
        <v>whr.CreateGame(players["banana_steals"][0], players["Slosh"][0], WHResult.Player1Win, 88);</v>
      </c>
      <c r="I71" t="str">
        <f t="shared" si="2"/>
        <v>whr.CreateGame(players["banana_steals"][0], players["Slosh"][0], WHResult.Player2Win, 88);</v>
      </c>
      <c r="J71" t="str">
        <f t="shared" si="3"/>
        <v>whr.CreateGame(players["banana_steals"][0], players["Slosh"][0], WHResult.Player1Win, 88);</v>
      </c>
      <c r="K71" t="str">
        <f t="shared" si="4"/>
        <v>whr.CreateGame(players["banana_steals"][0], players["Slosh"][0], WHResult.Player2Win, 88);</v>
      </c>
      <c r="L71" t="str">
        <f t="shared" si="5"/>
        <v>whr.CreateGame(players["banana_steals"][0], players["Slosh"][0], WHResult.Player1Win, 88);</v>
      </c>
      <c r="M71" t="str">
        <f t="shared" si="6"/>
        <v/>
      </c>
      <c r="N71" t="str">
        <f t="shared" si="7"/>
        <v/>
      </c>
      <c r="O71" t="str">
        <f t="shared" si="8"/>
        <v>// MSL Spring Split '21 Week 2</v>
      </c>
      <c r="P71" t="str">
        <f t="shared" si="9"/>
        <v xml:space="preserve">players["banana_steals"][1]++; players["Slosh"][2]++; </v>
      </c>
      <c r="Q71" t="str">
        <f t="shared" si="10"/>
        <v>players["banana_steals"][3] = players["banana_steals"][3] + 3;</v>
      </c>
      <c r="R71" t="str">
        <f t="shared" si="11"/>
        <v>players["Slosh"][3] = players["Slosh"][3] + 2;</v>
      </c>
      <c r="S71" t="str">
        <f t="shared" si="12"/>
        <v>players["banana_steals"][4] = players["banana_steals"][4] + 2;</v>
      </c>
      <c r="T71" t="str">
        <f t="shared" si="13"/>
        <v>players["Slosh"][4] = players["Slosh"][4] + 3;</v>
      </c>
      <c r="U71" t="str">
        <f t="shared" si="14"/>
        <v>// MSL Spring Split '21 Week 2</v>
      </c>
    </row>
    <row r="72" spans="1:21" x14ac:dyDescent="0.25">
      <c r="A72" s="2">
        <v>44263</v>
      </c>
      <c r="B72">
        <f t="shared" si="0"/>
        <v>89</v>
      </c>
      <c r="C72" t="s">
        <v>94</v>
      </c>
      <c r="D72" t="s">
        <v>245</v>
      </c>
      <c r="E72" s="7" t="s">
        <v>41</v>
      </c>
      <c r="F72" t="s">
        <v>273</v>
      </c>
      <c r="G72" t="s">
        <v>274</v>
      </c>
      <c r="H72" t="str">
        <f t="shared" si="1"/>
        <v>whr.CreateGame(players["Radical One"][0], players["NukeTheWales"][0], WHResult.Player1Win, 89);</v>
      </c>
      <c r="I72" t="str">
        <f t="shared" si="2"/>
        <v/>
      </c>
      <c r="J72" t="str">
        <f t="shared" si="3"/>
        <v>whr.CreateGame(players["Radical One"][0], players["NukeTheWales"][0], WHResult.Player1Win, 89);</v>
      </c>
      <c r="K72" t="str">
        <f t="shared" si="4"/>
        <v/>
      </c>
      <c r="L72" t="str">
        <f t="shared" si="5"/>
        <v>whr.CreateGame(players["Radical One"][0], players["NukeTheWales"][0], WHResult.Player1Win, 89);</v>
      </c>
      <c r="M72" t="str">
        <f t="shared" si="6"/>
        <v/>
      </c>
      <c r="N72" t="str">
        <f t="shared" si="7"/>
        <v/>
      </c>
      <c r="O72" t="str">
        <f t="shared" si="8"/>
        <v>// MSL Spring Split '21 Week 1</v>
      </c>
      <c r="P72" t="str">
        <f t="shared" si="9"/>
        <v xml:space="preserve">players["Radical One"][1]++; players["NukeTheWales"][2]++; </v>
      </c>
      <c r="Q72" t="str">
        <f t="shared" si="10"/>
        <v>players["Radical One"][3] = players["Radical One"][3] + 3;</v>
      </c>
      <c r="R72" t="str">
        <f t="shared" si="11"/>
        <v>players["NukeTheWales"][3] = players["NukeTheWales"][3] + 0;</v>
      </c>
      <c r="S72" t="str">
        <f t="shared" si="12"/>
        <v>players["Radical One"][4] = players["Radical One"][4] + 0;</v>
      </c>
      <c r="T72" t="str">
        <f t="shared" si="13"/>
        <v>players["NukeTheWales"][4] = players["NukeTheWales"][4] + 3;</v>
      </c>
      <c r="U72" t="str">
        <f t="shared" si="14"/>
        <v>// MSL Spring Split '21 Week 1</v>
      </c>
    </row>
    <row r="73" spans="1:21" x14ac:dyDescent="0.25">
      <c r="A73" s="2">
        <v>44263</v>
      </c>
      <c r="B73">
        <f t="shared" si="0"/>
        <v>89</v>
      </c>
      <c r="C73" t="s">
        <v>243</v>
      </c>
      <c r="D73" t="s">
        <v>70</v>
      </c>
      <c r="E73" s="7" t="s">
        <v>41</v>
      </c>
      <c r="F73" t="s">
        <v>273</v>
      </c>
      <c r="G73" t="s">
        <v>274</v>
      </c>
      <c r="H73" t="str">
        <f t="shared" si="1"/>
        <v>whr.CreateGame(players["nolbear"][0], players["Agent A"][0], WHResult.Player1Win, 89);</v>
      </c>
      <c r="I73" t="str">
        <f t="shared" si="2"/>
        <v/>
      </c>
      <c r="J73" t="str">
        <f t="shared" si="3"/>
        <v>whr.CreateGame(players["nolbear"][0], players["Agent A"][0], WHResult.Player1Win, 89);</v>
      </c>
      <c r="K73" t="str">
        <f t="shared" si="4"/>
        <v/>
      </c>
      <c r="L73" t="str">
        <f t="shared" si="5"/>
        <v>whr.CreateGame(players["nolbear"][0], players["Agent A"][0], WHResult.Player1Win, 89);</v>
      </c>
      <c r="M73" t="str">
        <f t="shared" si="6"/>
        <v/>
      </c>
      <c r="N73" t="str">
        <f t="shared" si="7"/>
        <v/>
      </c>
      <c r="O73" t="str">
        <f t="shared" si="8"/>
        <v>// MSL Spring Split '21 Week 1</v>
      </c>
      <c r="P73" t="str">
        <f t="shared" si="9"/>
        <v xml:space="preserve">players["nolbear"][1]++; players["Agent A"][2]++; </v>
      </c>
      <c r="Q73" t="str">
        <f t="shared" si="10"/>
        <v>players["nolbear"][3] = players["nolbear"][3] + 3;</v>
      </c>
      <c r="R73" t="str">
        <f t="shared" si="11"/>
        <v>players["Agent A"][3] = players["Agent A"][3] + 0;</v>
      </c>
      <c r="S73" t="str">
        <f t="shared" si="12"/>
        <v>players["nolbear"][4] = players["nolbear"][4] + 0;</v>
      </c>
      <c r="T73" t="str">
        <f t="shared" si="13"/>
        <v>players["Agent A"][4] = players["Agent A"][4] + 3;</v>
      </c>
      <c r="U73" t="str">
        <f t="shared" si="14"/>
        <v>// MSL Spring Split '21 Week 1</v>
      </c>
    </row>
    <row r="74" spans="1:21" x14ac:dyDescent="0.25">
      <c r="A74" s="2">
        <v>44264</v>
      </c>
      <c r="B74">
        <f t="shared" si="0"/>
        <v>90</v>
      </c>
      <c r="C74" t="s">
        <v>240</v>
      </c>
      <c r="D74" t="s">
        <v>93</v>
      </c>
      <c r="E74" s="7" t="s">
        <v>44</v>
      </c>
      <c r="F74" t="s">
        <v>273</v>
      </c>
      <c r="G74" t="s">
        <v>274</v>
      </c>
      <c r="H74" t="str">
        <f t="shared" si="1"/>
        <v>whr.CreateGame(players["banana_steals"][0], players["Pied"][0], WHResult.Player1Win, 90);</v>
      </c>
      <c r="I74" t="str">
        <f t="shared" si="2"/>
        <v>whr.CreateGame(players["banana_steals"][0], players["Pied"][0], WHResult.Player2Win, 90);</v>
      </c>
      <c r="J74" t="str">
        <f t="shared" si="3"/>
        <v>whr.CreateGame(players["banana_steals"][0], players["Pied"][0], WHResult.Player1Win, 90);</v>
      </c>
      <c r="K74" t="str">
        <f t="shared" si="4"/>
        <v/>
      </c>
      <c r="L74" t="str">
        <f t="shared" si="5"/>
        <v>whr.CreateGame(players["banana_steals"][0], players["Pied"][0], WHResult.Player1Win, 90);</v>
      </c>
      <c r="M74" t="str">
        <f t="shared" si="6"/>
        <v/>
      </c>
      <c r="N74" t="str">
        <f t="shared" si="7"/>
        <v/>
      </c>
      <c r="O74" t="str">
        <f t="shared" si="8"/>
        <v>// MSL Spring Split '21 Week 1</v>
      </c>
      <c r="P74" t="str">
        <f t="shared" si="9"/>
        <v xml:space="preserve">players["banana_steals"][1]++; players["Pied"][2]++; </v>
      </c>
      <c r="Q74" t="str">
        <f t="shared" si="10"/>
        <v>players["banana_steals"][3] = players["banana_steals"][3] + 3;</v>
      </c>
      <c r="R74" t="str">
        <f t="shared" si="11"/>
        <v>players["Pied"][3] = players["Pied"][3] + 1;</v>
      </c>
      <c r="S74" t="str">
        <f t="shared" si="12"/>
        <v>players["banana_steals"][4] = players["banana_steals"][4] + 1;</v>
      </c>
      <c r="T74" t="str">
        <f t="shared" si="13"/>
        <v>players["Pied"][4] = players["Pied"][4] + 3;</v>
      </c>
      <c r="U74" t="str">
        <f t="shared" si="14"/>
        <v>// MSL Spring Split '21 Week 1</v>
      </c>
    </row>
    <row r="75" spans="1:21" x14ac:dyDescent="0.25">
      <c r="A75" s="2">
        <v>44264</v>
      </c>
      <c r="B75">
        <f t="shared" si="0"/>
        <v>90</v>
      </c>
      <c r="C75" t="s">
        <v>6</v>
      </c>
      <c r="D75" t="s">
        <v>247</v>
      </c>
      <c r="E75" s="7" t="s">
        <v>41</v>
      </c>
      <c r="F75" t="s">
        <v>273</v>
      </c>
      <c r="G75" t="s">
        <v>280</v>
      </c>
      <c r="H75" t="str">
        <f t="shared" si="1"/>
        <v>whr.CreateGame(players["CDH"][0], players["Gucky"][0], WHResult.Player1Win, 90);</v>
      </c>
      <c r="I75" t="str">
        <f t="shared" si="2"/>
        <v/>
      </c>
      <c r="J75" t="str">
        <f t="shared" si="3"/>
        <v>whr.CreateGame(players["CDH"][0], players["Gucky"][0], WHResult.Player1Win, 90);</v>
      </c>
      <c r="K75" t="str">
        <f t="shared" si="4"/>
        <v/>
      </c>
      <c r="L75" t="str">
        <f t="shared" si="5"/>
        <v>whr.CreateGame(players["CDH"][0], players["Gucky"][0], WHResult.Player1Win, 90);</v>
      </c>
      <c r="M75" t="str">
        <f t="shared" si="6"/>
        <v/>
      </c>
      <c r="N75" t="str">
        <f t="shared" si="7"/>
        <v/>
      </c>
      <c r="O75" t="str">
        <f t="shared" si="8"/>
        <v>// MSL Spring Split '21 Week 2</v>
      </c>
      <c r="P75" t="str">
        <f t="shared" si="9"/>
        <v xml:space="preserve">players["CDH"][1]++; players["Gucky"][2]++; </v>
      </c>
      <c r="Q75" t="str">
        <f t="shared" si="10"/>
        <v>players["CDH"][3] = players["CDH"][3] + 3;</v>
      </c>
      <c r="R75" t="str">
        <f t="shared" si="11"/>
        <v>players["Gucky"][3] = players["Gucky"][3] + 0;</v>
      </c>
      <c r="S75" t="str">
        <f t="shared" si="12"/>
        <v>players["CDH"][4] = players["CDH"][4] + 0;</v>
      </c>
      <c r="T75" t="str">
        <f t="shared" si="13"/>
        <v>players["Gucky"][4] = players["Gucky"][4] + 3;</v>
      </c>
      <c r="U75" t="str">
        <f t="shared" si="14"/>
        <v>// MSL Spring Split '21 Week 2</v>
      </c>
    </row>
    <row r="76" spans="1:21" x14ac:dyDescent="0.25">
      <c r="A76" s="2">
        <v>44266</v>
      </c>
      <c r="B76">
        <f t="shared" si="0"/>
        <v>92</v>
      </c>
      <c r="C76" t="s">
        <v>21</v>
      </c>
      <c r="D76" t="s">
        <v>36</v>
      </c>
      <c r="E76" s="7" t="s">
        <v>44</v>
      </c>
      <c r="F76" t="s">
        <v>273</v>
      </c>
      <c r="G76" t="s">
        <v>280</v>
      </c>
      <c r="H76" t="str">
        <f t="shared" si="1"/>
        <v>whr.CreateGame(players["ImSpiker"][0], players["Luso"][0], WHResult.Player1Win, 92);</v>
      </c>
      <c r="I76" t="str">
        <f t="shared" si="2"/>
        <v>whr.CreateGame(players["ImSpiker"][0], players["Luso"][0], WHResult.Player2Win, 92);</v>
      </c>
      <c r="J76" t="str">
        <f t="shared" si="3"/>
        <v>whr.CreateGame(players["ImSpiker"][0], players["Luso"][0], WHResult.Player1Win, 92);</v>
      </c>
      <c r="K76" t="str">
        <f t="shared" si="4"/>
        <v/>
      </c>
      <c r="L76" t="str">
        <f t="shared" si="5"/>
        <v>whr.CreateGame(players["ImSpiker"][0], players["Luso"][0], WHResult.Player1Win, 92);</v>
      </c>
      <c r="M76" t="str">
        <f t="shared" si="6"/>
        <v/>
      </c>
      <c r="N76" t="str">
        <f t="shared" si="7"/>
        <v/>
      </c>
      <c r="O76" t="str">
        <f t="shared" si="8"/>
        <v>// MSL Spring Split '21 Week 2</v>
      </c>
      <c r="P76" t="str">
        <f t="shared" si="9"/>
        <v xml:space="preserve">players["ImSpiker"][1]++; players["Luso"][2]++; </v>
      </c>
      <c r="Q76" t="str">
        <f t="shared" si="10"/>
        <v>players["ImSpiker"][3] = players["ImSpiker"][3] + 3;</v>
      </c>
      <c r="R76" t="str">
        <f t="shared" si="11"/>
        <v>players["Luso"][3] = players["Luso"][3] + 1;</v>
      </c>
      <c r="S76" t="str">
        <f t="shared" si="12"/>
        <v>players["ImSpiker"][4] = players["ImSpiker"][4] + 1;</v>
      </c>
      <c r="T76" t="str">
        <f t="shared" si="13"/>
        <v>players["Luso"][4] = players["Luso"][4] + 3;</v>
      </c>
      <c r="U76" t="str">
        <f t="shared" si="14"/>
        <v>// MSL Spring Split '21 Week 2</v>
      </c>
    </row>
    <row r="77" spans="1:21" x14ac:dyDescent="0.25">
      <c r="A77" s="2">
        <v>44267</v>
      </c>
      <c r="B77">
        <f t="shared" si="0"/>
        <v>93</v>
      </c>
      <c r="C77" t="s">
        <v>94</v>
      </c>
      <c r="D77" t="s">
        <v>79</v>
      </c>
      <c r="E77" s="7" t="s">
        <v>44</v>
      </c>
      <c r="F77" t="s">
        <v>273</v>
      </c>
      <c r="G77" t="s">
        <v>280</v>
      </c>
      <c r="H77" t="str">
        <f t="shared" si="1"/>
        <v>whr.CreateGame(players["Radical One"][0], players["XanderG"][0], WHResult.Player1Win, 93);</v>
      </c>
      <c r="I77" t="str">
        <f t="shared" si="2"/>
        <v>whr.CreateGame(players["Radical One"][0], players["XanderG"][0], WHResult.Player2Win, 93);</v>
      </c>
      <c r="J77" t="str">
        <f t="shared" si="3"/>
        <v>whr.CreateGame(players["Radical One"][0], players["XanderG"][0], WHResult.Player1Win, 93);</v>
      </c>
      <c r="K77" t="str">
        <f t="shared" si="4"/>
        <v/>
      </c>
      <c r="L77" t="str">
        <f t="shared" si="5"/>
        <v>whr.CreateGame(players["Radical One"][0], players["XanderG"][0], WHResult.Player1Win, 93);</v>
      </c>
      <c r="M77" t="str">
        <f t="shared" si="6"/>
        <v/>
      </c>
      <c r="N77" t="str">
        <f t="shared" si="7"/>
        <v/>
      </c>
      <c r="O77" t="str">
        <f t="shared" si="8"/>
        <v>// MSL Spring Split '21 Week 2</v>
      </c>
      <c r="P77" t="str">
        <f t="shared" si="9"/>
        <v xml:space="preserve">players["Radical One"][1]++; players["XanderG"][2]++; </v>
      </c>
      <c r="Q77" t="str">
        <f t="shared" si="10"/>
        <v>players["Radical One"][3] = players["Radical One"][3] + 3;</v>
      </c>
      <c r="R77" t="str">
        <f t="shared" si="11"/>
        <v>players["XanderG"][3] = players["XanderG"][3] + 1;</v>
      </c>
      <c r="S77" t="str">
        <f t="shared" si="12"/>
        <v>players["Radical One"][4] = players["Radical One"][4] + 1;</v>
      </c>
      <c r="T77" t="str">
        <f t="shared" si="13"/>
        <v>players["XanderG"][4] = players["XanderG"][4] + 3;</v>
      </c>
      <c r="U77" t="str">
        <f t="shared" si="14"/>
        <v>// MSL Spring Split '21 Week 2</v>
      </c>
    </row>
    <row r="78" spans="1:21" x14ac:dyDescent="0.25">
      <c r="A78" s="2">
        <v>44269</v>
      </c>
      <c r="B78">
        <f t="shared" si="0"/>
        <v>95</v>
      </c>
      <c r="C78" t="s">
        <v>244</v>
      </c>
      <c r="D78" t="s">
        <v>30</v>
      </c>
      <c r="E78" s="7" t="s">
        <v>44</v>
      </c>
      <c r="F78" t="s">
        <v>273</v>
      </c>
      <c r="G78" t="s">
        <v>280</v>
      </c>
      <c r="H78" t="str">
        <f t="shared" si="1"/>
        <v>whr.CreateGame(players["Teke"][0], players["Rocci"][0], WHResult.Player1Win, 95);</v>
      </c>
      <c r="I78" t="str">
        <f t="shared" si="2"/>
        <v>whr.CreateGame(players["Teke"][0], players["Rocci"][0], WHResult.Player2Win, 95);</v>
      </c>
      <c r="J78" t="str">
        <f t="shared" si="3"/>
        <v>whr.CreateGame(players["Teke"][0], players["Rocci"][0], WHResult.Player1Win, 95);</v>
      </c>
      <c r="K78" t="str">
        <f t="shared" si="4"/>
        <v/>
      </c>
      <c r="L78" t="str">
        <f t="shared" si="5"/>
        <v>whr.CreateGame(players["Teke"][0], players["Rocci"][0], WHResult.Player1Win, 95);</v>
      </c>
      <c r="M78" t="str">
        <f t="shared" si="6"/>
        <v/>
      </c>
      <c r="N78" t="str">
        <f t="shared" si="7"/>
        <v/>
      </c>
      <c r="O78" t="str">
        <f t="shared" si="8"/>
        <v>// MSL Spring Split '21 Week 2</v>
      </c>
      <c r="P78" t="str">
        <f t="shared" si="9"/>
        <v xml:space="preserve">players["Teke"][1]++; players["Rocci"][2]++; </v>
      </c>
      <c r="Q78" t="str">
        <f t="shared" si="10"/>
        <v>players["Teke"][3] = players["Teke"][3] + 3;</v>
      </c>
      <c r="R78" t="str">
        <f t="shared" si="11"/>
        <v>players["Rocci"][3] = players["Rocci"][3] + 1;</v>
      </c>
      <c r="S78" t="str">
        <f t="shared" si="12"/>
        <v>players["Teke"][4] = players["Teke"][4] + 1;</v>
      </c>
      <c r="T78" t="str">
        <f t="shared" si="13"/>
        <v>players["Rocci"][4] = players["Rocci"][4] + 3;</v>
      </c>
      <c r="U78" t="str">
        <f t="shared" si="14"/>
        <v>// MSL Spring Split '21 Week 2</v>
      </c>
    </row>
    <row r="79" spans="1:21" x14ac:dyDescent="0.25">
      <c r="A79" s="2">
        <v>44270</v>
      </c>
      <c r="B79">
        <f t="shared" si="0"/>
        <v>96</v>
      </c>
      <c r="C79" t="s">
        <v>70</v>
      </c>
      <c r="D79" t="s">
        <v>93</v>
      </c>
      <c r="E79" s="7" t="s">
        <v>43</v>
      </c>
      <c r="F79" t="s">
        <v>273</v>
      </c>
      <c r="G79" t="s">
        <v>280</v>
      </c>
      <c r="H79" t="str">
        <f t="shared" si="1"/>
        <v>whr.CreateGame(players["Agent A"][0], players["Pied"][0], WHResult.Player1Win, 96);</v>
      </c>
      <c r="I79" t="str">
        <f t="shared" si="2"/>
        <v>whr.CreateGame(players["Agent A"][0], players["Pied"][0], WHResult.Player2Win, 96);</v>
      </c>
      <c r="J79" t="str">
        <f t="shared" si="3"/>
        <v>whr.CreateGame(players["Agent A"][0], players["Pied"][0], WHResult.Player1Win, 96);</v>
      </c>
      <c r="K79" t="str">
        <f t="shared" si="4"/>
        <v>whr.CreateGame(players["Agent A"][0], players["Pied"][0], WHResult.Player2Win, 96);</v>
      </c>
      <c r="L79" t="str">
        <f t="shared" si="5"/>
        <v>whr.CreateGame(players["Agent A"][0], players["Pied"][0], WHResult.Player1Win, 96);</v>
      </c>
      <c r="M79" t="str">
        <f t="shared" si="6"/>
        <v/>
      </c>
      <c r="N79" t="str">
        <f t="shared" si="7"/>
        <v/>
      </c>
      <c r="O79" t="str">
        <f t="shared" si="8"/>
        <v>// MSL Spring Split '21 Week 2</v>
      </c>
      <c r="P79" t="str">
        <f t="shared" si="9"/>
        <v xml:space="preserve">players["Agent A"][1]++; players["Pied"][2]++; </v>
      </c>
      <c r="Q79" t="str">
        <f t="shared" si="10"/>
        <v>players["Agent A"][3] = players["Agent A"][3] + 3;</v>
      </c>
      <c r="R79" t="str">
        <f t="shared" si="11"/>
        <v>players["Pied"][3] = players["Pied"][3] + 2;</v>
      </c>
      <c r="S79" t="str">
        <f t="shared" si="12"/>
        <v>players["Agent A"][4] = players["Agent A"][4] + 2;</v>
      </c>
      <c r="T79" t="str">
        <f t="shared" si="13"/>
        <v>players["Pied"][4] = players["Pied"][4] + 3;</v>
      </c>
      <c r="U79" t="str">
        <f t="shared" si="14"/>
        <v>// MSL Spring Split '21 Week 2</v>
      </c>
    </row>
    <row r="80" spans="1:21" x14ac:dyDescent="0.25">
      <c r="A80" s="2">
        <v>44272</v>
      </c>
      <c r="B80">
        <f t="shared" si="0"/>
        <v>98</v>
      </c>
      <c r="C80" t="s">
        <v>243</v>
      </c>
      <c r="D80" t="s">
        <v>245</v>
      </c>
      <c r="E80" s="7" t="s">
        <v>43</v>
      </c>
      <c r="F80" t="s">
        <v>273</v>
      </c>
      <c r="G80" t="s">
        <v>280</v>
      </c>
      <c r="H80" t="str">
        <f t="shared" si="1"/>
        <v>whr.CreateGame(players["nolbear"][0], players["NukeTheWales"][0], WHResult.Player1Win, 98);</v>
      </c>
      <c r="I80" t="str">
        <f t="shared" si="2"/>
        <v>whr.CreateGame(players["nolbear"][0], players["NukeTheWales"][0], WHResult.Player2Win, 98);</v>
      </c>
      <c r="J80" t="str">
        <f t="shared" si="3"/>
        <v>whr.CreateGame(players["nolbear"][0], players["NukeTheWales"][0], WHResult.Player1Win, 98);</v>
      </c>
      <c r="K80" t="str">
        <f t="shared" si="4"/>
        <v>whr.CreateGame(players["nolbear"][0], players["NukeTheWales"][0], WHResult.Player2Win, 98);</v>
      </c>
      <c r="L80" t="str">
        <f t="shared" si="5"/>
        <v>whr.CreateGame(players["nolbear"][0], players["NukeTheWales"][0], WHResult.Player1Win, 98);</v>
      </c>
      <c r="M80" t="str">
        <f t="shared" si="6"/>
        <v/>
      </c>
      <c r="N80" t="str">
        <f t="shared" si="7"/>
        <v/>
      </c>
      <c r="O80" t="str">
        <f t="shared" si="8"/>
        <v>// MSL Spring Split '21 Week 2</v>
      </c>
      <c r="P80" t="str">
        <f t="shared" si="9"/>
        <v xml:space="preserve">players["nolbear"][1]++; players["NukeTheWales"][2]++; </v>
      </c>
      <c r="Q80" t="str">
        <f t="shared" si="10"/>
        <v>players["nolbear"][3] = players["nolbear"][3] + 3;</v>
      </c>
      <c r="R80" t="str">
        <f t="shared" si="11"/>
        <v>players["NukeTheWales"][3] = players["NukeTheWales"][3] + 2;</v>
      </c>
      <c r="S80" t="str">
        <f t="shared" si="12"/>
        <v>players["nolbear"][4] = players["nolbear"][4] + 2;</v>
      </c>
      <c r="T80" t="str">
        <f t="shared" si="13"/>
        <v>players["NukeTheWales"][4] = players["NukeTheWales"][4] + 3;</v>
      </c>
      <c r="U80" t="str">
        <f t="shared" si="14"/>
        <v>// MSL Spring Split '21 Week 2</v>
      </c>
    </row>
    <row r="81" spans="1:21" x14ac:dyDescent="0.25">
      <c r="A81" s="2">
        <v>44272</v>
      </c>
      <c r="B81">
        <f t="shared" si="0"/>
        <v>98</v>
      </c>
      <c r="C81" t="s">
        <v>240</v>
      </c>
      <c r="D81" t="s">
        <v>79</v>
      </c>
      <c r="E81" s="7" t="s">
        <v>44</v>
      </c>
      <c r="F81" t="s">
        <v>273</v>
      </c>
      <c r="G81" t="s">
        <v>281</v>
      </c>
      <c r="H81" t="str">
        <f t="shared" si="1"/>
        <v>whr.CreateGame(players["banana_steals"][0], players["XanderG"][0], WHResult.Player1Win, 98);</v>
      </c>
      <c r="I81" t="str">
        <f t="shared" si="2"/>
        <v>whr.CreateGame(players["banana_steals"][0], players["XanderG"][0], WHResult.Player2Win, 98);</v>
      </c>
      <c r="J81" t="str">
        <f t="shared" si="3"/>
        <v>whr.CreateGame(players["banana_steals"][0], players["XanderG"][0], WHResult.Player1Win, 98);</v>
      </c>
      <c r="K81" t="str">
        <f t="shared" si="4"/>
        <v/>
      </c>
      <c r="L81" t="str">
        <f t="shared" si="5"/>
        <v>whr.CreateGame(players["banana_steals"][0], players["XanderG"][0], WHResult.Player1Win, 98);</v>
      </c>
      <c r="M81" t="str">
        <f t="shared" si="6"/>
        <v/>
      </c>
      <c r="N81" t="str">
        <f t="shared" si="7"/>
        <v/>
      </c>
      <c r="O81" t="str">
        <f t="shared" si="8"/>
        <v>// MSL Spring Split '21 Week 3</v>
      </c>
      <c r="P81" t="str">
        <f t="shared" si="9"/>
        <v xml:space="preserve">players["banana_steals"][1]++; players["XanderG"][2]++; </v>
      </c>
      <c r="Q81" t="str">
        <f t="shared" si="10"/>
        <v>players["banana_steals"][3] = players["banana_steals"][3] + 3;</v>
      </c>
      <c r="R81" t="str">
        <f t="shared" si="11"/>
        <v>players["XanderG"][3] = players["XanderG"][3] + 1;</v>
      </c>
      <c r="S81" t="str">
        <f t="shared" si="12"/>
        <v>players["banana_steals"][4] = players["banana_steals"][4] + 1;</v>
      </c>
      <c r="T81" t="str">
        <f t="shared" si="13"/>
        <v>players["XanderG"][4] = players["XanderG"][4] + 3;</v>
      </c>
      <c r="U81" t="str">
        <f t="shared" si="14"/>
        <v>// MSL Spring Split '21 Week 3</v>
      </c>
    </row>
    <row r="82" spans="1:21" x14ac:dyDescent="0.25">
      <c r="A82" s="2">
        <v>44274</v>
      </c>
      <c r="B82">
        <f t="shared" si="0"/>
        <v>100</v>
      </c>
      <c r="C82" t="s">
        <v>241</v>
      </c>
      <c r="D82" t="s">
        <v>247</v>
      </c>
      <c r="E82" s="7" t="s">
        <v>41</v>
      </c>
      <c r="F82" t="s">
        <v>273</v>
      </c>
      <c r="G82" t="s">
        <v>281</v>
      </c>
      <c r="H82" t="str">
        <f t="shared" si="1"/>
        <v>whr.CreateGame(players["RolePlayingGrandma"][0], players["Gucky"][0], WHResult.Player1Win, 100);</v>
      </c>
      <c r="I82" t="str">
        <f t="shared" si="2"/>
        <v/>
      </c>
      <c r="J82" t="str">
        <f t="shared" si="3"/>
        <v>whr.CreateGame(players["RolePlayingGrandma"][0], players["Gucky"][0], WHResult.Player1Win, 100);</v>
      </c>
      <c r="K82" t="str">
        <f t="shared" si="4"/>
        <v/>
      </c>
      <c r="L82" t="str">
        <f t="shared" si="5"/>
        <v>whr.CreateGame(players["RolePlayingGrandma"][0], players["Gucky"][0], WHResult.Player1Win, 100);</v>
      </c>
      <c r="M82" t="str">
        <f t="shared" si="6"/>
        <v/>
      </c>
      <c r="N82" t="str">
        <f t="shared" si="7"/>
        <v/>
      </c>
      <c r="O82" t="str">
        <f t="shared" si="8"/>
        <v>// MSL Spring Split '21 Week 3</v>
      </c>
      <c r="P82" t="str">
        <f t="shared" si="9"/>
        <v xml:space="preserve">players["RolePlayingGrandma"][1]++; players["Gucky"][2]++; </v>
      </c>
      <c r="Q82" t="str">
        <f t="shared" si="10"/>
        <v>players["RolePlayingGrandma"][3] = players["RolePlayingGrandma"][3] + 3;</v>
      </c>
      <c r="R82" t="str">
        <f t="shared" si="11"/>
        <v>players["Gucky"][3] = players["Gucky"][3] + 0;</v>
      </c>
      <c r="S82" t="str">
        <f t="shared" si="12"/>
        <v>players["RolePlayingGrandma"][4] = players["RolePlayingGrandma"][4] + 0;</v>
      </c>
      <c r="T82" t="str">
        <f t="shared" si="13"/>
        <v>players["Gucky"][4] = players["Gucky"][4] + 3;</v>
      </c>
      <c r="U82" t="str">
        <f t="shared" si="14"/>
        <v>// MSL Spring Split '21 Week 3</v>
      </c>
    </row>
    <row r="83" spans="1:21" x14ac:dyDescent="0.25">
      <c r="A83" s="2">
        <v>44274</v>
      </c>
      <c r="B83">
        <f t="shared" si="0"/>
        <v>100</v>
      </c>
      <c r="C83" t="s">
        <v>21</v>
      </c>
      <c r="D83" t="s">
        <v>6</v>
      </c>
      <c r="E83" s="7" t="s">
        <v>41</v>
      </c>
      <c r="F83" t="s">
        <v>273</v>
      </c>
      <c r="G83" t="s">
        <v>281</v>
      </c>
      <c r="H83" t="str">
        <f t="shared" si="1"/>
        <v>whr.CreateGame(players["ImSpiker"][0], players["CDH"][0], WHResult.Player1Win, 100);</v>
      </c>
      <c r="I83" t="str">
        <f t="shared" si="2"/>
        <v/>
      </c>
      <c r="J83" t="str">
        <f t="shared" si="3"/>
        <v>whr.CreateGame(players["ImSpiker"][0], players["CDH"][0], WHResult.Player1Win, 100);</v>
      </c>
      <c r="K83" t="str">
        <f t="shared" si="4"/>
        <v/>
      </c>
      <c r="L83" t="str">
        <f t="shared" si="5"/>
        <v>whr.CreateGame(players["ImSpiker"][0], players["CDH"][0], WHResult.Player1Win, 100);</v>
      </c>
      <c r="M83" t="str">
        <f t="shared" si="6"/>
        <v/>
      </c>
      <c r="N83" t="str">
        <f t="shared" si="7"/>
        <v/>
      </c>
      <c r="O83" t="str">
        <f t="shared" si="8"/>
        <v>// MSL Spring Split '21 Week 3</v>
      </c>
      <c r="P83" t="str">
        <f t="shared" si="9"/>
        <v xml:space="preserve">players["ImSpiker"][1]++; players["CDH"][2]++; </v>
      </c>
      <c r="Q83" t="str">
        <f t="shared" si="10"/>
        <v>players["ImSpiker"][3] = players["ImSpiker"][3] + 3;</v>
      </c>
      <c r="R83" t="str">
        <f t="shared" si="11"/>
        <v>players["CDH"][3] = players["CDH"][3] + 0;</v>
      </c>
      <c r="S83" t="str">
        <f t="shared" si="12"/>
        <v>players["ImSpiker"][4] = players["ImSpiker"][4] + 0;</v>
      </c>
      <c r="T83" t="str">
        <f t="shared" si="13"/>
        <v>players["CDH"][4] = players["CDH"][4] + 3;</v>
      </c>
      <c r="U83" t="str">
        <f t="shared" si="14"/>
        <v>// MSL Spring Split '21 Week 3</v>
      </c>
    </row>
    <row r="84" spans="1:21" x14ac:dyDescent="0.25">
      <c r="A84" s="2">
        <v>44274</v>
      </c>
      <c r="B84">
        <f t="shared" si="0"/>
        <v>100</v>
      </c>
      <c r="C84" t="s">
        <v>36</v>
      </c>
      <c r="D84" t="s">
        <v>244</v>
      </c>
      <c r="E84" s="7" t="s">
        <v>41</v>
      </c>
      <c r="F84" t="s">
        <v>273</v>
      </c>
      <c r="G84" t="s">
        <v>281</v>
      </c>
      <c r="H84" t="str">
        <f t="shared" si="1"/>
        <v>whr.CreateGame(players["Luso"][0], players["Teke"][0], WHResult.Player1Win, 100);</v>
      </c>
      <c r="I84" t="str">
        <f t="shared" si="2"/>
        <v/>
      </c>
      <c r="J84" t="str">
        <f t="shared" si="3"/>
        <v>whr.CreateGame(players["Luso"][0], players["Teke"][0], WHResult.Player1Win, 100);</v>
      </c>
      <c r="K84" t="str">
        <f t="shared" si="4"/>
        <v/>
      </c>
      <c r="L84" t="str">
        <f t="shared" si="5"/>
        <v>whr.CreateGame(players["Luso"][0], players["Teke"][0], WHResult.Player1Win, 100);</v>
      </c>
      <c r="M84" t="str">
        <f t="shared" si="6"/>
        <v/>
      </c>
      <c r="N84" t="str">
        <f t="shared" si="7"/>
        <v/>
      </c>
      <c r="O84" t="str">
        <f t="shared" si="8"/>
        <v>// MSL Spring Split '21 Week 3</v>
      </c>
      <c r="P84" t="str">
        <f t="shared" si="9"/>
        <v xml:space="preserve">players["Luso"][1]++; players["Teke"][2]++; </v>
      </c>
      <c r="Q84" t="str">
        <f t="shared" si="10"/>
        <v>players["Luso"][3] = players["Luso"][3] + 3;</v>
      </c>
      <c r="R84" t="str">
        <f t="shared" si="11"/>
        <v>players["Teke"][3] = players["Teke"][3] + 0;</v>
      </c>
      <c r="S84" t="str">
        <f t="shared" si="12"/>
        <v>players["Luso"][4] = players["Luso"][4] + 0;</v>
      </c>
      <c r="T84" t="str">
        <f t="shared" si="13"/>
        <v>players["Teke"][4] = players["Teke"][4] + 3;</v>
      </c>
      <c r="U84" t="str">
        <f t="shared" si="14"/>
        <v>// MSL Spring Split '21 Week 3</v>
      </c>
    </row>
    <row r="85" spans="1:21" x14ac:dyDescent="0.25">
      <c r="A85" s="2">
        <v>44275</v>
      </c>
      <c r="B85">
        <f t="shared" si="0"/>
        <v>101</v>
      </c>
      <c r="C85" t="s">
        <v>70</v>
      </c>
      <c r="D85" t="s">
        <v>71</v>
      </c>
      <c r="E85" s="7" t="s">
        <v>44</v>
      </c>
      <c r="F85" t="s">
        <v>273</v>
      </c>
      <c r="G85" t="s">
        <v>281</v>
      </c>
      <c r="H85" t="str">
        <f t="shared" si="1"/>
        <v>whr.CreateGame(players["Agent A"][0], players["Slosh"][0], WHResult.Player1Win, 101);</v>
      </c>
      <c r="I85" t="str">
        <f t="shared" si="2"/>
        <v>whr.CreateGame(players["Agent A"][0], players["Slosh"][0], WHResult.Player2Win, 101);</v>
      </c>
      <c r="J85" t="str">
        <f t="shared" si="3"/>
        <v>whr.CreateGame(players["Agent A"][0], players["Slosh"][0], WHResult.Player1Win, 101);</v>
      </c>
      <c r="K85" t="str">
        <f t="shared" si="4"/>
        <v/>
      </c>
      <c r="L85" t="str">
        <f t="shared" si="5"/>
        <v>whr.CreateGame(players["Agent A"][0], players["Slosh"][0], WHResult.Player1Win, 101);</v>
      </c>
      <c r="M85" t="str">
        <f t="shared" si="6"/>
        <v/>
      </c>
      <c r="N85" t="str">
        <f t="shared" si="7"/>
        <v/>
      </c>
      <c r="O85" t="str">
        <f t="shared" si="8"/>
        <v>// MSL Spring Split '21 Week 3</v>
      </c>
      <c r="P85" t="str">
        <f t="shared" si="9"/>
        <v xml:space="preserve">players["Agent A"][1]++; players["Slosh"][2]++; </v>
      </c>
      <c r="Q85" t="str">
        <f t="shared" si="10"/>
        <v>players["Agent A"][3] = players["Agent A"][3] + 3;</v>
      </c>
      <c r="R85" t="str">
        <f t="shared" si="11"/>
        <v>players["Slosh"][3] = players["Slosh"][3] + 1;</v>
      </c>
      <c r="S85" t="str">
        <f t="shared" si="12"/>
        <v>players["Agent A"][4] = players["Agent A"][4] + 1;</v>
      </c>
      <c r="T85" t="str">
        <f t="shared" si="13"/>
        <v>players["Slosh"][4] = players["Slosh"][4] + 3;</v>
      </c>
      <c r="U85" t="str">
        <f t="shared" si="14"/>
        <v>// MSL Spring Split '21 Week 3</v>
      </c>
    </row>
    <row r="86" spans="1:21" x14ac:dyDescent="0.25">
      <c r="A86" s="2">
        <v>44275</v>
      </c>
      <c r="B86">
        <f>_xlfn.DAYS(A86, "12/9/2020")</f>
        <v>101</v>
      </c>
      <c r="C86" t="s">
        <v>94</v>
      </c>
      <c r="D86" t="s">
        <v>243</v>
      </c>
      <c r="E86" s="7" t="s">
        <v>41</v>
      </c>
      <c r="F86" t="s">
        <v>273</v>
      </c>
      <c r="G86" t="s">
        <v>281</v>
      </c>
      <c r="H86" t="str">
        <f>IF(VALUE(LEFT($E86, 1))&gt;0, _xlfn.CONCAT("whr.CreateGame(players[""",$C86, """][0], players[""", $D86, """][0], WHResult.Player1Win, ", $B86, ");"), "")</f>
        <v>whr.CreateGame(players["Radical One"][0], players["nolbear"][0], WHResult.Player1Win, 101);</v>
      </c>
      <c r="I86" t="str">
        <f>IF(VALUE(RIGHT($E86, 1))&gt;0, _xlfn.CONCAT("whr.CreateGame(players[""",$C86, """][0], players[""", $D86, """][0], WHResult.Player2Win, ", $B86, ");"), "")</f>
        <v/>
      </c>
      <c r="J86" t="str">
        <f>IF(VALUE(LEFT($E86, 1))&gt;1, _xlfn.CONCAT("whr.CreateGame(players[""",$C86, """][0], players[""", $D86, """][0], WHResult.Player1Win, ", $B86, ");"), "")</f>
        <v>whr.CreateGame(players["Radical One"][0], players["nolbear"][0], WHResult.Player1Win, 101);</v>
      </c>
      <c r="K86" t="str">
        <f>IF(VALUE(RIGHT($E86, 1))&gt;1, _xlfn.CONCAT("whr.CreateGame(players[""",$C86, """][0], players[""", $D86, """][0], WHResult.Player2Win, ", $B86, ");"), "")</f>
        <v/>
      </c>
      <c r="L86" t="str">
        <f>IF(VALUE(LEFT($E86, 1))&gt;2, _xlfn.CONCAT("whr.CreateGame(players[""",$C86, """][0], players[""", $D86, """][0], WHResult.Player1Win, ", $B86, ");"), "")</f>
        <v>whr.CreateGame(players["Radical One"][0], players["nolbear"][0], WHResult.Player1Win, 101);</v>
      </c>
      <c r="M86" t="str">
        <f>IF(VALUE(RIGHT($E86, 1))&gt;2, _xlfn.CONCAT("whr.CreateGame(players[""",$C86, """][0], players[""", $D86, """][0], WHResult.Player2Win, ", $B86, ");"), "")</f>
        <v/>
      </c>
      <c r="N86" t="str">
        <f>IF(VALUE(LEFT($E86, 1))&gt;3, _xlfn.CONCAT("whr.CreateGame(players[""",$C86, """][0], players[""", $D86, """][0], WHResult.Player1Win, ", $B86, ");"), "")</f>
        <v/>
      </c>
      <c r="O86" t="str">
        <f t="shared" ref="O86:O158" si="15">_xlfn.CONCAT("// ",$F86, " ", $G86)</f>
        <v>// MSL Spring Split '21 Week 3</v>
      </c>
      <c r="P86" t="str">
        <f>IF(LEFT($E86,1)&gt;RIGHT($E86,1),_xlfn.CONCAT("players[""",$C86,"""][1]++; players[""",$D86,"""][2]++; ",""), "")</f>
        <v xml:space="preserve">players["Radical One"][1]++; players["nolbear"][2]++; </v>
      </c>
      <c r="Q86" t="str">
        <f>_xlfn.CONCAT("players[""",$C86,"""][3] = players[""",$C86,"""][3] + ", LEFT($E86, 1), ";")</f>
        <v>players["Radical One"][3] = players["Radical One"][3] + 3;</v>
      </c>
      <c r="R86" t="str">
        <f>_xlfn.CONCAT("players[""",$D86,"""][3] = players[""",$D86,"""][3] + ", RIGHT($E86, 1), ";")</f>
        <v>players["nolbear"][3] = players["nolbear"][3] + 0;</v>
      </c>
      <c r="S86" t="str">
        <f>_xlfn.CONCAT("players[""",$C86,"""][4] = players[""",$C86,"""][4] + ", RIGHT($E86, 1), ";")</f>
        <v>players["Radical One"][4] = players["Radical One"][4] + 0;</v>
      </c>
      <c r="T86" t="str">
        <f>_xlfn.CONCAT("players[""",$D86,"""][4] = players[""",$D86,"""][4] + ", LEFT($E86, 1), ";")</f>
        <v>players["nolbear"][4] = players["nolbear"][4] + 3;</v>
      </c>
      <c r="U86" t="str">
        <f t="shared" ref="U86:U158" si="16">O86</f>
        <v>// MSL Spring Split '21 Week 3</v>
      </c>
    </row>
    <row r="87" spans="1:21" x14ac:dyDescent="0.25">
      <c r="A87" s="2">
        <v>44276</v>
      </c>
      <c r="B87">
        <f t="shared" si="0"/>
        <v>102</v>
      </c>
      <c r="C87" t="s">
        <v>242</v>
      </c>
      <c r="D87" t="s">
        <v>30</v>
      </c>
      <c r="E87" s="7" t="s">
        <v>41</v>
      </c>
      <c r="F87" t="s">
        <v>273</v>
      </c>
      <c r="G87" t="s">
        <v>281</v>
      </c>
      <c r="H87" t="str">
        <f t="shared" si="1"/>
        <v>whr.CreateGame(players["Mylo Grams"][0], players["Rocci"][0], WHResult.Player1Win, 102);</v>
      </c>
      <c r="I87" t="str">
        <f t="shared" si="2"/>
        <v/>
      </c>
      <c r="J87" t="str">
        <f t="shared" si="3"/>
        <v>whr.CreateGame(players["Mylo Grams"][0], players["Rocci"][0], WHResult.Player1Win, 102);</v>
      </c>
      <c r="K87" t="str">
        <f t="shared" si="4"/>
        <v/>
      </c>
      <c r="L87" t="str">
        <f t="shared" si="5"/>
        <v>whr.CreateGame(players["Mylo Grams"][0], players["Rocci"][0], WHResult.Player1Win, 102);</v>
      </c>
      <c r="M87" t="str">
        <f t="shared" si="6"/>
        <v/>
      </c>
      <c r="N87" t="str">
        <f t="shared" si="7"/>
        <v/>
      </c>
      <c r="O87" t="str">
        <f t="shared" si="15"/>
        <v>// MSL Spring Split '21 Week 3</v>
      </c>
      <c r="P87" t="str">
        <f t="shared" si="9"/>
        <v xml:space="preserve">players["Mylo Grams"][1]++; players["Rocci"][2]++; </v>
      </c>
      <c r="Q87" t="str">
        <f t="shared" si="10"/>
        <v>players["Mylo Grams"][3] = players["Mylo Grams"][3] + 3;</v>
      </c>
      <c r="R87" t="str">
        <f t="shared" si="11"/>
        <v>players["Rocci"][3] = players["Rocci"][3] + 0;</v>
      </c>
      <c r="S87" t="str">
        <f t="shared" si="12"/>
        <v>players["Mylo Grams"][4] = players["Mylo Grams"][4] + 0;</v>
      </c>
      <c r="T87" t="str">
        <f t="shared" si="13"/>
        <v>players["Rocci"][4] = players["Rocci"][4] + 3;</v>
      </c>
      <c r="U87" t="str">
        <f t="shared" si="16"/>
        <v>// MSL Spring Split '21 Week 3</v>
      </c>
    </row>
    <row r="88" spans="1:21" x14ac:dyDescent="0.25">
      <c r="A88" s="2">
        <v>44276</v>
      </c>
      <c r="B88">
        <f>_xlfn.DAYS(A88, "12/9/2020")</f>
        <v>102</v>
      </c>
      <c r="C88" t="s">
        <v>240</v>
      </c>
      <c r="D88" t="s">
        <v>70</v>
      </c>
      <c r="E88" s="7" t="s">
        <v>44</v>
      </c>
      <c r="F88" t="s">
        <v>273</v>
      </c>
      <c r="G88" t="s">
        <v>282</v>
      </c>
      <c r="H88" t="str">
        <f t="shared" ref="H88:H158" si="17">IF(VALUE(LEFT($E88, 1))&gt;0, _xlfn.CONCAT("whr.CreateGame(players[""",$C88, """][0], players[""", $D88, """][0], WHResult.Player1Win, ", $B88, ");"), "")</f>
        <v>whr.CreateGame(players["banana_steals"][0], players["Agent A"][0], WHResult.Player1Win, 102);</v>
      </c>
      <c r="I88" t="str">
        <f t="shared" ref="I88:I158" si="18">IF(VALUE(RIGHT($E88, 1))&gt;0, _xlfn.CONCAT("whr.CreateGame(players[""",$C88, """][0], players[""", $D88, """][0], WHResult.Player2Win, ", $B88, ");"), "")</f>
        <v>whr.CreateGame(players["banana_steals"][0], players["Agent A"][0], WHResult.Player2Win, 102);</v>
      </c>
      <c r="J88" t="str">
        <f t="shared" ref="J88:J158" si="19">IF(VALUE(LEFT($E88, 1))&gt;1, _xlfn.CONCAT("whr.CreateGame(players[""",$C88, """][0], players[""", $D88, """][0], WHResult.Player1Win, ", $B88, ");"), "")</f>
        <v>whr.CreateGame(players["banana_steals"][0], players["Agent A"][0], WHResult.Player1Win, 102);</v>
      </c>
      <c r="K88" t="str">
        <f t="shared" ref="K88:K158" si="20">IF(VALUE(RIGHT($E88, 1))&gt;1, _xlfn.CONCAT("whr.CreateGame(players[""",$C88, """][0], players[""", $D88, """][0], WHResult.Player2Win, ", $B88, ");"), "")</f>
        <v/>
      </c>
      <c r="L88" t="str">
        <f t="shared" ref="L88:L158" si="21">IF(VALUE(LEFT($E88, 1))&gt;2, _xlfn.CONCAT("whr.CreateGame(players[""",$C88, """][0], players[""", $D88, """][0], WHResult.Player1Win, ", $B88, ");"), "")</f>
        <v>whr.CreateGame(players["banana_steals"][0], players["Agent A"][0], WHResult.Player1Win, 102);</v>
      </c>
      <c r="M88" t="str">
        <f t="shared" ref="M88:M158" si="22">IF(VALUE(RIGHT($E88, 1))&gt;2, _xlfn.CONCAT("whr.CreateGame(players[""",$C88, """][0], players[""", $D88, """][0], WHResult.Player2Win, ", $B88, ");"), "")</f>
        <v/>
      </c>
      <c r="N88" t="str">
        <f t="shared" ref="N88:N158" si="23">IF(VALUE(LEFT($E88, 1))&gt;3, _xlfn.CONCAT("whr.CreateGame(players[""",$C88, """][0], players[""", $D88, """][0], WHResult.Player1Win, ", $B88, ");"), "")</f>
        <v/>
      </c>
      <c r="O88" t="str">
        <f t="shared" si="15"/>
        <v>// MSL Spring Split '21 Week 4</v>
      </c>
      <c r="P88" t="str">
        <f t="shared" ref="P88:P158" si="24">IF(LEFT($E88,1)&gt;RIGHT($E88,1),_xlfn.CONCAT("players[""",$C88,"""][1]++; players[""",$D88,"""][2]++; ",""), "")</f>
        <v xml:space="preserve">players["banana_steals"][1]++; players["Agent A"][2]++; </v>
      </c>
      <c r="Q88" t="str">
        <f t="shared" ref="Q88:Q158" si="25">_xlfn.CONCAT("players[""",$C88,"""][3] = players[""",$C88,"""][3] + ", LEFT($E88, 1), ";")</f>
        <v>players["banana_steals"][3] = players["banana_steals"][3] + 3;</v>
      </c>
      <c r="R88" t="str">
        <f t="shared" ref="R88:R158" si="26">_xlfn.CONCAT("players[""",$D88,"""][3] = players[""",$D88,"""][3] + ", RIGHT($E88, 1), ";")</f>
        <v>players["Agent A"][3] = players["Agent A"][3] + 1;</v>
      </c>
      <c r="S88" t="str">
        <f t="shared" ref="S88:S158" si="27">_xlfn.CONCAT("players[""",$C88,"""][4] = players[""",$C88,"""][4] + ", RIGHT($E88, 1), ";")</f>
        <v>players["banana_steals"][4] = players["banana_steals"][4] + 1;</v>
      </c>
      <c r="T88" t="str">
        <f t="shared" ref="T88:T158" si="28">_xlfn.CONCAT("players[""",$D88,"""][4] = players[""",$D88,"""][4] + ", LEFT($E88, 1), ";")</f>
        <v>players["Agent A"][4] = players["Agent A"][4] + 3;</v>
      </c>
      <c r="U88" t="str">
        <f t="shared" si="16"/>
        <v>// MSL Spring Split '21 Week 4</v>
      </c>
    </row>
    <row r="89" spans="1:21" x14ac:dyDescent="0.25">
      <c r="A89" s="2">
        <v>44277</v>
      </c>
      <c r="B89">
        <f t="shared" ref="B89:B158" si="29">_xlfn.DAYS(A89, "12/9/2020")</f>
        <v>103</v>
      </c>
      <c r="C89" s="1" t="s">
        <v>245</v>
      </c>
      <c r="D89" s="1" t="s">
        <v>93</v>
      </c>
      <c r="E89" s="3" t="s">
        <v>41</v>
      </c>
      <c r="F89" t="s">
        <v>273</v>
      </c>
      <c r="G89" t="s">
        <v>281</v>
      </c>
      <c r="H89" t="str">
        <f t="shared" si="17"/>
        <v>whr.CreateGame(players["NukeTheWales"][0], players["Pied"][0], WHResult.Player1Win, 103);</v>
      </c>
      <c r="I89" t="str">
        <f t="shared" si="18"/>
        <v/>
      </c>
      <c r="J89" t="str">
        <f t="shared" si="19"/>
        <v>whr.CreateGame(players["NukeTheWales"][0], players["Pied"][0], WHResult.Player1Win, 103);</v>
      </c>
      <c r="K89" t="str">
        <f t="shared" si="20"/>
        <v/>
      </c>
      <c r="L89" t="str">
        <f t="shared" si="21"/>
        <v>whr.CreateGame(players["NukeTheWales"][0], players["Pied"][0], WHResult.Player1Win, 103);</v>
      </c>
      <c r="M89" t="str">
        <f t="shared" si="22"/>
        <v/>
      </c>
      <c r="N89" t="str">
        <f t="shared" si="23"/>
        <v/>
      </c>
      <c r="O89" t="str">
        <f t="shared" si="15"/>
        <v>// MSL Spring Split '21 Week 3</v>
      </c>
      <c r="P89" t="str">
        <f t="shared" si="24"/>
        <v xml:space="preserve">players["NukeTheWales"][1]++; players["Pied"][2]++; </v>
      </c>
      <c r="Q89" t="str">
        <f t="shared" si="25"/>
        <v>players["NukeTheWales"][3] = players["NukeTheWales"][3] + 3;</v>
      </c>
      <c r="R89" t="str">
        <f t="shared" si="26"/>
        <v>players["Pied"][3] = players["Pied"][3] + 0;</v>
      </c>
      <c r="S89" t="str">
        <f t="shared" si="27"/>
        <v>players["NukeTheWales"][4] = players["NukeTheWales"][4] + 0;</v>
      </c>
      <c r="T89" t="str">
        <f t="shared" si="28"/>
        <v>players["Pied"][4] = players["Pied"][4] + 3;</v>
      </c>
      <c r="U89" t="str">
        <f t="shared" si="16"/>
        <v>// MSL Spring Split '21 Week 3</v>
      </c>
    </row>
    <row r="90" spans="1:21" x14ac:dyDescent="0.25">
      <c r="A90" s="2">
        <v>44281</v>
      </c>
      <c r="B90">
        <f t="shared" si="29"/>
        <v>107</v>
      </c>
      <c r="C90" t="s">
        <v>36</v>
      </c>
      <c r="D90" t="s">
        <v>30</v>
      </c>
      <c r="E90" s="7" t="s">
        <v>43</v>
      </c>
      <c r="F90" t="s">
        <v>273</v>
      </c>
      <c r="G90" t="s">
        <v>282</v>
      </c>
      <c r="H90" t="str">
        <f t="shared" si="17"/>
        <v>whr.CreateGame(players["Luso"][0], players["Rocci"][0], WHResult.Player1Win, 107);</v>
      </c>
      <c r="I90" t="str">
        <f t="shared" si="18"/>
        <v>whr.CreateGame(players["Luso"][0], players["Rocci"][0], WHResult.Player2Win, 107);</v>
      </c>
      <c r="J90" t="str">
        <f t="shared" si="19"/>
        <v>whr.CreateGame(players["Luso"][0], players["Rocci"][0], WHResult.Player1Win, 107);</v>
      </c>
      <c r="K90" t="str">
        <f t="shared" si="20"/>
        <v>whr.CreateGame(players["Luso"][0], players["Rocci"][0], WHResult.Player2Win, 107);</v>
      </c>
      <c r="L90" t="str">
        <f t="shared" si="21"/>
        <v>whr.CreateGame(players["Luso"][0], players["Rocci"][0], WHResult.Player1Win, 107);</v>
      </c>
      <c r="M90" t="str">
        <f t="shared" si="22"/>
        <v/>
      </c>
      <c r="N90" t="str">
        <f t="shared" si="23"/>
        <v/>
      </c>
      <c r="O90" t="str">
        <f t="shared" si="15"/>
        <v>// MSL Spring Split '21 Week 4</v>
      </c>
      <c r="P90" t="str">
        <f t="shared" si="24"/>
        <v xml:space="preserve">players["Luso"][1]++; players["Rocci"][2]++; </v>
      </c>
      <c r="Q90" t="str">
        <f t="shared" si="25"/>
        <v>players["Luso"][3] = players["Luso"][3] + 3;</v>
      </c>
      <c r="R90" t="str">
        <f t="shared" si="26"/>
        <v>players["Rocci"][3] = players["Rocci"][3] + 2;</v>
      </c>
      <c r="S90" t="str">
        <f t="shared" si="27"/>
        <v>players["Luso"][4] = players["Luso"][4] + 2;</v>
      </c>
      <c r="T90" t="str">
        <f t="shared" si="28"/>
        <v>players["Rocci"][4] = players["Rocci"][4] + 3;</v>
      </c>
      <c r="U90" t="str">
        <f t="shared" si="16"/>
        <v>// MSL Spring Split '21 Week 4</v>
      </c>
    </row>
    <row r="91" spans="1:21" x14ac:dyDescent="0.25">
      <c r="A91" s="2">
        <v>44281</v>
      </c>
      <c r="B91">
        <f t="shared" si="29"/>
        <v>107</v>
      </c>
      <c r="C91" t="s">
        <v>241</v>
      </c>
      <c r="D91" t="s">
        <v>21</v>
      </c>
      <c r="E91" s="7" t="s">
        <v>41</v>
      </c>
      <c r="F91" t="s">
        <v>273</v>
      </c>
      <c r="G91" t="s">
        <v>282</v>
      </c>
      <c r="H91" t="str">
        <f t="shared" si="17"/>
        <v>whr.CreateGame(players["RolePlayingGrandma"][0], players["ImSpiker"][0], WHResult.Player1Win, 107);</v>
      </c>
      <c r="I91" t="str">
        <f t="shared" si="18"/>
        <v/>
      </c>
      <c r="J91" t="str">
        <f t="shared" si="19"/>
        <v>whr.CreateGame(players["RolePlayingGrandma"][0], players["ImSpiker"][0], WHResult.Player1Win, 107);</v>
      </c>
      <c r="K91" t="str">
        <f t="shared" si="20"/>
        <v/>
      </c>
      <c r="L91" t="str">
        <f t="shared" si="21"/>
        <v>whr.CreateGame(players["RolePlayingGrandma"][0], players["ImSpiker"][0], WHResult.Player1Win, 107);</v>
      </c>
      <c r="M91" t="str">
        <f t="shared" si="22"/>
        <v/>
      </c>
      <c r="N91" t="str">
        <f t="shared" si="23"/>
        <v/>
      </c>
      <c r="O91" t="str">
        <f t="shared" si="15"/>
        <v>// MSL Spring Split '21 Week 4</v>
      </c>
      <c r="P91" t="str">
        <f t="shared" si="24"/>
        <v xml:space="preserve">players["RolePlayingGrandma"][1]++; players["ImSpiker"][2]++; </v>
      </c>
      <c r="Q91" t="str">
        <f t="shared" si="25"/>
        <v>players["RolePlayingGrandma"][3] = players["RolePlayingGrandma"][3] + 3;</v>
      </c>
      <c r="R91" t="str">
        <f t="shared" si="26"/>
        <v>players["ImSpiker"][3] = players["ImSpiker"][3] + 0;</v>
      </c>
      <c r="S91" t="str">
        <f t="shared" si="27"/>
        <v>players["RolePlayingGrandma"][4] = players["RolePlayingGrandma"][4] + 0;</v>
      </c>
      <c r="T91" t="str">
        <f t="shared" si="28"/>
        <v>players["ImSpiker"][4] = players["ImSpiker"][4] + 3;</v>
      </c>
      <c r="U91" t="str">
        <f t="shared" si="16"/>
        <v>// MSL Spring Split '21 Week 4</v>
      </c>
    </row>
    <row r="92" spans="1:21" x14ac:dyDescent="0.25">
      <c r="A92" s="2">
        <v>44282</v>
      </c>
      <c r="B92">
        <f t="shared" si="29"/>
        <v>108</v>
      </c>
      <c r="C92" t="s">
        <v>245</v>
      </c>
      <c r="D92" t="s">
        <v>71</v>
      </c>
      <c r="E92" s="7" t="s">
        <v>44</v>
      </c>
      <c r="F92" t="s">
        <v>273</v>
      </c>
      <c r="G92" t="s">
        <v>282</v>
      </c>
      <c r="H92" t="str">
        <f t="shared" si="17"/>
        <v>whr.CreateGame(players["NukeTheWales"][0], players["Slosh"][0], WHResult.Player1Win, 108);</v>
      </c>
      <c r="I92" t="str">
        <f t="shared" si="18"/>
        <v>whr.CreateGame(players["NukeTheWales"][0], players["Slosh"][0], WHResult.Player2Win, 108);</v>
      </c>
      <c r="J92" t="str">
        <f t="shared" si="19"/>
        <v>whr.CreateGame(players["NukeTheWales"][0], players["Slosh"][0], WHResult.Player1Win, 108);</v>
      </c>
      <c r="K92" t="str">
        <f t="shared" si="20"/>
        <v/>
      </c>
      <c r="L92" t="str">
        <f t="shared" si="21"/>
        <v>whr.CreateGame(players["NukeTheWales"][0], players["Slosh"][0], WHResult.Player1Win, 108);</v>
      </c>
      <c r="M92" t="str">
        <f t="shared" si="22"/>
        <v/>
      </c>
      <c r="N92" t="str">
        <f t="shared" si="23"/>
        <v/>
      </c>
      <c r="O92" t="str">
        <f t="shared" si="15"/>
        <v>// MSL Spring Split '21 Week 4</v>
      </c>
      <c r="P92" t="str">
        <f t="shared" si="24"/>
        <v xml:space="preserve">players["NukeTheWales"][1]++; players["Slosh"][2]++; </v>
      </c>
      <c r="Q92" t="str">
        <f t="shared" si="25"/>
        <v>players["NukeTheWales"][3] = players["NukeTheWales"][3] + 3;</v>
      </c>
      <c r="R92" t="str">
        <f t="shared" si="26"/>
        <v>players["Slosh"][3] = players["Slosh"][3] + 1;</v>
      </c>
      <c r="S92" t="str">
        <f t="shared" si="27"/>
        <v>players["NukeTheWales"][4] = players["NukeTheWales"][4] + 1;</v>
      </c>
      <c r="T92" t="str">
        <f t="shared" si="28"/>
        <v>players["Slosh"][4] = players["Slosh"][4] + 3;</v>
      </c>
      <c r="U92" t="str">
        <f t="shared" si="16"/>
        <v>// MSL Spring Split '21 Week 4</v>
      </c>
    </row>
    <row r="93" spans="1:21" x14ac:dyDescent="0.25">
      <c r="A93" s="2">
        <v>44282</v>
      </c>
      <c r="B93">
        <f t="shared" si="29"/>
        <v>108</v>
      </c>
      <c r="C93" t="s">
        <v>243</v>
      </c>
      <c r="D93" t="s">
        <v>79</v>
      </c>
      <c r="E93" s="7" t="s">
        <v>41</v>
      </c>
      <c r="F93" t="s">
        <v>273</v>
      </c>
      <c r="G93" t="s">
        <v>282</v>
      </c>
      <c r="H93" t="str">
        <f t="shared" si="17"/>
        <v>whr.CreateGame(players["nolbear"][0], players["XanderG"][0], WHResult.Player1Win, 108);</v>
      </c>
      <c r="I93" t="str">
        <f t="shared" si="18"/>
        <v/>
      </c>
      <c r="J93" t="str">
        <f t="shared" si="19"/>
        <v>whr.CreateGame(players["nolbear"][0], players["XanderG"][0], WHResult.Player1Win, 108);</v>
      </c>
      <c r="K93" t="str">
        <f t="shared" si="20"/>
        <v/>
      </c>
      <c r="L93" t="str">
        <f t="shared" si="21"/>
        <v>whr.CreateGame(players["nolbear"][0], players["XanderG"][0], WHResult.Player1Win, 108);</v>
      </c>
      <c r="M93" t="str">
        <f t="shared" si="22"/>
        <v/>
      </c>
      <c r="N93" t="str">
        <f t="shared" si="23"/>
        <v/>
      </c>
      <c r="O93" t="str">
        <f t="shared" si="15"/>
        <v>// MSL Spring Split '21 Week 4</v>
      </c>
      <c r="P93" t="str">
        <f t="shared" si="24"/>
        <v xml:space="preserve">players["nolbear"][1]++; players["XanderG"][2]++; </v>
      </c>
      <c r="Q93" t="str">
        <f t="shared" si="25"/>
        <v>players["nolbear"][3] = players["nolbear"][3] + 3;</v>
      </c>
      <c r="R93" t="str">
        <f t="shared" si="26"/>
        <v>players["XanderG"][3] = players["XanderG"][3] + 0;</v>
      </c>
      <c r="S93" t="str">
        <f t="shared" si="27"/>
        <v>players["nolbear"][4] = players["nolbear"][4] + 0;</v>
      </c>
      <c r="T93" t="str">
        <f t="shared" si="28"/>
        <v>players["XanderG"][4] = players["XanderG"][4] + 3;</v>
      </c>
      <c r="U93" t="str">
        <f t="shared" si="16"/>
        <v>// MSL Spring Split '21 Week 4</v>
      </c>
    </row>
    <row r="94" spans="1:21" x14ac:dyDescent="0.25">
      <c r="A94" s="2">
        <v>44285</v>
      </c>
      <c r="B94">
        <f t="shared" si="29"/>
        <v>111</v>
      </c>
      <c r="C94" t="s">
        <v>94</v>
      </c>
      <c r="D94" t="s">
        <v>93</v>
      </c>
      <c r="E94" s="7" t="s">
        <v>44</v>
      </c>
      <c r="F94" t="s">
        <v>273</v>
      </c>
      <c r="G94" t="s">
        <v>282</v>
      </c>
      <c r="H94" t="str">
        <f t="shared" si="17"/>
        <v>whr.CreateGame(players["Radical One"][0], players["Pied"][0], WHResult.Player1Win, 111);</v>
      </c>
      <c r="I94" t="str">
        <f t="shared" si="18"/>
        <v>whr.CreateGame(players["Radical One"][0], players["Pied"][0], WHResult.Player2Win, 111);</v>
      </c>
      <c r="J94" t="str">
        <f t="shared" si="19"/>
        <v>whr.CreateGame(players["Radical One"][0], players["Pied"][0], WHResult.Player1Win, 111);</v>
      </c>
      <c r="K94" t="str">
        <f t="shared" si="20"/>
        <v/>
      </c>
      <c r="L94" t="str">
        <f t="shared" si="21"/>
        <v>whr.CreateGame(players["Radical One"][0], players["Pied"][0], WHResult.Player1Win, 111);</v>
      </c>
      <c r="M94" t="str">
        <f t="shared" si="22"/>
        <v/>
      </c>
      <c r="N94" t="str">
        <f t="shared" si="23"/>
        <v/>
      </c>
      <c r="O94" t="str">
        <f t="shared" si="15"/>
        <v>// MSL Spring Split '21 Week 4</v>
      </c>
      <c r="P94" t="str">
        <f t="shared" si="24"/>
        <v xml:space="preserve">players["Radical One"][1]++; players["Pied"][2]++; </v>
      </c>
      <c r="Q94" t="str">
        <f t="shared" si="25"/>
        <v>players["Radical One"][3] = players["Radical One"][3] + 3;</v>
      </c>
      <c r="R94" t="str">
        <f t="shared" si="26"/>
        <v>players["Pied"][3] = players["Pied"][3] + 1;</v>
      </c>
      <c r="S94" t="str">
        <f t="shared" si="27"/>
        <v>players["Radical One"][4] = players["Radical One"][4] + 1;</v>
      </c>
      <c r="T94" t="str">
        <f t="shared" si="28"/>
        <v>players["Pied"][4] = players["Pied"][4] + 3;</v>
      </c>
      <c r="U94" t="str">
        <f t="shared" si="16"/>
        <v>// MSL Spring Split '21 Week 4</v>
      </c>
    </row>
    <row r="95" spans="1:21" x14ac:dyDescent="0.25">
      <c r="A95" s="2">
        <v>44286</v>
      </c>
      <c r="B95">
        <f t="shared" si="29"/>
        <v>112</v>
      </c>
      <c r="C95" t="s">
        <v>93</v>
      </c>
      <c r="D95" t="s">
        <v>243</v>
      </c>
      <c r="E95" s="7" t="s">
        <v>41</v>
      </c>
      <c r="F95" t="s">
        <v>273</v>
      </c>
      <c r="G95" t="s">
        <v>283</v>
      </c>
      <c r="H95" t="str">
        <f t="shared" si="17"/>
        <v>whr.CreateGame(players["Pied"][0], players["nolbear"][0], WHResult.Player1Win, 112);</v>
      </c>
      <c r="I95" t="str">
        <f t="shared" si="18"/>
        <v/>
      </c>
      <c r="J95" t="str">
        <f t="shared" si="19"/>
        <v>whr.CreateGame(players["Pied"][0], players["nolbear"][0], WHResult.Player1Win, 112);</v>
      </c>
      <c r="K95" t="str">
        <f t="shared" si="20"/>
        <v/>
      </c>
      <c r="L95" t="str">
        <f t="shared" si="21"/>
        <v>whr.CreateGame(players["Pied"][0], players["nolbear"][0], WHResult.Player1Win, 112);</v>
      </c>
      <c r="M95" t="str">
        <f t="shared" si="22"/>
        <v/>
      </c>
      <c r="N95" t="str">
        <f t="shared" si="23"/>
        <v/>
      </c>
      <c r="O95" t="str">
        <f t="shared" si="15"/>
        <v>// MSL Spring Split '21 Week 5</v>
      </c>
      <c r="P95" t="str">
        <f t="shared" si="24"/>
        <v xml:space="preserve">players["Pied"][1]++; players["nolbear"][2]++; </v>
      </c>
      <c r="Q95" t="str">
        <f t="shared" si="25"/>
        <v>players["Pied"][3] = players["Pied"][3] + 3;</v>
      </c>
      <c r="R95" t="str">
        <f t="shared" si="26"/>
        <v>players["nolbear"][3] = players["nolbear"][3] + 0;</v>
      </c>
      <c r="S95" t="str">
        <f t="shared" si="27"/>
        <v>players["Pied"][4] = players["Pied"][4] + 0;</v>
      </c>
      <c r="T95" t="str">
        <f t="shared" si="28"/>
        <v>players["nolbear"][4] = players["nolbear"][4] + 3;</v>
      </c>
      <c r="U95" t="str">
        <f t="shared" si="16"/>
        <v>// MSL Spring Split '21 Week 5</v>
      </c>
    </row>
    <row r="96" spans="1:21" x14ac:dyDescent="0.25">
      <c r="A96" s="2">
        <v>44286</v>
      </c>
      <c r="B96">
        <f t="shared" si="29"/>
        <v>112</v>
      </c>
      <c r="C96" t="s">
        <v>242</v>
      </c>
      <c r="D96" t="s">
        <v>244</v>
      </c>
      <c r="E96" s="7" t="s">
        <v>41</v>
      </c>
      <c r="F96" t="s">
        <v>273</v>
      </c>
      <c r="G96" t="s">
        <v>282</v>
      </c>
      <c r="H96" t="str">
        <f t="shared" si="17"/>
        <v>whr.CreateGame(players["Mylo Grams"][0], players["Teke"][0], WHResult.Player1Win, 112);</v>
      </c>
      <c r="I96" t="str">
        <f t="shared" si="18"/>
        <v/>
      </c>
      <c r="J96" t="str">
        <f t="shared" si="19"/>
        <v>whr.CreateGame(players["Mylo Grams"][0], players["Teke"][0], WHResult.Player1Win, 112);</v>
      </c>
      <c r="K96" t="str">
        <f t="shared" si="20"/>
        <v/>
      </c>
      <c r="L96" t="str">
        <f t="shared" si="21"/>
        <v>whr.CreateGame(players["Mylo Grams"][0], players["Teke"][0], WHResult.Player1Win, 112);</v>
      </c>
      <c r="M96" t="str">
        <f t="shared" si="22"/>
        <v/>
      </c>
      <c r="N96" t="str">
        <f t="shared" si="23"/>
        <v/>
      </c>
      <c r="O96" t="str">
        <f t="shared" si="15"/>
        <v>// MSL Spring Split '21 Week 4</v>
      </c>
      <c r="P96" t="str">
        <f t="shared" si="24"/>
        <v xml:space="preserve">players["Mylo Grams"][1]++; players["Teke"][2]++; </v>
      </c>
      <c r="Q96" t="str">
        <f t="shared" si="25"/>
        <v>players["Mylo Grams"][3] = players["Mylo Grams"][3] + 3;</v>
      </c>
      <c r="R96" t="str">
        <f t="shared" si="26"/>
        <v>players["Teke"][3] = players["Teke"][3] + 0;</v>
      </c>
      <c r="S96" t="str">
        <f t="shared" si="27"/>
        <v>players["Mylo Grams"][4] = players["Mylo Grams"][4] + 0;</v>
      </c>
      <c r="T96" t="str">
        <f t="shared" si="28"/>
        <v>players["Teke"][4] = players["Teke"][4] + 3;</v>
      </c>
      <c r="U96" t="str">
        <f t="shared" si="16"/>
        <v>// MSL Spring Split '21 Week 4</v>
      </c>
    </row>
    <row r="97" spans="1:21" x14ac:dyDescent="0.25">
      <c r="A97" s="2">
        <v>44288</v>
      </c>
      <c r="B97">
        <f t="shared" si="29"/>
        <v>114</v>
      </c>
      <c r="C97" t="s">
        <v>70</v>
      </c>
      <c r="D97" t="s">
        <v>79</v>
      </c>
      <c r="E97" s="7" t="s">
        <v>41</v>
      </c>
      <c r="F97" t="s">
        <v>273</v>
      </c>
      <c r="G97" t="s">
        <v>283</v>
      </c>
      <c r="H97" t="str">
        <f t="shared" si="17"/>
        <v>whr.CreateGame(players["Agent A"][0], players["XanderG"][0], WHResult.Player1Win, 114);</v>
      </c>
      <c r="I97" t="str">
        <f t="shared" si="18"/>
        <v/>
      </c>
      <c r="J97" t="str">
        <f t="shared" si="19"/>
        <v>whr.CreateGame(players["Agent A"][0], players["XanderG"][0], WHResult.Player1Win, 114);</v>
      </c>
      <c r="K97" t="str">
        <f t="shared" si="20"/>
        <v/>
      </c>
      <c r="L97" t="str">
        <f t="shared" si="21"/>
        <v>whr.CreateGame(players["Agent A"][0], players["XanderG"][0], WHResult.Player1Win, 114);</v>
      </c>
      <c r="M97" t="str">
        <f t="shared" si="22"/>
        <v/>
      </c>
      <c r="N97" t="str">
        <f t="shared" si="23"/>
        <v/>
      </c>
      <c r="O97" t="str">
        <f t="shared" si="15"/>
        <v>// MSL Spring Split '21 Week 5</v>
      </c>
      <c r="P97" t="str">
        <f t="shared" si="24"/>
        <v xml:space="preserve">players["Agent A"][1]++; players["XanderG"][2]++; </v>
      </c>
      <c r="Q97" t="str">
        <f t="shared" si="25"/>
        <v>players["Agent A"][3] = players["Agent A"][3] + 3;</v>
      </c>
      <c r="R97" t="str">
        <f t="shared" si="26"/>
        <v>players["XanderG"][3] = players["XanderG"][3] + 0;</v>
      </c>
      <c r="S97" t="str">
        <f t="shared" si="27"/>
        <v>players["Agent A"][4] = players["Agent A"][4] + 0;</v>
      </c>
      <c r="T97" t="str">
        <f t="shared" si="28"/>
        <v>players["XanderG"][4] = players["XanderG"][4] + 3;</v>
      </c>
      <c r="U97" t="str">
        <f t="shared" si="16"/>
        <v>// MSL Spring Split '21 Week 5</v>
      </c>
    </row>
    <row r="98" spans="1:21" x14ac:dyDescent="0.25">
      <c r="A98" s="2">
        <v>44288</v>
      </c>
      <c r="B98">
        <f t="shared" si="29"/>
        <v>114</v>
      </c>
      <c r="C98" t="s">
        <v>245</v>
      </c>
      <c r="D98" t="s">
        <v>240</v>
      </c>
      <c r="E98" s="7" t="s">
        <v>43</v>
      </c>
      <c r="F98" t="s">
        <v>273</v>
      </c>
      <c r="G98" t="s">
        <v>283</v>
      </c>
      <c r="H98" t="str">
        <f t="shared" si="17"/>
        <v>whr.CreateGame(players["NukeTheWales"][0], players["banana_steals"][0], WHResult.Player1Win, 114);</v>
      </c>
      <c r="I98" t="str">
        <f t="shared" si="18"/>
        <v>whr.CreateGame(players["NukeTheWales"][0], players["banana_steals"][0], WHResult.Player2Win, 114);</v>
      </c>
      <c r="J98" t="str">
        <f t="shared" si="19"/>
        <v>whr.CreateGame(players["NukeTheWales"][0], players["banana_steals"][0], WHResult.Player1Win, 114);</v>
      </c>
      <c r="K98" t="str">
        <f t="shared" si="20"/>
        <v>whr.CreateGame(players["NukeTheWales"][0], players["banana_steals"][0], WHResult.Player2Win, 114);</v>
      </c>
      <c r="L98" t="str">
        <f t="shared" si="21"/>
        <v>whr.CreateGame(players["NukeTheWales"][0], players["banana_steals"][0], WHResult.Player1Win, 114);</v>
      </c>
      <c r="M98" t="str">
        <f t="shared" si="22"/>
        <v/>
      </c>
      <c r="N98" t="str">
        <f t="shared" si="23"/>
        <v/>
      </c>
      <c r="O98" t="str">
        <f t="shared" si="15"/>
        <v>// MSL Spring Split '21 Week 5</v>
      </c>
      <c r="P98" t="str">
        <f t="shared" si="24"/>
        <v xml:space="preserve">players["NukeTheWales"][1]++; players["banana_steals"][2]++; </v>
      </c>
      <c r="Q98" t="str">
        <f t="shared" si="25"/>
        <v>players["NukeTheWales"][3] = players["NukeTheWales"][3] + 3;</v>
      </c>
      <c r="R98" t="str">
        <f t="shared" si="26"/>
        <v>players["banana_steals"][3] = players["banana_steals"][3] + 2;</v>
      </c>
      <c r="S98" t="str">
        <f t="shared" si="27"/>
        <v>players["NukeTheWales"][4] = players["NukeTheWales"][4] + 2;</v>
      </c>
      <c r="T98" t="str">
        <f t="shared" si="28"/>
        <v>players["banana_steals"][4] = players["banana_steals"][4] + 3;</v>
      </c>
      <c r="U98" t="str">
        <f t="shared" si="16"/>
        <v>// MSL Spring Split '21 Week 5</v>
      </c>
    </row>
    <row r="99" spans="1:21" x14ac:dyDescent="0.25">
      <c r="A99" s="2">
        <v>44289</v>
      </c>
      <c r="B99">
        <f t="shared" si="29"/>
        <v>115</v>
      </c>
      <c r="C99" t="s">
        <v>21</v>
      </c>
      <c r="D99" t="s">
        <v>242</v>
      </c>
      <c r="E99" s="7" t="s">
        <v>44</v>
      </c>
      <c r="F99" t="s">
        <v>273</v>
      </c>
      <c r="G99" t="s">
        <v>283</v>
      </c>
      <c r="H99" t="str">
        <f t="shared" si="17"/>
        <v>whr.CreateGame(players["ImSpiker"][0], players["Mylo Grams"][0], WHResult.Player1Win, 115);</v>
      </c>
      <c r="I99" t="str">
        <f t="shared" si="18"/>
        <v>whr.CreateGame(players["ImSpiker"][0], players["Mylo Grams"][0], WHResult.Player2Win, 115);</v>
      </c>
      <c r="J99" t="str">
        <f t="shared" si="19"/>
        <v>whr.CreateGame(players["ImSpiker"][0], players["Mylo Grams"][0], WHResult.Player1Win, 115);</v>
      </c>
      <c r="K99" t="str">
        <f t="shared" si="20"/>
        <v/>
      </c>
      <c r="L99" t="str">
        <f t="shared" si="21"/>
        <v>whr.CreateGame(players["ImSpiker"][0], players["Mylo Grams"][0], WHResult.Player1Win, 115);</v>
      </c>
      <c r="M99" t="str">
        <f t="shared" si="22"/>
        <v/>
      </c>
      <c r="N99" t="str">
        <f t="shared" si="23"/>
        <v/>
      </c>
      <c r="O99" t="str">
        <f t="shared" si="15"/>
        <v>// MSL Spring Split '21 Week 5</v>
      </c>
      <c r="P99" t="str">
        <f t="shared" si="24"/>
        <v xml:space="preserve">players["ImSpiker"][1]++; players["Mylo Grams"][2]++; </v>
      </c>
      <c r="Q99" t="str">
        <f t="shared" si="25"/>
        <v>players["ImSpiker"][3] = players["ImSpiker"][3] + 3;</v>
      </c>
      <c r="R99" t="str">
        <f t="shared" si="26"/>
        <v>players["Mylo Grams"][3] = players["Mylo Grams"][3] + 1;</v>
      </c>
      <c r="S99" t="str">
        <f t="shared" si="27"/>
        <v>players["ImSpiker"][4] = players["ImSpiker"][4] + 1;</v>
      </c>
      <c r="T99" t="str">
        <f t="shared" si="28"/>
        <v>players["Mylo Grams"][4] = players["Mylo Grams"][4] + 3;</v>
      </c>
      <c r="U99" t="str">
        <f t="shared" si="16"/>
        <v>// MSL Spring Split '21 Week 5</v>
      </c>
    </row>
    <row r="100" spans="1:21" x14ac:dyDescent="0.25">
      <c r="A100" s="2">
        <v>44290</v>
      </c>
      <c r="B100">
        <f t="shared" si="29"/>
        <v>116</v>
      </c>
      <c r="C100" t="s">
        <v>94</v>
      </c>
      <c r="D100" t="s">
        <v>71</v>
      </c>
      <c r="E100" s="7" t="s">
        <v>44</v>
      </c>
      <c r="F100" t="s">
        <v>273</v>
      </c>
      <c r="G100" t="s">
        <v>283</v>
      </c>
      <c r="H100" t="str">
        <f t="shared" si="17"/>
        <v>whr.CreateGame(players["Radical One"][0], players["Slosh"][0], WHResult.Player1Win, 116);</v>
      </c>
      <c r="I100" t="str">
        <f t="shared" si="18"/>
        <v>whr.CreateGame(players["Radical One"][0], players["Slosh"][0], WHResult.Player2Win, 116);</v>
      </c>
      <c r="J100" t="str">
        <f t="shared" si="19"/>
        <v>whr.CreateGame(players["Radical One"][0], players["Slosh"][0], WHResult.Player1Win, 116);</v>
      </c>
      <c r="K100" t="str">
        <f t="shared" si="20"/>
        <v/>
      </c>
      <c r="L100" t="str">
        <f t="shared" si="21"/>
        <v>whr.CreateGame(players["Radical One"][0], players["Slosh"][0], WHResult.Player1Win, 116);</v>
      </c>
      <c r="M100" t="str">
        <f t="shared" si="22"/>
        <v/>
      </c>
      <c r="N100" t="str">
        <f t="shared" si="23"/>
        <v/>
      </c>
      <c r="O100" t="str">
        <f t="shared" si="15"/>
        <v>// MSL Spring Split '21 Week 5</v>
      </c>
      <c r="P100" t="str">
        <f t="shared" si="24"/>
        <v xml:space="preserve">players["Radical One"][1]++; players["Slosh"][2]++; </v>
      </c>
      <c r="Q100" t="str">
        <f t="shared" si="25"/>
        <v>players["Radical One"][3] = players["Radical One"][3] + 3;</v>
      </c>
      <c r="R100" t="str">
        <f t="shared" si="26"/>
        <v>players["Slosh"][3] = players["Slosh"][3] + 1;</v>
      </c>
      <c r="S100" t="str">
        <f t="shared" si="27"/>
        <v>players["Radical One"][4] = players["Radical One"][4] + 1;</v>
      </c>
      <c r="T100" t="str">
        <f t="shared" si="28"/>
        <v>players["Slosh"][4] = players["Slosh"][4] + 3;</v>
      </c>
      <c r="U100" t="str">
        <f t="shared" si="16"/>
        <v>// MSL Spring Split '21 Week 5</v>
      </c>
    </row>
    <row r="101" spans="1:21" x14ac:dyDescent="0.25">
      <c r="A101" s="2">
        <v>44291</v>
      </c>
      <c r="B101">
        <f t="shared" si="29"/>
        <v>117</v>
      </c>
      <c r="C101" t="s">
        <v>241</v>
      </c>
      <c r="D101" t="s">
        <v>244</v>
      </c>
      <c r="E101" s="7" t="s">
        <v>41</v>
      </c>
      <c r="F101" t="s">
        <v>273</v>
      </c>
      <c r="G101" t="s">
        <v>283</v>
      </c>
      <c r="H101" t="str">
        <f t="shared" si="17"/>
        <v>whr.CreateGame(players["RolePlayingGrandma"][0], players["Teke"][0], WHResult.Player1Win, 117);</v>
      </c>
      <c r="I101" t="str">
        <f t="shared" si="18"/>
        <v/>
      </c>
      <c r="J101" t="str">
        <f t="shared" si="19"/>
        <v>whr.CreateGame(players["RolePlayingGrandma"][0], players["Teke"][0], WHResult.Player1Win, 117);</v>
      </c>
      <c r="K101" t="str">
        <f t="shared" si="20"/>
        <v/>
      </c>
      <c r="L101" t="str">
        <f t="shared" si="21"/>
        <v>whr.CreateGame(players["RolePlayingGrandma"][0], players["Teke"][0], WHResult.Player1Win, 117);</v>
      </c>
      <c r="M101" t="str">
        <f t="shared" si="22"/>
        <v/>
      </c>
      <c r="N101" t="str">
        <f t="shared" si="23"/>
        <v/>
      </c>
      <c r="O101" t="str">
        <f t="shared" si="15"/>
        <v>// MSL Spring Split '21 Week 5</v>
      </c>
      <c r="P101" t="str">
        <f t="shared" si="24"/>
        <v xml:space="preserve">players["RolePlayingGrandma"][1]++; players["Teke"][2]++; </v>
      </c>
      <c r="Q101" t="str">
        <f t="shared" si="25"/>
        <v>players["RolePlayingGrandma"][3] = players["RolePlayingGrandma"][3] + 3;</v>
      </c>
      <c r="R101" t="str">
        <f t="shared" si="26"/>
        <v>players["Teke"][3] = players["Teke"][3] + 0;</v>
      </c>
      <c r="S101" t="str">
        <f t="shared" si="27"/>
        <v>players["RolePlayingGrandma"][4] = players["RolePlayingGrandma"][4] + 0;</v>
      </c>
      <c r="T101" t="str">
        <f t="shared" si="28"/>
        <v>players["Teke"][4] = players["Teke"][4] + 3;</v>
      </c>
      <c r="U101" t="str">
        <f t="shared" si="16"/>
        <v>// MSL Spring Split '21 Week 5</v>
      </c>
    </row>
    <row r="102" spans="1:21" x14ac:dyDescent="0.25">
      <c r="A102" s="2">
        <v>44293</v>
      </c>
      <c r="B102">
        <f t="shared" si="29"/>
        <v>119</v>
      </c>
      <c r="C102" t="s">
        <v>21</v>
      </c>
      <c r="D102" t="s">
        <v>247</v>
      </c>
      <c r="E102" s="7" t="s">
        <v>41</v>
      </c>
      <c r="F102" t="s">
        <v>273</v>
      </c>
      <c r="G102" t="s">
        <v>284</v>
      </c>
      <c r="H102" t="str">
        <f t="shared" si="17"/>
        <v>whr.CreateGame(players["ImSpiker"][0], players["Gucky"][0], WHResult.Player1Win, 119);</v>
      </c>
      <c r="I102" t="str">
        <f t="shared" si="18"/>
        <v/>
      </c>
      <c r="J102" t="str">
        <f t="shared" si="19"/>
        <v>whr.CreateGame(players["ImSpiker"][0], players["Gucky"][0], WHResult.Player1Win, 119);</v>
      </c>
      <c r="K102" t="str">
        <f t="shared" si="20"/>
        <v/>
      </c>
      <c r="L102" t="str">
        <f t="shared" si="21"/>
        <v>whr.CreateGame(players["ImSpiker"][0], players["Gucky"][0], WHResult.Player1Win, 119);</v>
      </c>
      <c r="M102" t="str">
        <f t="shared" si="22"/>
        <v/>
      </c>
      <c r="N102" t="str">
        <f t="shared" si="23"/>
        <v/>
      </c>
      <c r="O102" t="str">
        <f t="shared" si="15"/>
        <v>// MSL Spring Split '21 Week 6</v>
      </c>
      <c r="P102" t="str">
        <f t="shared" si="24"/>
        <v xml:space="preserve">players["ImSpiker"][1]++; players["Gucky"][2]++; </v>
      </c>
      <c r="Q102" t="str">
        <f t="shared" si="25"/>
        <v>players["ImSpiker"][3] = players["ImSpiker"][3] + 3;</v>
      </c>
      <c r="R102" t="str">
        <f t="shared" si="26"/>
        <v>players["Gucky"][3] = players["Gucky"][3] + 0;</v>
      </c>
      <c r="S102" t="str">
        <f t="shared" si="27"/>
        <v>players["ImSpiker"][4] = players["ImSpiker"][4] + 0;</v>
      </c>
      <c r="T102" t="str">
        <f t="shared" si="28"/>
        <v>players["Gucky"][4] = players["Gucky"][4] + 3;</v>
      </c>
      <c r="U102" t="str">
        <f t="shared" si="16"/>
        <v>// MSL Spring Split '21 Week 6</v>
      </c>
    </row>
    <row r="103" spans="1:21" x14ac:dyDescent="0.25">
      <c r="A103" s="2">
        <v>44294</v>
      </c>
      <c r="B103">
        <f t="shared" si="29"/>
        <v>120</v>
      </c>
      <c r="C103" t="s">
        <v>247</v>
      </c>
      <c r="D103" t="s">
        <v>30</v>
      </c>
      <c r="E103" s="7" t="s">
        <v>41</v>
      </c>
      <c r="F103" t="s">
        <v>273</v>
      </c>
      <c r="G103" t="s">
        <v>283</v>
      </c>
      <c r="H103" t="str">
        <f t="shared" si="17"/>
        <v>whr.CreateGame(players["Gucky"][0], players["Rocci"][0], WHResult.Player1Win, 120);</v>
      </c>
      <c r="I103" t="str">
        <f t="shared" si="18"/>
        <v/>
      </c>
      <c r="J103" t="str">
        <f t="shared" si="19"/>
        <v>whr.CreateGame(players["Gucky"][0], players["Rocci"][0], WHResult.Player1Win, 120);</v>
      </c>
      <c r="K103" t="str">
        <f t="shared" si="20"/>
        <v/>
      </c>
      <c r="L103" t="str">
        <f t="shared" si="21"/>
        <v>whr.CreateGame(players["Gucky"][0], players["Rocci"][0], WHResult.Player1Win, 120);</v>
      </c>
      <c r="M103" t="str">
        <f t="shared" si="22"/>
        <v/>
      </c>
      <c r="N103" t="str">
        <f t="shared" si="23"/>
        <v/>
      </c>
      <c r="O103" t="str">
        <f t="shared" si="15"/>
        <v>// MSL Spring Split '21 Week 5</v>
      </c>
      <c r="P103" t="str">
        <f t="shared" si="24"/>
        <v xml:space="preserve">players["Gucky"][1]++; players["Rocci"][2]++; </v>
      </c>
      <c r="Q103" t="str">
        <f t="shared" si="25"/>
        <v>players["Gucky"][3] = players["Gucky"][3] + 3;</v>
      </c>
      <c r="R103" t="str">
        <f t="shared" si="26"/>
        <v>players["Rocci"][3] = players["Rocci"][3] + 0;</v>
      </c>
      <c r="S103" t="str">
        <f t="shared" si="27"/>
        <v>players["Gucky"][4] = players["Gucky"][4] + 0;</v>
      </c>
      <c r="T103" t="str">
        <f t="shared" si="28"/>
        <v>players["Rocci"][4] = players["Rocci"][4] + 3;</v>
      </c>
      <c r="U103" t="str">
        <f t="shared" si="16"/>
        <v>// MSL Spring Split '21 Week 5</v>
      </c>
    </row>
    <row r="104" spans="1:21" x14ac:dyDescent="0.25">
      <c r="A104" s="2">
        <v>44294</v>
      </c>
      <c r="B104">
        <f t="shared" si="29"/>
        <v>120</v>
      </c>
      <c r="C104" t="s">
        <v>93</v>
      </c>
      <c r="D104" t="s">
        <v>79</v>
      </c>
      <c r="E104" s="7" t="s">
        <v>44</v>
      </c>
      <c r="F104" t="s">
        <v>273</v>
      </c>
      <c r="G104" t="s">
        <v>284</v>
      </c>
      <c r="H104" t="str">
        <f t="shared" si="17"/>
        <v>whr.CreateGame(players["Pied"][0], players["XanderG"][0], WHResult.Player1Win, 120);</v>
      </c>
      <c r="I104" t="str">
        <f t="shared" si="18"/>
        <v>whr.CreateGame(players["Pied"][0], players["XanderG"][0], WHResult.Player2Win, 120);</v>
      </c>
      <c r="J104" t="str">
        <f t="shared" si="19"/>
        <v>whr.CreateGame(players["Pied"][0], players["XanderG"][0], WHResult.Player1Win, 120);</v>
      </c>
      <c r="K104" t="str">
        <f t="shared" si="20"/>
        <v/>
      </c>
      <c r="L104" t="str">
        <f t="shared" si="21"/>
        <v>whr.CreateGame(players["Pied"][0], players["XanderG"][0], WHResult.Player1Win, 120);</v>
      </c>
      <c r="M104" t="str">
        <f t="shared" si="22"/>
        <v/>
      </c>
      <c r="N104" t="str">
        <f t="shared" si="23"/>
        <v/>
      </c>
      <c r="O104" t="str">
        <f t="shared" si="15"/>
        <v>// MSL Spring Split '21 Week 6</v>
      </c>
      <c r="P104" t="str">
        <f t="shared" si="24"/>
        <v xml:space="preserve">players["Pied"][1]++; players["XanderG"][2]++; </v>
      </c>
      <c r="Q104" t="str">
        <f t="shared" si="25"/>
        <v>players["Pied"][3] = players["Pied"][3] + 3;</v>
      </c>
      <c r="R104" t="str">
        <f t="shared" si="26"/>
        <v>players["XanderG"][3] = players["XanderG"][3] + 1;</v>
      </c>
      <c r="S104" t="str">
        <f t="shared" si="27"/>
        <v>players["Pied"][4] = players["Pied"][4] + 1;</v>
      </c>
      <c r="T104" t="str">
        <f t="shared" si="28"/>
        <v>players["XanderG"][4] = players["XanderG"][4] + 3;</v>
      </c>
      <c r="U104" t="str">
        <f t="shared" si="16"/>
        <v>// MSL Spring Split '21 Week 6</v>
      </c>
    </row>
    <row r="105" spans="1:21" x14ac:dyDescent="0.25">
      <c r="A105" s="2">
        <v>44295</v>
      </c>
      <c r="B105">
        <f t="shared" si="29"/>
        <v>121</v>
      </c>
      <c r="C105" t="s">
        <v>241</v>
      </c>
      <c r="D105" t="s">
        <v>36</v>
      </c>
      <c r="E105" s="7" t="s">
        <v>41</v>
      </c>
      <c r="F105" t="s">
        <v>273</v>
      </c>
      <c r="G105" t="s">
        <v>284</v>
      </c>
      <c r="H105" t="str">
        <f t="shared" si="17"/>
        <v>whr.CreateGame(players["RolePlayingGrandma"][0], players["Luso"][0], WHResult.Player1Win, 121);</v>
      </c>
      <c r="I105" t="str">
        <f t="shared" si="18"/>
        <v/>
      </c>
      <c r="J105" t="str">
        <f t="shared" si="19"/>
        <v>whr.CreateGame(players["RolePlayingGrandma"][0], players["Luso"][0], WHResult.Player1Win, 121);</v>
      </c>
      <c r="K105" t="str">
        <f t="shared" si="20"/>
        <v/>
      </c>
      <c r="L105" t="str">
        <f t="shared" si="21"/>
        <v>whr.CreateGame(players["RolePlayingGrandma"][0], players["Luso"][0], WHResult.Player1Win, 121);</v>
      </c>
      <c r="M105" t="str">
        <f t="shared" si="22"/>
        <v/>
      </c>
      <c r="N105" t="str">
        <f t="shared" si="23"/>
        <v/>
      </c>
      <c r="O105" t="str">
        <f t="shared" si="15"/>
        <v>// MSL Spring Split '21 Week 6</v>
      </c>
      <c r="P105" t="str">
        <f t="shared" si="24"/>
        <v xml:space="preserve">players["RolePlayingGrandma"][1]++; players["Luso"][2]++; </v>
      </c>
      <c r="Q105" t="str">
        <f t="shared" si="25"/>
        <v>players["RolePlayingGrandma"][3] = players["RolePlayingGrandma"][3] + 3;</v>
      </c>
      <c r="R105" t="str">
        <f t="shared" si="26"/>
        <v>players["Luso"][3] = players["Luso"][3] + 0;</v>
      </c>
      <c r="S105" t="str">
        <f t="shared" si="27"/>
        <v>players["RolePlayingGrandma"][4] = players["RolePlayingGrandma"][4] + 0;</v>
      </c>
      <c r="T105" t="str">
        <f t="shared" si="28"/>
        <v>players["Luso"][4] = players["Luso"][4] + 3;</v>
      </c>
      <c r="U105" t="str">
        <f t="shared" si="16"/>
        <v>// MSL Spring Split '21 Week 6</v>
      </c>
    </row>
    <row r="106" spans="1:21" x14ac:dyDescent="0.25">
      <c r="A106" s="2">
        <v>44296</v>
      </c>
      <c r="B106">
        <f t="shared" si="29"/>
        <v>122</v>
      </c>
      <c r="C106" t="s">
        <v>94</v>
      </c>
      <c r="D106" t="s">
        <v>240</v>
      </c>
      <c r="E106" s="7" t="s">
        <v>44</v>
      </c>
      <c r="F106" t="s">
        <v>273</v>
      </c>
      <c r="G106" t="s">
        <v>284</v>
      </c>
      <c r="H106" t="str">
        <f t="shared" si="17"/>
        <v>whr.CreateGame(players["Radical One"][0], players["banana_steals"][0], WHResult.Player1Win, 122);</v>
      </c>
      <c r="I106" t="str">
        <f t="shared" si="18"/>
        <v>whr.CreateGame(players["Radical One"][0], players["banana_steals"][0], WHResult.Player2Win, 122);</v>
      </c>
      <c r="J106" t="str">
        <f t="shared" si="19"/>
        <v>whr.CreateGame(players["Radical One"][0], players["banana_steals"][0], WHResult.Player1Win, 122);</v>
      </c>
      <c r="K106" t="str">
        <f t="shared" si="20"/>
        <v/>
      </c>
      <c r="L106" t="str">
        <f t="shared" si="21"/>
        <v>whr.CreateGame(players["Radical One"][0], players["banana_steals"][0], WHResult.Player1Win, 122);</v>
      </c>
      <c r="M106" t="str">
        <f t="shared" si="22"/>
        <v/>
      </c>
      <c r="N106" t="str">
        <f t="shared" si="23"/>
        <v/>
      </c>
      <c r="O106" t="str">
        <f t="shared" si="15"/>
        <v>// MSL Spring Split '21 Week 6</v>
      </c>
      <c r="P106" t="str">
        <f t="shared" si="24"/>
        <v xml:space="preserve">players["Radical One"][1]++; players["banana_steals"][2]++; </v>
      </c>
      <c r="Q106" t="str">
        <f t="shared" si="25"/>
        <v>players["Radical One"][3] = players["Radical One"][3] + 3;</v>
      </c>
      <c r="R106" t="str">
        <f t="shared" si="26"/>
        <v>players["banana_steals"][3] = players["banana_steals"][3] + 1;</v>
      </c>
      <c r="S106" t="str">
        <f t="shared" si="27"/>
        <v>players["Radical One"][4] = players["Radical One"][4] + 1;</v>
      </c>
      <c r="T106" t="str">
        <f t="shared" si="28"/>
        <v>players["banana_steals"][4] = players["banana_steals"][4] + 3;</v>
      </c>
      <c r="U106" t="str">
        <f t="shared" si="16"/>
        <v>// MSL Spring Split '21 Week 6</v>
      </c>
    </row>
    <row r="107" spans="1:21" x14ac:dyDescent="0.25">
      <c r="A107" s="2">
        <v>44297</v>
      </c>
      <c r="B107">
        <f t="shared" si="29"/>
        <v>123</v>
      </c>
      <c r="C107" t="s">
        <v>242</v>
      </c>
      <c r="D107" t="s">
        <v>244</v>
      </c>
      <c r="E107" s="7" t="s">
        <v>44</v>
      </c>
      <c r="F107" t="s">
        <v>273</v>
      </c>
      <c r="G107" t="s">
        <v>284</v>
      </c>
      <c r="H107" t="str">
        <f t="shared" si="17"/>
        <v>whr.CreateGame(players["Mylo Grams"][0], players["Teke"][0], WHResult.Player1Win, 123);</v>
      </c>
      <c r="I107" t="str">
        <f t="shared" si="18"/>
        <v>whr.CreateGame(players["Mylo Grams"][0], players["Teke"][0], WHResult.Player2Win, 123);</v>
      </c>
      <c r="J107" t="str">
        <f t="shared" si="19"/>
        <v>whr.CreateGame(players["Mylo Grams"][0], players["Teke"][0], WHResult.Player1Win, 123);</v>
      </c>
      <c r="K107" t="str">
        <f t="shared" si="20"/>
        <v/>
      </c>
      <c r="L107" t="str">
        <f t="shared" si="21"/>
        <v>whr.CreateGame(players["Mylo Grams"][0], players["Teke"][0], WHResult.Player1Win, 123);</v>
      </c>
      <c r="M107" t="str">
        <f t="shared" si="22"/>
        <v/>
      </c>
      <c r="N107" t="str">
        <f t="shared" si="23"/>
        <v/>
      </c>
      <c r="O107" t="str">
        <f t="shared" si="15"/>
        <v>// MSL Spring Split '21 Week 6</v>
      </c>
      <c r="P107" t="str">
        <f t="shared" si="24"/>
        <v xml:space="preserve">players["Mylo Grams"][1]++; players["Teke"][2]++; </v>
      </c>
      <c r="Q107" t="str">
        <f t="shared" si="25"/>
        <v>players["Mylo Grams"][3] = players["Mylo Grams"][3] + 3;</v>
      </c>
      <c r="R107" t="str">
        <f t="shared" si="26"/>
        <v>players["Teke"][3] = players["Teke"][3] + 1;</v>
      </c>
      <c r="S107" t="str">
        <f t="shared" si="27"/>
        <v>players["Mylo Grams"][4] = players["Mylo Grams"][4] + 1;</v>
      </c>
      <c r="T107" t="str">
        <f t="shared" si="28"/>
        <v>players["Teke"][4] = players["Teke"][4] + 3;</v>
      </c>
      <c r="U107" t="str">
        <f t="shared" si="16"/>
        <v>// MSL Spring Split '21 Week 6</v>
      </c>
    </row>
    <row r="108" spans="1:21" x14ac:dyDescent="0.25">
      <c r="A108" s="2">
        <v>44297</v>
      </c>
      <c r="B108">
        <f t="shared" si="29"/>
        <v>123</v>
      </c>
      <c r="C108" t="s">
        <v>36</v>
      </c>
      <c r="D108" t="s">
        <v>242</v>
      </c>
      <c r="E108" s="7" t="s">
        <v>43</v>
      </c>
      <c r="F108" t="s">
        <v>273</v>
      </c>
      <c r="G108" t="s">
        <v>285</v>
      </c>
      <c r="H108" t="str">
        <f t="shared" si="17"/>
        <v>whr.CreateGame(players["Luso"][0], players["Mylo Grams"][0], WHResult.Player1Win, 123);</v>
      </c>
      <c r="I108" t="str">
        <f t="shared" si="18"/>
        <v>whr.CreateGame(players["Luso"][0], players["Mylo Grams"][0], WHResult.Player2Win, 123);</v>
      </c>
      <c r="J108" t="str">
        <f t="shared" si="19"/>
        <v>whr.CreateGame(players["Luso"][0], players["Mylo Grams"][0], WHResult.Player1Win, 123);</v>
      </c>
      <c r="K108" t="str">
        <f t="shared" si="20"/>
        <v>whr.CreateGame(players["Luso"][0], players["Mylo Grams"][0], WHResult.Player2Win, 123);</v>
      </c>
      <c r="L108" t="str">
        <f t="shared" si="21"/>
        <v>whr.CreateGame(players["Luso"][0], players["Mylo Grams"][0], WHResult.Player1Win, 123);</v>
      </c>
      <c r="M108" t="str">
        <f t="shared" si="22"/>
        <v/>
      </c>
      <c r="N108" t="str">
        <f t="shared" si="23"/>
        <v/>
      </c>
      <c r="O108" t="str">
        <f t="shared" si="15"/>
        <v>// MSL Spring Split '21 Week 7</v>
      </c>
      <c r="P108" t="str">
        <f t="shared" si="24"/>
        <v xml:space="preserve">players["Luso"][1]++; players["Mylo Grams"][2]++; </v>
      </c>
      <c r="Q108" t="str">
        <f t="shared" si="25"/>
        <v>players["Luso"][3] = players["Luso"][3] + 3;</v>
      </c>
      <c r="R108" t="str">
        <f t="shared" si="26"/>
        <v>players["Mylo Grams"][3] = players["Mylo Grams"][3] + 2;</v>
      </c>
      <c r="S108" t="str">
        <f t="shared" si="27"/>
        <v>players["Luso"][4] = players["Luso"][4] + 2;</v>
      </c>
      <c r="T108" t="str">
        <f t="shared" si="28"/>
        <v>players["Mylo Grams"][4] = players["Mylo Grams"][4] + 3;</v>
      </c>
      <c r="U108" t="str">
        <f t="shared" si="16"/>
        <v>// MSL Spring Split '21 Week 7</v>
      </c>
    </row>
    <row r="109" spans="1:21" x14ac:dyDescent="0.25">
      <c r="A109" s="2">
        <v>44297</v>
      </c>
      <c r="B109">
        <f t="shared" si="29"/>
        <v>123</v>
      </c>
      <c r="C109" t="s">
        <v>245</v>
      </c>
      <c r="D109" t="s">
        <v>70</v>
      </c>
      <c r="E109" s="7" t="s">
        <v>44</v>
      </c>
      <c r="F109" t="s">
        <v>273</v>
      </c>
      <c r="G109" t="s">
        <v>284</v>
      </c>
      <c r="H109" t="str">
        <f t="shared" si="17"/>
        <v>whr.CreateGame(players["NukeTheWales"][0], players["Agent A"][0], WHResult.Player1Win, 123);</v>
      </c>
      <c r="I109" t="str">
        <f t="shared" si="18"/>
        <v>whr.CreateGame(players["NukeTheWales"][0], players["Agent A"][0], WHResult.Player2Win, 123);</v>
      </c>
      <c r="J109" t="str">
        <f t="shared" si="19"/>
        <v>whr.CreateGame(players["NukeTheWales"][0], players["Agent A"][0], WHResult.Player1Win, 123);</v>
      </c>
      <c r="K109" t="str">
        <f t="shared" si="20"/>
        <v/>
      </c>
      <c r="L109" t="str">
        <f t="shared" si="21"/>
        <v>whr.CreateGame(players["NukeTheWales"][0], players["Agent A"][0], WHResult.Player1Win, 123);</v>
      </c>
      <c r="M109" t="str">
        <f t="shared" si="22"/>
        <v/>
      </c>
      <c r="N109" t="str">
        <f t="shared" si="23"/>
        <v/>
      </c>
      <c r="O109" t="str">
        <f t="shared" si="15"/>
        <v>// MSL Spring Split '21 Week 6</v>
      </c>
      <c r="P109" t="str">
        <f t="shared" si="24"/>
        <v xml:space="preserve">players["NukeTheWales"][1]++; players["Agent A"][2]++; </v>
      </c>
      <c r="Q109" t="str">
        <f t="shared" si="25"/>
        <v>players["NukeTheWales"][3] = players["NukeTheWales"][3] + 3;</v>
      </c>
      <c r="R109" t="str">
        <f t="shared" si="26"/>
        <v>players["Agent A"][3] = players["Agent A"][3] + 1;</v>
      </c>
      <c r="S109" t="str">
        <f t="shared" si="27"/>
        <v>players["NukeTheWales"][4] = players["NukeTheWales"][4] + 1;</v>
      </c>
      <c r="T109" t="str">
        <f t="shared" si="28"/>
        <v>players["Agent A"][4] = players["Agent A"][4] + 3;</v>
      </c>
      <c r="U109" t="str">
        <f t="shared" si="16"/>
        <v>// MSL Spring Split '21 Week 6</v>
      </c>
    </row>
    <row r="110" spans="1:21" x14ac:dyDescent="0.25">
      <c r="A110" s="2">
        <v>44297</v>
      </c>
      <c r="B110">
        <f t="shared" si="29"/>
        <v>123</v>
      </c>
      <c r="C110" t="s">
        <v>71</v>
      </c>
      <c r="D110" t="s">
        <v>243</v>
      </c>
      <c r="E110" s="7" t="s">
        <v>43</v>
      </c>
      <c r="F110" t="s">
        <v>273</v>
      </c>
      <c r="G110" t="s">
        <v>284</v>
      </c>
      <c r="H110" t="str">
        <f t="shared" si="17"/>
        <v>whr.CreateGame(players["Slosh"][0], players["nolbear"][0], WHResult.Player1Win, 123);</v>
      </c>
      <c r="I110" t="str">
        <f t="shared" si="18"/>
        <v>whr.CreateGame(players["Slosh"][0], players["nolbear"][0], WHResult.Player2Win, 123);</v>
      </c>
      <c r="J110" t="str">
        <f t="shared" si="19"/>
        <v>whr.CreateGame(players["Slosh"][0], players["nolbear"][0], WHResult.Player1Win, 123);</v>
      </c>
      <c r="K110" t="str">
        <f t="shared" si="20"/>
        <v>whr.CreateGame(players["Slosh"][0], players["nolbear"][0], WHResult.Player2Win, 123);</v>
      </c>
      <c r="L110" t="str">
        <f t="shared" si="21"/>
        <v>whr.CreateGame(players["Slosh"][0], players["nolbear"][0], WHResult.Player1Win, 123);</v>
      </c>
      <c r="M110" t="str">
        <f t="shared" si="22"/>
        <v/>
      </c>
      <c r="N110" t="str">
        <f t="shared" si="23"/>
        <v/>
      </c>
      <c r="O110" t="str">
        <f t="shared" si="15"/>
        <v>// MSL Spring Split '21 Week 6</v>
      </c>
      <c r="P110" t="str">
        <f t="shared" si="24"/>
        <v xml:space="preserve">players["Slosh"][1]++; players["nolbear"][2]++; </v>
      </c>
      <c r="Q110" t="str">
        <f t="shared" si="25"/>
        <v>players["Slosh"][3] = players["Slosh"][3] + 3;</v>
      </c>
      <c r="R110" t="str">
        <f t="shared" si="26"/>
        <v>players["nolbear"][3] = players["nolbear"][3] + 2;</v>
      </c>
      <c r="S110" t="str">
        <f t="shared" si="27"/>
        <v>players["Slosh"][4] = players["Slosh"][4] + 2;</v>
      </c>
      <c r="T110" t="str">
        <f t="shared" si="28"/>
        <v>players["nolbear"][4] = players["nolbear"][4] + 3;</v>
      </c>
      <c r="U110" t="str">
        <f t="shared" si="16"/>
        <v>// MSL Spring Split '21 Week 6</v>
      </c>
    </row>
    <row r="111" spans="1:21" x14ac:dyDescent="0.25">
      <c r="A111" s="2">
        <v>44298</v>
      </c>
      <c r="B111">
        <f t="shared" si="29"/>
        <v>124</v>
      </c>
      <c r="C111" t="s">
        <v>79</v>
      </c>
      <c r="D111" t="s">
        <v>245</v>
      </c>
      <c r="E111" s="7" t="s">
        <v>41</v>
      </c>
      <c r="F111" t="s">
        <v>273</v>
      </c>
      <c r="G111" t="s">
        <v>285</v>
      </c>
      <c r="H111" t="str">
        <f t="shared" si="17"/>
        <v>whr.CreateGame(players["XanderG"][0], players["NukeTheWales"][0], WHResult.Player1Win, 124);</v>
      </c>
      <c r="I111" t="str">
        <f t="shared" si="18"/>
        <v/>
      </c>
      <c r="J111" t="str">
        <f t="shared" si="19"/>
        <v>whr.CreateGame(players["XanderG"][0], players["NukeTheWales"][0], WHResult.Player1Win, 124);</v>
      </c>
      <c r="K111" t="str">
        <f t="shared" si="20"/>
        <v/>
      </c>
      <c r="L111" t="str">
        <f t="shared" si="21"/>
        <v>whr.CreateGame(players["XanderG"][0], players["NukeTheWales"][0], WHResult.Player1Win, 124);</v>
      </c>
      <c r="M111" t="str">
        <f t="shared" si="22"/>
        <v/>
      </c>
      <c r="N111" t="str">
        <f t="shared" si="23"/>
        <v/>
      </c>
      <c r="O111" t="str">
        <f t="shared" si="15"/>
        <v>// MSL Spring Split '21 Week 7</v>
      </c>
      <c r="P111" t="str">
        <f t="shared" si="24"/>
        <v xml:space="preserve">players["XanderG"][1]++; players["NukeTheWales"][2]++; </v>
      </c>
      <c r="Q111" t="str">
        <f t="shared" si="25"/>
        <v>players["XanderG"][3] = players["XanderG"][3] + 3;</v>
      </c>
      <c r="R111" t="str">
        <f t="shared" si="26"/>
        <v>players["NukeTheWales"][3] = players["NukeTheWales"][3] + 0;</v>
      </c>
      <c r="S111" t="str">
        <f t="shared" si="27"/>
        <v>players["XanderG"][4] = players["XanderG"][4] + 0;</v>
      </c>
      <c r="T111" t="str">
        <f t="shared" si="28"/>
        <v>players["NukeTheWales"][4] = players["NukeTheWales"][4] + 3;</v>
      </c>
      <c r="U111" t="str">
        <f t="shared" si="16"/>
        <v>// MSL Spring Split '21 Week 7</v>
      </c>
    </row>
    <row r="112" spans="1:21" x14ac:dyDescent="0.25">
      <c r="A112" s="2">
        <v>44300</v>
      </c>
      <c r="B112">
        <f t="shared" si="29"/>
        <v>126</v>
      </c>
      <c r="C112" t="s">
        <v>240</v>
      </c>
      <c r="D112" t="s">
        <v>243</v>
      </c>
      <c r="E112" s="7" t="s">
        <v>43</v>
      </c>
      <c r="F112" t="s">
        <v>273</v>
      </c>
      <c r="G112" t="s">
        <v>285</v>
      </c>
      <c r="H112" t="str">
        <f t="shared" si="17"/>
        <v>whr.CreateGame(players["banana_steals"][0], players["nolbear"][0], WHResult.Player1Win, 126);</v>
      </c>
      <c r="I112" t="str">
        <f t="shared" si="18"/>
        <v>whr.CreateGame(players["banana_steals"][0], players["nolbear"][0], WHResult.Player2Win, 126);</v>
      </c>
      <c r="J112" t="str">
        <f t="shared" si="19"/>
        <v>whr.CreateGame(players["banana_steals"][0], players["nolbear"][0], WHResult.Player1Win, 126);</v>
      </c>
      <c r="K112" t="str">
        <f t="shared" si="20"/>
        <v>whr.CreateGame(players["banana_steals"][0], players["nolbear"][0], WHResult.Player2Win, 126);</v>
      </c>
      <c r="L112" t="str">
        <f t="shared" si="21"/>
        <v>whr.CreateGame(players["banana_steals"][0], players["nolbear"][0], WHResult.Player1Win, 126);</v>
      </c>
      <c r="M112" t="str">
        <f t="shared" si="22"/>
        <v/>
      </c>
      <c r="N112" t="str">
        <f t="shared" si="23"/>
        <v/>
      </c>
      <c r="O112" t="str">
        <f t="shared" si="15"/>
        <v>// MSL Spring Split '21 Week 7</v>
      </c>
      <c r="P112" t="str">
        <f t="shared" si="24"/>
        <v xml:space="preserve">players["banana_steals"][1]++; players["nolbear"][2]++; </v>
      </c>
      <c r="Q112" t="str">
        <f t="shared" si="25"/>
        <v>players["banana_steals"][3] = players["banana_steals"][3] + 3;</v>
      </c>
      <c r="R112" t="str">
        <f t="shared" si="26"/>
        <v>players["nolbear"][3] = players["nolbear"][3] + 2;</v>
      </c>
      <c r="S112" t="str">
        <f t="shared" si="27"/>
        <v>players["banana_steals"][4] = players["banana_steals"][4] + 2;</v>
      </c>
      <c r="T112" t="str">
        <f t="shared" si="28"/>
        <v>players["nolbear"][4] = players["nolbear"][4] + 3;</v>
      </c>
      <c r="U112" t="str">
        <f t="shared" si="16"/>
        <v>// MSL Spring Split '21 Week 7</v>
      </c>
    </row>
    <row r="113" spans="1:21" x14ac:dyDescent="0.25">
      <c r="A113" s="2">
        <v>44300</v>
      </c>
      <c r="B113">
        <f t="shared" si="29"/>
        <v>126</v>
      </c>
      <c r="C113" t="s">
        <v>21</v>
      </c>
      <c r="D113" t="s">
        <v>30</v>
      </c>
      <c r="E113" s="7" t="s">
        <v>41</v>
      </c>
      <c r="F113" t="s">
        <v>273</v>
      </c>
      <c r="G113" t="s">
        <v>285</v>
      </c>
      <c r="H113" t="str">
        <f t="shared" si="17"/>
        <v>whr.CreateGame(players["ImSpiker"][0], players["Rocci"][0], WHResult.Player1Win, 126);</v>
      </c>
      <c r="I113" t="str">
        <f t="shared" si="18"/>
        <v/>
      </c>
      <c r="J113" t="str">
        <f t="shared" si="19"/>
        <v>whr.CreateGame(players["ImSpiker"][0], players["Rocci"][0], WHResult.Player1Win, 126);</v>
      </c>
      <c r="K113" t="str">
        <f t="shared" si="20"/>
        <v/>
      </c>
      <c r="L113" t="str">
        <f t="shared" si="21"/>
        <v>whr.CreateGame(players["ImSpiker"][0], players["Rocci"][0], WHResult.Player1Win, 126);</v>
      </c>
      <c r="M113" t="str">
        <f t="shared" si="22"/>
        <v/>
      </c>
      <c r="N113" t="str">
        <f t="shared" si="23"/>
        <v/>
      </c>
      <c r="O113" t="str">
        <f t="shared" si="15"/>
        <v>// MSL Spring Split '21 Week 7</v>
      </c>
      <c r="P113" t="str">
        <f t="shared" si="24"/>
        <v xml:space="preserve">players["ImSpiker"][1]++; players["Rocci"][2]++; </v>
      </c>
      <c r="Q113" t="str">
        <f t="shared" si="25"/>
        <v>players["ImSpiker"][3] = players["ImSpiker"][3] + 3;</v>
      </c>
      <c r="R113" t="str">
        <f t="shared" si="26"/>
        <v>players["Rocci"][3] = players["Rocci"][3] + 0;</v>
      </c>
      <c r="S113" t="str">
        <f t="shared" si="27"/>
        <v>players["ImSpiker"][4] = players["ImSpiker"][4] + 0;</v>
      </c>
      <c r="T113" t="str">
        <f t="shared" si="28"/>
        <v>players["Rocci"][4] = players["Rocci"][4] + 3;</v>
      </c>
      <c r="U113" t="str">
        <f t="shared" si="16"/>
        <v>// MSL Spring Split '21 Week 7</v>
      </c>
    </row>
    <row r="114" spans="1:21" x14ac:dyDescent="0.25">
      <c r="A114" s="2">
        <v>44303</v>
      </c>
      <c r="B114">
        <f t="shared" si="29"/>
        <v>129</v>
      </c>
      <c r="C114" t="s">
        <v>93</v>
      </c>
      <c r="D114" t="s">
        <v>71</v>
      </c>
      <c r="E114" s="7" t="s">
        <v>44</v>
      </c>
      <c r="F114" t="s">
        <v>273</v>
      </c>
      <c r="G114" t="s">
        <v>285</v>
      </c>
      <c r="H114" t="str">
        <f t="shared" si="17"/>
        <v>whr.CreateGame(players["Pied"][0], players["Slosh"][0], WHResult.Player1Win, 129);</v>
      </c>
      <c r="I114" t="str">
        <f t="shared" si="18"/>
        <v>whr.CreateGame(players["Pied"][0], players["Slosh"][0], WHResult.Player2Win, 129);</v>
      </c>
      <c r="J114" t="str">
        <f t="shared" si="19"/>
        <v>whr.CreateGame(players["Pied"][0], players["Slosh"][0], WHResult.Player1Win, 129);</v>
      </c>
      <c r="K114" t="str">
        <f t="shared" si="20"/>
        <v/>
      </c>
      <c r="L114" t="str">
        <f t="shared" si="21"/>
        <v>whr.CreateGame(players["Pied"][0], players["Slosh"][0], WHResult.Player1Win, 129);</v>
      </c>
      <c r="M114" t="str">
        <f t="shared" si="22"/>
        <v/>
      </c>
      <c r="N114" t="str">
        <f t="shared" si="23"/>
        <v/>
      </c>
      <c r="O114" t="str">
        <f t="shared" si="15"/>
        <v>// MSL Spring Split '21 Week 7</v>
      </c>
      <c r="P114" t="str">
        <f t="shared" si="24"/>
        <v xml:space="preserve">players["Pied"][1]++; players["Slosh"][2]++; </v>
      </c>
      <c r="Q114" t="str">
        <f t="shared" si="25"/>
        <v>players["Pied"][3] = players["Pied"][3] + 3;</v>
      </c>
      <c r="R114" t="str">
        <f t="shared" si="26"/>
        <v>players["Slosh"][3] = players["Slosh"][3] + 1;</v>
      </c>
      <c r="S114" t="str">
        <f t="shared" si="27"/>
        <v>players["Pied"][4] = players["Pied"][4] + 1;</v>
      </c>
      <c r="T114" t="str">
        <f t="shared" si="28"/>
        <v>players["Slosh"][4] = players["Slosh"][4] + 3;</v>
      </c>
      <c r="U114" t="str">
        <f t="shared" si="16"/>
        <v>// MSL Spring Split '21 Week 7</v>
      </c>
    </row>
    <row r="115" spans="1:21" x14ac:dyDescent="0.25">
      <c r="A115" s="2">
        <v>44306</v>
      </c>
      <c r="B115">
        <f t="shared" si="29"/>
        <v>132</v>
      </c>
      <c r="C115" t="s">
        <v>244</v>
      </c>
      <c r="D115" t="s">
        <v>247</v>
      </c>
      <c r="E115" s="7" t="s">
        <v>43</v>
      </c>
      <c r="F115" t="s">
        <v>273</v>
      </c>
      <c r="G115" t="s">
        <v>285</v>
      </c>
      <c r="H115" t="str">
        <f t="shared" si="17"/>
        <v>whr.CreateGame(players["Teke"][0], players["Gucky"][0], WHResult.Player1Win, 132);</v>
      </c>
      <c r="I115" t="str">
        <f t="shared" si="18"/>
        <v>whr.CreateGame(players["Teke"][0], players["Gucky"][0], WHResult.Player2Win, 132);</v>
      </c>
      <c r="J115" t="str">
        <f t="shared" si="19"/>
        <v>whr.CreateGame(players["Teke"][0], players["Gucky"][0], WHResult.Player1Win, 132);</v>
      </c>
      <c r="K115" t="str">
        <f t="shared" si="20"/>
        <v>whr.CreateGame(players["Teke"][0], players["Gucky"][0], WHResult.Player2Win, 132);</v>
      </c>
      <c r="L115" t="str">
        <f t="shared" si="21"/>
        <v>whr.CreateGame(players["Teke"][0], players["Gucky"][0], WHResult.Player1Win, 132);</v>
      </c>
      <c r="M115" t="str">
        <f t="shared" si="22"/>
        <v/>
      </c>
      <c r="N115" t="str">
        <f t="shared" si="23"/>
        <v/>
      </c>
      <c r="O115" t="str">
        <f t="shared" si="15"/>
        <v>// MSL Spring Split '21 Week 7</v>
      </c>
      <c r="P115" t="str">
        <f t="shared" si="24"/>
        <v xml:space="preserve">players["Teke"][1]++; players["Gucky"][2]++; </v>
      </c>
      <c r="Q115" t="str">
        <f t="shared" si="25"/>
        <v>players["Teke"][3] = players["Teke"][3] + 3;</v>
      </c>
      <c r="R115" t="str">
        <f t="shared" si="26"/>
        <v>players["Gucky"][3] = players["Gucky"][3] + 2;</v>
      </c>
      <c r="S115" t="str">
        <f t="shared" si="27"/>
        <v>players["Teke"][4] = players["Teke"][4] + 2;</v>
      </c>
      <c r="T115" t="str">
        <f t="shared" si="28"/>
        <v>players["Gucky"][4] = players["Gucky"][4] + 3;</v>
      </c>
      <c r="U115" t="str">
        <f t="shared" si="16"/>
        <v>// MSL Spring Split '21 Week 7</v>
      </c>
    </row>
    <row r="116" spans="1:21" x14ac:dyDescent="0.25">
      <c r="A116" s="2">
        <v>44311</v>
      </c>
      <c r="B116">
        <f t="shared" si="29"/>
        <v>137</v>
      </c>
      <c r="C116" t="s">
        <v>94</v>
      </c>
      <c r="D116" t="s">
        <v>70</v>
      </c>
      <c r="E116" s="7" t="s">
        <v>41</v>
      </c>
      <c r="F116" t="s">
        <v>273</v>
      </c>
      <c r="G116" t="s">
        <v>285</v>
      </c>
      <c r="H116" t="str">
        <f t="shared" si="17"/>
        <v>whr.CreateGame(players["Radical One"][0], players["Agent A"][0], WHResult.Player1Win, 137);</v>
      </c>
      <c r="I116" t="str">
        <f t="shared" si="18"/>
        <v/>
      </c>
      <c r="J116" t="str">
        <f t="shared" si="19"/>
        <v>whr.CreateGame(players["Radical One"][0], players["Agent A"][0], WHResult.Player1Win, 137);</v>
      </c>
      <c r="K116" t="str">
        <f t="shared" si="20"/>
        <v/>
      </c>
      <c r="L116" t="str">
        <f t="shared" si="21"/>
        <v>whr.CreateGame(players["Radical One"][0], players["Agent A"][0], WHResult.Player1Win, 137);</v>
      </c>
      <c r="M116" t="str">
        <f t="shared" si="22"/>
        <v/>
      </c>
      <c r="N116" t="str">
        <f t="shared" si="23"/>
        <v/>
      </c>
      <c r="O116" t="str">
        <f t="shared" si="15"/>
        <v>// MSL Spring Split '21 Week 7</v>
      </c>
      <c r="P116" t="str">
        <f t="shared" si="24"/>
        <v xml:space="preserve">players["Radical One"][1]++; players["Agent A"][2]++; </v>
      </c>
      <c r="Q116" t="str">
        <f t="shared" si="25"/>
        <v>players["Radical One"][3] = players["Radical One"][3] + 3;</v>
      </c>
      <c r="R116" t="str">
        <f t="shared" si="26"/>
        <v>players["Agent A"][3] = players["Agent A"][3] + 0;</v>
      </c>
      <c r="S116" t="str">
        <f t="shared" si="27"/>
        <v>players["Radical One"][4] = players["Radical One"][4] + 0;</v>
      </c>
      <c r="T116" t="str">
        <f t="shared" si="28"/>
        <v>players["Agent A"][4] = players["Agent A"][4] + 3;</v>
      </c>
      <c r="U116" t="str">
        <f t="shared" si="16"/>
        <v>// MSL Spring Split '21 Week 7</v>
      </c>
    </row>
    <row r="117" spans="1:21" x14ac:dyDescent="0.25">
      <c r="A117" s="2">
        <v>44317</v>
      </c>
      <c r="B117">
        <f t="shared" si="29"/>
        <v>143</v>
      </c>
      <c r="C117" t="s">
        <v>245</v>
      </c>
      <c r="D117" t="s">
        <v>240</v>
      </c>
      <c r="E117" s="7" t="s">
        <v>49</v>
      </c>
      <c r="F117" t="s">
        <v>273</v>
      </c>
      <c r="G117" t="s">
        <v>82</v>
      </c>
      <c r="H117" t="str">
        <f t="shared" si="17"/>
        <v>whr.CreateGame(players["NukeTheWales"][0], players["banana_steals"][0], WHResult.Player1Win, 143);</v>
      </c>
      <c r="I117" t="str">
        <f t="shared" si="18"/>
        <v>whr.CreateGame(players["NukeTheWales"][0], players["banana_steals"][0], WHResult.Player2Win, 143);</v>
      </c>
      <c r="J117" t="str">
        <f t="shared" si="19"/>
        <v>whr.CreateGame(players["NukeTheWales"][0], players["banana_steals"][0], WHResult.Player1Win, 143);</v>
      </c>
      <c r="K117" t="str">
        <f t="shared" si="20"/>
        <v>whr.CreateGame(players["NukeTheWales"][0], players["banana_steals"][0], WHResult.Player2Win, 143);</v>
      </c>
      <c r="L117" t="str">
        <f t="shared" si="21"/>
        <v>whr.CreateGame(players["NukeTheWales"][0], players["banana_steals"][0], WHResult.Player1Win, 143);</v>
      </c>
      <c r="M117" t="str">
        <f t="shared" si="22"/>
        <v/>
      </c>
      <c r="N117" t="str">
        <f t="shared" si="23"/>
        <v>whr.CreateGame(players["NukeTheWales"][0], players["banana_steals"][0], WHResult.Player1Win, 143);</v>
      </c>
      <c r="O117" t="str">
        <f t="shared" si="15"/>
        <v>// MSL Spring Split '21 Semi Finals</v>
      </c>
      <c r="P117" t="str">
        <f t="shared" si="24"/>
        <v xml:space="preserve">players["NukeTheWales"][1]++; players["banana_steals"][2]++; </v>
      </c>
      <c r="Q117" t="str">
        <f t="shared" si="25"/>
        <v>players["NukeTheWales"][3] = players["NukeTheWales"][3] + 4;</v>
      </c>
      <c r="R117" t="str">
        <f t="shared" si="26"/>
        <v>players["banana_steals"][3] = players["banana_steals"][3] + 2;</v>
      </c>
      <c r="S117" t="str">
        <f t="shared" si="27"/>
        <v>players["NukeTheWales"][4] = players["NukeTheWales"][4] + 2;</v>
      </c>
      <c r="T117" t="str">
        <f t="shared" si="28"/>
        <v>players["banana_steals"][4] = players["banana_steals"][4] + 4;</v>
      </c>
      <c r="U117" t="str">
        <f t="shared" si="16"/>
        <v>// MSL Spring Split '21 Semi Finals</v>
      </c>
    </row>
    <row r="118" spans="1:21" x14ac:dyDescent="0.25">
      <c r="A118" s="2">
        <v>44317</v>
      </c>
      <c r="B118">
        <f t="shared" si="29"/>
        <v>143</v>
      </c>
      <c r="C118" t="s">
        <v>94</v>
      </c>
      <c r="D118" t="s">
        <v>93</v>
      </c>
      <c r="E118" s="7" t="s">
        <v>46</v>
      </c>
      <c r="F118" t="s">
        <v>273</v>
      </c>
      <c r="G118" t="s">
        <v>82</v>
      </c>
      <c r="H118" t="str">
        <f t="shared" si="17"/>
        <v>whr.CreateGame(players["Radical One"][0], players["Pied"][0], WHResult.Player1Win, 143);</v>
      </c>
      <c r="I118" t="str">
        <f t="shared" si="18"/>
        <v>whr.CreateGame(players["Radical One"][0], players["Pied"][0], WHResult.Player2Win, 143);</v>
      </c>
      <c r="J118" t="str">
        <f t="shared" si="19"/>
        <v>whr.CreateGame(players["Radical One"][0], players["Pied"][0], WHResult.Player1Win, 143);</v>
      </c>
      <c r="K118" t="str">
        <f t="shared" si="20"/>
        <v/>
      </c>
      <c r="L118" t="str">
        <f t="shared" si="21"/>
        <v>whr.CreateGame(players["Radical One"][0], players["Pied"][0], WHResult.Player1Win, 143);</v>
      </c>
      <c r="M118" t="str">
        <f t="shared" si="22"/>
        <v/>
      </c>
      <c r="N118" t="str">
        <f t="shared" si="23"/>
        <v>whr.CreateGame(players["Radical One"][0], players["Pied"][0], WHResult.Player1Win, 143);</v>
      </c>
      <c r="O118" t="str">
        <f t="shared" si="15"/>
        <v>// MSL Spring Split '21 Semi Finals</v>
      </c>
      <c r="P118" t="str">
        <f t="shared" si="24"/>
        <v xml:space="preserve">players["Radical One"][1]++; players["Pied"][2]++; </v>
      </c>
      <c r="Q118" t="str">
        <f t="shared" si="25"/>
        <v>players["Radical One"][3] = players["Radical One"][3] + 4;</v>
      </c>
      <c r="R118" t="str">
        <f t="shared" si="26"/>
        <v>players["Pied"][3] = players["Pied"][3] + 1;</v>
      </c>
      <c r="S118" t="str">
        <f t="shared" si="27"/>
        <v>players["Radical One"][4] = players["Radical One"][4] + 1;</v>
      </c>
      <c r="T118" t="str">
        <f t="shared" si="28"/>
        <v>players["Pied"][4] = players["Pied"][4] + 4;</v>
      </c>
      <c r="U118" t="str">
        <f t="shared" si="16"/>
        <v>// MSL Spring Split '21 Semi Finals</v>
      </c>
    </row>
    <row r="119" spans="1:21" x14ac:dyDescent="0.25">
      <c r="A119" s="2">
        <v>44319</v>
      </c>
      <c r="B119">
        <f t="shared" si="29"/>
        <v>145</v>
      </c>
      <c r="C119" t="s">
        <v>93</v>
      </c>
      <c r="D119" t="s">
        <v>240</v>
      </c>
      <c r="E119" s="7" t="s">
        <v>46</v>
      </c>
      <c r="F119" t="s">
        <v>273</v>
      </c>
      <c r="G119" t="s">
        <v>286</v>
      </c>
      <c r="H119" t="str">
        <f t="shared" si="17"/>
        <v>whr.CreateGame(players["Pied"][0], players["banana_steals"][0], WHResult.Player1Win, 145);</v>
      </c>
      <c r="I119" t="str">
        <f t="shared" si="18"/>
        <v>whr.CreateGame(players["Pied"][0], players["banana_steals"][0], WHResult.Player2Win, 145);</v>
      </c>
      <c r="J119" t="str">
        <f t="shared" si="19"/>
        <v>whr.CreateGame(players["Pied"][0], players["banana_steals"][0], WHResult.Player1Win, 145);</v>
      </c>
      <c r="K119" t="str">
        <f t="shared" si="20"/>
        <v/>
      </c>
      <c r="L119" t="str">
        <f t="shared" si="21"/>
        <v>whr.CreateGame(players["Pied"][0], players["banana_steals"][0], WHResult.Player1Win, 145);</v>
      </c>
      <c r="M119" t="str">
        <f t="shared" si="22"/>
        <v/>
      </c>
      <c r="N119" t="str">
        <f t="shared" si="23"/>
        <v>whr.CreateGame(players["Pied"][0], players["banana_steals"][0], WHResult.Player1Win, 145);</v>
      </c>
      <c r="O119" t="str">
        <f t="shared" si="15"/>
        <v>// MSL Spring Split '21 Third Place Match</v>
      </c>
      <c r="P119" t="str">
        <f t="shared" si="24"/>
        <v xml:space="preserve">players["Pied"][1]++; players["banana_steals"][2]++; </v>
      </c>
      <c r="Q119" t="str">
        <f t="shared" si="25"/>
        <v>players["Pied"][3] = players["Pied"][3] + 4;</v>
      </c>
      <c r="R119" t="str">
        <f t="shared" si="26"/>
        <v>players["banana_steals"][3] = players["banana_steals"][3] + 1;</v>
      </c>
      <c r="S119" t="str">
        <f t="shared" si="27"/>
        <v>players["Pied"][4] = players["Pied"][4] + 1;</v>
      </c>
      <c r="T119" t="str">
        <f t="shared" si="28"/>
        <v>players["banana_steals"][4] = players["banana_steals"][4] + 4;</v>
      </c>
      <c r="U119" t="str">
        <f t="shared" si="16"/>
        <v>// MSL Spring Split '21 Third Place Match</v>
      </c>
    </row>
    <row r="120" spans="1:21" x14ac:dyDescent="0.25">
      <c r="A120" s="2">
        <v>44325</v>
      </c>
      <c r="B120">
        <f t="shared" si="29"/>
        <v>151</v>
      </c>
      <c r="C120" t="s">
        <v>245</v>
      </c>
      <c r="D120" t="s">
        <v>94</v>
      </c>
      <c r="E120" s="7" t="s">
        <v>45</v>
      </c>
      <c r="F120" t="s">
        <v>273</v>
      </c>
      <c r="G120" t="s">
        <v>78</v>
      </c>
      <c r="H120" t="str">
        <f t="shared" si="17"/>
        <v>whr.CreateGame(players["NukeTheWales"][0], players["Radical One"][0], WHResult.Player1Win, 151);</v>
      </c>
      <c r="I120" t="str">
        <f t="shared" si="18"/>
        <v>whr.CreateGame(players["NukeTheWales"][0], players["Radical One"][0], WHResult.Player2Win, 151);</v>
      </c>
      <c r="J120" t="str">
        <f t="shared" si="19"/>
        <v>whr.CreateGame(players["NukeTheWales"][0], players["Radical One"][0], WHResult.Player1Win, 151);</v>
      </c>
      <c r="K120" t="str">
        <f t="shared" si="20"/>
        <v>whr.CreateGame(players["NukeTheWales"][0], players["Radical One"][0], WHResult.Player2Win, 151);</v>
      </c>
      <c r="L120" t="str">
        <f t="shared" si="21"/>
        <v>whr.CreateGame(players["NukeTheWales"][0], players["Radical One"][0], WHResult.Player1Win, 151);</v>
      </c>
      <c r="M120" t="str">
        <f t="shared" si="22"/>
        <v>whr.CreateGame(players["NukeTheWales"][0], players["Radical One"][0], WHResult.Player2Win, 151);</v>
      </c>
      <c r="N120" t="str">
        <f t="shared" si="23"/>
        <v>whr.CreateGame(players["NukeTheWales"][0], players["Radical One"][0], WHResult.Player1Win, 151);</v>
      </c>
      <c r="O120" t="str">
        <f t="shared" si="15"/>
        <v>// MSL Spring Split '21 Grand Final</v>
      </c>
      <c r="P120" t="str">
        <f t="shared" si="24"/>
        <v xml:space="preserve">players["NukeTheWales"][1]++; players["Radical One"][2]++; </v>
      </c>
      <c r="Q120" t="str">
        <f t="shared" si="25"/>
        <v>players["NukeTheWales"][3] = players["NukeTheWales"][3] + 4;</v>
      </c>
      <c r="R120" t="str">
        <f t="shared" si="26"/>
        <v>players["Radical One"][3] = players["Radical One"][3] + 3;</v>
      </c>
      <c r="S120" t="str">
        <f t="shared" si="27"/>
        <v>players["NukeTheWales"][4] = players["NukeTheWales"][4] + 3;</v>
      </c>
      <c r="T120" t="str">
        <f t="shared" si="28"/>
        <v>players["Radical One"][4] = players["Radical One"][4] + 4;</v>
      </c>
      <c r="U120" t="str">
        <f t="shared" si="16"/>
        <v>// MSL Spring Split '21 Grand Final</v>
      </c>
    </row>
    <row r="121" spans="1:21" x14ac:dyDescent="0.25">
      <c r="A121" s="2">
        <v>44351</v>
      </c>
      <c r="B121">
        <f t="shared" si="29"/>
        <v>177</v>
      </c>
      <c r="C121" t="s">
        <v>21</v>
      </c>
      <c r="D121" t="s">
        <v>36</v>
      </c>
      <c r="E121" s="7" t="s">
        <v>49</v>
      </c>
      <c r="F121" t="s">
        <v>287</v>
      </c>
      <c r="G121" t="s">
        <v>288</v>
      </c>
      <c r="H121" t="str">
        <f t="shared" si="17"/>
        <v>whr.CreateGame(players["ImSpiker"][0], players["Luso"][0], WHResult.Player1Win, 177);</v>
      </c>
      <c r="I121" t="str">
        <f t="shared" si="18"/>
        <v>whr.CreateGame(players["ImSpiker"][0], players["Luso"][0], WHResult.Player2Win, 177);</v>
      </c>
      <c r="J121" t="str">
        <f t="shared" si="19"/>
        <v>whr.CreateGame(players["ImSpiker"][0], players["Luso"][0], WHResult.Player1Win, 177);</v>
      </c>
      <c r="K121" t="str">
        <f t="shared" si="20"/>
        <v>whr.CreateGame(players["ImSpiker"][0], players["Luso"][0], WHResult.Player2Win, 177);</v>
      </c>
      <c r="L121" t="str">
        <f t="shared" si="21"/>
        <v>whr.CreateGame(players["ImSpiker"][0], players["Luso"][0], WHResult.Player1Win, 177);</v>
      </c>
      <c r="M121" t="str">
        <f t="shared" si="22"/>
        <v/>
      </c>
      <c r="N121" t="str">
        <f t="shared" si="23"/>
        <v>whr.CreateGame(players["ImSpiker"][0], players["Luso"][0], WHResult.Player1Win, 177);</v>
      </c>
      <c r="O121" t="str">
        <f t="shared" si="15"/>
        <v>// Basketball Scoring Tourney East Quarter Finals</v>
      </c>
      <c r="P121" t="str">
        <f t="shared" si="24"/>
        <v xml:space="preserve">players["ImSpiker"][1]++; players["Luso"][2]++; </v>
      </c>
      <c r="Q121" t="str">
        <f t="shared" si="25"/>
        <v>players["ImSpiker"][3] = players["ImSpiker"][3] + 4;</v>
      </c>
      <c r="R121" t="str">
        <f t="shared" si="26"/>
        <v>players["Luso"][3] = players["Luso"][3] + 2;</v>
      </c>
      <c r="S121" t="str">
        <f t="shared" si="27"/>
        <v>players["ImSpiker"][4] = players["ImSpiker"][4] + 2;</v>
      </c>
      <c r="T121" t="str">
        <f t="shared" si="28"/>
        <v>players["Luso"][4] = players["Luso"][4] + 4;</v>
      </c>
      <c r="U121" t="str">
        <f t="shared" si="16"/>
        <v>// Basketball Scoring Tourney East Quarter Finals</v>
      </c>
    </row>
    <row r="122" spans="1:21" x14ac:dyDescent="0.25">
      <c r="A122" s="2">
        <v>44351</v>
      </c>
      <c r="B122">
        <f t="shared" si="29"/>
        <v>177</v>
      </c>
      <c r="C122" t="s">
        <v>79</v>
      </c>
      <c r="D122" t="s">
        <v>289</v>
      </c>
      <c r="E122" s="7" t="s">
        <v>46</v>
      </c>
      <c r="F122" t="s">
        <v>287</v>
      </c>
      <c r="G122" t="s">
        <v>288</v>
      </c>
      <c r="H122" t="str">
        <f t="shared" si="17"/>
        <v>whr.CreateGame(players["XanderG"][0], players["SweetieMan"][0], WHResult.Player1Win, 177);</v>
      </c>
      <c r="I122" t="str">
        <f t="shared" si="18"/>
        <v>whr.CreateGame(players["XanderG"][0], players["SweetieMan"][0], WHResult.Player2Win, 177);</v>
      </c>
      <c r="J122" t="str">
        <f t="shared" si="19"/>
        <v>whr.CreateGame(players["XanderG"][0], players["SweetieMan"][0], WHResult.Player1Win, 177);</v>
      </c>
      <c r="K122" t="str">
        <f t="shared" si="20"/>
        <v/>
      </c>
      <c r="L122" t="str">
        <f t="shared" si="21"/>
        <v>whr.CreateGame(players["XanderG"][0], players["SweetieMan"][0], WHResult.Player1Win, 177);</v>
      </c>
      <c r="M122" t="str">
        <f t="shared" si="22"/>
        <v/>
      </c>
      <c r="N122" t="str">
        <f t="shared" si="23"/>
        <v>whr.CreateGame(players["XanderG"][0], players["SweetieMan"][0], WHResult.Player1Win, 177);</v>
      </c>
      <c r="O122" t="str">
        <f t="shared" si="15"/>
        <v>// Basketball Scoring Tourney East Quarter Finals</v>
      </c>
      <c r="P122" t="str">
        <f t="shared" si="24"/>
        <v xml:space="preserve">players["XanderG"][1]++; players["SweetieMan"][2]++; </v>
      </c>
      <c r="Q122" t="str">
        <f t="shared" si="25"/>
        <v>players["XanderG"][3] = players["XanderG"][3] + 4;</v>
      </c>
      <c r="R122" t="str">
        <f t="shared" si="26"/>
        <v>players["SweetieMan"][3] = players["SweetieMan"][3] + 1;</v>
      </c>
      <c r="S122" t="str">
        <f t="shared" si="27"/>
        <v>players["XanderG"][4] = players["XanderG"][4] + 1;</v>
      </c>
      <c r="T122" t="str">
        <f t="shared" si="28"/>
        <v>players["SweetieMan"][4] = players["SweetieMan"][4] + 4;</v>
      </c>
      <c r="U122" t="str">
        <f t="shared" si="16"/>
        <v>// Basketball Scoring Tourney East Quarter Finals</v>
      </c>
    </row>
    <row r="123" spans="1:21" x14ac:dyDescent="0.25">
      <c r="A123" s="2">
        <v>44352</v>
      </c>
      <c r="B123">
        <f t="shared" si="29"/>
        <v>178</v>
      </c>
      <c r="C123" t="s">
        <v>242</v>
      </c>
      <c r="D123" t="s">
        <v>290</v>
      </c>
      <c r="E123" s="7" t="s">
        <v>46</v>
      </c>
      <c r="F123" t="s">
        <v>287</v>
      </c>
      <c r="G123" t="s">
        <v>291</v>
      </c>
      <c r="H123" t="str">
        <f t="shared" si="17"/>
        <v>whr.CreateGame(players["Mylo Grams"][0], players["Poolboi"][0], WHResult.Player1Win, 178);</v>
      </c>
      <c r="I123" t="str">
        <f t="shared" si="18"/>
        <v>whr.CreateGame(players["Mylo Grams"][0], players["Poolboi"][0], WHResult.Player2Win, 178);</v>
      </c>
      <c r="J123" t="str">
        <f t="shared" si="19"/>
        <v>whr.CreateGame(players["Mylo Grams"][0], players["Poolboi"][0], WHResult.Player1Win, 178);</v>
      </c>
      <c r="K123" t="str">
        <f t="shared" si="20"/>
        <v/>
      </c>
      <c r="L123" t="str">
        <f t="shared" si="21"/>
        <v>whr.CreateGame(players["Mylo Grams"][0], players["Poolboi"][0], WHResult.Player1Win, 178);</v>
      </c>
      <c r="M123" t="str">
        <f t="shared" si="22"/>
        <v/>
      </c>
      <c r="N123" t="str">
        <f t="shared" si="23"/>
        <v>whr.CreateGame(players["Mylo Grams"][0], players["Poolboi"][0], WHResult.Player1Win, 178);</v>
      </c>
      <c r="O123" t="str">
        <f t="shared" si="15"/>
        <v>// Basketball Scoring Tourney West Quarter Finals</v>
      </c>
      <c r="P123" t="str">
        <f t="shared" si="24"/>
        <v xml:space="preserve">players["Mylo Grams"][1]++; players["Poolboi"][2]++; </v>
      </c>
      <c r="Q123" t="str">
        <f t="shared" si="25"/>
        <v>players["Mylo Grams"][3] = players["Mylo Grams"][3] + 4;</v>
      </c>
      <c r="R123" t="str">
        <f t="shared" si="26"/>
        <v>players["Poolboi"][3] = players["Poolboi"][3] + 1;</v>
      </c>
      <c r="S123" t="str">
        <f t="shared" si="27"/>
        <v>players["Mylo Grams"][4] = players["Mylo Grams"][4] + 1;</v>
      </c>
      <c r="T123" t="str">
        <f t="shared" si="28"/>
        <v>players["Poolboi"][4] = players["Poolboi"][4] + 4;</v>
      </c>
      <c r="U123" t="str">
        <f t="shared" si="16"/>
        <v>// Basketball Scoring Tourney West Quarter Finals</v>
      </c>
    </row>
    <row r="124" spans="1:21" x14ac:dyDescent="0.25">
      <c r="A124" s="2">
        <v>44352</v>
      </c>
      <c r="B124">
        <f t="shared" si="29"/>
        <v>178</v>
      </c>
      <c r="C124" t="s">
        <v>36</v>
      </c>
      <c r="D124" t="s">
        <v>289</v>
      </c>
      <c r="E124" s="7" t="s">
        <v>46</v>
      </c>
      <c r="F124" t="s">
        <v>287</v>
      </c>
      <c r="G124" t="s">
        <v>292</v>
      </c>
      <c r="H124" t="str">
        <f t="shared" si="17"/>
        <v>whr.CreateGame(players["Luso"][0], players["SweetieMan"][0], WHResult.Player1Win, 178);</v>
      </c>
      <c r="I124" t="str">
        <f t="shared" si="18"/>
        <v>whr.CreateGame(players["Luso"][0], players["SweetieMan"][0], WHResult.Player2Win, 178);</v>
      </c>
      <c r="J124" t="str">
        <f t="shared" si="19"/>
        <v>whr.CreateGame(players["Luso"][0], players["SweetieMan"][0], WHResult.Player1Win, 178);</v>
      </c>
      <c r="K124" t="str">
        <f t="shared" si="20"/>
        <v/>
      </c>
      <c r="L124" t="str">
        <f t="shared" si="21"/>
        <v>whr.CreateGame(players["Luso"][0], players["SweetieMan"][0], WHResult.Player1Win, 178);</v>
      </c>
      <c r="M124" t="str">
        <f t="shared" si="22"/>
        <v/>
      </c>
      <c r="N124" t="str">
        <f t="shared" si="23"/>
        <v>whr.CreateGame(players["Luso"][0], players["SweetieMan"][0], WHResult.Player1Win, 178);</v>
      </c>
      <c r="O124" t="str">
        <f t="shared" si="15"/>
        <v>// Basketball Scoring Tourney Consolation Quarter Finals</v>
      </c>
      <c r="P124" t="str">
        <f t="shared" si="24"/>
        <v xml:space="preserve">players["Luso"][1]++; players["SweetieMan"][2]++; </v>
      </c>
      <c r="Q124" t="str">
        <f t="shared" si="25"/>
        <v>players["Luso"][3] = players["Luso"][3] + 4;</v>
      </c>
      <c r="R124" t="str">
        <f t="shared" si="26"/>
        <v>players["SweetieMan"][3] = players["SweetieMan"][3] + 1;</v>
      </c>
      <c r="S124" t="str">
        <f t="shared" si="27"/>
        <v>players["Luso"][4] = players["Luso"][4] + 1;</v>
      </c>
      <c r="T124" t="str">
        <f t="shared" si="28"/>
        <v>players["SweetieMan"][4] = players["SweetieMan"][4] + 4;</v>
      </c>
      <c r="U124" t="str">
        <f t="shared" si="16"/>
        <v>// Basketball Scoring Tourney Consolation Quarter Finals</v>
      </c>
    </row>
    <row r="125" spans="1:21" x14ac:dyDescent="0.25">
      <c r="A125" s="2">
        <v>44352</v>
      </c>
      <c r="B125">
        <f t="shared" si="29"/>
        <v>178</v>
      </c>
      <c r="C125" t="s">
        <v>79</v>
      </c>
      <c r="D125" t="s">
        <v>241</v>
      </c>
      <c r="E125" s="7" t="s">
        <v>42</v>
      </c>
      <c r="F125" t="s">
        <v>287</v>
      </c>
      <c r="G125" t="s">
        <v>293</v>
      </c>
      <c r="H125" t="str">
        <f t="shared" si="17"/>
        <v>whr.CreateGame(players["XanderG"][0], players["RolePlayingGrandma"][0], WHResult.Player1Win, 178);</v>
      </c>
      <c r="I125" t="str">
        <f t="shared" si="18"/>
        <v/>
      </c>
      <c r="J125" t="str">
        <f t="shared" si="19"/>
        <v>whr.CreateGame(players["XanderG"][0], players["RolePlayingGrandma"][0], WHResult.Player1Win, 178);</v>
      </c>
      <c r="K125" t="str">
        <f t="shared" si="20"/>
        <v/>
      </c>
      <c r="L125" t="str">
        <f t="shared" si="21"/>
        <v>whr.CreateGame(players["XanderG"][0], players["RolePlayingGrandma"][0], WHResult.Player1Win, 178);</v>
      </c>
      <c r="M125" t="str">
        <f t="shared" si="22"/>
        <v/>
      </c>
      <c r="N125" t="str">
        <f t="shared" si="23"/>
        <v>whr.CreateGame(players["XanderG"][0], players["RolePlayingGrandma"][0], WHResult.Player1Win, 178);</v>
      </c>
      <c r="O125" t="str">
        <f t="shared" si="15"/>
        <v>// Basketball Scoring Tourney East Semi Finals</v>
      </c>
      <c r="P125" t="str">
        <f t="shared" si="24"/>
        <v xml:space="preserve">players["XanderG"][1]++; players["RolePlayingGrandma"][2]++; </v>
      </c>
      <c r="Q125" t="str">
        <f t="shared" si="25"/>
        <v>players["XanderG"][3] = players["XanderG"][3] + 4;</v>
      </c>
      <c r="R125" t="str">
        <f t="shared" si="26"/>
        <v>players["RolePlayingGrandma"][3] = players["RolePlayingGrandma"][3] + 0;</v>
      </c>
      <c r="S125" t="str">
        <f t="shared" si="27"/>
        <v>players["XanderG"][4] = players["XanderG"][4] + 0;</v>
      </c>
      <c r="T125" t="str">
        <f t="shared" si="28"/>
        <v>players["RolePlayingGrandma"][4] = players["RolePlayingGrandma"][4] + 4;</v>
      </c>
      <c r="U125" t="str">
        <f t="shared" si="16"/>
        <v>// Basketball Scoring Tourney East Semi Finals</v>
      </c>
    </row>
    <row r="126" spans="1:21" x14ac:dyDescent="0.25">
      <c r="A126" s="2">
        <v>44353</v>
      </c>
      <c r="B126">
        <f t="shared" si="29"/>
        <v>179</v>
      </c>
      <c r="C126" t="s">
        <v>71</v>
      </c>
      <c r="D126" t="s">
        <v>243</v>
      </c>
      <c r="E126" s="7" t="s">
        <v>49</v>
      </c>
      <c r="F126" t="s">
        <v>287</v>
      </c>
      <c r="G126" t="s">
        <v>291</v>
      </c>
      <c r="H126" t="str">
        <f t="shared" si="17"/>
        <v>whr.CreateGame(players["Slosh"][0], players["nolbear"][0], WHResult.Player1Win, 179);</v>
      </c>
      <c r="I126" t="str">
        <f t="shared" si="18"/>
        <v>whr.CreateGame(players["Slosh"][0], players["nolbear"][0], WHResult.Player2Win, 179);</v>
      </c>
      <c r="J126" t="str">
        <f t="shared" si="19"/>
        <v>whr.CreateGame(players["Slosh"][0], players["nolbear"][0], WHResult.Player1Win, 179);</v>
      </c>
      <c r="K126" t="str">
        <f t="shared" si="20"/>
        <v>whr.CreateGame(players["Slosh"][0], players["nolbear"][0], WHResult.Player2Win, 179);</v>
      </c>
      <c r="L126" t="str">
        <f t="shared" si="21"/>
        <v>whr.CreateGame(players["Slosh"][0], players["nolbear"][0], WHResult.Player1Win, 179);</v>
      </c>
      <c r="M126" t="str">
        <f t="shared" si="22"/>
        <v/>
      </c>
      <c r="N126" t="str">
        <f t="shared" si="23"/>
        <v>whr.CreateGame(players["Slosh"][0], players["nolbear"][0], WHResult.Player1Win, 179);</v>
      </c>
      <c r="O126" t="str">
        <f t="shared" si="15"/>
        <v>// Basketball Scoring Tourney West Quarter Finals</v>
      </c>
      <c r="P126" t="str">
        <f t="shared" si="24"/>
        <v xml:space="preserve">players["Slosh"][1]++; players["nolbear"][2]++; </v>
      </c>
      <c r="Q126" t="str">
        <f t="shared" si="25"/>
        <v>players["Slosh"][3] = players["Slosh"][3] + 4;</v>
      </c>
      <c r="R126" t="str">
        <f t="shared" si="26"/>
        <v>players["nolbear"][3] = players["nolbear"][3] + 2;</v>
      </c>
      <c r="S126" t="str">
        <f t="shared" si="27"/>
        <v>players["Slosh"][4] = players["Slosh"][4] + 2;</v>
      </c>
      <c r="T126" t="str">
        <f t="shared" si="28"/>
        <v>players["nolbear"][4] = players["nolbear"][4] + 4;</v>
      </c>
      <c r="U126" t="str">
        <f t="shared" si="16"/>
        <v>// Basketball Scoring Tourney West Quarter Finals</v>
      </c>
    </row>
    <row r="127" spans="1:21" x14ac:dyDescent="0.25">
      <c r="A127" s="2">
        <v>44353</v>
      </c>
      <c r="B127">
        <f t="shared" si="29"/>
        <v>179</v>
      </c>
      <c r="C127" t="s">
        <v>93</v>
      </c>
      <c r="D127" t="s">
        <v>242</v>
      </c>
      <c r="E127" s="7" t="s">
        <v>45</v>
      </c>
      <c r="F127" t="s">
        <v>287</v>
      </c>
      <c r="G127" t="s">
        <v>294</v>
      </c>
      <c r="H127" t="str">
        <f t="shared" si="17"/>
        <v>whr.CreateGame(players["Pied"][0], players["Mylo Grams"][0], WHResult.Player1Win, 179);</v>
      </c>
      <c r="I127" t="str">
        <f t="shared" si="18"/>
        <v>whr.CreateGame(players["Pied"][0], players["Mylo Grams"][0], WHResult.Player2Win, 179);</v>
      </c>
      <c r="J127" t="str">
        <f t="shared" si="19"/>
        <v>whr.CreateGame(players["Pied"][0], players["Mylo Grams"][0], WHResult.Player1Win, 179);</v>
      </c>
      <c r="K127" t="str">
        <f t="shared" si="20"/>
        <v>whr.CreateGame(players["Pied"][0], players["Mylo Grams"][0], WHResult.Player2Win, 179);</v>
      </c>
      <c r="L127" t="str">
        <f t="shared" si="21"/>
        <v>whr.CreateGame(players["Pied"][0], players["Mylo Grams"][0], WHResult.Player1Win, 179);</v>
      </c>
      <c r="M127" t="str">
        <f t="shared" si="22"/>
        <v>whr.CreateGame(players["Pied"][0], players["Mylo Grams"][0], WHResult.Player2Win, 179);</v>
      </c>
      <c r="N127" t="str">
        <f t="shared" si="23"/>
        <v>whr.CreateGame(players["Pied"][0], players["Mylo Grams"][0], WHResult.Player1Win, 179);</v>
      </c>
      <c r="O127" t="str">
        <f t="shared" si="15"/>
        <v>// Basketball Scoring Tourney West Semi Finals</v>
      </c>
      <c r="P127" t="str">
        <f t="shared" si="24"/>
        <v xml:space="preserve">players["Pied"][1]++; players["Mylo Grams"][2]++; </v>
      </c>
      <c r="Q127" t="str">
        <f t="shared" si="25"/>
        <v>players["Pied"][3] = players["Pied"][3] + 4;</v>
      </c>
      <c r="R127" t="str">
        <f t="shared" si="26"/>
        <v>players["Mylo Grams"][3] = players["Mylo Grams"][3] + 3;</v>
      </c>
      <c r="S127" t="str">
        <f t="shared" si="27"/>
        <v>players["Pied"][4] = players["Pied"][4] + 3;</v>
      </c>
      <c r="T127" t="str">
        <f t="shared" si="28"/>
        <v>players["Mylo Grams"][4] = players["Mylo Grams"][4] + 4;</v>
      </c>
      <c r="U127" t="str">
        <f t="shared" si="16"/>
        <v>// Basketball Scoring Tourney West Semi Finals</v>
      </c>
    </row>
    <row r="128" spans="1:21" x14ac:dyDescent="0.25">
      <c r="A128" s="2">
        <v>44354</v>
      </c>
      <c r="B128">
        <f t="shared" si="29"/>
        <v>180</v>
      </c>
      <c r="C128" t="s">
        <v>240</v>
      </c>
      <c r="D128" t="s">
        <v>71</v>
      </c>
      <c r="E128" s="7" t="s">
        <v>45</v>
      </c>
      <c r="F128" t="s">
        <v>287</v>
      </c>
      <c r="G128" t="s">
        <v>294</v>
      </c>
      <c r="H128" t="str">
        <f t="shared" si="17"/>
        <v>whr.CreateGame(players["banana_steals"][0], players["Slosh"][0], WHResult.Player1Win, 180);</v>
      </c>
      <c r="I128" t="str">
        <f t="shared" si="18"/>
        <v>whr.CreateGame(players["banana_steals"][0], players["Slosh"][0], WHResult.Player2Win, 180);</v>
      </c>
      <c r="J128" t="str">
        <f t="shared" si="19"/>
        <v>whr.CreateGame(players["banana_steals"][0], players["Slosh"][0], WHResult.Player1Win, 180);</v>
      </c>
      <c r="K128" t="str">
        <f t="shared" si="20"/>
        <v>whr.CreateGame(players["banana_steals"][0], players["Slosh"][0], WHResult.Player2Win, 180);</v>
      </c>
      <c r="L128" t="str">
        <f t="shared" si="21"/>
        <v>whr.CreateGame(players["banana_steals"][0], players["Slosh"][0], WHResult.Player1Win, 180);</v>
      </c>
      <c r="M128" t="str">
        <f t="shared" si="22"/>
        <v>whr.CreateGame(players["banana_steals"][0], players["Slosh"][0], WHResult.Player2Win, 180);</v>
      </c>
      <c r="N128" t="str">
        <f t="shared" si="23"/>
        <v>whr.CreateGame(players["banana_steals"][0], players["Slosh"][0], WHResult.Player1Win, 180);</v>
      </c>
      <c r="O128" t="str">
        <f t="shared" si="15"/>
        <v>// Basketball Scoring Tourney West Semi Finals</v>
      </c>
      <c r="P128" t="str">
        <f t="shared" si="24"/>
        <v xml:space="preserve">players["banana_steals"][1]++; players["Slosh"][2]++; </v>
      </c>
      <c r="Q128" t="str">
        <f t="shared" si="25"/>
        <v>players["banana_steals"][3] = players["banana_steals"][3] + 4;</v>
      </c>
      <c r="R128" t="str">
        <f t="shared" si="26"/>
        <v>players["Slosh"][3] = players["Slosh"][3] + 3;</v>
      </c>
      <c r="S128" t="str">
        <f t="shared" si="27"/>
        <v>players["banana_steals"][4] = players["banana_steals"][4] + 3;</v>
      </c>
      <c r="T128" t="str">
        <f t="shared" si="28"/>
        <v>players["Slosh"][4] = players["Slosh"][4] + 4;</v>
      </c>
      <c r="U128" t="str">
        <f t="shared" si="16"/>
        <v>// Basketball Scoring Tourney West Semi Finals</v>
      </c>
    </row>
    <row r="129" spans="1:21" x14ac:dyDescent="0.25">
      <c r="A129" s="2">
        <v>44357</v>
      </c>
      <c r="B129">
        <f t="shared" si="29"/>
        <v>183</v>
      </c>
      <c r="C129" t="s">
        <v>93</v>
      </c>
      <c r="D129" t="s">
        <v>240</v>
      </c>
      <c r="E129" s="7" t="s">
        <v>45</v>
      </c>
      <c r="F129" t="s">
        <v>287</v>
      </c>
      <c r="G129" t="s">
        <v>295</v>
      </c>
      <c r="H129" t="str">
        <f t="shared" si="17"/>
        <v>whr.CreateGame(players["Pied"][0], players["banana_steals"][0], WHResult.Player1Win, 183);</v>
      </c>
      <c r="I129" t="str">
        <f t="shared" si="18"/>
        <v>whr.CreateGame(players["Pied"][0], players["banana_steals"][0], WHResult.Player2Win, 183);</v>
      </c>
      <c r="J129" t="str">
        <f t="shared" si="19"/>
        <v>whr.CreateGame(players["Pied"][0], players["banana_steals"][0], WHResult.Player1Win, 183);</v>
      </c>
      <c r="K129" t="str">
        <f t="shared" si="20"/>
        <v>whr.CreateGame(players["Pied"][0], players["banana_steals"][0], WHResult.Player2Win, 183);</v>
      </c>
      <c r="L129" t="str">
        <f t="shared" si="21"/>
        <v>whr.CreateGame(players["Pied"][0], players["banana_steals"][0], WHResult.Player1Win, 183);</v>
      </c>
      <c r="M129" t="str">
        <f t="shared" si="22"/>
        <v>whr.CreateGame(players["Pied"][0], players["banana_steals"][0], WHResult.Player2Win, 183);</v>
      </c>
      <c r="N129" t="str">
        <f t="shared" si="23"/>
        <v>whr.CreateGame(players["Pied"][0], players["banana_steals"][0], WHResult.Player1Win, 183);</v>
      </c>
      <c r="O129" t="str">
        <f t="shared" si="15"/>
        <v>// Basketball Scoring Tourney West Finals</v>
      </c>
      <c r="P129" t="str">
        <f t="shared" si="24"/>
        <v xml:space="preserve">players["Pied"][1]++; players["banana_steals"][2]++; </v>
      </c>
      <c r="Q129" t="str">
        <f t="shared" si="25"/>
        <v>players["Pied"][3] = players["Pied"][3] + 4;</v>
      </c>
      <c r="R129" t="str">
        <f t="shared" si="26"/>
        <v>players["banana_steals"][3] = players["banana_steals"][3] + 3;</v>
      </c>
      <c r="S129" t="str">
        <f t="shared" si="27"/>
        <v>players["Pied"][4] = players["Pied"][4] + 3;</v>
      </c>
      <c r="T129" t="str">
        <f t="shared" si="28"/>
        <v>players["banana_steals"][4] = players["banana_steals"][4] + 4;</v>
      </c>
      <c r="U129" t="str">
        <f t="shared" si="16"/>
        <v>// Basketball Scoring Tourney West Finals</v>
      </c>
    </row>
    <row r="130" spans="1:21" x14ac:dyDescent="0.25">
      <c r="A130" s="2">
        <v>44357</v>
      </c>
      <c r="B130">
        <f t="shared" si="29"/>
        <v>183</v>
      </c>
      <c r="C130" t="s">
        <v>243</v>
      </c>
      <c r="D130" t="s">
        <v>290</v>
      </c>
      <c r="E130" s="7" t="s">
        <v>42</v>
      </c>
      <c r="F130" t="s">
        <v>287</v>
      </c>
      <c r="G130" t="s">
        <v>292</v>
      </c>
      <c r="H130" t="str">
        <f t="shared" si="17"/>
        <v>whr.CreateGame(players["nolbear"][0], players["Poolboi"][0], WHResult.Player1Win, 183);</v>
      </c>
      <c r="I130" t="str">
        <f t="shared" si="18"/>
        <v/>
      </c>
      <c r="J130" t="str">
        <f t="shared" si="19"/>
        <v>whr.CreateGame(players["nolbear"][0], players["Poolboi"][0], WHResult.Player1Win, 183);</v>
      </c>
      <c r="K130" t="str">
        <f t="shared" si="20"/>
        <v/>
      </c>
      <c r="L130" t="str">
        <f t="shared" si="21"/>
        <v>whr.CreateGame(players["nolbear"][0], players["Poolboi"][0], WHResult.Player1Win, 183);</v>
      </c>
      <c r="M130" t="str">
        <f t="shared" si="22"/>
        <v/>
      </c>
      <c r="N130" t="str">
        <f t="shared" si="23"/>
        <v>whr.CreateGame(players["nolbear"][0], players["Poolboi"][0], WHResult.Player1Win, 183);</v>
      </c>
      <c r="O130" t="str">
        <f t="shared" si="15"/>
        <v>// Basketball Scoring Tourney Consolation Quarter Finals</v>
      </c>
      <c r="P130" t="str">
        <f t="shared" si="24"/>
        <v xml:space="preserve">players["nolbear"][1]++; players["Poolboi"][2]++; </v>
      </c>
      <c r="Q130" t="str">
        <f t="shared" si="25"/>
        <v>players["nolbear"][3] = players["nolbear"][3] + 4;</v>
      </c>
      <c r="R130" t="str">
        <f t="shared" si="26"/>
        <v>players["Poolboi"][3] = players["Poolboi"][3] + 0;</v>
      </c>
      <c r="S130" t="str">
        <f t="shared" si="27"/>
        <v>players["nolbear"][4] = players["nolbear"][4] + 0;</v>
      </c>
      <c r="T130" t="str">
        <f t="shared" si="28"/>
        <v>players["Poolboi"][4] = players["Poolboi"][4] + 4;</v>
      </c>
      <c r="U130" t="str">
        <f t="shared" si="16"/>
        <v>// Basketball Scoring Tourney Consolation Quarter Finals</v>
      </c>
    </row>
    <row r="131" spans="1:21" x14ac:dyDescent="0.25">
      <c r="A131" s="2">
        <v>44358</v>
      </c>
      <c r="B131">
        <f t="shared" si="29"/>
        <v>184</v>
      </c>
      <c r="C131" t="s">
        <v>245</v>
      </c>
      <c r="D131" t="s">
        <v>21</v>
      </c>
      <c r="E131" s="7" t="s">
        <v>49</v>
      </c>
      <c r="F131" t="s">
        <v>287</v>
      </c>
      <c r="G131" t="s">
        <v>293</v>
      </c>
      <c r="H131" t="str">
        <f t="shared" si="17"/>
        <v>whr.CreateGame(players["NukeTheWales"][0], players["ImSpiker"][0], WHResult.Player1Win, 184);</v>
      </c>
      <c r="I131" t="str">
        <f t="shared" si="18"/>
        <v>whr.CreateGame(players["NukeTheWales"][0], players["ImSpiker"][0], WHResult.Player2Win, 184);</v>
      </c>
      <c r="J131" t="str">
        <f t="shared" si="19"/>
        <v>whr.CreateGame(players["NukeTheWales"][0], players["ImSpiker"][0], WHResult.Player1Win, 184);</v>
      </c>
      <c r="K131" t="str">
        <f t="shared" si="20"/>
        <v>whr.CreateGame(players["NukeTheWales"][0], players["ImSpiker"][0], WHResult.Player2Win, 184);</v>
      </c>
      <c r="L131" t="str">
        <f t="shared" si="21"/>
        <v>whr.CreateGame(players["NukeTheWales"][0], players["ImSpiker"][0], WHResult.Player1Win, 184);</v>
      </c>
      <c r="M131" t="str">
        <f t="shared" si="22"/>
        <v/>
      </c>
      <c r="N131" t="str">
        <f t="shared" si="23"/>
        <v>whr.CreateGame(players["NukeTheWales"][0], players["ImSpiker"][0], WHResult.Player1Win, 184);</v>
      </c>
      <c r="O131" t="str">
        <f t="shared" si="15"/>
        <v>// Basketball Scoring Tourney East Semi Finals</v>
      </c>
      <c r="P131" t="str">
        <f t="shared" si="24"/>
        <v xml:space="preserve">players["NukeTheWales"][1]++; players["ImSpiker"][2]++; </v>
      </c>
      <c r="Q131" t="str">
        <f t="shared" si="25"/>
        <v>players["NukeTheWales"][3] = players["NukeTheWales"][3] + 4;</v>
      </c>
      <c r="R131" t="str">
        <f t="shared" si="26"/>
        <v>players["ImSpiker"][3] = players["ImSpiker"][3] + 2;</v>
      </c>
      <c r="S131" t="str">
        <f t="shared" si="27"/>
        <v>players["NukeTheWales"][4] = players["NukeTheWales"][4] + 2;</v>
      </c>
      <c r="T131" t="str">
        <f t="shared" si="28"/>
        <v>players["ImSpiker"][4] = players["ImSpiker"][4] + 4;</v>
      </c>
      <c r="U131" t="str">
        <f t="shared" si="16"/>
        <v>// Basketball Scoring Tourney East Semi Finals</v>
      </c>
    </row>
    <row r="132" spans="1:21" x14ac:dyDescent="0.25">
      <c r="A132" s="2">
        <v>44359</v>
      </c>
      <c r="B132">
        <f t="shared" si="29"/>
        <v>185</v>
      </c>
      <c r="C132" t="s">
        <v>79</v>
      </c>
      <c r="D132" t="s">
        <v>245</v>
      </c>
      <c r="E132" s="7" t="s">
        <v>45</v>
      </c>
      <c r="F132" t="s">
        <v>287</v>
      </c>
      <c r="G132" t="s">
        <v>296</v>
      </c>
      <c r="H132" t="str">
        <f t="shared" si="17"/>
        <v>whr.CreateGame(players["XanderG"][0], players["NukeTheWales"][0], WHResult.Player1Win, 185);</v>
      </c>
      <c r="I132" t="str">
        <f t="shared" si="18"/>
        <v>whr.CreateGame(players["XanderG"][0], players["NukeTheWales"][0], WHResult.Player2Win, 185);</v>
      </c>
      <c r="J132" t="str">
        <f t="shared" si="19"/>
        <v>whr.CreateGame(players["XanderG"][0], players["NukeTheWales"][0], WHResult.Player1Win, 185);</v>
      </c>
      <c r="K132" t="str">
        <f t="shared" si="20"/>
        <v>whr.CreateGame(players["XanderG"][0], players["NukeTheWales"][0], WHResult.Player2Win, 185);</v>
      </c>
      <c r="L132" t="str">
        <f t="shared" si="21"/>
        <v>whr.CreateGame(players["XanderG"][0], players["NukeTheWales"][0], WHResult.Player1Win, 185);</v>
      </c>
      <c r="M132" t="str">
        <f t="shared" si="22"/>
        <v>whr.CreateGame(players["XanderG"][0], players["NukeTheWales"][0], WHResult.Player2Win, 185);</v>
      </c>
      <c r="N132" t="str">
        <f t="shared" si="23"/>
        <v>whr.CreateGame(players["XanderG"][0], players["NukeTheWales"][0], WHResult.Player1Win, 185);</v>
      </c>
      <c r="O132" t="str">
        <f t="shared" si="15"/>
        <v>// Basketball Scoring Tourney East Finals</v>
      </c>
      <c r="P132" t="str">
        <f t="shared" si="24"/>
        <v xml:space="preserve">players["XanderG"][1]++; players["NukeTheWales"][2]++; </v>
      </c>
      <c r="Q132" t="str">
        <f t="shared" si="25"/>
        <v>players["XanderG"][3] = players["XanderG"][3] + 4;</v>
      </c>
      <c r="R132" t="str">
        <f t="shared" si="26"/>
        <v>players["NukeTheWales"][3] = players["NukeTheWales"][3] + 3;</v>
      </c>
      <c r="S132" t="str">
        <f t="shared" si="27"/>
        <v>players["XanderG"][4] = players["XanderG"][4] + 3;</v>
      </c>
      <c r="T132" t="str">
        <f t="shared" si="28"/>
        <v>players["NukeTheWales"][4] = players["NukeTheWales"][4] + 4;</v>
      </c>
      <c r="U132" t="str">
        <f t="shared" si="16"/>
        <v>// Basketball Scoring Tourney East Finals</v>
      </c>
    </row>
    <row r="133" spans="1:21" x14ac:dyDescent="0.25">
      <c r="A133" s="2">
        <v>44360</v>
      </c>
      <c r="B133">
        <f t="shared" si="29"/>
        <v>186</v>
      </c>
      <c r="C133" t="s">
        <v>241</v>
      </c>
      <c r="D133" t="s">
        <v>21</v>
      </c>
      <c r="E133" s="7" t="s">
        <v>46</v>
      </c>
      <c r="F133" t="s">
        <v>287</v>
      </c>
      <c r="G133" t="s">
        <v>292</v>
      </c>
      <c r="H133" t="str">
        <f t="shared" si="17"/>
        <v>whr.CreateGame(players["RolePlayingGrandma"][0], players["ImSpiker"][0], WHResult.Player1Win, 186);</v>
      </c>
      <c r="I133" t="str">
        <f t="shared" si="18"/>
        <v>whr.CreateGame(players["RolePlayingGrandma"][0], players["ImSpiker"][0], WHResult.Player2Win, 186);</v>
      </c>
      <c r="J133" t="str">
        <f t="shared" si="19"/>
        <v>whr.CreateGame(players["RolePlayingGrandma"][0], players["ImSpiker"][0], WHResult.Player1Win, 186);</v>
      </c>
      <c r="K133" t="str">
        <f t="shared" si="20"/>
        <v/>
      </c>
      <c r="L133" t="str">
        <f t="shared" si="21"/>
        <v>whr.CreateGame(players["RolePlayingGrandma"][0], players["ImSpiker"][0], WHResult.Player1Win, 186);</v>
      </c>
      <c r="M133" t="str">
        <f t="shared" si="22"/>
        <v/>
      </c>
      <c r="N133" t="str">
        <f t="shared" si="23"/>
        <v>whr.CreateGame(players["RolePlayingGrandma"][0], players["ImSpiker"][0], WHResult.Player1Win, 186);</v>
      </c>
      <c r="O133" t="str">
        <f t="shared" si="15"/>
        <v>// Basketball Scoring Tourney Consolation Quarter Finals</v>
      </c>
      <c r="P133" t="str">
        <f t="shared" si="24"/>
        <v xml:space="preserve">players["RolePlayingGrandma"][1]++; players["ImSpiker"][2]++; </v>
      </c>
      <c r="Q133" t="str">
        <f t="shared" si="25"/>
        <v>players["RolePlayingGrandma"][3] = players["RolePlayingGrandma"][3] + 4;</v>
      </c>
      <c r="R133" t="str">
        <f t="shared" si="26"/>
        <v>players["ImSpiker"][3] = players["ImSpiker"][3] + 1;</v>
      </c>
      <c r="S133" t="str">
        <f t="shared" si="27"/>
        <v>players["RolePlayingGrandma"][4] = players["RolePlayingGrandma"][4] + 1;</v>
      </c>
      <c r="T133" t="str">
        <f t="shared" si="28"/>
        <v>players["ImSpiker"][4] = players["ImSpiker"][4] + 4;</v>
      </c>
      <c r="U133" t="str">
        <f t="shared" si="16"/>
        <v>// Basketball Scoring Tourney Consolation Quarter Finals</v>
      </c>
    </row>
    <row r="134" spans="1:21" x14ac:dyDescent="0.25">
      <c r="A134" s="2">
        <v>44360</v>
      </c>
      <c r="B134">
        <f t="shared" si="29"/>
        <v>186</v>
      </c>
      <c r="C134" t="s">
        <v>241</v>
      </c>
      <c r="D134" t="s">
        <v>36</v>
      </c>
      <c r="E134" s="7" t="s">
        <v>45</v>
      </c>
      <c r="F134" t="s">
        <v>287</v>
      </c>
      <c r="G134" t="s">
        <v>297</v>
      </c>
      <c r="H134" t="str">
        <f t="shared" si="17"/>
        <v>whr.CreateGame(players["RolePlayingGrandma"][0], players["Luso"][0], WHResult.Player1Win, 186);</v>
      </c>
      <c r="I134" t="str">
        <f t="shared" si="18"/>
        <v>whr.CreateGame(players["RolePlayingGrandma"][0], players["Luso"][0], WHResult.Player2Win, 186);</v>
      </c>
      <c r="J134" t="str">
        <f t="shared" si="19"/>
        <v>whr.CreateGame(players["RolePlayingGrandma"][0], players["Luso"][0], WHResult.Player1Win, 186);</v>
      </c>
      <c r="K134" t="str">
        <f t="shared" si="20"/>
        <v>whr.CreateGame(players["RolePlayingGrandma"][0], players["Luso"][0], WHResult.Player2Win, 186);</v>
      </c>
      <c r="L134" t="str">
        <f t="shared" si="21"/>
        <v>whr.CreateGame(players["RolePlayingGrandma"][0], players["Luso"][0], WHResult.Player1Win, 186);</v>
      </c>
      <c r="M134" t="str">
        <f t="shared" si="22"/>
        <v>whr.CreateGame(players["RolePlayingGrandma"][0], players["Luso"][0], WHResult.Player2Win, 186);</v>
      </c>
      <c r="N134" t="str">
        <f t="shared" si="23"/>
        <v>whr.CreateGame(players["RolePlayingGrandma"][0], players["Luso"][0], WHResult.Player1Win, 186);</v>
      </c>
      <c r="O134" t="str">
        <f t="shared" si="15"/>
        <v>// Basketball Scoring Tourney Consolation Semi Finals</v>
      </c>
      <c r="P134" t="str">
        <f t="shared" si="24"/>
        <v xml:space="preserve">players["RolePlayingGrandma"][1]++; players["Luso"][2]++; </v>
      </c>
      <c r="Q134" t="str">
        <f t="shared" si="25"/>
        <v>players["RolePlayingGrandma"][3] = players["RolePlayingGrandma"][3] + 4;</v>
      </c>
      <c r="R134" t="str">
        <f t="shared" si="26"/>
        <v>players["Luso"][3] = players["Luso"][3] + 3;</v>
      </c>
      <c r="S134" t="str">
        <f t="shared" si="27"/>
        <v>players["RolePlayingGrandma"][4] = players["RolePlayingGrandma"][4] + 3;</v>
      </c>
      <c r="T134" t="str">
        <f t="shared" si="28"/>
        <v>players["Luso"][4] = players["Luso"][4] + 4;</v>
      </c>
      <c r="U134" t="str">
        <f t="shared" si="16"/>
        <v>// Basketball Scoring Tourney Consolation Semi Finals</v>
      </c>
    </row>
    <row r="135" spans="1:21" x14ac:dyDescent="0.25">
      <c r="A135" s="2">
        <v>44361</v>
      </c>
      <c r="B135">
        <f t="shared" si="29"/>
        <v>187</v>
      </c>
      <c r="C135" t="s">
        <v>71</v>
      </c>
      <c r="D135" t="s">
        <v>242</v>
      </c>
      <c r="E135" s="7" t="s">
        <v>46</v>
      </c>
      <c r="F135" t="s">
        <v>287</v>
      </c>
      <c r="G135" t="s">
        <v>292</v>
      </c>
      <c r="H135" t="str">
        <f t="shared" si="17"/>
        <v>whr.CreateGame(players["Slosh"][0], players["Mylo Grams"][0], WHResult.Player1Win, 187);</v>
      </c>
      <c r="I135" t="str">
        <f t="shared" si="18"/>
        <v>whr.CreateGame(players["Slosh"][0], players["Mylo Grams"][0], WHResult.Player2Win, 187);</v>
      </c>
      <c r="J135" t="str">
        <f t="shared" si="19"/>
        <v>whr.CreateGame(players["Slosh"][0], players["Mylo Grams"][0], WHResult.Player1Win, 187);</v>
      </c>
      <c r="K135" t="str">
        <f t="shared" si="20"/>
        <v/>
      </c>
      <c r="L135" t="str">
        <f t="shared" si="21"/>
        <v>whr.CreateGame(players["Slosh"][0], players["Mylo Grams"][0], WHResult.Player1Win, 187);</v>
      </c>
      <c r="M135" t="str">
        <f t="shared" si="22"/>
        <v/>
      </c>
      <c r="N135" t="str">
        <f t="shared" si="23"/>
        <v>whr.CreateGame(players["Slosh"][0], players["Mylo Grams"][0], WHResult.Player1Win, 187);</v>
      </c>
      <c r="O135" t="str">
        <f t="shared" si="15"/>
        <v>// Basketball Scoring Tourney Consolation Quarter Finals</v>
      </c>
      <c r="P135" t="str">
        <f t="shared" si="24"/>
        <v xml:space="preserve">players["Slosh"][1]++; players["Mylo Grams"][2]++; </v>
      </c>
      <c r="Q135" t="str">
        <f t="shared" si="25"/>
        <v>players["Slosh"][3] = players["Slosh"][3] + 4;</v>
      </c>
      <c r="R135" t="str">
        <f t="shared" si="26"/>
        <v>players["Mylo Grams"][3] = players["Mylo Grams"][3] + 1;</v>
      </c>
      <c r="S135" t="str">
        <f t="shared" si="27"/>
        <v>players["Slosh"][4] = players["Slosh"][4] + 1;</v>
      </c>
      <c r="T135" t="str">
        <f t="shared" si="28"/>
        <v>players["Mylo Grams"][4] = players["Mylo Grams"][4] + 4;</v>
      </c>
      <c r="U135" t="str">
        <f t="shared" si="16"/>
        <v>// Basketball Scoring Tourney Consolation Quarter Finals</v>
      </c>
    </row>
    <row r="136" spans="1:21" x14ac:dyDescent="0.25">
      <c r="A136" s="2">
        <v>44363</v>
      </c>
      <c r="B136">
        <f t="shared" si="29"/>
        <v>189</v>
      </c>
      <c r="C136" t="s">
        <v>79</v>
      </c>
      <c r="D136" t="s">
        <v>93</v>
      </c>
      <c r="E136" s="7" t="s">
        <v>45</v>
      </c>
      <c r="F136" t="s">
        <v>287</v>
      </c>
      <c r="G136" t="s">
        <v>78</v>
      </c>
      <c r="H136" t="str">
        <f t="shared" si="17"/>
        <v>whr.CreateGame(players["XanderG"][0], players["Pied"][0], WHResult.Player1Win, 189);</v>
      </c>
      <c r="I136" t="str">
        <f t="shared" si="18"/>
        <v>whr.CreateGame(players["XanderG"][0], players["Pied"][0], WHResult.Player2Win, 189);</v>
      </c>
      <c r="J136" t="str">
        <f t="shared" si="19"/>
        <v>whr.CreateGame(players["XanderG"][0], players["Pied"][0], WHResult.Player1Win, 189);</v>
      </c>
      <c r="K136" t="str">
        <f t="shared" si="20"/>
        <v>whr.CreateGame(players["XanderG"][0], players["Pied"][0], WHResult.Player2Win, 189);</v>
      </c>
      <c r="L136" t="str">
        <f t="shared" si="21"/>
        <v>whr.CreateGame(players["XanderG"][0], players["Pied"][0], WHResult.Player1Win, 189);</v>
      </c>
      <c r="M136" t="str">
        <f t="shared" si="22"/>
        <v>whr.CreateGame(players["XanderG"][0], players["Pied"][0], WHResult.Player2Win, 189);</v>
      </c>
      <c r="N136" t="str">
        <f t="shared" si="23"/>
        <v>whr.CreateGame(players["XanderG"][0], players["Pied"][0], WHResult.Player1Win, 189);</v>
      </c>
      <c r="O136" t="str">
        <f t="shared" si="15"/>
        <v>// Basketball Scoring Tourney Grand Final</v>
      </c>
      <c r="P136" t="str">
        <f t="shared" si="24"/>
        <v xml:space="preserve">players["XanderG"][1]++; players["Pied"][2]++; </v>
      </c>
      <c r="Q136" t="str">
        <f t="shared" si="25"/>
        <v>players["XanderG"][3] = players["XanderG"][3] + 4;</v>
      </c>
      <c r="R136" t="str">
        <f t="shared" si="26"/>
        <v>players["Pied"][3] = players["Pied"][3] + 3;</v>
      </c>
      <c r="S136" t="str">
        <f t="shared" si="27"/>
        <v>players["XanderG"][4] = players["XanderG"][4] + 3;</v>
      </c>
      <c r="T136" t="str">
        <f t="shared" si="28"/>
        <v>players["Pied"][4] = players["Pied"][4] + 4;</v>
      </c>
      <c r="U136" t="str">
        <f t="shared" si="16"/>
        <v>// Basketball Scoring Tourney Grand Final</v>
      </c>
    </row>
    <row r="137" spans="1:21" x14ac:dyDescent="0.25">
      <c r="A137" s="2">
        <v>44363</v>
      </c>
      <c r="B137">
        <f t="shared" si="29"/>
        <v>189</v>
      </c>
      <c r="C137" t="s">
        <v>240</v>
      </c>
      <c r="D137" t="s">
        <v>244</v>
      </c>
      <c r="E137" s="7" t="s">
        <v>41</v>
      </c>
      <c r="F137" t="s">
        <v>298</v>
      </c>
      <c r="G137" t="s">
        <v>12</v>
      </c>
      <c r="H137" t="str">
        <f t="shared" si="17"/>
        <v>whr.CreateGame(players["banana_steals"][0], players["Teke"][0], WHResult.Player1Win, 189);</v>
      </c>
      <c r="I137" t="str">
        <f t="shared" si="18"/>
        <v/>
      </c>
      <c r="J137" t="str">
        <f t="shared" si="19"/>
        <v>whr.CreateGame(players["banana_steals"][0], players["Teke"][0], WHResult.Player1Win, 189);</v>
      </c>
      <c r="K137" t="str">
        <f t="shared" si="20"/>
        <v/>
      </c>
      <c r="L137" t="str">
        <f t="shared" si="21"/>
        <v>whr.CreateGame(players["banana_steals"][0], players["Teke"][0], WHResult.Player1Win, 189);</v>
      </c>
      <c r="M137" t="str">
        <f t="shared" si="22"/>
        <v/>
      </c>
      <c r="N137" t="str">
        <f t="shared" si="23"/>
        <v/>
      </c>
      <c r="O137" t="str">
        <f t="shared" si="15"/>
        <v>// MSL Summer Split '21 Group Stage</v>
      </c>
      <c r="P137" t="str">
        <f t="shared" si="24"/>
        <v xml:space="preserve">players["banana_steals"][1]++; players["Teke"][2]++; </v>
      </c>
      <c r="Q137" t="str">
        <f t="shared" si="25"/>
        <v>players["banana_steals"][3] = players["banana_steals"][3] + 3;</v>
      </c>
      <c r="R137" t="str">
        <f t="shared" si="26"/>
        <v>players["Teke"][3] = players["Teke"][3] + 0;</v>
      </c>
      <c r="S137" t="str">
        <f t="shared" si="27"/>
        <v>players["banana_steals"][4] = players["banana_steals"][4] + 0;</v>
      </c>
      <c r="T137" t="str">
        <f t="shared" si="28"/>
        <v>players["Teke"][4] = players["Teke"][4] + 3;</v>
      </c>
      <c r="U137" t="str">
        <f t="shared" si="16"/>
        <v>// MSL Summer Split '21 Group Stage</v>
      </c>
    </row>
    <row r="138" spans="1:21" x14ac:dyDescent="0.25">
      <c r="A138" s="2">
        <v>44364</v>
      </c>
      <c r="B138">
        <f t="shared" si="29"/>
        <v>190</v>
      </c>
      <c r="C138" t="s">
        <v>243</v>
      </c>
      <c r="D138" t="s">
        <v>71</v>
      </c>
      <c r="E138" s="7" t="s">
        <v>49</v>
      </c>
      <c r="F138" t="s">
        <v>287</v>
      </c>
      <c r="G138" t="s">
        <v>297</v>
      </c>
      <c r="H138" t="str">
        <f t="shared" si="17"/>
        <v>whr.CreateGame(players["nolbear"][0], players["Slosh"][0], WHResult.Player1Win, 190);</v>
      </c>
      <c r="I138" t="str">
        <f t="shared" si="18"/>
        <v>whr.CreateGame(players["nolbear"][0], players["Slosh"][0], WHResult.Player2Win, 190);</v>
      </c>
      <c r="J138" t="str">
        <f t="shared" si="19"/>
        <v>whr.CreateGame(players["nolbear"][0], players["Slosh"][0], WHResult.Player1Win, 190);</v>
      </c>
      <c r="K138" t="str">
        <f t="shared" si="20"/>
        <v>whr.CreateGame(players["nolbear"][0], players["Slosh"][0], WHResult.Player2Win, 190);</v>
      </c>
      <c r="L138" t="str">
        <f t="shared" si="21"/>
        <v>whr.CreateGame(players["nolbear"][0], players["Slosh"][0], WHResult.Player1Win, 190);</v>
      </c>
      <c r="M138" t="str">
        <f t="shared" si="22"/>
        <v/>
      </c>
      <c r="N138" t="str">
        <f t="shared" si="23"/>
        <v>whr.CreateGame(players["nolbear"][0], players["Slosh"][0], WHResult.Player1Win, 190);</v>
      </c>
      <c r="O138" t="str">
        <f t="shared" si="15"/>
        <v>// Basketball Scoring Tourney Consolation Semi Finals</v>
      </c>
      <c r="P138" t="str">
        <f t="shared" si="24"/>
        <v xml:space="preserve">players["nolbear"][1]++; players["Slosh"][2]++; </v>
      </c>
      <c r="Q138" t="str">
        <f t="shared" si="25"/>
        <v>players["nolbear"][3] = players["nolbear"][3] + 4;</v>
      </c>
      <c r="R138" t="str">
        <f t="shared" si="26"/>
        <v>players["Slosh"][3] = players["Slosh"][3] + 2;</v>
      </c>
      <c r="S138" t="str">
        <f t="shared" si="27"/>
        <v>players["nolbear"][4] = players["nolbear"][4] + 2;</v>
      </c>
      <c r="T138" t="str">
        <f t="shared" si="28"/>
        <v>players["Slosh"][4] = players["Slosh"][4] + 4;</v>
      </c>
      <c r="U138" t="str">
        <f t="shared" si="16"/>
        <v>// Basketball Scoring Tourney Consolation Semi Finals</v>
      </c>
    </row>
    <row r="139" spans="1:21" x14ac:dyDescent="0.25">
      <c r="A139" s="2">
        <v>44364</v>
      </c>
      <c r="B139">
        <f t="shared" si="29"/>
        <v>190</v>
      </c>
      <c r="C139" t="s">
        <v>242</v>
      </c>
      <c r="D139" t="s">
        <v>245</v>
      </c>
      <c r="E139" s="7" t="s">
        <v>43</v>
      </c>
      <c r="F139" t="s">
        <v>298</v>
      </c>
      <c r="G139" t="s">
        <v>12</v>
      </c>
      <c r="H139" t="str">
        <f t="shared" si="17"/>
        <v>whr.CreateGame(players["Mylo Grams"][0], players["NukeTheWales"][0], WHResult.Player1Win, 190);</v>
      </c>
      <c r="I139" t="str">
        <f t="shared" si="18"/>
        <v>whr.CreateGame(players["Mylo Grams"][0], players["NukeTheWales"][0], WHResult.Player2Win, 190);</v>
      </c>
      <c r="J139" t="str">
        <f t="shared" si="19"/>
        <v>whr.CreateGame(players["Mylo Grams"][0], players["NukeTheWales"][0], WHResult.Player1Win, 190);</v>
      </c>
      <c r="K139" t="str">
        <f t="shared" si="20"/>
        <v>whr.CreateGame(players["Mylo Grams"][0], players["NukeTheWales"][0], WHResult.Player2Win, 190);</v>
      </c>
      <c r="L139" t="str">
        <f t="shared" si="21"/>
        <v>whr.CreateGame(players["Mylo Grams"][0], players["NukeTheWales"][0], WHResult.Player1Win, 190);</v>
      </c>
      <c r="M139" t="str">
        <f t="shared" si="22"/>
        <v/>
      </c>
      <c r="N139" t="str">
        <f t="shared" si="23"/>
        <v/>
      </c>
      <c r="O139" t="str">
        <f t="shared" si="15"/>
        <v>// MSL Summer Split '21 Group Stage</v>
      </c>
      <c r="P139" t="str">
        <f t="shared" si="24"/>
        <v xml:space="preserve">players["Mylo Grams"][1]++; players["NukeTheWales"][2]++; </v>
      </c>
      <c r="Q139" t="str">
        <f t="shared" si="25"/>
        <v>players["Mylo Grams"][3] = players["Mylo Grams"][3] + 3;</v>
      </c>
      <c r="R139" t="str">
        <f t="shared" si="26"/>
        <v>players["NukeTheWales"][3] = players["NukeTheWales"][3] + 2;</v>
      </c>
      <c r="S139" t="str">
        <f t="shared" si="27"/>
        <v>players["Mylo Grams"][4] = players["Mylo Grams"][4] + 2;</v>
      </c>
      <c r="T139" t="str">
        <f t="shared" si="28"/>
        <v>players["NukeTheWales"][4] = players["NukeTheWales"][4] + 3;</v>
      </c>
      <c r="U139" t="str">
        <f t="shared" si="16"/>
        <v>// MSL Summer Split '21 Group Stage</v>
      </c>
    </row>
    <row r="140" spans="1:21" x14ac:dyDescent="0.25">
      <c r="A140" s="2">
        <v>44364</v>
      </c>
      <c r="B140">
        <f t="shared" si="29"/>
        <v>190</v>
      </c>
      <c r="C140" t="s">
        <v>93</v>
      </c>
      <c r="D140" t="s">
        <v>290</v>
      </c>
      <c r="E140" s="7" t="s">
        <v>41</v>
      </c>
      <c r="F140" t="s">
        <v>298</v>
      </c>
      <c r="G140" t="s">
        <v>12</v>
      </c>
      <c r="H140" t="str">
        <f t="shared" si="17"/>
        <v>whr.CreateGame(players["Pied"][0], players["Poolboi"][0], WHResult.Player1Win, 190);</v>
      </c>
      <c r="I140" t="str">
        <f t="shared" si="18"/>
        <v/>
      </c>
      <c r="J140" t="str">
        <f t="shared" si="19"/>
        <v>whr.CreateGame(players["Pied"][0], players["Poolboi"][0], WHResult.Player1Win, 190);</v>
      </c>
      <c r="K140" t="str">
        <f t="shared" si="20"/>
        <v/>
      </c>
      <c r="L140" t="str">
        <f t="shared" si="21"/>
        <v>whr.CreateGame(players["Pied"][0], players["Poolboi"][0], WHResult.Player1Win, 190);</v>
      </c>
      <c r="M140" t="str">
        <f t="shared" si="22"/>
        <v/>
      </c>
      <c r="N140" t="str">
        <f t="shared" si="23"/>
        <v/>
      </c>
      <c r="O140" t="str">
        <f t="shared" si="15"/>
        <v>// MSL Summer Split '21 Group Stage</v>
      </c>
      <c r="P140" t="str">
        <f t="shared" si="24"/>
        <v xml:space="preserve">players["Pied"][1]++; players["Poolboi"][2]++; </v>
      </c>
      <c r="Q140" t="str">
        <f t="shared" si="25"/>
        <v>players["Pied"][3] = players["Pied"][3] + 3;</v>
      </c>
      <c r="R140" t="str">
        <f t="shared" si="26"/>
        <v>players["Poolboi"][3] = players["Poolboi"][3] + 0;</v>
      </c>
      <c r="S140" t="str">
        <f t="shared" si="27"/>
        <v>players["Pied"][4] = players["Pied"][4] + 0;</v>
      </c>
      <c r="T140" t="str">
        <f t="shared" si="28"/>
        <v>players["Poolboi"][4] = players["Poolboi"][4] + 3;</v>
      </c>
      <c r="U140" t="str">
        <f t="shared" si="16"/>
        <v>// MSL Summer Split '21 Group Stage</v>
      </c>
    </row>
    <row r="141" spans="1:21" x14ac:dyDescent="0.25">
      <c r="A141" s="2">
        <v>44364</v>
      </c>
      <c r="B141">
        <f t="shared" si="29"/>
        <v>190</v>
      </c>
      <c r="C141" t="s">
        <v>240</v>
      </c>
      <c r="D141" t="s">
        <v>247</v>
      </c>
      <c r="E141" s="7" t="s">
        <v>41</v>
      </c>
      <c r="F141" t="s">
        <v>298</v>
      </c>
      <c r="G141" t="s">
        <v>12</v>
      </c>
      <c r="H141" t="str">
        <f t="shared" si="17"/>
        <v>whr.CreateGame(players["banana_steals"][0], players["Gucky"][0], WHResult.Player1Win, 190);</v>
      </c>
      <c r="I141" t="str">
        <f t="shared" si="18"/>
        <v/>
      </c>
      <c r="J141" t="str">
        <f t="shared" si="19"/>
        <v>whr.CreateGame(players["banana_steals"][0], players["Gucky"][0], WHResult.Player1Win, 190);</v>
      </c>
      <c r="K141" t="str">
        <f t="shared" si="20"/>
        <v/>
      </c>
      <c r="L141" t="str">
        <f t="shared" si="21"/>
        <v>whr.CreateGame(players["banana_steals"][0], players["Gucky"][0], WHResult.Player1Win, 190);</v>
      </c>
      <c r="M141" t="str">
        <f t="shared" si="22"/>
        <v/>
      </c>
      <c r="N141" t="str">
        <f t="shared" si="23"/>
        <v/>
      </c>
      <c r="O141" t="str">
        <f t="shared" si="15"/>
        <v>// MSL Summer Split '21 Group Stage</v>
      </c>
      <c r="P141" t="str">
        <f t="shared" si="24"/>
        <v xml:space="preserve">players["banana_steals"][1]++; players["Gucky"][2]++; </v>
      </c>
      <c r="Q141" t="str">
        <f t="shared" si="25"/>
        <v>players["banana_steals"][3] = players["banana_steals"][3] + 3;</v>
      </c>
      <c r="R141" t="str">
        <f t="shared" si="26"/>
        <v>players["Gucky"][3] = players["Gucky"][3] + 0;</v>
      </c>
      <c r="S141" t="str">
        <f t="shared" si="27"/>
        <v>players["banana_steals"][4] = players["banana_steals"][4] + 0;</v>
      </c>
      <c r="T141" t="str">
        <f t="shared" si="28"/>
        <v>players["Gucky"][4] = players["Gucky"][4] + 3;</v>
      </c>
      <c r="U141" t="str">
        <f t="shared" si="16"/>
        <v>// MSL Summer Split '21 Group Stage</v>
      </c>
    </row>
    <row r="142" spans="1:21" x14ac:dyDescent="0.25">
      <c r="A142" s="2">
        <v>44365</v>
      </c>
      <c r="B142">
        <f t="shared" si="29"/>
        <v>191</v>
      </c>
      <c r="C142" t="s">
        <v>243</v>
      </c>
      <c r="D142" t="s">
        <v>36</v>
      </c>
      <c r="E142" s="7" t="s">
        <v>43</v>
      </c>
      <c r="F142" t="s">
        <v>298</v>
      </c>
      <c r="G142" t="s">
        <v>12</v>
      </c>
      <c r="H142" t="str">
        <f t="shared" si="17"/>
        <v>whr.CreateGame(players["nolbear"][0], players["Luso"][0], WHResult.Player1Win, 191);</v>
      </c>
      <c r="I142" t="str">
        <f t="shared" si="18"/>
        <v>whr.CreateGame(players["nolbear"][0], players["Luso"][0], WHResult.Player2Win, 191);</v>
      </c>
      <c r="J142" t="str">
        <f t="shared" si="19"/>
        <v>whr.CreateGame(players["nolbear"][0], players["Luso"][0], WHResult.Player1Win, 191);</v>
      </c>
      <c r="K142" t="str">
        <f t="shared" si="20"/>
        <v>whr.CreateGame(players["nolbear"][0], players["Luso"][0], WHResult.Player2Win, 191);</v>
      </c>
      <c r="L142" t="str">
        <f t="shared" si="21"/>
        <v>whr.CreateGame(players["nolbear"][0], players["Luso"][0], WHResult.Player1Win, 191);</v>
      </c>
      <c r="M142" t="str">
        <f t="shared" si="22"/>
        <v/>
      </c>
      <c r="N142" t="str">
        <f t="shared" si="23"/>
        <v/>
      </c>
      <c r="O142" t="str">
        <f t="shared" si="15"/>
        <v>// MSL Summer Split '21 Group Stage</v>
      </c>
      <c r="P142" t="str">
        <f t="shared" si="24"/>
        <v xml:space="preserve">players["nolbear"][1]++; players["Luso"][2]++; </v>
      </c>
      <c r="Q142" t="str">
        <f t="shared" si="25"/>
        <v>players["nolbear"][3] = players["nolbear"][3] + 3;</v>
      </c>
      <c r="R142" t="str">
        <f t="shared" si="26"/>
        <v>players["Luso"][3] = players["Luso"][3] + 2;</v>
      </c>
      <c r="S142" t="str">
        <f t="shared" si="27"/>
        <v>players["nolbear"][4] = players["nolbear"][4] + 2;</v>
      </c>
      <c r="T142" t="str">
        <f t="shared" si="28"/>
        <v>players["Luso"][4] = players["Luso"][4] + 3;</v>
      </c>
      <c r="U142" t="str">
        <f t="shared" si="16"/>
        <v>// MSL Summer Split '21 Group Stage</v>
      </c>
    </row>
    <row r="143" spans="1:21" x14ac:dyDescent="0.25">
      <c r="A143" s="2">
        <v>44365</v>
      </c>
      <c r="B143">
        <f t="shared" si="29"/>
        <v>191</v>
      </c>
      <c r="C143" t="s">
        <v>93</v>
      </c>
      <c r="D143" t="s">
        <v>289</v>
      </c>
      <c r="E143" s="7" t="s">
        <v>41</v>
      </c>
      <c r="F143" t="s">
        <v>298</v>
      </c>
      <c r="G143" t="s">
        <v>12</v>
      </c>
      <c r="H143" t="str">
        <f t="shared" si="17"/>
        <v>whr.CreateGame(players["Pied"][0], players["SweetieMan"][0], WHResult.Player1Win, 191);</v>
      </c>
      <c r="I143" t="str">
        <f t="shared" si="18"/>
        <v/>
      </c>
      <c r="J143" t="str">
        <f t="shared" si="19"/>
        <v>whr.CreateGame(players["Pied"][0], players["SweetieMan"][0], WHResult.Player1Win, 191);</v>
      </c>
      <c r="K143" t="str">
        <f t="shared" si="20"/>
        <v/>
      </c>
      <c r="L143" t="str">
        <f t="shared" si="21"/>
        <v>whr.CreateGame(players["Pied"][0], players["SweetieMan"][0], WHResult.Player1Win, 191);</v>
      </c>
      <c r="M143" t="str">
        <f t="shared" si="22"/>
        <v/>
      </c>
      <c r="N143" t="str">
        <f t="shared" si="23"/>
        <v/>
      </c>
      <c r="O143" t="str">
        <f t="shared" si="15"/>
        <v>// MSL Summer Split '21 Group Stage</v>
      </c>
      <c r="P143" t="str">
        <f t="shared" si="24"/>
        <v xml:space="preserve">players["Pied"][1]++; players["SweetieMan"][2]++; </v>
      </c>
      <c r="Q143" t="str">
        <f t="shared" si="25"/>
        <v>players["Pied"][3] = players["Pied"][3] + 3;</v>
      </c>
      <c r="R143" t="str">
        <f t="shared" si="26"/>
        <v>players["SweetieMan"][3] = players["SweetieMan"][3] + 0;</v>
      </c>
      <c r="S143" t="str">
        <f t="shared" si="27"/>
        <v>players["Pied"][4] = players["Pied"][4] + 0;</v>
      </c>
      <c r="T143" t="str">
        <f t="shared" si="28"/>
        <v>players["SweetieMan"][4] = players["SweetieMan"][4] + 3;</v>
      </c>
      <c r="U143" t="str">
        <f t="shared" si="16"/>
        <v>// MSL Summer Split '21 Group Stage</v>
      </c>
    </row>
    <row r="144" spans="1:21" x14ac:dyDescent="0.25">
      <c r="A144" s="2">
        <v>44365</v>
      </c>
      <c r="B144">
        <f t="shared" si="29"/>
        <v>191</v>
      </c>
      <c r="C144" t="s">
        <v>240</v>
      </c>
      <c r="D144" t="s">
        <v>79</v>
      </c>
      <c r="E144" s="7" t="s">
        <v>43</v>
      </c>
      <c r="F144" t="s">
        <v>298</v>
      </c>
      <c r="G144" t="s">
        <v>12</v>
      </c>
      <c r="H144" t="str">
        <f t="shared" si="17"/>
        <v>whr.CreateGame(players["banana_steals"][0], players["XanderG"][0], WHResult.Player1Win, 191);</v>
      </c>
      <c r="I144" t="str">
        <f t="shared" si="18"/>
        <v>whr.CreateGame(players["banana_steals"][0], players["XanderG"][0], WHResult.Player2Win, 191);</v>
      </c>
      <c r="J144" t="str">
        <f t="shared" si="19"/>
        <v>whr.CreateGame(players["banana_steals"][0], players["XanderG"][0], WHResult.Player1Win, 191);</v>
      </c>
      <c r="K144" t="str">
        <f t="shared" si="20"/>
        <v>whr.CreateGame(players["banana_steals"][0], players["XanderG"][0], WHResult.Player2Win, 191);</v>
      </c>
      <c r="L144" t="str">
        <f t="shared" si="21"/>
        <v>whr.CreateGame(players["banana_steals"][0], players["XanderG"][0], WHResult.Player1Win, 191);</v>
      </c>
      <c r="M144" t="str">
        <f t="shared" si="22"/>
        <v/>
      </c>
      <c r="N144" t="str">
        <f t="shared" si="23"/>
        <v/>
      </c>
      <c r="O144" t="str">
        <f t="shared" si="15"/>
        <v>// MSL Summer Split '21 Group Stage</v>
      </c>
      <c r="P144" t="str">
        <f t="shared" si="24"/>
        <v xml:space="preserve">players["banana_steals"][1]++; players["XanderG"][2]++; </v>
      </c>
      <c r="Q144" t="str">
        <f t="shared" si="25"/>
        <v>players["banana_steals"][3] = players["banana_steals"][3] + 3;</v>
      </c>
      <c r="R144" t="str">
        <f t="shared" si="26"/>
        <v>players["XanderG"][3] = players["XanderG"][3] + 2;</v>
      </c>
      <c r="S144" t="str">
        <f t="shared" si="27"/>
        <v>players["banana_steals"][4] = players["banana_steals"][4] + 2;</v>
      </c>
      <c r="T144" t="str">
        <f t="shared" si="28"/>
        <v>players["XanderG"][4] = players["XanderG"][4] + 3;</v>
      </c>
      <c r="U144" t="str">
        <f t="shared" si="16"/>
        <v>// MSL Summer Split '21 Group Stage</v>
      </c>
    </row>
    <row r="145" spans="1:21" x14ac:dyDescent="0.25">
      <c r="A145" s="2">
        <v>44365</v>
      </c>
      <c r="B145">
        <f t="shared" si="29"/>
        <v>191</v>
      </c>
      <c r="C145" t="s">
        <v>79</v>
      </c>
      <c r="D145" t="s">
        <v>244</v>
      </c>
      <c r="E145" s="7" t="s">
        <v>41</v>
      </c>
      <c r="F145" t="s">
        <v>298</v>
      </c>
      <c r="G145" t="s">
        <v>12</v>
      </c>
      <c r="H145" t="str">
        <f t="shared" si="17"/>
        <v>whr.CreateGame(players["XanderG"][0], players["Teke"][0], WHResult.Player1Win, 191);</v>
      </c>
      <c r="I145" t="str">
        <f t="shared" si="18"/>
        <v/>
      </c>
      <c r="J145" t="str">
        <f t="shared" si="19"/>
        <v>whr.CreateGame(players["XanderG"][0], players["Teke"][0], WHResult.Player1Win, 191);</v>
      </c>
      <c r="K145" t="str">
        <f t="shared" si="20"/>
        <v/>
      </c>
      <c r="L145" t="str">
        <f t="shared" si="21"/>
        <v>whr.CreateGame(players["XanderG"][0], players["Teke"][0], WHResult.Player1Win, 191);</v>
      </c>
      <c r="M145" t="str">
        <f t="shared" si="22"/>
        <v/>
      </c>
      <c r="N145" t="str">
        <f t="shared" si="23"/>
        <v/>
      </c>
      <c r="O145" t="str">
        <f t="shared" si="15"/>
        <v>// MSL Summer Split '21 Group Stage</v>
      </c>
      <c r="P145" t="str">
        <f t="shared" si="24"/>
        <v xml:space="preserve">players["XanderG"][1]++; players["Teke"][2]++; </v>
      </c>
      <c r="Q145" t="str">
        <f t="shared" si="25"/>
        <v>players["XanderG"][3] = players["XanderG"][3] + 3;</v>
      </c>
      <c r="R145" t="str">
        <f t="shared" si="26"/>
        <v>players["Teke"][3] = players["Teke"][3] + 0;</v>
      </c>
      <c r="S145" t="str">
        <f t="shared" si="27"/>
        <v>players["XanderG"][4] = players["XanderG"][4] + 0;</v>
      </c>
      <c r="T145" t="str">
        <f t="shared" si="28"/>
        <v>players["Teke"][4] = players["Teke"][4] + 3;</v>
      </c>
      <c r="U145" t="str">
        <f t="shared" si="16"/>
        <v>// MSL Summer Split '21 Group Stage</v>
      </c>
    </row>
    <row r="146" spans="1:21" x14ac:dyDescent="0.25">
      <c r="A146" s="2">
        <v>44366</v>
      </c>
      <c r="B146">
        <f t="shared" si="29"/>
        <v>192</v>
      </c>
      <c r="C146" t="s">
        <v>71</v>
      </c>
      <c r="D146" t="s">
        <v>79</v>
      </c>
      <c r="E146" s="7" t="s">
        <v>44</v>
      </c>
      <c r="F146" t="s">
        <v>298</v>
      </c>
      <c r="G146" t="s">
        <v>12</v>
      </c>
      <c r="H146" t="str">
        <f t="shared" si="17"/>
        <v>whr.CreateGame(players["Slosh"][0], players["XanderG"][0], WHResult.Player1Win, 192);</v>
      </c>
      <c r="I146" t="str">
        <f t="shared" si="18"/>
        <v>whr.CreateGame(players["Slosh"][0], players["XanderG"][0], WHResult.Player2Win, 192);</v>
      </c>
      <c r="J146" t="str">
        <f t="shared" si="19"/>
        <v>whr.CreateGame(players["Slosh"][0], players["XanderG"][0], WHResult.Player1Win, 192);</v>
      </c>
      <c r="K146" t="str">
        <f t="shared" si="20"/>
        <v/>
      </c>
      <c r="L146" t="str">
        <f t="shared" si="21"/>
        <v>whr.CreateGame(players["Slosh"][0], players["XanderG"][0], WHResult.Player1Win, 192);</v>
      </c>
      <c r="M146" t="str">
        <f t="shared" si="22"/>
        <v/>
      </c>
      <c r="N146" t="str">
        <f t="shared" si="23"/>
        <v/>
      </c>
      <c r="O146" t="str">
        <f t="shared" si="15"/>
        <v>// MSL Summer Split '21 Group Stage</v>
      </c>
      <c r="P146" t="str">
        <f t="shared" si="24"/>
        <v xml:space="preserve">players["Slosh"][1]++; players["XanderG"][2]++; </v>
      </c>
      <c r="Q146" t="str">
        <f t="shared" si="25"/>
        <v>players["Slosh"][3] = players["Slosh"][3] + 3;</v>
      </c>
      <c r="R146" t="str">
        <f t="shared" si="26"/>
        <v>players["XanderG"][3] = players["XanderG"][3] + 1;</v>
      </c>
      <c r="S146" t="str">
        <f t="shared" si="27"/>
        <v>players["Slosh"][4] = players["Slosh"][4] + 1;</v>
      </c>
      <c r="T146" t="str">
        <f t="shared" si="28"/>
        <v>players["XanderG"][4] = players["XanderG"][4] + 3;</v>
      </c>
      <c r="U146" t="str">
        <f t="shared" si="16"/>
        <v>// MSL Summer Split '21 Group Stage</v>
      </c>
    </row>
    <row r="147" spans="1:21" x14ac:dyDescent="0.25">
      <c r="A147" s="2">
        <v>44366</v>
      </c>
      <c r="B147">
        <f t="shared" si="29"/>
        <v>192</v>
      </c>
      <c r="C147" t="s">
        <v>93</v>
      </c>
      <c r="D147" t="s">
        <v>241</v>
      </c>
      <c r="E147" s="7" t="s">
        <v>43</v>
      </c>
      <c r="F147" t="s">
        <v>298</v>
      </c>
      <c r="G147" t="s">
        <v>12</v>
      </c>
      <c r="H147" t="str">
        <f t="shared" si="17"/>
        <v>whr.CreateGame(players["Pied"][0], players["RolePlayingGrandma"][0], WHResult.Player1Win, 192);</v>
      </c>
      <c r="I147" t="str">
        <f t="shared" si="18"/>
        <v>whr.CreateGame(players["Pied"][0], players["RolePlayingGrandma"][0], WHResult.Player2Win, 192);</v>
      </c>
      <c r="J147" t="str">
        <f t="shared" si="19"/>
        <v>whr.CreateGame(players["Pied"][0], players["RolePlayingGrandma"][0], WHResult.Player1Win, 192);</v>
      </c>
      <c r="K147" t="str">
        <f t="shared" si="20"/>
        <v>whr.CreateGame(players["Pied"][0], players["RolePlayingGrandma"][0], WHResult.Player2Win, 192);</v>
      </c>
      <c r="L147" t="str">
        <f t="shared" si="21"/>
        <v>whr.CreateGame(players["Pied"][0], players["RolePlayingGrandma"][0], WHResult.Player1Win, 192);</v>
      </c>
      <c r="M147" t="str">
        <f t="shared" si="22"/>
        <v/>
      </c>
      <c r="N147" t="str">
        <f t="shared" si="23"/>
        <v/>
      </c>
      <c r="O147" t="str">
        <f t="shared" si="15"/>
        <v>// MSL Summer Split '21 Group Stage</v>
      </c>
      <c r="P147" t="str">
        <f t="shared" si="24"/>
        <v xml:space="preserve">players["Pied"][1]++; players["RolePlayingGrandma"][2]++; </v>
      </c>
      <c r="Q147" t="str">
        <f t="shared" si="25"/>
        <v>players["Pied"][3] = players["Pied"][3] + 3;</v>
      </c>
      <c r="R147" t="str">
        <f t="shared" si="26"/>
        <v>players["RolePlayingGrandma"][3] = players["RolePlayingGrandma"][3] + 2;</v>
      </c>
      <c r="S147" t="str">
        <f t="shared" si="27"/>
        <v>players["Pied"][4] = players["Pied"][4] + 2;</v>
      </c>
      <c r="T147" t="str">
        <f t="shared" si="28"/>
        <v>players["RolePlayingGrandma"][4] = players["RolePlayingGrandma"][4] + 3;</v>
      </c>
      <c r="U147" t="str">
        <f t="shared" si="16"/>
        <v>// MSL Summer Split '21 Group Stage</v>
      </c>
    </row>
    <row r="148" spans="1:21" x14ac:dyDescent="0.25">
      <c r="A148" s="2">
        <v>44366</v>
      </c>
      <c r="B148">
        <f t="shared" si="29"/>
        <v>192</v>
      </c>
      <c r="C148" t="s">
        <v>71</v>
      </c>
      <c r="D148" t="s">
        <v>244</v>
      </c>
      <c r="E148" s="7" t="s">
        <v>41</v>
      </c>
      <c r="F148" t="s">
        <v>298</v>
      </c>
      <c r="G148" t="s">
        <v>12</v>
      </c>
      <c r="H148" t="str">
        <f t="shared" si="17"/>
        <v>whr.CreateGame(players["Slosh"][0], players["Teke"][0], WHResult.Player1Win, 192);</v>
      </c>
      <c r="I148" t="str">
        <f t="shared" si="18"/>
        <v/>
      </c>
      <c r="J148" t="str">
        <f t="shared" si="19"/>
        <v>whr.CreateGame(players["Slosh"][0], players["Teke"][0], WHResult.Player1Win, 192);</v>
      </c>
      <c r="K148" t="str">
        <f t="shared" si="20"/>
        <v/>
      </c>
      <c r="L148" t="str">
        <f t="shared" si="21"/>
        <v>whr.CreateGame(players["Slosh"][0], players["Teke"][0], WHResult.Player1Win, 192);</v>
      </c>
      <c r="M148" t="str">
        <f t="shared" si="22"/>
        <v/>
      </c>
      <c r="N148" t="str">
        <f t="shared" si="23"/>
        <v/>
      </c>
      <c r="O148" t="str">
        <f t="shared" si="15"/>
        <v>// MSL Summer Split '21 Group Stage</v>
      </c>
      <c r="P148" t="str">
        <f t="shared" si="24"/>
        <v xml:space="preserve">players["Slosh"][1]++; players["Teke"][2]++; </v>
      </c>
      <c r="Q148" t="str">
        <f t="shared" si="25"/>
        <v>players["Slosh"][3] = players["Slosh"][3] + 3;</v>
      </c>
      <c r="R148" t="str">
        <f t="shared" si="26"/>
        <v>players["Teke"][3] = players["Teke"][3] + 0;</v>
      </c>
      <c r="S148" t="str">
        <f t="shared" si="27"/>
        <v>players["Slosh"][4] = players["Slosh"][4] + 0;</v>
      </c>
      <c r="T148" t="str">
        <f t="shared" si="28"/>
        <v>players["Teke"][4] = players["Teke"][4] + 3;</v>
      </c>
      <c r="U148" t="str">
        <f t="shared" si="16"/>
        <v>// MSL Summer Split '21 Group Stage</v>
      </c>
    </row>
    <row r="149" spans="1:21" x14ac:dyDescent="0.25">
      <c r="A149" s="2">
        <v>44367</v>
      </c>
      <c r="B149">
        <f t="shared" si="29"/>
        <v>193</v>
      </c>
      <c r="C149" t="s">
        <v>243</v>
      </c>
      <c r="D149" t="s">
        <v>241</v>
      </c>
      <c r="E149" s="7" t="s">
        <v>42</v>
      </c>
      <c r="F149" t="s">
        <v>287</v>
      </c>
      <c r="G149" t="s">
        <v>301</v>
      </c>
      <c r="H149" t="str">
        <f t="shared" si="17"/>
        <v>whr.CreateGame(players["nolbear"][0], players["RolePlayingGrandma"][0], WHResult.Player1Win, 193);</v>
      </c>
      <c r="I149" t="str">
        <f t="shared" si="18"/>
        <v/>
      </c>
      <c r="J149" t="str">
        <f t="shared" si="19"/>
        <v>whr.CreateGame(players["nolbear"][0], players["RolePlayingGrandma"][0], WHResult.Player1Win, 193);</v>
      </c>
      <c r="K149" t="str">
        <f t="shared" si="20"/>
        <v/>
      </c>
      <c r="L149" t="str">
        <f t="shared" si="21"/>
        <v>whr.CreateGame(players["nolbear"][0], players["RolePlayingGrandma"][0], WHResult.Player1Win, 193);</v>
      </c>
      <c r="M149" t="str">
        <f t="shared" si="22"/>
        <v/>
      </c>
      <c r="N149" t="str">
        <f t="shared" si="23"/>
        <v>whr.CreateGame(players["nolbear"][0], players["RolePlayingGrandma"][0], WHResult.Player1Win, 193);</v>
      </c>
      <c r="O149" t="str">
        <f t="shared" si="15"/>
        <v>// Basketball Scoring Tourney Consolation Finals</v>
      </c>
      <c r="P149" t="str">
        <f t="shared" si="24"/>
        <v xml:space="preserve">players["nolbear"][1]++; players["RolePlayingGrandma"][2]++; </v>
      </c>
      <c r="Q149" t="str">
        <f t="shared" si="25"/>
        <v>players["nolbear"][3] = players["nolbear"][3] + 4;</v>
      </c>
      <c r="R149" t="str">
        <f t="shared" si="26"/>
        <v>players["RolePlayingGrandma"][3] = players["RolePlayingGrandma"][3] + 0;</v>
      </c>
      <c r="S149" t="str">
        <f t="shared" si="27"/>
        <v>players["nolbear"][4] = players["nolbear"][4] + 0;</v>
      </c>
      <c r="T149" t="str">
        <f t="shared" si="28"/>
        <v>players["RolePlayingGrandma"][4] = players["RolePlayingGrandma"][4] + 4;</v>
      </c>
      <c r="U149" t="str">
        <f t="shared" si="16"/>
        <v>// Basketball Scoring Tourney Consolation Finals</v>
      </c>
    </row>
    <row r="150" spans="1:21" x14ac:dyDescent="0.25">
      <c r="A150" s="2">
        <v>44368</v>
      </c>
      <c r="B150">
        <f t="shared" si="29"/>
        <v>194</v>
      </c>
      <c r="C150" t="s">
        <v>36</v>
      </c>
      <c r="D150" t="s">
        <v>302</v>
      </c>
      <c r="E150" s="7" t="s">
        <v>44</v>
      </c>
      <c r="F150" t="s">
        <v>298</v>
      </c>
      <c r="G150" t="s">
        <v>12</v>
      </c>
      <c r="H150" t="str">
        <f t="shared" si="17"/>
        <v>whr.CreateGame(players["Luso"][0], players["BeerMelancon"][0], WHResult.Player1Win, 194);</v>
      </c>
      <c r="I150" t="str">
        <f t="shared" si="18"/>
        <v>whr.CreateGame(players["Luso"][0], players["BeerMelancon"][0], WHResult.Player2Win, 194);</v>
      </c>
      <c r="J150" t="str">
        <f t="shared" si="19"/>
        <v>whr.CreateGame(players["Luso"][0], players["BeerMelancon"][0], WHResult.Player1Win, 194);</v>
      </c>
      <c r="K150" t="str">
        <f t="shared" si="20"/>
        <v/>
      </c>
      <c r="L150" t="str">
        <f t="shared" si="21"/>
        <v>whr.CreateGame(players["Luso"][0], players["BeerMelancon"][0], WHResult.Player1Win, 194);</v>
      </c>
      <c r="M150" t="str">
        <f t="shared" si="22"/>
        <v/>
      </c>
      <c r="N150" t="str">
        <f t="shared" si="23"/>
        <v/>
      </c>
      <c r="O150" t="str">
        <f t="shared" si="15"/>
        <v>// MSL Summer Split '21 Group Stage</v>
      </c>
      <c r="P150" t="str">
        <f t="shared" si="24"/>
        <v xml:space="preserve">players["Luso"][1]++; players["BeerMelancon"][2]++; </v>
      </c>
      <c r="Q150" t="str">
        <f t="shared" si="25"/>
        <v>players["Luso"][3] = players["Luso"][3] + 3;</v>
      </c>
      <c r="R150" t="str">
        <f t="shared" si="26"/>
        <v>players["BeerMelancon"][3] = players["BeerMelancon"][3] + 1;</v>
      </c>
      <c r="S150" t="str">
        <f t="shared" si="27"/>
        <v>players["Luso"][4] = players["Luso"][4] + 1;</v>
      </c>
      <c r="T150" t="str">
        <f t="shared" si="28"/>
        <v>players["BeerMelancon"][4] = players["BeerMelancon"][4] + 3;</v>
      </c>
      <c r="U150" t="str">
        <f t="shared" si="16"/>
        <v>// MSL Summer Split '21 Group Stage</v>
      </c>
    </row>
    <row r="151" spans="1:21" x14ac:dyDescent="0.25">
      <c r="A151" s="2">
        <v>44369</v>
      </c>
      <c r="B151">
        <f t="shared" si="29"/>
        <v>195</v>
      </c>
      <c r="C151" t="s">
        <v>241</v>
      </c>
      <c r="D151" t="s">
        <v>289</v>
      </c>
      <c r="E151" s="7" t="s">
        <v>44</v>
      </c>
      <c r="F151" t="s">
        <v>298</v>
      </c>
      <c r="G151" t="s">
        <v>12</v>
      </c>
      <c r="H151" t="str">
        <f t="shared" si="17"/>
        <v>whr.CreateGame(players["RolePlayingGrandma"][0], players["SweetieMan"][0], WHResult.Player1Win, 195);</v>
      </c>
      <c r="I151" t="str">
        <f t="shared" si="18"/>
        <v>whr.CreateGame(players["RolePlayingGrandma"][0], players["SweetieMan"][0], WHResult.Player2Win, 195);</v>
      </c>
      <c r="J151" t="str">
        <f t="shared" si="19"/>
        <v>whr.CreateGame(players["RolePlayingGrandma"][0], players["SweetieMan"][0], WHResult.Player1Win, 195);</v>
      </c>
      <c r="K151" t="str">
        <f t="shared" si="20"/>
        <v/>
      </c>
      <c r="L151" t="str">
        <f t="shared" si="21"/>
        <v>whr.CreateGame(players["RolePlayingGrandma"][0], players["SweetieMan"][0], WHResult.Player1Win, 195);</v>
      </c>
      <c r="M151" t="str">
        <f t="shared" si="22"/>
        <v/>
      </c>
      <c r="N151" t="str">
        <f t="shared" si="23"/>
        <v/>
      </c>
      <c r="O151" t="str">
        <f t="shared" si="15"/>
        <v>// MSL Summer Split '21 Group Stage</v>
      </c>
      <c r="P151" t="str">
        <f t="shared" si="24"/>
        <v xml:space="preserve">players["RolePlayingGrandma"][1]++; players["SweetieMan"][2]++; </v>
      </c>
      <c r="Q151" t="str">
        <f t="shared" si="25"/>
        <v>players["RolePlayingGrandma"][3] = players["RolePlayingGrandma"][3] + 3;</v>
      </c>
      <c r="R151" t="str">
        <f t="shared" si="26"/>
        <v>players["SweetieMan"][3] = players["SweetieMan"][3] + 1;</v>
      </c>
      <c r="S151" t="str">
        <f t="shared" si="27"/>
        <v>players["RolePlayingGrandma"][4] = players["RolePlayingGrandma"][4] + 1;</v>
      </c>
      <c r="T151" t="str">
        <f t="shared" si="28"/>
        <v>players["SweetieMan"][4] = players["SweetieMan"][4] + 3;</v>
      </c>
      <c r="U151" t="str">
        <f t="shared" si="16"/>
        <v>// MSL Summer Split '21 Group Stage</v>
      </c>
    </row>
    <row r="152" spans="1:21" x14ac:dyDescent="0.25">
      <c r="A152" s="2">
        <v>44369</v>
      </c>
      <c r="B152">
        <f t="shared" si="29"/>
        <v>195</v>
      </c>
      <c r="C152" t="s">
        <v>71</v>
      </c>
      <c r="D152" t="s">
        <v>247</v>
      </c>
      <c r="E152" s="7" t="s">
        <v>41</v>
      </c>
      <c r="F152" t="s">
        <v>298</v>
      </c>
      <c r="G152" t="s">
        <v>12</v>
      </c>
      <c r="H152" t="str">
        <f t="shared" si="17"/>
        <v>whr.CreateGame(players["Slosh"][0], players["Gucky"][0], WHResult.Player1Win, 195);</v>
      </c>
      <c r="I152" t="str">
        <f t="shared" si="18"/>
        <v/>
      </c>
      <c r="J152" t="str">
        <f t="shared" si="19"/>
        <v>whr.CreateGame(players["Slosh"][0], players["Gucky"][0], WHResult.Player1Win, 195);</v>
      </c>
      <c r="K152" t="str">
        <f t="shared" si="20"/>
        <v/>
      </c>
      <c r="L152" t="str">
        <f t="shared" si="21"/>
        <v>whr.CreateGame(players["Slosh"][0], players["Gucky"][0], WHResult.Player1Win, 195);</v>
      </c>
      <c r="M152" t="str">
        <f t="shared" si="22"/>
        <v/>
      </c>
      <c r="N152" t="str">
        <f t="shared" si="23"/>
        <v/>
      </c>
      <c r="O152" t="str">
        <f t="shared" si="15"/>
        <v>// MSL Summer Split '21 Group Stage</v>
      </c>
      <c r="P152" t="str">
        <f t="shared" si="24"/>
        <v xml:space="preserve">players["Slosh"][1]++; players["Gucky"][2]++; </v>
      </c>
      <c r="Q152" t="str">
        <f t="shared" si="25"/>
        <v>players["Slosh"][3] = players["Slosh"][3] + 3;</v>
      </c>
      <c r="R152" t="str">
        <f t="shared" si="26"/>
        <v>players["Gucky"][3] = players["Gucky"][3] + 0;</v>
      </c>
      <c r="S152" t="str">
        <f t="shared" si="27"/>
        <v>players["Slosh"][4] = players["Slosh"][4] + 0;</v>
      </c>
      <c r="T152" t="str">
        <f t="shared" si="28"/>
        <v>players["Gucky"][4] = players["Gucky"][4] + 3;</v>
      </c>
      <c r="U152" t="str">
        <f t="shared" si="16"/>
        <v>// MSL Summer Split '21 Group Stage</v>
      </c>
    </row>
    <row r="153" spans="1:21" x14ac:dyDescent="0.25">
      <c r="A153" s="2">
        <v>44370</v>
      </c>
      <c r="B153">
        <f t="shared" si="29"/>
        <v>196</v>
      </c>
      <c r="C153" t="s">
        <v>302</v>
      </c>
      <c r="D153" t="s">
        <v>242</v>
      </c>
      <c r="E153" s="7" t="s">
        <v>43</v>
      </c>
      <c r="F153" t="s">
        <v>298</v>
      </c>
      <c r="G153" t="s">
        <v>12</v>
      </c>
      <c r="H153" t="str">
        <f t="shared" si="17"/>
        <v>whr.CreateGame(players["BeerMelancon"][0], players["Mylo Grams"][0], WHResult.Player1Win, 196);</v>
      </c>
      <c r="I153" t="str">
        <f t="shared" si="18"/>
        <v>whr.CreateGame(players["BeerMelancon"][0], players["Mylo Grams"][0], WHResult.Player2Win, 196);</v>
      </c>
      <c r="J153" t="str">
        <f t="shared" si="19"/>
        <v>whr.CreateGame(players["BeerMelancon"][0], players["Mylo Grams"][0], WHResult.Player1Win, 196);</v>
      </c>
      <c r="K153" t="str">
        <f t="shared" si="20"/>
        <v>whr.CreateGame(players["BeerMelancon"][0], players["Mylo Grams"][0], WHResult.Player2Win, 196);</v>
      </c>
      <c r="L153" t="str">
        <f t="shared" si="21"/>
        <v>whr.CreateGame(players["BeerMelancon"][0], players["Mylo Grams"][0], WHResult.Player1Win, 196);</v>
      </c>
      <c r="M153" t="str">
        <f t="shared" si="22"/>
        <v/>
      </c>
      <c r="N153" t="str">
        <f t="shared" si="23"/>
        <v/>
      </c>
      <c r="O153" t="str">
        <f t="shared" si="15"/>
        <v>// MSL Summer Split '21 Group Stage</v>
      </c>
      <c r="P153" t="str">
        <f t="shared" si="24"/>
        <v xml:space="preserve">players["BeerMelancon"][1]++; players["Mylo Grams"][2]++; </v>
      </c>
      <c r="Q153" t="str">
        <f t="shared" si="25"/>
        <v>players["BeerMelancon"][3] = players["BeerMelancon"][3] + 3;</v>
      </c>
      <c r="R153" t="str">
        <f t="shared" si="26"/>
        <v>players["Mylo Grams"][3] = players["Mylo Grams"][3] + 2;</v>
      </c>
      <c r="S153" t="str">
        <f t="shared" si="27"/>
        <v>players["BeerMelancon"][4] = players["BeerMelancon"][4] + 2;</v>
      </c>
      <c r="T153" t="str">
        <f t="shared" si="28"/>
        <v>players["Mylo Grams"][4] = players["Mylo Grams"][4] + 3;</v>
      </c>
      <c r="U153" t="str">
        <f t="shared" si="16"/>
        <v>// MSL Summer Split '21 Group Stage</v>
      </c>
    </row>
    <row r="154" spans="1:21" x14ac:dyDescent="0.25">
      <c r="A154" s="2">
        <v>44370</v>
      </c>
      <c r="B154">
        <f t="shared" si="29"/>
        <v>196</v>
      </c>
      <c r="C154" t="s">
        <v>243</v>
      </c>
      <c r="D154" t="s">
        <v>242</v>
      </c>
      <c r="E154" s="7" t="s">
        <v>44</v>
      </c>
      <c r="F154" t="s">
        <v>298</v>
      </c>
      <c r="G154" t="s">
        <v>12</v>
      </c>
      <c r="H154" t="str">
        <f t="shared" si="17"/>
        <v>whr.CreateGame(players["nolbear"][0], players["Mylo Grams"][0], WHResult.Player1Win, 196);</v>
      </c>
      <c r="I154" t="str">
        <f t="shared" si="18"/>
        <v>whr.CreateGame(players["nolbear"][0], players["Mylo Grams"][0], WHResult.Player2Win, 196);</v>
      </c>
      <c r="J154" t="str">
        <f t="shared" si="19"/>
        <v>whr.CreateGame(players["nolbear"][0], players["Mylo Grams"][0], WHResult.Player1Win, 196);</v>
      </c>
      <c r="K154" t="str">
        <f t="shared" si="20"/>
        <v/>
      </c>
      <c r="L154" t="str">
        <f t="shared" si="21"/>
        <v>whr.CreateGame(players["nolbear"][0], players["Mylo Grams"][0], WHResult.Player1Win, 196);</v>
      </c>
      <c r="M154" t="str">
        <f t="shared" si="22"/>
        <v/>
      </c>
      <c r="N154" t="str">
        <f t="shared" si="23"/>
        <v/>
      </c>
      <c r="O154" t="str">
        <f t="shared" si="15"/>
        <v>// MSL Summer Split '21 Group Stage</v>
      </c>
      <c r="P154" t="str">
        <f t="shared" si="24"/>
        <v xml:space="preserve">players["nolbear"][1]++; players["Mylo Grams"][2]++; </v>
      </c>
      <c r="Q154" t="str">
        <f t="shared" si="25"/>
        <v>players["nolbear"][3] = players["nolbear"][3] + 3;</v>
      </c>
      <c r="R154" t="str">
        <f t="shared" si="26"/>
        <v>players["Mylo Grams"][3] = players["Mylo Grams"][3] + 1;</v>
      </c>
      <c r="S154" t="str">
        <f t="shared" si="27"/>
        <v>players["nolbear"][4] = players["nolbear"][4] + 1;</v>
      </c>
      <c r="T154" t="str">
        <f t="shared" si="28"/>
        <v>players["Mylo Grams"][4] = players["Mylo Grams"][4] + 3;</v>
      </c>
      <c r="U154" t="str">
        <f t="shared" si="16"/>
        <v>// MSL Summer Split '21 Group Stage</v>
      </c>
    </row>
    <row r="155" spans="1:21" x14ac:dyDescent="0.25">
      <c r="A155" s="2">
        <v>44370</v>
      </c>
      <c r="B155">
        <f t="shared" si="29"/>
        <v>196</v>
      </c>
      <c r="C155" t="s">
        <v>70</v>
      </c>
      <c r="D155" t="s">
        <v>289</v>
      </c>
      <c r="E155" s="7" t="s">
        <v>44</v>
      </c>
      <c r="F155" t="s">
        <v>298</v>
      </c>
      <c r="G155" t="s">
        <v>12</v>
      </c>
      <c r="H155" t="str">
        <f t="shared" si="17"/>
        <v>whr.CreateGame(players["Agent A"][0], players["SweetieMan"][0], WHResult.Player1Win, 196);</v>
      </c>
      <c r="I155" t="str">
        <f t="shared" si="18"/>
        <v>whr.CreateGame(players["Agent A"][0], players["SweetieMan"][0], WHResult.Player2Win, 196);</v>
      </c>
      <c r="J155" t="str">
        <f t="shared" si="19"/>
        <v>whr.CreateGame(players["Agent A"][0], players["SweetieMan"][0], WHResult.Player1Win, 196);</v>
      </c>
      <c r="K155" t="str">
        <f t="shared" si="20"/>
        <v/>
      </c>
      <c r="L155" t="str">
        <f t="shared" si="21"/>
        <v>whr.CreateGame(players["Agent A"][0], players["SweetieMan"][0], WHResult.Player1Win, 196);</v>
      </c>
      <c r="M155" t="str">
        <f t="shared" si="22"/>
        <v/>
      </c>
      <c r="N155" t="str">
        <f t="shared" si="23"/>
        <v/>
      </c>
      <c r="O155" t="str">
        <f t="shared" si="15"/>
        <v>// MSL Summer Split '21 Group Stage</v>
      </c>
      <c r="P155" t="str">
        <f t="shared" si="24"/>
        <v xml:space="preserve">players["Agent A"][1]++; players["SweetieMan"][2]++; </v>
      </c>
      <c r="Q155" t="str">
        <f t="shared" si="25"/>
        <v>players["Agent A"][3] = players["Agent A"][3] + 3;</v>
      </c>
      <c r="R155" t="str">
        <f t="shared" si="26"/>
        <v>players["SweetieMan"][3] = players["SweetieMan"][3] + 1;</v>
      </c>
      <c r="S155" t="str">
        <f t="shared" si="27"/>
        <v>players["Agent A"][4] = players["Agent A"][4] + 1;</v>
      </c>
      <c r="T155" t="str">
        <f t="shared" si="28"/>
        <v>players["SweetieMan"][4] = players["SweetieMan"][4] + 3;</v>
      </c>
      <c r="U155" t="str">
        <f t="shared" si="16"/>
        <v>// MSL Summer Split '21 Group Stage</v>
      </c>
    </row>
    <row r="156" spans="1:21" x14ac:dyDescent="0.25">
      <c r="A156" s="2">
        <v>44370</v>
      </c>
      <c r="B156">
        <f t="shared" si="29"/>
        <v>196</v>
      </c>
      <c r="C156" t="s">
        <v>93</v>
      </c>
      <c r="D156" t="s">
        <v>70</v>
      </c>
      <c r="E156" s="7" t="s">
        <v>44</v>
      </c>
      <c r="F156" t="s">
        <v>298</v>
      </c>
      <c r="G156" t="s">
        <v>12</v>
      </c>
      <c r="H156" t="str">
        <f t="shared" si="17"/>
        <v>whr.CreateGame(players["Pied"][0], players["Agent A"][0], WHResult.Player1Win, 196);</v>
      </c>
      <c r="I156" t="str">
        <f t="shared" si="18"/>
        <v>whr.CreateGame(players["Pied"][0], players["Agent A"][0], WHResult.Player2Win, 196);</v>
      </c>
      <c r="J156" t="str">
        <f t="shared" si="19"/>
        <v>whr.CreateGame(players["Pied"][0], players["Agent A"][0], WHResult.Player1Win, 196);</v>
      </c>
      <c r="K156" t="str">
        <f t="shared" si="20"/>
        <v/>
      </c>
      <c r="L156" t="str">
        <f t="shared" si="21"/>
        <v>whr.CreateGame(players["Pied"][0], players["Agent A"][0], WHResult.Player1Win, 196);</v>
      </c>
      <c r="M156" t="str">
        <f t="shared" si="22"/>
        <v/>
      </c>
      <c r="N156" t="str">
        <f t="shared" si="23"/>
        <v/>
      </c>
      <c r="O156" t="str">
        <f t="shared" si="15"/>
        <v>// MSL Summer Split '21 Group Stage</v>
      </c>
      <c r="P156" t="str">
        <f t="shared" si="24"/>
        <v xml:space="preserve">players["Pied"][1]++; players["Agent A"][2]++; </v>
      </c>
      <c r="Q156" t="str">
        <f t="shared" si="25"/>
        <v>players["Pied"][3] = players["Pied"][3] + 3;</v>
      </c>
      <c r="R156" t="str">
        <f t="shared" si="26"/>
        <v>players["Agent A"][3] = players["Agent A"][3] + 1;</v>
      </c>
      <c r="S156" t="str">
        <f t="shared" si="27"/>
        <v>players["Pied"][4] = players["Pied"][4] + 1;</v>
      </c>
      <c r="T156" t="str">
        <f t="shared" si="28"/>
        <v>players["Agent A"][4] = players["Agent A"][4] + 3;</v>
      </c>
      <c r="U156" t="str">
        <f t="shared" si="16"/>
        <v>// MSL Summer Split '21 Group Stage</v>
      </c>
    </row>
    <row r="157" spans="1:21" x14ac:dyDescent="0.25">
      <c r="A157" s="2">
        <v>44370</v>
      </c>
      <c r="B157">
        <f t="shared" si="29"/>
        <v>196</v>
      </c>
      <c r="C157" t="s">
        <v>36</v>
      </c>
      <c r="D157" t="s">
        <v>242</v>
      </c>
      <c r="E157" s="7" t="s">
        <v>43</v>
      </c>
      <c r="F157" t="s">
        <v>298</v>
      </c>
      <c r="G157" t="s">
        <v>12</v>
      </c>
      <c r="H157" t="str">
        <f t="shared" si="17"/>
        <v>whr.CreateGame(players["Luso"][0], players["Mylo Grams"][0], WHResult.Player1Win, 196);</v>
      </c>
      <c r="I157" t="str">
        <f t="shared" si="18"/>
        <v>whr.CreateGame(players["Luso"][0], players["Mylo Grams"][0], WHResult.Player2Win, 196);</v>
      </c>
      <c r="J157" t="str">
        <f t="shared" si="19"/>
        <v>whr.CreateGame(players["Luso"][0], players["Mylo Grams"][0], WHResult.Player1Win, 196);</v>
      </c>
      <c r="K157" t="str">
        <f t="shared" si="20"/>
        <v>whr.CreateGame(players["Luso"][0], players["Mylo Grams"][0], WHResult.Player2Win, 196);</v>
      </c>
      <c r="L157" t="str">
        <f t="shared" si="21"/>
        <v>whr.CreateGame(players["Luso"][0], players["Mylo Grams"][0], WHResult.Player1Win, 196);</v>
      </c>
      <c r="M157" t="str">
        <f t="shared" si="22"/>
        <v/>
      </c>
      <c r="N157" t="str">
        <f t="shared" si="23"/>
        <v/>
      </c>
      <c r="O157" t="str">
        <f t="shared" si="15"/>
        <v>// MSL Summer Split '21 Group Stage</v>
      </c>
      <c r="P157" t="str">
        <f t="shared" si="24"/>
        <v xml:space="preserve">players["Luso"][1]++; players["Mylo Grams"][2]++; </v>
      </c>
      <c r="Q157" t="str">
        <f t="shared" si="25"/>
        <v>players["Luso"][3] = players["Luso"][3] + 3;</v>
      </c>
      <c r="R157" t="str">
        <f t="shared" si="26"/>
        <v>players["Mylo Grams"][3] = players["Mylo Grams"][3] + 2;</v>
      </c>
      <c r="S157" t="str">
        <f t="shared" si="27"/>
        <v>players["Luso"][4] = players["Luso"][4] + 2;</v>
      </c>
      <c r="T157" t="str">
        <f t="shared" si="28"/>
        <v>players["Mylo Grams"][4] = players["Mylo Grams"][4] + 3;</v>
      </c>
      <c r="U157" t="str">
        <f t="shared" si="16"/>
        <v>// MSL Summer Split '21 Group Stage</v>
      </c>
    </row>
    <row r="158" spans="1:21" x14ac:dyDescent="0.25">
      <c r="A158" s="2">
        <v>44371</v>
      </c>
      <c r="B158">
        <f t="shared" si="29"/>
        <v>197</v>
      </c>
      <c r="C158" t="s">
        <v>289</v>
      </c>
      <c r="D158" t="s">
        <v>290</v>
      </c>
      <c r="E158" s="7" t="s">
        <v>41</v>
      </c>
      <c r="F158" t="s">
        <v>298</v>
      </c>
      <c r="G158" t="s">
        <v>12</v>
      </c>
      <c r="H158" t="str">
        <f t="shared" si="17"/>
        <v>whr.CreateGame(players["SweetieMan"][0], players["Poolboi"][0], WHResult.Player1Win, 197);</v>
      </c>
      <c r="I158" t="str">
        <f t="shared" si="18"/>
        <v/>
      </c>
      <c r="J158" t="str">
        <f t="shared" si="19"/>
        <v>whr.CreateGame(players["SweetieMan"][0], players["Poolboi"][0], WHResult.Player1Win, 197);</v>
      </c>
      <c r="K158" t="str">
        <f t="shared" si="20"/>
        <v/>
      </c>
      <c r="L158" t="str">
        <f t="shared" si="21"/>
        <v>whr.CreateGame(players["SweetieMan"][0], players["Poolboi"][0], WHResult.Player1Win, 197);</v>
      </c>
      <c r="M158" t="str">
        <f t="shared" si="22"/>
        <v/>
      </c>
      <c r="N158" t="str">
        <f t="shared" si="23"/>
        <v/>
      </c>
      <c r="O158" t="str">
        <f t="shared" si="15"/>
        <v>// MSL Summer Split '21 Group Stage</v>
      </c>
      <c r="P158" t="str">
        <f t="shared" si="24"/>
        <v xml:space="preserve">players["SweetieMan"][1]++; players["Poolboi"][2]++; </v>
      </c>
      <c r="Q158" t="str">
        <f t="shared" si="25"/>
        <v>players["SweetieMan"][3] = players["SweetieMan"][3] + 3;</v>
      </c>
      <c r="R158" t="str">
        <f t="shared" si="26"/>
        <v>players["Poolboi"][3] = players["Poolboi"][3] + 0;</v>
      </c>
      <c r="S158" t="str">
        <f t="shared" si="27"/>
        <v>players["SweetieMan"][4] = players["SweetieMan"][4] + 0;</v>
      </c>
      <c r="T158" t="str">
        <f t="shared" si="28"/>
        <v>players["Poolboi"][4] = players["Poolboi"][4] + 3;</v>
      </c>
      <c r="U158" t="str">
        <f t="shared" si="16"/>
        <v>// MSL Summer Split '21 Group Stage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2ABD-AEFA-4059-8569-B6F9AE1909B9}">
  <dimension ref="A1:D27"/>
  <sheetViews>
    <sheetView tabSelected="1" workbookViewId="0">
      <selection activeCell="G11" sqref="G11"/>
    </sheetView>
  </sheetViews>
  <sheetFormatPr defaultRowHeight="15" x14ac:dyDescent="0.25"/>
  <cols>
    <col min="1" max="1" width="18.28515625" style="20" bestFit="1" customWidth="1"/>
    <col min="2" max="2" width="9.140625" style="20"/>
    <col min="3" max="4" width="22" style="20" bestFit="1" customWidth="1"/>
    <col min="5" max="16384" width="9.140625" style="20"/>
  </cols>
  <sheetData>
    <row r="1" spans="1:4" x14ac:dyDescent="0.25">
      <c r="A1" s="28" t="s">
        <v>277</v>
      </c>
      <c r="B1" s="19"/>
    </row>
    <row r="2" spans="1:4" x14ac:dyDescent="0.25">
      <c r="B2" s="24" t="s">
        <v>309</v>
      </c>
    </row>
    <row r="3" spans="1:4" x14ac:dyDescent="0.25">
      <c r="A3" s="19" t="s">
        <v>317</v>
      </c>
      <c r="B3" s="22"/>
      <c r="C3" s="26" t="s">
        <v>316</v>
      </c>
    </row>
    <row r="4" spans="1:4" x14ac:dyDescent="0.25">
      <c r="A4" s="24" t="s">
        <v>310</v>
      </c>
      <c r="B4" s="23"/>
    </row>
    <row r="5" spans="1:4" x14ac:dyDescent="0.25">
      <c r="A5" s="23" t="s">
        <v>320</v>
      </c>
    </row>
    <row r="7" spans="1:4" x14ac:dyDescent="0.25">
      <c r="A7" s="19" t="s">
        <v>318</v>
      </c>
      <c r="B7" s="19"/>
    </row>
    <row r="8" spans="1:4" x14ac:dyDescent="0.25">
      <c r="B8" s="24" t="s">
        <v>312</v>
      </c>
    </row>
    <row r="9" spans="1:4" x14ac:dyDescent="0.25">
      <c r="A9" s="19" t="s">
        <v>319</v>
      </c>
      <c r="B9" s="22"/>
      <c r="C9" s="26" t="s">
        <v>316</v>
      </c>
    </row>
    <row r="10" spans="1:4" x14ac:dyDescent="0.25">
      <c r="A10" s="24" t="s">
        <v>311</v>
      </c>
      <c r="B10" s="23"/>
    </row>
    <row r="11" spans="1:4" x14ac:dyDescent="0.25">
      <c r="A11" s="29" t="s">
        <v>299</v>
      </c>
    </row>
    <row r="13" spans="1:4" x14ac:dyDescent="0.25">
      <c r="A13" s="25" t="s">
        <v>313</v>
      </c>
      <c r="C13" s="19" t="s">
        <v>323</v>
      </c>
    </row>
    <row r="14" spans="1:4" x14ac:dyDescent="0.25">
      <c r="A14" s="21"/>
      <c r="B14" s="19"/>
      <c r="C14" s="21"/>
    </row>
    <row r="15" spans="1:4" x14ac:dyDescent="0.25">
      <c r="A15" s="29" t="s">
        <v>300</v>
      </c>
      <c r="B15" s="21"/>
      <c r="C15" s="22"/>
      <c r="D15" s="26" t="s">
        <v>316</v>
      </c>
    </row>
    <row r="16" spans="1:4" x14ac:dyDescent="0.25">
      <c r="B16" s="22"/>
      <c r="C16" s="27"/>
    </row>
    <row r="17" spans="1:4" x14ac:dyDescent="0.25">
      <c r="A17" s="19" t="s">
        <v>321</v>
      </c>
      <c r="B17" s="22"/>
    </row>
    <row r="18" spans="1:4" x14ac:dyDescent="0.25">
      <c r="A18" s="21"/>
      <c r="B18" s="23"/>
    </row>
    <row r="19" spans="1:4" x14ac:dyDescent="0.25">
      <c r="A19" s="29" t="s">
        <v>314</v>
      </c>
    </row>
    <row r="21" spans="1:4" x14ac:dyDescent="0.25">
      <c r="A21" s="19" t="s">
        <v>315</v>
      </c>
      <c r="C21" s="19" t="s">
        <v>324</v>
      </c>
    </row>
    <row r="22" spans="1:4" x14ac:dyDescent="0.25">
      <c r="A22" s="21"/>
      <c r="B22" s="19"/>
      <c r="C22" s="21"/>
    </row>
    <row r="23" spans="1:4" x14ac:dyDescent="0.25">
      <c r="A23" s="29" t="s">
        <v>36</v>
      </c>
      <c r="B23" s="21"/>
      <c r="C23" s="22"/>
      <c r="D23" s="26" t="s">
        <v>316</v>
      </c>
    </row>
    <row r="24" spans="1:4" x14ac:dyDescent="0.25">
      <c r="B24" s="22"/>
      <c r="C24" s="27"/>
    </row>
    <row r="25" spans="1:4" x14ac:dyDescent="0.25">
      <c r="A25" s="28" t="s">
        <v>279</v>
      </c>
      <c r="B25" s="22"/>
    </row>
    <row r="26" spans="1:4" x14ac:dyDescent="0.25">
      <c r="A26" s="21"/>
      <c r="B26" s="23"/>
    </row>
    <row r="27" spans="1:4" x14ac:dyDescent="0.25">
      <c r="A27" s="23" t="s">
        <v>322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1ECD-AE9E-43CE-BBCF-ADC17DCB8F15}">
  <dimension ref="A1:D27"/>
  <sheetViews>
    <sheetView workbookViewId="0">
      <selection activeCell="C36" sqref="C36"/>
    </sheetView>
  </sheetViews>
  <sheetFormatPr defaultRowHeight="15" x14ac:dyDescent="0.25"/>
  <cols>
    <col min="1" max="1" width="18.28515625" style="20" bestFit="1" customWidth="1"/>
    <col min="2" max="2" width="9.140625" style="20"/>
    <col min="3" max="4" width="22" style="20" bestFit="1" customWidth="1"/>
    <col min="5" max="16384" width="9.140625" style="20"/>
  </cols>
  <sheetData>
    <row r="1" spans="1:4" x14ac:dyDescent="0.25">
      <c r="A1" s="19" t="s">
        <v>325</v>
      </c>
      <c r="B1" s="19"/>
    </row>
    <row r="2" spans="1:4" x14ac:dyDescent="0.25">
      <c r="B2" s="24" t="s">
        <v>309</v>
      </c>
    </row>
    <row r="3" spans="1:4" x14ac:dyDescent="0.25">
      <c r="A3" s="19" t="s">
        <v>317</v>
      </c>
      <c r="B3" s="22"/>
      <c r="C3" s="26" t="s">
        <v>316</v>
      </c>
    </row>
    <row r="4" spans="1:4" x14ac:dyDescent="0.25">
      <c r="A4" s="24" t="s">
        <v>310</v>
      </c>
      <c r="B4" s="23"/>
    </row>
    <row r="5" spans="1:4" x14ac:dyDescent="0.25">
      <c r="A5" s="23" t="s">
        <v>320</v>
      </c>
    </row>
    <row r="7" spans="1:4" x14ac:dyDescent="0.25">
      <c r="A7" s="19" t="s">
        <v>318</v>
      </c>
      <c r="B7" s="19"/>
    </row>
    <row r="8" spans="1:4" x14ac:dyDescent="0.25">
      <c r="B8" s="24" t="s">
        <v>312</v>
      </c>
    </row>
    <row r="9" spans="1:4" x14ac:dyDescent="0.25">
      <c r="A9" s="28" t="s">
        <v>93</v>
      </c>
      <c r="B9" s="22"/>
      <c r="C9" s="26" t="s">
        <v>316</v>
      </c>
    </row>
    <row r="10" spans="1:4" x14ac:dyDescent="0.25">
      <c r="A10" s="24" t="s">
        <v>311</v>
      </c>
      <c r="B10" s="23"/>
    </row>
    <row r="11" spans="1:4" x14ac:dyDescent="0.25">
      <c r="A11" s="23" t="s">
        <v>326</v>
      </c>
    </row>
    <row r="13" spans="1:4" x14ac:dyDescent="0.25">
      <c r="A13" s="25" t="s">
        <v>313</v>
      </c>
      <c r="C13" s="19" t="s">
        <v>323</v>
      </c>
    </row>
    <row r="14" spans="1:4" x14ac:dyDescent="0.25">
      <c r="A14" s="21"/>
      <c r="B14" s="19"/>
      <c r="C14" s="21"/>
    </row>
    <row r="15" spans="1:4" x14ac:dyDescent="0.25">
      <c r="A15" s="23" t="s">
        <v>327</v>
      </c>
      <c r="B15" s="21"/>
      <c r="C15" s="22"/>
      <c r="D15" s="26" t="s">
        <v>316</v>
      </c>
    </row>
    <row r="16" spans="1:4" x14ac:dyDescent="0.25">
      <c r="B16" s="22"/>
      <c r="C16" s="27"/>
    </row>
    <row r="17" spans="1:4" x14ac:dyDescent="0.25">
      <c r="A17" s="19" t="s">
        <v>321</v>
      </c>
      <c r="B17" s="22"/>
    </row>
    <row r="18" spans="1:4" x14ac:dyDescent="0.25">
      <c r="A18" s="21"/>
      <c r="B18" s="23"/>
    </row>
    <row r="19" spans="1:4" x14ac:dyDescent="0.25">
      <c r="A19" s="23" t="s">
        <v>328</v>
      </c>
    </row>
    <row r="21" spans="1:4" x14ac:dyDescent="0.25">
      <c r="A21" s="19" t="s">
        <v>315</v>
      </c>
      <c r="C21" s="19" t="s">
        <v>324</v>
      </c>
    </row>
    <row r="22" spans="1:4" x14ac:dyDescent="0.25">
      <c r="A22" s="21"/>
      <c r="B22" s="19"/>
      <c r="C22" s="21"/>
    </row>
    <row r="23" spans="1:4" x14ac:dyDescent="0.25">
      <c r="A23" s="23" t="s">
        <v>329</v>
      </c>
      <c r="B23" s="21"/>
      <c r="C23" s="22"/>
      <c r="D23" s="26" t="s">
        <v>316</v>
      </c>
    </row>
    <row r="24" spans="1:4" x14ac:dyDescent="0.25">
      <c r="B24" s="22"/>
      <c r="C24" s="27"/>
    </row>
    <row r="25" spans="1:4" x14ac:dyDescent="0.25">
      <c r="A25" s="19" t="s">
        <v>330</v>
      </c>
      <c r="B25" s="22"/>
    </row>
    <row r="26" spans="1:4" x14ac:dyDescent="0.25">
      <c r="A26" s="21"/>
      <c r="B26" s="23"/>
    </row>
    <row r="27" spans="1:4" x14ac:dyDescent="0.25">
      <c r="A27" s="23" t="s">
        <v>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9A16-6BA3-4971-83C4-CE902C953403}">
  <dimension ref="A1:N27"/>
  <sheetViews>
    <sheetView workbookViewId="0">
      <selection activeCell="M14" sqref="M14"/>
    </sheetView>
  </sheetViews>
  <sheetFormatPr defaultRowHeight="15" x14ac:dyDescent="0.25"/>
  <cols>
    <col min="1" max="1" width="10.7109375" style="2" bestFit="1" customWidth="1"/>
    <col min="2" max="2" width="4.28515625" bestFit="1" customWidth="1"/>
    <col min="3" max="3" width="14.85546875" bestFit="1" customWidth="1"/>
    <col min="4" max="4" width="13.42578125" bestFit="1" customWidth="1"/>
    <col min="5" max="5" width="5.85546875" bestFit="1" customWidth="1"/>
    <col min="6" max="6" width="14.85546875" bestFit="1" customWidth="1"/>
  </cols>
  <sheetData>
    <row r="1" spans="1:14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</row>
    <row r="2" spans="1:14" x14ac:dyDescent="0.25">
      <c r="A2" s="2">
        <v>44071</v>
      </c>
      <c r="B2">
        <f t="shared" ref="B2:B27" si="0">_xlfn.DAYS(A2, "6/13/2019")</f>
        <v>442</v>
      </c>
      <c r="C2" t="s">
        <v>21</v>
      </c>
      <c r="D2" t="s">
        <v>30</v>
      </c>
      <c r="E2" s="7" t="s">
        <v>66</v>
      </c>
      <c r="H2" t="str">
        <f>IF(VALUE(LEFT($E2, 1))&gt;0, _xlfn.CONCAT("whr.CreateGame(players[""",$C2, """][0], players[""", $D2, """][0], WHResult.Player1Win, ", $B2, ");"), "")</f>
        <v>whr.CreateGame(players["ImSpiker"][0], players["Rocci"][0], WHResult.Player1Win, 442);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whr.CreateGame(players["ImSpiker"][0], players["Rocci"][0], WHResult.Player1Win, 442);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</row>
    <row r="3" spans="1:14" x14ac:dyDescent="0.25">
      <c r="A3" s="2">
        <v>44069</v>
      </c>
      <c r="B3">
        <f t="shared" si="0"/>
        <v>440</v>
      </c>
      <c r="C3" t="s">
        <v>63</v>
      </c>
      <c r="D3" t="s">
        <v>30</v>
      </c>
      <c r="E3" s="7" t="s">
        <v>97</v>
      </c>
      <c r="H3" t="str">
        <f t="shared" ref="H3:H27" si="1">IF(VALUE(LEFT($E3, 1))&gt;0, _xlfn.CONCAT("whr.CreateGame(players[""",$C3, """][0], players[""", $D3, """][0], WHResult.Player1Win, ", $B3, ");"), "")</f>
        <v>whr.CreateGame(players["Luigibrawl"][0], players["Rocci"][0], WHResult.Player1Win, 440);</v>
      </c>
      <c r="I3" t="str">
        <f t="shared" ref="I3:I27" si="2">IF(VALUE(RIGHT($E3, 1))&gt;0, _xlfn.CONCAT("whr.CreateGame(players[""",$C3, """][0], players[""", $D3, """][0], WHResult.Player2Win, ", $B3, ");"), "")</f>
        <v/>
      </c>
      <c r="J3" t="str">
        <f t="shared" ref="J3:J27" si="3">IF(VALUE(LEFT($E3, 1))&gt;1, _xlfn.CONCAT("whr.CreateGame(players[""",$C3, """][0], players[""", $D3, """][0], WHResult.Player1Win, ", $B3, ");"), "")</f>
        <v>whr.CreateGame(players["Luigibrawl"][0], players["Rocci"][0], WHResult.Player1Win, 440);</v>
      </c>
      <c r="K3" t="str">
        <f t="shared" ref="K3:K27" si="4">IF(VALUE(RIGHT($E3, 1))&gt;1, _xlfn.CONCAT("whr.CreateGame(players[""",$C3, """][0], players[""", $D3, """][0], WHResult.Player2Win, ", $B3, ");"), "")</f>
        <v/>
      </c>
      <c r="L3" t="str">
        <f t="shared" ref="L3:L27" si="5">IF(VALUE(LEFT($E3, 1))&gt;2, _xlfn.CONCAT("whr.CreateGame(players[""",$C3, """][0], players[""", $D3, """][0], WHResult.Player1Win, ", $B3, ");"), "")</f>
        <v>whr.CreateGame(players["Luigibrawl"][0], players["Rocci"][0], WHResult.Player1Win, 440);</v>
      </c>
      <c r="M3" t="str">
        <f t="shared" ref="M3:M27" si="6">IF(VALUE(RIGHT($E3, 1))&gt;2, _xlfn.CONCAT("whr.CreateGame(players[""",$C3, """][0], players[""", $D3, """][0], WHResult.Player2Win, ", $B3, ");"), "")</f>
        <v/>
      </c>
      <c r="N3" t="str">
        <f t="shared" ref="N3:N27" si="7">IF(VALUE(LEFT($E3, 1))&gt;3, _xlfn.CONCAT("whr.CreateGame(players[""",$C3, """][0], players[""", $D3, """][0], WHResult.Player1Win, ", $B3, ");"), "")</f>
        <v>whr.CreateGame(players["Luigibrawl"][0], players["Rocci"][0], WHResult.Player1Win, 440);</v>
      </c>
    </row>
    <row r="4" spans="1:14" x14ac:dyDescent="0.25">
      <c r="A4" s="2">
        <v>44057</v>
      </c>
      <c r="B4">
        <f t="shared" si="0"/>
        <v>428</v>
      </c>
      <c r="C4" t="s">
        <v>30</v>
      </c>
      <c r="D4" t="s">
        <v>96</v>
      </c>
      <c r="E4" s="7" t="s">
        <v>68</v>
      </c>
      <c r="H4" t="str">
        <f t="shared" si="1"/>
        <v>whr.CreateGame(players["Rocci"][0], players["Nick The Ultra"][0], WHResult.Player1Win, 428);</v>
      </c>
      <c r="I4" t="str">
        <f t="shared" si="2"/>
        <v>whr.CreateGame(players["Rocci"][0], players["Nick The Ultra"][0], WHResult.Player2Win, 428);</v>
      </c>
      <c r="J4" t="str">
        <f t="shared" si="3"/>
        <v>whr.CreateGame(players["Rocci"][0], players["Nick The Ultra"][0], WHResult.Player1Win, 428);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</row>
    <row r="5" spans="1:14" x14ac:dyDescent="0.25">
      <c r="A5" s="2">
        <v>44053</v>
      </c>
      <c r="B5">
        <f t="shared" si="0"/>
        <v>424</v>
      </c>
      <c r="C5" t="s">
        <v>30</v>
      </c>
      <c r="D5" t="s">
        <v>96</v>
      </c>
      <c r="E5" s="7" t="s">
        <v>66</v>
      </c>
      <c r="H5" t="str">
        <f t="shared" si="1"/>
        <v>whr.CreateGame(players["Rocci"][0], players["Nick The Ultra"][0], WHResult.Player1Win, 424);</v>
      </c>
      <c r="I5" t="str">
        <f t="shared" si="2"/>
        <v/>
      </c>
      <c r="J5" t="str">
        <f t="shared" si="3"/>
        <v>whr.CreateGame(players["Rocci"][0], players["Nick The Ultra"][0], WHResult.Player1Win, 424);</v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</row>
    <row r="6" spans="1:14" x14ac:dyDescent="0.25">
      <c r="A6" s="2">
        <v>44075</v>
      </c>
      <c r="B6">
        <f t="shared" si="0"/>
        <v>446</v>
      </c>
      <c r="C6" t="s">
        <v>23</v>
      </c>
      <c r="D6" t="s">
        <v>30</v>
      </c>
      <c r="E6" s="7" t="s">
        <v>66</v>
      </c>
      <c r="H6" t="str">
        <f t="shared" si="1"/>
        <v>whr.CreateGame(players["einBirnenbaum"][0], players["Rocci"][0], WHResult.Player1Win, 446);</v>
      </c>
      <c r="I6" t="str">
        <f t="shared" si="2"/>
        <v/>
      </c>
      <c r="J6" t="str">
        <f t="shared" si="3"/>
        <v>whr.CreateGame(players["einBirnenbaum"][0], players["Rocci"][0], WHResult.Player1Win, 446);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</row>
    <row r="7" spans="1:14" x14ac:dyDescent="0.25">
      <c r="A7" s="2">
        <v>44083</v>
      </c>
      <c r="B7">
        <f t="shared" si="0"/>
        <v>454</v>
      </c>
      <c r="C7" t="s">
        <v>35</v>
      </c>
      <c r="D7" t="s">
        <v>30</v>
      </c>
      <c r="E7" s="7" t="s">
        <v>87</v>
      </c>
      <c r="H7" t="str">
        <f t="shared" si="1"/>
        <v>whr.CreateGame(players["Ajmo1025"][0], players["Rocci"][0], WHResult.Player1Win, 454);</v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</row>
    <row r="8" spans="1:14" x14ac:dyDescent="0.25">
      <c r="A8" s="2">
        <v>44083</v>
      </c>
      <c r="B8">
        <f t="shared" si="0"/>
        <v>454</v>
      </c>
      <c r="C8" t="s">
        <v>36</v>
      </c>
      <c r="D8" t="s">
        <v>30</v>
      </c>
      <c r="E8" s="7" t="s">
        <v>87</v>
      </c>
      <c r="H8" t="str">
        <f t="shared" si="1"/>
        <v>whr.CreateGame(players["Luso"][0], players["Rocci"][0], WHResult.Player1Win, 454);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</row>
    <row r="9" spans="1:14" x14ac:dyDescent="0.25">
      <c r="A9" s="2">
        <v>44083</v>
      </c>
      <c r="B9">
        <f t="shared" si="0"/>
        <v>454</v>
      </c>
      <c r="C9" t="s">
        <v>30</v>
      </c>
      <c r="D9" t="s">
        <v>63</v>
      </c>
      <c r="E9" s="7" t="s">
        <v>87</v>
      </c>
      <c r="H9" t="str">
        <f t="shared" si="1"/>
        <v>whr.CreateGame(players["Rocci"][0], players["Luigibrawl"][0], WHResult.Player1Win, 454);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</row>
    <row r="10" spans="1:14" x14ac:dyDescent="0.25">
      <c r="A10" s="2">
        <v>44175</v>
      </c>
      <c r="B10">
        <f t="shared" si="0"/>
        <v>546</v>
      </c>
      <c r="C10" t="s">
        <v>96</v>
      </c>
      <c r="D10" t="s">
        <v>30</v>
      </c>
      <c r="E10" s="7" t="s">
        <v>117</v>
      </c>
      <c r="F10" t="s">
        <v>96</v>
      </c>
      <c r="G10" t="s">
        <v>99</v>
      </c>
      <c r="H10" t="str">
        <f t="shared" si="1"/>
        <v>whr.CreateGame(players["Nick The Ultra"][0], players["Rocci"][0], WHResult.Player1Win, 546);</v>
      </c>
      <c r="I10" t="str">
        <f t="shared" si="2"/>
        <v>whr.CreateGame(players["Nick The Ultra"][0], players["Rocci"][0], WHResult.Player2Win, 546);</v>
      </c>
      <c r="J10" t="str">
        <f t="shared" si="3"/>
        <v>whr.CreateGame(players["Nick The Ultra"][0], players["Rocci"][0], WHResult.Player1Win, 546);</v>
      </c>
      <c r="K10" t="str">
        <f t="shared" si="4"/>
        <v>whr.CreateGame(players["Nick The Ultra"][0], players["Rocci"][0], WHResult.Player2Win, 546);</v>
      </c>
      <c r="L10" t="str">
        <f t="shared" si="5"/>
        <v/>
      </c>
      <c r="M10" t="str">
        <f t="shared" si="6"/>
        <v/>
      </c>
      <c r="N10" t="str">
        <f t="shared" si="7"/>
        <v/>
      </c>
    </row>
    <row r="11" spans="1:14" x14ac:dyDescent="0.25">
      <c r="A11" s="2">
        <v>44188</v>
      </c>
      <c r="B11">
        <f t="shared" si="0"/>
        <v>559</v>
      </c>
      <c r="C11" t="s">
        <v>21</v>
      </c>
      <c r="D11" t="s">
        <v>30</v>
      </c>
      <c r="E11" s="7" t="s">
        <v>66</v>
      </c>
      <c r="G11" t="s">
        <v>118</v>
      </c>
      <c r="H11" t="str">
        <f t="shared" si="1"/>
        <v>whr.CreateGame(players["ImSpiker"][0], players["Rocci"][0], WHResult.Player1Win, 559);</v>
      </c>
      <c r="I11" t="str">
        <f t="shared" si="2"/>
        <v/>
      </c>
      <c r="J11" t="str">
        <f t="shared" si="3"/>
        <v>whr.CreateGame(players["ImSpiker"][0], players["Rocci"][0], WHResult.Player1Win, 559);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</row>
    <row r="12" spans="1:14" x14ac:dyDescent="0.25">
      <c r="A12" s="2">
        <v>44188</v>
      </c>
      <c r="B12">
        <f t="shared" si="0"/>
        <v>559</v>
      </c>
      <c r="C12" t="s">
        <v>23</v>
      </c>
      <c r="D12" t="s">
        <v>30</v>
      </c>
      <c r="E12" s="7" t="s">
        <v>68</v>
      </c>
      <c r="F12" t="s">
        <v>23</v>
      </c>
      <c r="G12" t="s">
        <v>98</v>
      </c>
      <c r="H12" t="str">
        <f t="shared" si="1"/>
        <v>whr.CreateGame(players["einBirnenbaum"][0], players["Rocci"][0], WHResult.Player1Win, 559);</v>
      </c>
      <c r="I12" t="str">
        <f t="shared" si="2"/>
        <v>whr.CreateGame(players["einBirnenbaum"][0], players["Rocci"][0], WHResult.Player2Win, 559);</v>
      </c>
      <c r="J12" t="str">
        <f t="shared" si="3"/>
        <v>whr.CreateGame(players["einBirnenbaum"][0], players["Rocci"][0], WHResult.Player1Win, 559);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</row>
    <row r="13" spans="1:14" x14ac:dyDescent="0.25">
      <c r="A13" s="2">
        <v>44194</v>
      </c>
      <c r="B13">
        <f t="shared" si="0"/>
        <v>565</v>
      </c>
      <c r="C13" t="s">
        <v>21</v>
      </c>
      <c r="D13" t="s">
        <v>30</v>
      </c>
      <c r="E13" s="7" t="s">
        <v>42</v>
      </c>
      <c r="F13" t="s">
        <v>21</v>
      </c>
      <c r="G13" t="s">
        <v>100</v>
      </c>
      <c r="H13" t="str">
        <f t="shared" si="1"/>
        <v>whr.CreateGame(players["ImSpiker"][0], players["Rocci"][0], WHResult.Player1Win, 565);</v>
      </c>
      <c r="I13" t="str">
        <f t="shared" si="2"/>
        <v/>
      </c>
      <c r="J13" t="str">
        <f t="shared" si="3"/>
        <v>whr.CreateGame(players["ImSpiker"][0], players["Rocci"][0], WHResult.Player1Win, 565);</v>
      </c>
      <c r="K13" t="str">
        <f t="shared" si="4"/>
        <v/>
      </c>
      <c r="L13" t="str">
        <f t="shared" si="5"/>
        <v>whr.CreateGame(players["ImSpiker"][0], players["Rocci"][0], WHResult.Player1Win, 565);</v>
      </c>
      <c r="M13" t="str">
        <f t="shared" si="6"/>
        <v/>
      </c>
      <c r="N13" t="str">
        <f t="shared" si="7"/>
        <v>whr.CreateGame(players["ImSpiker"][0], players["Rocci"][0], WHResult.Player1Win, 565);</v>
      </c>
    </row>
    <row r="14" spans="1:14" x14ac:dyDescent="0.25">
      <c r="A14" s="2">
        <v>44204</v>
      </c>
      <c r="B14">
        <f t="shared" si="0"/>
        <v>575</v>
      </c>
      <c r="C14" t="s">
        <v>23</v>
      </c>
      <c r="D14" t="s">
        <v>30</v>
      </c>
      <c r="E14" s="7" t="s">
        <v>87</v>
      </c>
      <c r="F14" t="s">
        <v>23</v>
      </c>
      <c r="G14" t="s">
        <v>101</v>
      </c>
      <c r="H14" t="str">
        <f t="shared" si="1"/>
        <v>whr.CreateGame(players["einBirnenbaum"][0], players["Rocci"][0], WHResult.Player1Win, 575);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</row>
    <row r="15" spans="1:14" x14ac:dyDescent="0.25">
      <c r="A15" s="2">
        <v>44203</v>
      </c>
      <c r="B15">
        <f t="shared" si="0"/>
        <v>574</v>
      </c>
      <c r="C15" t="s">
        <v>80</v>
      </c>
      <c r="D15" t="s">
        <v>30</v>
      </c>
      <c r="E15" s="7" t="s">
        <v>66</v>
      </c>
      <c r="F15" t="s">
        <v>80</v>
      </c>
      <c r="G15" t="s">
        <v>102</v>
      </c>
      <c r="H15" t="str">
        <f t="shared" si="1"/>
        <v>whr.CreateGame(players["Zagler"][0], players["Rocci"][0], WHResult.Player1Win, 574);</v>
      </c>
      <c r="I15" t="str">
        <f t="shared" si="2"/>
        <v/>
      </c>
      <c r="J15" t="str">
        <f t="shared" si="3"/>
        <v>whr.CreateGame(players["Zagler"][0], players["Rocci"][0], WHResult.Player1Win, 574);</v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</row>
    <row r="16" spans="1:14" x14ac:dyDescent="0.25">
      <c r="A16" s="2">
        <v>44203</v>
      </c>
      <c r="B16">
        <f t="shared" si="0"/>
        <v>574</v>
      </c>
      <c r="C16" t="s">
        <v>21</v>
      </c>
      <c r="D16" t="s">
        <v>30</v>
      </c>
      <c r="E16" s="7" t="s">
        <v>66</v>
      </c>
      <c r="F16" t="s">
        <v>21</v>
      </c>
      <c r="G16" t="s">
        <v>103</v>
      </c>
      <c r="H16" t="str">
        <f t="shared" si="1"/>
        <v>whr.CreateGame(players["ImSpiker"][0], players["Rocci"][0], WHResult.Player1Win, 574);</v>
      </c>
      <c r="I16" t="str">
        <f t="shared" si="2"/>
        <v/>
      </c>
      <c r="J16" t="str">
        <f t="shared" si="3"/>
        <v>whr.CreateGame(players["ImSpiker"][0], players["Rocci"][0], WHResult.Player1Win, 574);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</row>
    <row r="17" spans="1:14" x14ac:dyDescent="0.25">
      <c r="A17" s="2">
        <v>44204</v>
      </c>
      <c r="B17">
        <f t="shared" si="0"/>
        <v>575</v>
      </c>
      <c r="C17" t="s">
        <v>21</v>
      </c>
      <c r="D17" t="s">
        <v>30</v>
      </c>
      <c r="E17" s="7" t="s">
        <v>66</v>
      </c>
      <c r="F17" t="s">
        <v>21</v>
      </c>
      <c r="G17" t="s">
        <v>104</v>
      </c>
      <c r="H17" t="str">
        <f t="shared" si="1"/>
        <v>whr.CreateGame(players["ImSpiker"][0], players["Rocci"][0], WHResult.Player1Win, 575);</v>
      </c>
      <c r="I17" t="str">
        <f t="shared" si="2"/>
        <v/>
      </c>
      <c r="J17" t="str">
        <f t="shared" si="3"/>
        <v>whr.CreateGame(players["ImSpiker"][0], players["Rocci"][0], WHResult.Player1Win, 575);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</row>
    <row r="18" spans="1:14" x14ac:dyDescent="0.25">
      <c r="A18" s="2">
        <v>44204</v>
      </c>
      <c r="B18">
        <f t="shared" si="0"/>
        <v>575</v>
      </c>
      <c r="C18" t="s">
        <v>30</v>
      </c>
      <c r="D18" t="s">
        <v>38</v>
      </c>
      <c r="E18" s="7" t="s">
        <v>68</v>
      </c>
      <c r="F18" t="s">
        <v>105</v>
      </c>
      <c r="G18" t="s">
        <v>106</v>
      </c>
      <c r="H18" t="str">
        <f t="shared" si="1"/>
        <v>whr.CreateGame(players["Rocci"][0], players["sigibua"][0], WHResult.Player1Win, 575);</v>
      </c>
      <c r="I18" t="str">
        <f t="shared" si="2"/>
        <v>whr.CreateGame(players["Rocci"][0], players["sigibua"][0], WHResult.Player2Win, 575);</v>
      </c>
      <c r="J18" t="str">
        <f t="shared" si="3"/>
        <v>whr.CreateGame(players["Rocci"][0], players["sigibua"][0], WHResult.Player1Win, 575);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</row>
    <row r="19" spans="1:14" x14ac:dyDescent="0.25">
      <c r="A19" s="2">
        <v>44204</v>
      </c>
      <c r="B19">
        <f t="shared" si="0"/>
        <v>575</v>
      </c>
      <c r="C19" t="s">
        <v>21</v>
      </c>
      <c r="D19" t="s">
        <v>30</v>
      </c>
      <c r="E19" s="7" t="s">
        <v>66</v>
      </c>
      <c r="G19" t="s">
        <v>106</v>
      </c>
      <c r="H19" t="str">
        <f t="shared" si="1"/>
        <v>whr.CreateGame(players["ImSpiker"][0], players["Rocci"][0], WHResult.Player1Win, 575);</v>
      </c>
      <c r="I19" t="str">
        <f t="shared" si="2"/>
        <v/>
      </c>
      <c r="J19" t="str">
        <f t="shared" si="3"/>
        <v>whr.CreateGame(players["ImSpiker"][0], players["Rocci"][0], WHResult.Player1Win, 575);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</row>
    <row r="20" spans="1:14" ht="14.25" customHeight="1" x14ac:dyDescent="0.25">
      <c r="A20" s="2">
        <v>44205</v>
      </c>
      <c r="B20">
        <f t="shared" si="0"/>
        <v>576</v>
      </c>
      <c r="C20" t="s">
        <v>63</v>
      </c>
      <c r="D20" t="s">
        <v>30</v>
      </c>
      <c r="E20" s="7" t="s">
        <v>43</v>
      </c>
      <c r="F20" t="s">
        <v>63</v>
      </c>
      <c r="G20" t="s">
        <v>107</v>
      </c>
      <c r="H20" t="str">
        <f t="shared" si="1"/>
        <v>whr.CreateGame(players["Luigibrawl"][0], players["Rocci"][0], WHResult.Player1Win, 576);</v>
      </c>
      <c r="I20" t="str">
        <f t="shared" si="2"/>
        <v>whr.CreateGame(players["Luigibrawl"][0], players["Rocci"][0], WHResult.Player2Win, 576);</v>
      </c>
      <c r="J20" t="str">
        <f t="shared" si="3"/>
        <v>whr.CreateGame(players["Luigibrawl"][0], players["Rocci"][0], WHResult.Player1Win, 576);</v>
      </c>
      <c r="K20" t="str">
        <f t="shared" si="4"/>
        <v>whr.CreateGame(players["Luigibrawl"][0], players["Rocci"][0], WHResult.Player2Win, 576);</v>
      </c>
      <c r="L20" t="str">
        <f t="shared" si="5"/>
        <v>whr.CreateGame(players["Luigibrawl"][0], players["Rocci"][0], WHResult.Player1Win, 576);</v>
      </c>
      <c r="M20" t="str">
        <f t="shared" si="6"/>
        <v/>
      </c>
      <c r="N20" t="str">
        <f t="shared" si="7"/>
        <v/>
      </c>
    </row>
    <row r="21" spans="1:14" x14ac:dyDescent="0.25">
      <c r="A21" s="2">
        <v>44207</v>
      </c>
      <c r="B21">
        <f t="shared" si="0"/>
        <v>578</v>
      </c>
      <c r="C21" t="s">
        <v>23</v>
      </c>
      <c r="D21" t="s">
        <v>30</v>
      </c>
      <c r="E21" s="7" t="s">
        <v>66</v>
      </c>
      <c r="F21" t="s">
        <v>23</v>
      </c>
      <c r="G21" t="s">
        <v>108</v>
      </c>
      <c r="H21" t="str">
        <f t="shared" si="1"/>
        <v>whr.CreateGame(players["einBirnenbaum"][0], players["Rocci"][0], WHResult.Player1Win, 578);</v>
      </c>
      <c r="I21" t="str">
        <f t="shared" si="2"/>
        <v/>
      </c>
      <c r="J21" t="str">
        <f t="shared" si="3"/>
        <v>whr.CreateGame(players["einBirnenbaum"][0], players["Rocci"][0], WHResult.Player1Win, 578);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</row>
    <row r="22" spans="1:14" x14ac:dyDescent="0.25">
      <c r="A22" s="2">
        <v>44214</v>
      </c>
      <c r="B22">
        <f t="shared" si="0"/>
        <v>585</v>
      </c>
      <c r="C22" t="s">
        <v>63</v>
      </c>
      <c r="D22" t="s">
        <v>30</v>
      </c>
      <c r="E22" s="7" t="s">
        <v>66</v>
      </c>
      <c r="F22" t="s">
        <v>63</v>
      </c>
      <c r="G22" t="s">
        <v>109</v>
      </c>
      <c r="H22" t="str">
        <f t="shared" si="1"/>
        <v>whr.CreateGame(players["Luigibrawl"][0], players["Rocci"][0], WHResult.Player1Win, 585);</v>
      </c>
      <c r="I22" t="str">
        <f t="shared" si="2"/>
        <v/>
      </c>
      <c r="J22" t="str">
        <f t="shared" si="3"/>
        <v>whr.CreateGame(players["Luigibrawl"][0], players["Rocci"][0], WHResult.Player1Win, 585);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</row>
    <row r="23" spans="1:14" x14ac:dyDescent="0.25">
      <c r="A23" s="2">
        <v>44215</v>
      </c>
      <c r="B23">
        <f t="shared" si="0"/>
        <v>586</v>
      </c>
      <c r="C23" t="s">
        <v>80</v>
      </c>
      <c r="D23" t="s">
        <v>30</v>
      </c>
      <c r="E23" s="7" t="s">
        <v>66</v>
      </c>
      <c r="F23" t="s">
        <v>80</v>
      </c>
      <c r="G23" t="s">
        <v>110</v>
      </c>
      <c r="H23" t="str">
        <f t="shared" si="1"/>
        <v>whr.CreateGame(players["Zagler"][0], players["Rocci"][0], WHResult.Player1Win, 586);</v>
      </c>
      <c r="I23" t="str">
        <f t="shared" si="2"/>
        <v/>
      </c>
      <c r="J23" t="str">
        <f t="shared" si="3"/>
        <v>whr.CreateGame(players["Zagler"][0], players["Rocci"][0], WHResult.Player1Win, 586);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</row>
    <row r="24" spans="1:14" x14ac:dyDescent="0.25">
      <c r="A24" s="2">
        <v>44215</v>
      </c>
      <c r="B24">
        <f t="shared" si="0"/>
        <v>586</v>
      </c>
      <c r="C24" t="s">
        <v>6</v>
      </c>
      <c r="D24" t="s">
        <v>30</v>
      </c>
      <c r="E24" s="7" t="s">
        <v>68</v>
      </c>
      <c r="F24" t="s">
        <v>6</v>
      </c>
      <c r="G24" t="s">
        <v>111</v>
      </c>
      <c r="H24" t="str">
        <f t="shared" si="1"/>
        <v>whr.CreateGame(players["CDH"][0], players["Rocci"][0], WHResult.Player1Win, 586);</v>
      </c>
      <c r="I24" t="str">
        <f t="shared" si="2"/>
        <v>whr.CreateGame(players["CDH"][0], players["Rocci"][0], WHResult.Player2Win, 586);</v>
      </c>
      <c r="J24" t="str">
        <f t="shared" si="3"/>
        <v>whr.CreateGame(players["CDH"][0], players["Rocci"][0], WHResult.Player1Win, 586);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</row>
    <row r="25" spans="1:14" x14ac:dyDescent="0.25">
      <c r="A25" s="2">
        <v>44220</v>
      </c>
      <c r="B25">
        <f t="shared" si="0"/>
        <v>591</v>
      </c>
      <c r="C25" t="s">
        <v>30</v>
      </c>
      <c r="D25" t="s">
        <v>26</v>
      </c>
      <c r="E25" s="7" t="s">
        <v>66</v>
      </c>
      <c r="F25" t="s">
        <v>115</v>
      </c>
      <c r="G25" t="s">
        <v>112</v>
      </c>
      <c r="H25" t="str">
        <f t="shared" si="1"/>
        <v>whr.CreateGame(players["Rocci"][0], players["[CELTICS]"][0], WHResult.Player1Win, 591);</v>
      </c>
      <c r="I25" t="str">
        <f t="shared" si="2"/>
        <v/>
      </c>
      <c r="J25" t="str">
        <f t="shared" si="3"/>
        <v>whr.CreateGame(players["Rocci"][0], players["[CELTICS]"][0], WHResult.Player1Win, 591);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</row>
    <row r="26" spans="1:14" x14ac:dyDescent="0.25">
      <c r="A26" s="2">
        <v>44222</v>
      </c>
      <c r="B26">
        <f t="shared" si="0"/>
        <v>593</v>
      </c>
      <c r="C26" t="s">
        <v>7</v>
      </c>
      <c r="D26" t="s">
        <v>30</v>
      </c>
      <c r="E26" s="7" t="s">
        <v>66</v>
      </c>
      <c r="F26" t="s">
        <v>7</v>
      </c>
      <c r="G26" t="s">
        <v>113</v>
      </c>
      <c r="H26" t="str">
        <f t="shared" si="1"/>
        <v>whr.CreateGame(players["J0k3r"][0], players["Rocci"][0], WHResult.Player1Win, 593);</v>
      </c>
      <c r="I26" t="str">
        <f t="shared" si="2"/>
        <v/>
      </c>
      <c r="J26" t="str">
        <f t="shared" si="3"/>
        <v>whr.CreateGame(players["J0k3r"][0], players["Rocci"][0], WHResult.Player1Win, 593);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</row>
    <row r="27" spans="1:14" x14ac:dyDescent="0.25">
      <c r="A27" s="2">
        <v>44224</v>
      </c>
      <c r="B27">
        <f t="shared" si="0"/>
        <v>595</v>
      </c>
      <c r="C27" t="s">
        <v>30</v>
      </c>
      <c r="D27" t="s">
        <v>116</v>
      </c>
      <c r="E27" s="7" t="s">
        <v>66</v>
      </c>
      <c r="F27" t="s">
        <v>116</v>
      </c>
      <c r="G27" t="s">
        <v>114</v>
      </c>
      <c r="H27" t="str">
        <f t="shared" si="1"/>
        <v>whr.CreateGame(players["Rocci"][0], players["nico"][0], WHResult.Player1Win, 595);</v>
      </c>
      <c r="I27" t="str">
        <f t="shared" si="2"/>
        <v/>
      </c>
      <c r="J27" t="str">
        <f t="shared" si="3"/>
        <v>whr.CreateGame(players["Rocci"][0], players["nico"][0], WHResult.Player1Win, 595);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068-7F7A-461F-86F3-EAC8AADC684A}">
  <dimension ref="A2:B44"/>
  <sheetViews>
    <sheetView topLeftCell="A25" workbookViewId="0">
      <selection activeCell="B12" sqref="B12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2" spans="1:2" x14ac:dyDescent="0.25">
      <c r="A2" t="s">
        <v>181</v>
      </c>
      <c r="B2" t="s">
        <v>229</v>
      </c>
    </row>
    <row r="3" spans="1:2" x14ac:dyDescent="0.25">
      <c r="A3" t="s">
        <v>182</v>
      </c>
    </row>
    <row r="4" spans="1:2" x14ac:dyDescent="0.25">
      <c r="A4" t="s">
        <v>183</v>
      </c>
      <c r="B4" t="s">
        <v>232</v>
      </c>
    </row>
    <row r="5" spans="1:2" x14ac:dyDescent="0.25">
      <c r="A5" t="s">
        <v>184</v>
      </c>
    </row>
    <row r="6" spans="1:2" x14ac:dyDescent="0.25">
      <c r="A6" t="s">
        <v>185</v>
      </c>
      <c r="B6" t="s">
        <v>226</v>
      </c>
    </row>
    <row r="7" spans="1:2" x14ac:dyDescent="0.25">
      <c r="A7" t="s">
        <v>186</v>
      </c>
    </row>
    <row r="8" spans="1:2" x14ac:dyDescent="0.25">
      <c r="A8" t="s">
        <v>187</v>
      </c>
    </row>
    <row r="9" spans="1:2" x14ac:dyDescent="0.25">
      <c r="A9" t="s">
        <v>188</v>
      </c>
    </row>
    <row r="10" spans="1:2" x14ac:dyDescent="0.25">
      <c r="A10" t="s">
        <v>189</v>
      </c>
      <c r="B10" t="s">
        <v>224</v>
      </c>
    </row>
    <row r="11" spans="1:2" x14ac:dyDescent="0.25">
      <c r="A11" t="s">
        <v>190</v>
      </c>
      <c r="B11" t="s">
        <v>230</v>
      </c>
    </row>
    <row r="12" spans="1:2" x14ac:dyDescent="0.25">
      <c r="A12" t="s">
        <v>191</v>
      </c>
      <c r="B12" t="s">
        <v>180</v>
      </c>
    </row>
    <row r="13" spans="1:2" x14ac:dyDescent="0.25">
      <c r="A13" t="s">
        <v>192</v>
      </c>
    </row>
    <row r="14" spans="1:2" x14ac:dyDescent="0.25">
      <c r="A14" t="s">
        <v>193</v>
      </c>
    </row>
    <row r="15" spans="1:2" x14ac:dyDescent="0.25">
      <c r="A15" t="s">
        <v>194</v>
      </c>
    </row>
    <row r="16" spans="1:2" x14ac:dyDescent="0.25">
      <c r="A16" t="s">
        <v>195</v>
      </c>
      <c r="B16" t="s">
        <v>223</v>
      </c>
    </row>
    <row r="17" spans="1:2" x14ac:dyDescent="0.25">
      <c r="A17" t="s">
        <v>196</v>
      </c>
      <c r="B17" t="s">
        <v>179</v>
      </c>
    </row>
    <row r="18" spans="1:2" x14ac:dyDescent="0.25">
      <c r="A18" t="s">
        <v>197</v>
      </c>
      <c r="B18" t="s">
        <v>226</v>
      </c>
    </row>
    <row r="19" spans="1:2" x14ac:dyDescent="0.25">
      <c r="A19" t="s">
        <v>198</v>
      </c>
      <c r="B19" t="s">
        <v>228</v>
      </c>
    </row>
    <row r="20" spans="1:2" x14ac:dyDescent="0.25">
      <c r="A20" t="s">
        <v>199</v>
      </c>
      <c r="B20" t="s">
        <v>231</v>
      </c>
    </row>
    <row r="21" spans="1:2" x14ac:dyDescent="0.25">
      <c r="A21" t="s">
        <v>200</v>
      </c>
    </row>
    <row r="22" spans="1:2" x14ac:dyDescent="0.25">
      <c r="A22" t="s">
        <v>201</v>
      </c>
      <c r="B22" t="s">
        <v>223</v>
      </c>
    </row>
    <row r="23" spans="1:2" x14ac:dyDescent="0.25">
      <c r="A23" t="s">
        <v>202</v>
      </c>
    </row>
    <row r="24" spans="1:2" x14ac:dyDescent="0.25">
      <c r="A24" t="s">
        <v>203</v>
      </c>
      <c r="B24" t="s">
        <v>229</v>
      </c>
    </row>
    <row r="25" spans="1:2" x14ac:dyDescent="0.25">
      <c r="A25" t="s">
        <v>204</v>
      </c>
    </row>
    <row r="26" spans="1:2" x14ac:dyDescent="0.25">
      <c r="A26" t="s">
        <v>205</v>
      </c>
    </row>
    <row r="27" spans="1:2" x14ac:dyDescent="0.25">
      <c r="A27" t="s">
        <v>206</v>
      </c>
    </row>
    <row r="28" spans="1:2" x14ac:dyDescent="0.25">
      <c r="A28" t="s">
        <v>207</v>
      </c>
    </row>
    <row r="29" spans="1:2" x14ac:dyDescent="0.25">
      <c r="A29" t="s">
        <v>208</v>
      </c>
    </row>
    <row r="30" spans="1:2" x14ac:dyDescent="0.25">
      <c r="A30" t="s">
        <v>209</v>
      </c>
    </row>
    <row r="31" spans="1:2" x14ac:dyDescent="0.25">
      <c r="A31" t="s">
        <v>210</v>
      </c>
    </row>
    <row r="32" spans="1:2" x14ac:dyDescent="0.25">
      <c r="A32" t="s">
        <v>211</v>
      </c>
    </row>
    <row r="33" spans="1:2" x14ac:dyDescent="0.25">
      <c r="A33" t="s">
        <v>212</v>
      </c>
    </row>
    <row r="34" spans="1:2" x14ac:dyDescent="0.25">
      <c r="A34" t="s">
        <v>213</v>
      </c>
    </row>
    <row r="35" spans="1:2" x14ac:dyDescent="0.25">
      <c r="A35" t="s">
        <v>214</v>
      </c>
    </row>
    <row r="36" spans="1:2" x14ac:dyDescent="0.25">
      <c r="A36" t="s">
        <v>215</v>
      </c>
    </row>
    <row r="37" spans="1:2" x14ac:dyDescent="0.25">
      <c r="A37" t="s">
        <v>216</v>
      </c>
      <c r="B37" t="s">
        <v>178</v>
      </c>
    </row>
    <row r="38" spans="1:2" x14ac:dyDescent="0.25">
      <c r="A38" t="s">
        <v>217</v>
      </c>
    </row>
    <row r="39" spans="1:2" x14ac:dyDescent="0.25">
      <c r="A39" t="s">
        <v>218</v>
      </c>
    </row>
    <row r="40" spans="1:2" x14ac:dyDescent="0.25">
      <c r="A40" t="s">
        <v>219</v>
      </c>
    </row>
    <row r="41" spans="1:2" x14ac:dyDescent="0.25">
      <c r="A41" t="s">
        <v>220</v>
      </c>
    </row>
    <row r="42" spans="1:2" x14ac:dyDescent="0.25">
      <c r="A42" t="s">
        <v>221</v>
      </c>
    </row>
    <row r="43" spans="1:2" x14ac:dyDescent="0.25">
      <c r="A43" t="s">
        <v>222</v>
      </c>
      <c r="B43" t="s">
        <v>225</v>
      </c>
    </row>
    <row r="44" spans="1:2" x14ac:dyDescent="0.25">
      <c r="A44" t="s">
        <v>227</v>
      </c>
      <c r="B44" t="s">
        <v>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793-2C00-4E0D-AF19-105F62809B7A}">
  <dimension ref="A1:Q54"/>
  <sheetViews>
    <sheetView workbookViewId="0">
      <selection activeCell="F12" sqref="F12"/>
    </sheetView>
  </sheetViews>
  <sheetFormatPr defaultRowHeight="15" x14ac:dyDescent="0.25"/>
  <cols>
    <col min="3" max="3" width="32" bestFit="1" customWidth="1"/>
    <col min="4" max="4" width="12" style="10" customWidth="1"/>
    <col min="5" max="6" width="11.7109375" style="10" customWidth="1"/>
    <col min="7" max="9" width="13.42578125" style="10" customWidth="1"/>
    <col min="10" max="10" width="9.140625" style="10" customWidth="1"/>
    <col min="11" max="12" width="9.140625" customWidth="1"/>
    <col min="13" max="14" width="11.7109375" bestFit="1" customWidth="1"/>
    <col min="15" max="16" width="13.42578125" bestFit="1" customWidth="1"/>
  </cols>
  <sheetData>
    <row r="1" spans="1:17" x14ac:dyDescent="0.25">
      <c r="D1" s="10" t="s">
        <v>173</v>
      </c>
      <c r="E1" s="10" t="s">
        <v>174</v>
      </c>
      <c r="F1" s="10" t="s">
        <v>172</v>
      </c>
      <c r="G1" s="10" t="s">
        <v>175</v>
      </c>
      <c r="H1" s="10" t="s">
        <v>176</v>
      </c>
      <c r="I1" s="10" t="s">
        <v>177</v>
      </c>
      <c r="M1" t="s">
        <v>248</v>
      </c>
      <c r="N1" t="s">
        <v>173</v>
      </c>
      <c r="O1" t="s">
        <v>177</v>
      </c>
      <c r="P1" t="s">
        <v>249</v>
      </c>
    </row>
    <row r="2" spans="1:17" x14ac:dyDescent="0.25">
      <c r="A2">
        <v>0.50721916872098405</v>
      </c>
      <c r="B2">
        <f t="shared" ref="B2:B17" si="0">1-A2</f>
        <v>0.49278083127901595</v>
      </c>
      <c r="C2" t="s">
        <v>304</v>
      </c>
      <c r="D2" s="12">
        <f t="shared" ref="D2:D17" si="1">A2*A2*A2</f>
        <v>0.13049292737333432</v>
      </c>
      <c r="E2" s="12">
        <f>A2*A2*A2*B2*3</f>
        <v>0.19291323968119184</v>
      </c>
      <c r="F2" s="12">
        <f>A2*A2*A2*B2*B2*6</f>
        <v>0.19012789322965151</v>
      </c>
      <c r="G2" s="12">
        <f>B2*B2*B2*A2*A2*6</f>
        <v>0.18471577387599541</v>
      </c>
      <c r="H2" s="12">
        <f>B2*B2*B2*A2*3</f>
        <v>0.18208674402209515</v>
      </c>
      <c r="I2" s="12">
        <f>B2*B2*B2</f>
        <v>0.11966342181773179</v>
      </c>
      <c r="J2" s="12">
        <f t="shared" ref="J2:J17" si="2">SUM(D2:I2)</f>
        <v>1</v>
      </c>
      <c r="M2" s="13">
        <f t="shared" ref="M2:M8" si="3">A2*A2</f>
        <v>0.25727128511800607</v>
      </c>
      <c r="N2" s="13">
        <f t="shared" ref="N2:N8" si="4">A2*B2*A2*2</f>
        <v>0.2535567154893435</v>
      </c>
      <c r="O2" s="13">
        <f t="shared" ref="O2:O8" si="5">B2*B2*A2*2</f>
        <v>0.24633905171661241</v>
      </c>
      <c r="P2" s="13">
        <f t="shared" ref="P2:P8" si="6">B2*B2</f>
        <v>0.242832947676038</v>
      </c>
      <c r="Q2" s="13">
        <f t="shared" ref="Q2:Q8" si="7">SUM(M2:P2)</f>
        <v>1</v>
      </c>
    </row>
    <row r="3" spans="1:17" x14ac:dyDescent="0.25">
      <c r="A3">
        <v>0.952487584665764</v>
      </c>
      <c r="B3">
        <f t="shared" si="0"/>
        <v>4.7512415334236002E-2</v>
      </c>
      <c r="C3" t="s">
        <v>305</v>
      </c>
      <c r="D3" s="12">
        <f>A3*A3*A3</f>
        <v>0.86412778689671021</v>
      </c>
      <c r="E3" s="12">
        <f>A3*A3*A3*B3*3</f>
        <v>0.12317039493867203</v>
      </c>
      <c r="F3" s="12">
        <f>A3*A3*A3*B3*B3*6</f>
        <v>1.1704245922416132E-2</v>
      </c>
      <c r="G3" s="12">
        <f>B3*B3*B3*A3*A3*6</f>
        <v>5.8383647450377277E-4</v>
      </c>
      <c r="H3" s="12">
        <f>B3*B3*B3*A3*3</f>
        <v>3.0647983443723623E-4</v>
      </c>
      <c r="I3" s="12">
        <f>B3*B3*B3</f>
        <v>1.0725593326054834E-4</v>
      </c>
      <c r="J3" s="12">
        <f t="shared" si="2"/>
        <v>0.99999999999999989</v>
      </c>
      <c r="M3" s="13">
        <f t="shared" si="3"/>
        <v>0.90723259894242092</v>
      </c>
      <c r="N3" s="13">
        <f t="shared" si="4"/>
        <v>8.6209624091421327E-2</v>
      </c>
      <c r="O3" s="13">
        <f t="shared" si="5"/>
        <v>4.3003473552647919E-3</v>
      </c>
      <c r="P3" s="13">
        <f t="shared" si="6"/>
        <v>2.2574296108929443E-3</v>
      </c>
      <c r="Q3" s="13">
        <f t="shared" si="7"/>
        <v>0.99999999999999989</v>
      </c>
    </row>
    <row r="4" spans="1:17" x14ac:dyDescent="0.25">
      <c r="A4">
        <v>0.53018784679792297</v>
      </c>
      <c r="B4">
        <f t="shared" si="0"/>
        <v>0.46981215320207703</v>
      </c>
      <c r="C4" t="s">
        <v>306</v>
      </c>
      <c r="D4" s="12">
        <f>A4*A4*A4</f>
        <v>0.14903535460864512</v>
      </c>
      <c r="E4" s="12">
        <f>A4*A4*A4*B4*3</f>
        <v>0.21005586255576797</v>
      </c>
      <c r="F4" s="12">
        <f>A4*A4*A4*B4*B4*6</f>
        <v>0.19737359416008982</v>
      </c>
      <c r="G4" s="12">
        <f>B4*B4*B4*A4*A4*6</f>
        <v>0.1748974704298106</v>
      </c>
      <c r="H4" s="12">
        <f>B4*B4*B4*A4*3</f>
        <v>0.16493915457144703</v>
      </c>
      <c r="I4" s="12">
        <f>B4*B4*B4</f>
        <v>0.10369856367423949</v>
      </c>
      <c r="J4" s="12">
        <f t="shared" si="2"/>
        <v>1</v>
      </c>
      <c r="M4" s="13">
        <f t="shared" si="3"/>
        <v>0.28109915289221782</v>
      </c>
      <c r="N4" s="13">
        <f t="shared" si="4"/>
        <v>0.26412759656714541</v>
      </c>
      <c r="O4" s="13">
        <f t="shared" si="5"/>
        <v>0.23404979124426484</v>
      </c>
      <c r="P4" s="13">
        <f t="shared" si="6"/>
        <v>0.22072345929637191</v>
      </c>
      <c r="Q4" s="13">
        <f t="shared" si="7"/>
        <v>1</v>
      </c>
    </row>
    <row r="5" spans="1:17" x14ac:dyDescent="0.25">
      <c r="A5">
        <v>0.84446446363563699</v>
      </c>
      <c r="B5">
        <f t="shared" si="0"/>
        <v>0.15553553636436301</v>
      </c>
      <c r="C5" t="s">
        <v>307</v>
      </c>
      <c r="D5" s="12">
        <f t="shared" si="1"/>
        <v>0.60220469282468148</v>
      </c>
      <c r="E5" s="12">
        <f t="shared" ref="E5:E17" si="8">A5*A5*A5*B5*3</f>
        <v>0.28099268969886992</v>
      </c>
      <c r="F5" s="12">
        <f t="shared" ref="F5:F17" si="9">A5*A5*A5*B5*B5*6</f>
        <v>8.7408697413557515E-2</v>
      </c>
      <c r="G5" s="12">
        <f t="shared" ref="G5:G17" si="10">B5*B5*B5*A5*A5*6</f>
        <v>1.6099148301158012E-2</v>
      </c>
      <c r="H5" s="12">
        <f t="shared" ref="H5:H17" si="11">B5*B5*B5*A5*3</f>
        <v>9.5321644630533258E-3</v>
      </c>
      <c r="I5" s="12">
        <f t="shared" ref="I5:I17" si="12">B5*B5*B5</f>
        <v>3.7626072986797266E-3</v>
      </c>
      <c r="J5" s="12">
        <f t="shared" si="2"/>
        <v>0.99999999999999989</v>
      </c>
      <c r="M5" s="13">
        <f t="shared" si="3"/>
        <v>0.71312023034342409</v>
      </c>
      <c r="N5" s="13">
        <f t="shared" si="4"/>
        <v>0.22183107503748511</v>
      </c>
      <c r="O5" s="13">
        <f t="shared" si="5"/>
        <v>4.0857391546940722E-2</v>
      </c>
      <c r="P5" s="13">
        <f t="shared" si="6"/>
        <v>2.4191303072150089E-2</v>
      </c>
      <c r="Q5" s="13">
        <f t="shared" si="7"/>
        <v>1</v>
      </c>
    </row>
    <row r="6" spans="1:17" x14ac:dyDescent="0.25">
      <c r="A6">
        <v>0.86676148811432496</v>
      </c>
      <c r="B6">
        <f t="shared" si="0"/>
        <v>0.13323851188567504</v>
      </c>
      <c r="C6" t="s">
        <v>308</v>
      </c>
      <c r="D6" s="12">
        <f t="shared" si="1"/>
        <v>0.65117665066941699</v>
      </c>
      <c r="E6" s="12">
        <f t="shared" si="8"/>
        <v>0.2602854237296735</v>
      </c>
      <c r="F6" s="12">
        <f t="shared" si="9"/>
        <v>6.9360085046548128E-2</v>
      </c>
      <c r="G6" s="12">
        <f t="shared" si="10"/>
        <v>1.0662027146557992E-2</v>
      </c>
      <c r="H6" s="12">
        <f t="shared" si="11"/>
        <v>6.1504965857179855E-3</v>
      </c>
      <c r="I6" s="12">
        <f t="shared" si="12"/>
        <v>2.3653168220854857E-3</v>
      </c>
      <c r="J6" s="12">
        <f t="shared" si="2"/>
        <v>1</v>
      </c>
      <c r="M6" s="13">
        <f t="shared" si="3"/>
        <v>0.75127547727815913</v>
      </c>
      <c r="N6" s="13">
        <f t="shared" si="4"/>
        <v>0.20019765321748437</v>
      </c>
      <c r="O6" s="13">
        <f t="shared" si="5"/>
        <v>3.0774368454847364E-2</v>
      </c>
      <c r="P6" s="13">
        <f t="shared" si="6"/>
        <v>1.7752501049509168E-2</v>
      </c>
      <c r="Q6" s="13">
        <f t="shared" si="7"/>
        <v>1</v>
      </c>
    </row>
    <row r="7" spans="1:17" x14ac:dyDescent="0.25">
      <c r="A7">
        <v>0.60751625632028206</v>
      </c>
      <c r="B7">
        <f t="shared" si="0"/>
        <v>0.39248374367971794</v>
      </c>
      <c r="C7" t="s">
        <v>303</v>
      </c>
      <c r="D7" s="12">
        <f t="shared" si="1"/>
        <v>0.22421967084643893</v>
      </c>
      <c r="E7" s="12">
        <f t="shared" si="8"/>
        <v>0.26400772746133339</v>
      </c>
      <c r="F7" s="12">
        <f t="shared" si="9"/>
        <v>0.20723748246879764</v>
      </c>
      <c r="G7" s="12">
        <f t="shared" si="10"/>
        <v>0.13388504769036602</v>
      </c>
      <c r="H7" s="12">
        <f t="shared" si="11"/>
        <v>0.11019050626011723</v>
      </c>
      <c r="I7" s="12">
        <f t="shared" si="12"/>
        <v>6.0459565272946859E-2</v>
      </c>
      <c r="J7" s="12">
        <f t="shared" si="2"/>
        <v>1.0000000000000002</v>
      </c>
      <c r="M7" s="13">
        <f t="shared" si="3"/>
        <v>0.36907600169341065</v>
      </c>
      <c r="N7" s="13">
        <f t="shared" si="4"/>
        <v>0.28971266169394344</v>
      </c>
      <c r="O7" s="13">
        <f t="shared" si="5"/>
        <v>0.18716784755979937</v>
      </c>
      <c r="P7" s="13">
        <f t="shared" si="6"/>
        <v>0.15404348905284654</v>
      </c>
      <c r="Q7" s="13">
        <f t="shared" si="7"/>
        <v>1</v>
      </c>
    </row>
    <row r="8" spans="1:17" x14ac:dyDescent="0.25">
      <c r="A8">
        <v>0.79725439831239497</v>
      </c>
      <c r="B8">
        <f t="shared" si="0"/>
        <v>0.20274560168760503</v>
      </c>
      <c r="C8" t="s">
        <v>271</v>
      </c>
      <c r="D8" s="12">
        <f t="shared" si="1"/>
        <v>0.50674651605125531</v>
      </c>
      <c r="E8" s="12">
        <f t="shared" si="8"/>
        <v>0.3082218818997281</v>
      </c>
      <c r="F8" s="12">
        <f t="shared" si="9"/>
        <v>0.12498126179809263</v>
      </c>
      <c r="G8" s="12">
        <f t="shared" si="10"/>
        <v>3.1783331865673087E-2</v>
      </c>
      <c r="H8" s="12">
        <f t="shared" si="11"/>
        <v>1.9932992488314351E-2</v>
      </c>
      <c r="I8" s="12">
        <f t="shared" si="12"/>
        <v>8.3340158969365911E-3</v>
      </c>
      <c r="J8" s="12">
        <f t="shared" si="2"/>
        <v>1</v>
      </c>
      <c r="M8" s="13">
        <f t="shared" si="3"/>
        <v>0.63561457562845891</v>
      </c>
      <c r="N8" s="13">
        <f t="shared" si="4"/>
        <v>0.25773611915440725</v>
      </c>
      <c r="O8" s="13">
        <f t="shared" si="5"/>
        <v>6.5543526213464806E-2</v>
      </c>
      <c r="P8" s="13">
        <f t="shared" si="6"/>
        <v>4.1105779003668991E-2</v>
      </c>
      <c r="Q8" s="13">
        <f t="shared" si="7"/>
        <v>1</v>
      </c>
    </row>
    <row r="9" spans="1:17" x14ac:dyDescent="0.25">
      <c r="A9">
        <v>0.72347264296952796</v>
      </c>
      <c r="B9">
        <f t="shared" si="0"/>
        <v>0.27652735703047204</v>
      </c>
      <c r="C9" t="s">
        <v>250</v>
      </c>
      <c r="D9" s="12">
        <f t="shared" si="1"/>
        <v>0.37867474420193542</v>
      </c>
      <c r="E9" s="12">
        <f t="shared" si="8"/>
        <v>0.31414177856505376</v>
      </c>
      <c r="F9" s="12">
        <f t="shared" si="9"/>
        <v>0.17373759151889223</v>
      </c>
      <c r="G9" s="12">
        <f t="shared" si="10"/>
        <v>6.6406376891271837E-2</v>
      </c>
      <c r="H9" s="12">
        <f t="shared" si="11"/>
        <v>4.5894186557423722E-2</v>
      </c>
      <c r="I9" s="12">
        <f t="shared" si="12"/>
        <v>2.1145322265422893E-2</v>
      </c>
      <c r="J9" s="12">
        <f t="shared" si="2"/>
        <v>0.99999999999999978</v>
      </c>
      <c r="M9" s="13"/>
      <c r="N9" s="13"/>
      <c r="O9" s="13"/>
      <c r="P9" s="13"/>
      <c r="Q9" s="13"/>
    </row>
    <row r="10" spans="1:17" x14ac:dyDescent="0.25">
      <c r="A10">
        <v>0.97345233269779696</v>
      </c>
      <c r="B10">
        <f t="shared" si="0"/>
        <v>2.6547667302203037E-2</v>
      </c>
      <c r="C10" t="s">
        <v>251</v>
      </c>
      <c r="D10" s="12">
        <f t="shared" si="1"/>
        <v>0.92245262378212145</v>
      </c>
      <c r="E10" s="12">
        <f t="shared" si="8"/>
        <v>7.3466896074636079E-2</v>
      </c>
      <c r="F10" s="12">
        <f t="shared" si="9"/>
        <v>3.9007494294299293E-3</v>
      </c>
      <c r="G10" s="12">
        <f t="shared" si="10"/>
        <v>1.0637993726387467E-4</v>
      </c>
      <c r="H10" s="12">
        <f t="shared" si="11"/>
        <v>5.4640547713854907E-5</v>
      </c>
      <c r="I10" s="12">
        <f t="shared" si="12"/>
        <v>1.8710228834874639E-5</v>
      </c>
      <c r="J10" s="12">
        <f t="shared" si="2"/>
        <v>1.0000000000000002</v>
      </c>
      <c r="M10" s="13"/>
      <c r="N10" s="13"/>
      <c r="O10" s="13"/>
      <c r="P10" s="13"/>
      <c r="Q10" s="13"/>
    </row>
    <row r="11" spans="1:17" x14ac:dyDescent="0.25">
      <c r="A11">
        <v>0.864448431712596</v>
      </c>
      <c r="B11">
        <f t="shared" si="0"/>
        <v>0.135551568287404</v>
      </c>
      <c r="C11" t="s">
        <v>252</v>
      </c>
      <c r="D11" s="12">
        <f t="shared" si="1"/>
        <v>0.64597732275722797</v>
      </c>
      <c r="E11" s="12">
        <f t="shared" si="8"/>
        <v>0.26268971753352238</v>
      </c>
      <c r="F11" s="12">
        <f t="shared" si="9"/>
        <v>7.1216006369288265E-2</v>
      </c>
      <c r="G11" s="12">
        <f t="shared" si="10"/>
        <v>1.1167168562499361E-2</v>
      </c>
      <c r="H11" s="12">
        <f t="shared" si="11"/>
        <v>6.4591294013777098E-3</v>
      </c>
      <c r="I11" s="12">
        <f t="shared" si="12"/>
        <v>2.4906553760842428E-3</v>
      </c>
      <c r="J11" s="12">
        <f t="shared" si="2"/>
        <v>1</v>
      </c>
      <c r="M11" s="13"/>
      <c r="N11" s="13"/>
      <c r="O11" s="13"/>
      <c r="P11" s="13"/>
      <c r="Q11" s="13"/>
    </row>
    <row r="12" spans="1:17" x14ac:dyDescent="0.25">
      <c r="A12">
        <v>0.67797718095938797</v>
      </c>
      <c r="B12">
        <f t="shared" si="0"/>
        <v>0.32202281904061203</v>
      </c>
      <c r="C12" t="s">
        <v>253</v>
      </c>
      <c r="D12" s="12">
        <f t="shared" si="1"/>
        <v>0.31163428441551533</v>
      </c>
      <c r="E12" s="12">
        <f t="shared" si="8"/>
        <v>0.30106005233156435</v>
      </c>
      <c r="F12" s="12">
        <f t="shared" si="9"/>
        <v>0.19389641350464903</v>
      </c>
      <c r="G12" s="12">
        <f t="shared" si="10"/>
        <v>9.2096122748962395E-2</v>
      </c>
      <c r="H12" s="12">
        <f t="shared" si="11"/>
        <v>6.7919780588071965E-2</v>
      </c>
      <c r="I12" s="12">
        <f t="shared" si="12"/>
        <v>3.3393346411236854E-2</v>
      </c>
      <c r="J12" s="12">
        <f t="shared" si="2"/>
        <v>0.99999999999999978</v>
      </c>
      <c r="M12" s="13"/>
      <c r="N12" s="13"/>
      <c r="O12" s="13"/>
      <c r="P12" s="13"/>
      <c r="Q12" s="13"/>
    </row>
    <row r="13" spans="1:17" x14ac:dyDescent="0.25">
      <c r="A13">
        <v>0.51186329601609204</v>
      </c>
      <c r="B13">
        <f t="shared" si="0"/>
        <v>0.48813670398390796</v>
      </c>
      <c r="C13" t="s">
        <v>254</v>
      </c>
      <c r="D13" s="12">
        <f t="shared" si="1"/>
        <v>0.13411024831470866</v>
      </c>
      <c r="E13" s="12">
        <f t="shared" si="8"/>
        <v>0.19639240374841602</v>
      </c>
      <c r="F13" s="12">
        <f t="shared" si="9"/>
        <v>0.19173268130645738</v>
      </c>
      <c r="G13" s="12">
        <f t="shared" si="10"/>
        <v>0.1828452241592036</v>
      </c>
      <c r="H13" s="12">
        <f t="shared" si="11"/>
        <v>0.17860747740882682</v>
      </c>
      <c r="I13" s="12">
        <f t="shared" si="12"/>
        <v>0.11631196506238763</v>
      </c>
      <c r="J13" s="12">
        <f t="shared" si="2"/>
        <v>1</v>
      </c>
      <c r="M13" s="13"/>
      <c r="N13" s="13"/>
      <c r="O13" s="13"/>
      <c r="P13" s="13"/>
      <c r="Q13" s="13"/>
    </row>
    <row r="14" spans="1:17" x14ac:dyDescent="0.25">
      <c r="A14">
        <v>0.80230933576087404</v>
      </c>
      <c r="B14">
        <f t="shared" si="0"/>
        <v>0.19769066423912596</v>
      </c>
      <c r="C14" t="s">
        <v>255</v>
      </c>
      <c r="D14" s="12">
        <f t="shared" si="1"/>
        <v>0.51644673625261439</v>
      </c>
      <c r="E14" s="12">
        <f t="shared" si="8"/>
        <v>0.30629009500172411</v>
      </c>
      <c r="F14" s="12">
        <f t="shared" si="9"/>
        <v>0.12110138466151164</v>
      </c>
      <c r="G14" s="12">
        <f t="shared" si="10"/>
        <v>2.983962931368353E-2</v>
      </c>
      <c r="H14" s="12">
        <f t="shared" si="11"/>
        <v>1.8596087558538109E-2</v>
      </c>
      <c r="I14" s="12">
        <f t="shared" si="12"/>
        <v>7.726067211928268E-3</v>
      </c>
      <c r="J14" s="12">
        <f t="shared" si="2"/>
        <v>1.0000000000000002</v>
      </c>
      <c r="M14" s="13"/>
      <c r="N14" s="13"/>
      <c r="O14" s="13"/>
      <c r="P14" s="13"/>
      <c r="Q14" s="13"/>
    </row>
    <row r="15" spans="1:17" x14ac:dyDescent="0.25">
      <c r="A15">
        <v>0.69283766134274405</v>
      </c>
      <c r="B15">
        <f t="shared" si="0"/>
        <v>0.30716233865725595</v>
      </c>
      <c r="C15" t="s">
        <v>256</v>
      </c>
      <c r="D15" s="12">
        <f t="shared" si="1"/>
        <v>0.3325787228519288</v>
      </c>
      <c r="E15" s="12">
        <f t="shared" si="8"/>
        <v>0.30646697489652547</v>
      </c>
      <c r="F15" s="12">
        <f t="shared" si="9"/>
        <v>0.18827022546086261</v>
      </c>
      <c r="G15" s="12">
        <f t="shared" si="10"/>
        <v>8.346763748381078E-2</v>
      </c>
      <c r="H15" s="12">
        <f t="shared" si="11"/>
        <v>6.0236071262384561E-2</v>
      </c>
      <c r="I15" s="12">
        <f t="shared" si="12"/>
        <v>2.8980368044487705E-2</v>
      </c>
      <c r="J15" s="12">
        <f t="shared" si="2"/>
        <v>0.99999999999999989</v>
      </c>
      <c r="M15" s="13"/>
      <c r="N15" s="13"/>
      <c r="O15" s="13"/>
      <c r="P15" s="13"/>
      <c r="Q15" s="13"/>
    </row>
    <row r="16" spans="1:17" x14ac:dyDescent="0.25">
      <c r="A16">
        <v>0.91357287110589902</v>
      </c>
      <c r="B16">
        <f t="shared" si="0"/>
        <v>8.642712889410098E-2</v>
      </c>
      <c r="C16" t="s">
        <v>257</v>
      </c>
      <c r="D16" s="12">
        <f t="shared" si="1"/>
        <v>0.7624819788612166</v>
      </c>
      <c r="E16" s="12">
        <f t="shared" si="8"/>
        <v>0.19769738479940263</v>
      </c>
      <c r="F16" s="12">
        <f t="shared" si="9"/>
        <v>3.4172834716169304E-2</v>
      </c>
      <c r="G16" s="12">
        <f t="shared" si="10"/>
        <v>3.2328674417793817E-3</v>
      </c>
      <c r="H16" s="12">
        <f t="shared" si="11"/>
        <v>1.769353898318986E-3</v>
      </c>
      <c r="I16" s="12">
        <f t="shared" si="12"/>
        <v>6.4558028311310163E-4</v>
      </c>
      <c r="J16" s="12">
        <f t="shared" si="2"/>
        <v>1</v>
      </c>
      <c r="M16" s="13"/>
      <c r="N16" s="13"/>
      <c r="O16" s="13"/>
      <c r="P16" s="13"/>
      <c r="Q16" s="13"/>
    </row>
    <row r="17" spans="1:17" x14ac:dyDescent="0.25">
      <c r="A17">
        <v>0.5</v>
      </c>
      <c r="B17">
        <f t="shared" si="0"/>
        <v>0.5</v>
      </c>
      <c r="C17" t="s">
        <v>258</v>
      </c>
      <c r="D17" s="12">
        <f t="shared" si="1"/>
        <v>0.125</v>
      </c>
      <c r="E17" s="12">
        <f t="shared" si="8"/>
        <v>0.1875</v>
      </c>
      <c r="F17" s="12">
        <f t="shared" si="9"/>
        <v>0.1875</v>
      </c>
      <c r="G17" s="12">
        <f t="shared" si="10"/>
        <v>0.1875</v>
      </c>
      <c r="H17" s="12">
        <f t="shared" si="11"/>
        <v>0.1875</v>
      </c>
      <c r="I17" s="12">
        <f t="shared" si="12"/>
        <v>0.125</v>
      </c>
      <c r="J17" s="12">
        <f t="shared" si="2"/>
        <v>1</v>
      </c>
      <c r="M17" s="13"/>
      <c r="N17" s="13"/>
      <c r="O17" s="13"/>
      <c r="P17" s="13"/>
      <c r="Q17" s="13"/>
    </row>
    <row r="18" spans="1:17" x14ac:dyDescent="0.25">
      <c r="D18" s="12"/>
      <c r="E18" s="12"/>
      <c r="F18" s="12"/>
      <c r="G18" s="12"/>
      <c r="H18" s="12"/>
      <c r="I18" s="12"/>
      <c r="J18" s="12"/>
      <c r="M18" s="13"/>
      <c r="N18" s="13"/>
      <c r="O18" s="13"/>
      <c r="P18" s="13"/>
      <c r="Q18" s="13"/>
    </row>
    <row r="19" spans="1:17" x14ac:dyDescent="0.25">
      <c r="D19" s="12"/>
      <c r="E19" s="12"/>
      <c r="F19" s="12"/>
      <c r="G19" s="12"/>
      <c r="H19" s="12"/>
      <c r="I19" s="12"/>
      <c r="J19" s="12"/>
      <c r="M19" s="13"/>
      <c r="N19" s="13"/>
      <c r="O19" s="13"/>
      <c r="P19" s="13"/>
      <c r="Q19" s="13"/>
    </row>
    <row r="20" spans="1:17" x14ac:dyDescent="0.25">
      <c r="D20" s="12"/>
      <c r="E20" s="12"/>
      <c r="F20" s="12"/>
      <c r="G20" s="12"/>
      <c r="H20" s="12"/>
      <c r="I20" s="12"/>
      <c r="J20" s="12"/>
      <c r="M20" s="13"/>
      <c r="N20" s="13"/>
      <c r="O20" s="13"/>
      <c r="P20" s="13"/>
      <c r="Q20" s="13"/>
    </row>
    <row r="22" spans="1:17" x14ac:dyDescent="0.25">
      <c r="D22" s="18" t="s">
        <v>119</v>
      </c>
      <c r="E22" s="18"/>
      <c r="F22" s="18"/>
      <c r="G22" s="18" t="s">
        <v>120</v>
      </c>
      <c r="H22" s="18"/>
      <c r="I22" s="18"/>
      <c r="J22" s="18"/>
    </row>
    <row r="23" spans="1:17" x14ac:dyDescent="0.25">
      <c r="D23" s="11" t="s">
        <v>121</v>
      </c>
      <c r="E23" s="11" t="s">
        <v>122</v>
      </c>
      <c r="F23" s="11" t="s">
        <v>123</v>
      </c>
      <c r="G23" s="11" t="s">
        <v>122</v>
      </c>
      <c r="H23" s="11" t="s">
        <v>123</v>
      </c>
      <c r="I23" s="11" t="s">
        <v>124</v>
      </c>
      <c r="J23" s="11" t="s">
        <v>125</v>
      </c>
    </row>
    <row r="24" spans="1:17" x14ac:dyDescent="0.25">
      <c r="D24" s="11">
        <v>111</v>
      </c>
      <c r="E24" s="11">
        <v>1101</v>
      </c>
      <c r="F24" s="11" t="s">
        <v>127</v>
      </c>
      <c r="G24" s="11">
        <v>1111</v>
      </c>
      <c r="H24" s="11" t="s">
        <v>133</v>
      </c>
      <c r="I24" s="11" t="s">
        <v>137</v>
      </c>
      <c r="J24" s="11" t="s">
        <v>147</v>
      </c>
    </row>
    <row r="25" spans="1:17" x14ac:dyDescent="0.25">
      <c r="D25" s="11" t="s">
        <v>163</v>
      </c>
      <c r="E25" s="11">
        <v>1011</v>
      </c>
      <c r="F25" s="11" t="s">
        <v>128</v>
      </c>
      <c r="G25" s="11" t="s">
        <v>163</v>
      </c>
      <c r="H25" s="11" t="s">
        <v>134</v>
      </c>
      <c r="I25" s="11" t="s">
        <v>138</v>
      </c>
      <c r="J25" s="11" t="s">
        <v>148</v>
      </c>
    </row>
    <row r="26" spans="1:17" x14ac:dyDescent="0.25">
      <c r="D26" s="11"/>
      <c r="E26" s="11" t="s">
        <v>126</v>
      </c>
      <c r="F26" s="11" t="s">
        <v>129</v>
      </c>
      <c r="G26" s="11"/>
      <c r="H26" s="11" t="s">
        <v>135</v>
      </c>
      <c r="I26" s="11" t="s">
        <v>139</v>
      </c>
      <c r="J26" s="11" t="s">
        <v>149</v>
      </c>
    </row>
    <row r="27" spans="1:17" x14ac:dyDescent="0.25">
      <c r="D27" s="11"/>
      <c r="E27" s="11" t="s">
        <v>164</v>
      </c>
      <c r="F27" s="11" t="s">
        <v>130</v>
      </c>
      <c r="G27" s="11"/>
      <c r="H27" s="11" t="s">
        <v>136</v>
      </c>
      <c r="I27" s="11" t="s">
        <v>140</v>
      </c>
      <c r="J27" s="11" t="s">
        <v>150</v>
      </c>
    </row>
    <row r="28" spans="1:17" x14ac:dyDescent="0.25">
      <c r="D28" s="11"/>
      <c r="E28" s="11"/>
      <c r="F28" s="11" t="s">
        <v>131</v>
      </c>
      <c r="G28" s="11"/>
      <c r="H28" s="11" t="s">
        <v>166</v>
      </c>
      <c r="I28" s="11" t="s">
        <v>141</v>
      </c>
      <c r="J28" s="11" t="s">
        <v>151</v>
      </c>
    </row>
    <row r="29" spans="1:17" x14ac:dyDescent="0.25">
      <c r="D29" s="11"/>
      <c r="E29" s="11"/>
      <c r="F29" s="11" t="s">
        <v>132</v>
      </c>
      <c r="G29" s="11"/>
      <c r="H29" s="11"/>
      <c r="I29" s="11" t="s">
        <v>142</v>
      </c>
      <c r="J29" s="11" t="s">
        <v>152</v>
      </c>
    </row>
    <row r="30" spans="1:17" x14ac:dyDescent="0.25">
      <c r="D30" s="11"/>
      <c r="E30" s="11"/>
      <c r="F30" s="11" t="s">
        <v>165</v>
      </c>
      <c r="G30" s="11"/>
      <c r="H30" s="11"/>
      <c r="I30" s="11" t="s">
        <v>143</v>
      </c>
      <c r="J30" s="11" t="s">
        <v>153</v>
      </c>
    </row>
    <row r="31" spans="1:17" x14ac:dyDescent="0.25">
      <c r="D31" s="11"/>
      <c r="E31" s="11"/>
      <c r="F31" s="11"/>
      <c r="G31" s="11"/>
      <c r="H31" s="11"/>
      <c r="I31" s="11" t="s">
        <v>144</v>
      </c>
      <c r="J31" s="11" t="s">
        <v>154</v>
      </c>
    </row>
    <row r="32" spans="1:17" x14ac:dyDescent="0.25">
      <c r="D32" s="11"/>
      <c r="E32" s="11"/>
      <c r="F32" s="11"/>
      <c r="G32" s="11"/>
      <c r="H32" s="11"/>
      <c r="I32" s="11" t="s">
        <v>145</v>
      </c>
      <c r="J32" s="11" t="s">
        <v>155</v>
      </c>
    </row>
    <row r="33" spans="4:10" x14ac:dyDescent="0.25">
      <c r="D33" s="11"/>
      <c r="E33" s="11"/>
      <c r="F33" s="11"/>
      <c r="G33" s="11"/>
      <c r="H33" s="11"/>
      <c r="I33" s="11" t="s">
        <v>146</v>
      </c>
      <c r="J33" s="11" t="s">
        <v>156</v>
      </c>
    </row>
    <row r="34" spans="4:10" x14ac:dyDescent="0.25">
      <c r="D34" s="11"/>
      <c r="E34" s="11"/>
      <c r="F34" s="11"/>
      <c r="G34" s="11"/>
      <c r="H34" s="11"/>
      <c r="I34" s="11" t="s">
        <v>171</v>
      </c>
      <c r="J34" s="11" t="s">
        <v>157</v>
      </c>
    </row>
    <row r="35" spans="4:10" x14ac:dyDescent="0.25">
      <c r="D35" s="11"/>
      <c r="E35" s="11"/>
      <c r="F35" s="11"/>
      <c r="G35" s="11"/>
      <c r="H35" s="11"/>
      <c r="I35" s="11"/>
      <c r="J35" s="11" t="s">
        <v>158</v>
      </c>
    </row>
    <row r="36" spans="4:10" x14ac:dyDescent="0.25">
      <c r="D36" s="11"/>
      <c r="E36" s="11"/>
      <c r="F36" s="11"/>
      <c r="G36" s="11"/>
      <c r="H36" s="11"/>
      <c r="I36" s="11"/>
      <c r="J36" s="11" t="s">
        <v>159</v>
      </c>
    </row>
    <row r="37" spans="4:10" x14ac:dyDescent="0.25">
      <c r="D37" s="11"/>
      <c r="E37" s="11"/>
      <c r="F37" s="11"/>
      <c r="G37" s="11"/>
      <c r="H37" s="11"/>
      <c r="I37" s="11"/>
      <c r="J37" s="11" t="s">
        <v>160</v>
      </c>
    </row>
    <row r="38" spans="4:10" x14ac:dyDescent="0.25">
      <c r="D38" s="11"/>
      <c r="E38" s="11"/>
      <c r="F38" s="11"/>
      <c r="G38" s="11"/>
      <c r="H38" s="11"/>
      <c r="I38" s="11"/>
      <c r="J38" s="11" t="s">
        <v>161</v>
      </c>
    </row>
    <row r="39" spans="4:10" x14ac:dyDescent="0.25">
      <c r="D39" s="11"/>
      <c r="E39" s="11"/>
      <c r="F39" s="11"/>
      <c r="G39" s="11"/>
      <c r="H39" s="11"/>
      <c r="I39" s="11"/>
      <c r="J39" s="11" t="s">
        <v>162</v>
      </c>
    </row>
    <row r="40" spans="4:10" x14ac:dyDescent="0.25">
      <c r="D40" s="11"/>
      <c r="E40" s="11"/>
      <c r="F40" s="11"/>
      <c r="G40" s="11"/>
      <c r="H40" s="11"/>
      <c r="I40" s="11"/>
      <c r="J40" s="10">
        <v>1110001</v>
      </c>
    </row>
    <row r="41" spans="4:10" x14ac:dyDescent="0.25">
      <c r="D41" s="11"/>
      <c r="E41" s="11"/>
      <c r="F41" s="11"/>
      <c r="G41" s="11"/>
      <c r="H41" s="11"/>
      <c r="I41" s="11"/>
      <c r="J41" s="11" t="s">
        <v>167</v>
      </c>
    </row>
    <row r="42" spans="4:10" x14ac:dyDescent="0.25">
      <c r="D42" s="11"/>
      <c r="E42" s="11"/>
      <c r="F42" s="11"/>
      <c r="G42" s="11"/>
      <c r="H42" s="11"/>
      <c r="I42" s="11"/>
      <c r="J42" s="11" t="s">
        <v>168</v>
      </c>
    </row>
    <row r="43" spans="4:10" x14ac:dyDescent="0.25">
      <c r="D43" s="11"/>
      <c r="E43" s="11"/>
      <c r="F43" s="11"/>
      <c r="G43" s="11"/>
      <c r="H43" s="11"/>
      <c r="I43" s="11"/>
      <c r="J43" s="11" t="s">
        <v>169</v>
      </c>
    </row>
    <row r="44" spans="4:10" x14ac:dyDescent="0.25">
      <c r="D44" s="11"/>
      <c r="E44" s="11"/>
      <c r="F44" s="11"/>
      <c r="G44" s="11"/>
      <c r="H44" s="11"/>
      <c r="I44" s="11"/>
      <c r="J44" s="11" t="s">
        <v>170</v>
      </c>
    </row>
    <row r="45" spans="4:10" x14ac:dyDescent="0.25">
      <c r="D45" s="11"/>
      <c r="E45" s="11"/>
      <c r="F45" s="11"/>
      <c r="G45" s="11"/>
      <c r="H45" s="11"/>
      <c r="I45" s="11"/>
      <c r="J45" s="11"/>
    </row>
    <row r="46" spans="4:10" x14ac:dyDescent="0.25">
      <c r="D46" s="11"/>
      <c r="E46" s="11"/>
      <c r="F46" s="11"/>
      <c r="G46" s="11"/>
      <c r="H46" s="11"/>
      <c r="I46" s="11"/>
      <c r="J46" s="11"/>
    </row>
    <row r="47" spans="4:10" x14ac:dyDescent="0.25">
      <c r="D47" s="11"/>
      <c r="E47" s="11"/>
      <c r="F47" s="11"/>
      <c r="G47" s="11"/>
      <c r="H47" s="11"/>
      <c r="I47" s="11"/>
      <c r="J47" s="11"/>
    </row>
    <row r="48" spans="4:10" x14ac:dyDescent="0.25">
      <c r="D48" s="11"/>
      <c r="E48" s="11"/>
      <c r="F48" s="11"/>
      <c r="G48" s="11"/>
      <c r="H48" s="11"/>
      <c r="I48" s="11"/>
      <c r="J48" s="11"/>
    </row>
    <row r="49" spans="4:10" x14ac:dyDescent="0.25">
      <c r="D49" s="11"/>
      <c r="E49" s="11"/>
      <c r="F49" s="11"/>
      <c r="G49" s="11"/>
      <c r="H49" s="11"/>
      <c r="I49" s="11"/>
      <c r="J49" s="11"/>
    </row>
    <row r="50" spans="4:10" x14ac:dyDescent="0.25">
      <c r="D50" s="11"/>
      <c r="E50" s="11"/>
      <c r="F50" s="11"/>
      <c r="G50" s="11"/>
      <c r="H50" s="11"/>
      <c r="I50" s="11"/>
      <c r="J50" s="11"/>
    </row>
    <row r="51" spans="4:10" x14ac:dyDescent="0.25">
      <c r="D51" s="11"/>
      <c r="E51" s="11"/>
      <c r="F51" s="11"/>
      <c r="G51" s="11"/>
      <c r="H51" s="11"/>
      <c r="I51" s="11"/>
      <c r="J51" s="11"/>
    </row>
    <row r="52" spans="4:10" x14ac:dyDescent="0.25">
      <c r="D52" s="11"/>
      <c r="E52" s="11"/>
      <c r="F52" s="11"/>
      <c r="G52" s="11"/>
      <c r="H52" s="11"/>
      <c r="I52" s="11"/>
      <c r="J52" s="11"/>
    </row>
    <row r="53" spans="4:10" x14ac:dyDescent="0.25">
      <c r="D53" s="11"/>
      <c r="E53" s="11"/>
      <c r="F53" s="11"/>
      <c r="G53" s="11"/>
      <c r="H53" s="11"/>
      <c r="I53" s="11"/>
      <c r="J53" s="11"/>
    </row>
    <row r="54" spans="4:10" x14ac:dyDescent="0.25">
      <c r="D54" s="11"/>
      <c r="E54" s="11"/>
      <c r="F54" s="11"/>
      <c r="G54" s="11"/>
      <c r="H54" s="11"/>
      <c r="I54" s="11"/>
      <c r="J54" s="11"/>
    </row>
  </sheetData>
  <mergeCells count="2">
    <mergeCell ref="D22:F22"/>
    <mergeCell ref="G22:J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697-3F4D-4318-ACAC-0F212B452516}">
  <dimension ref="A1:D17"/>
  <sheetViews>
    <sheetView workbookViewId="0">
      <selection activeCell="E15" sqref="E15"/>
    </sheetView>
  </sheetViews>
  <sheetFormatPr defaultColWidth="42.7109375" defaultRowHeight="15" x14ac:dyDescent="0.25"/>
  <cols>
    <col min="1" max="1" width="19.85546875" bestFit="1" customWidth="1"/>
    <col min="2" max="2" width="6.5703125" bestFit="1" customWidth="1"/>
    <col min="3" max="3" width="14.28515625" bestFit="1" customWidth="1"/>
    <col min="4" max="4" width="5.5703125" style="17" bestFit="1" customWidth="1"/>
  </cols>
  <sheetData>
    <row r="1" spans="1:4" s="5" customFormat="1" x14ac:dyDescent="0.25">
      <c r="A1" s="5" t="s">
        <v>260</v>
      </c>
      <c r="B1" s="5" t="s">
        <v>261</v>
      </c>
      <c r="C1" s="5" t="s">
        <v>262</v>
      </c>
      <c r="D1" s="16" t="s">
        <v>272</v>
      </c>
    </row>
    <row r="2" spans="1:4" x14ac:dyDescent="0.25">
      <c r="A2" s="14" t="s">
        <v>94</v>
      </c>
      <c r="B2" s="14">
        <v>1338</v>
      </c>
      <c r="C2" s="14" t="s">
        <v>263</v>
      </c>
      <c r="D2" s="17">
        <v>1</v>
      </c>
    </row>
    <row r="3" spans="1:4" x14ac:dyDescent="0.25">
      <c r="A3" s="14" t="s">
        <v>79</v>
      </c>
      <c r="B3" s="14">
        <v>1114</v>
      </c>
      <c r="C3" s="14" t="s">
        <v>265</v>
      </c>
      <c r="D3" s="17">
        <v>1</v>
      </c>
    </row>
    <row r="4" spans="1:4" x14ac:dyDescent="0.25">
      <c r="A4" s="14" t="s">
        <v>93</v>
      </c>
      <c r="B4" s="14">
        <v>1103</v>
      </c>
      <c r="C4" s="14" t="s">
        <v>265</v>
      </c>
      <c r="D4" s="17">
        <v>1</v>
      </c>
    </row>
    <row r="5" spans="1:4" x14ac:dyDescent="0.25">
      <c r="A5" s="14" t="s">
        <v>243</v>
      </c>
      <c r="B5" s="14">
        <v>1096</v>
      </c>
      <c r="C5" s="14" t="s">
        <v>265</v>
      </c>
      <c r="D5" s="17">
        <v>1</v>
      </c>
    </row>
    <row r="6" spans="1:4" x14ac:dyDescent="0.25">
      <c r="A6" t="s">
        <v>240</v>
      </c>
      <c r="B6">
        <v>1176</v>
      </c>
      <c r="C6" t="s">
        <v>265</v>
      </c>
      <c r="D6" s="17">
        <v>0.89339999999999997</v>
      </c>
    </row>
    <row r="7" spans="1:4" x14ac:dyDescent="0.25">
      <c r="A7" t="s">
        <v>71</v>
      </c>
      <c r="B7">
        <v>1087</v>
      </c>
      <c r="C7" t="s">
        <v>266</v>
      </c>
      <c r="D7" s="17">
        <f>(0.6077*0.7887)+(0.3923*0.8556)</f>
        <v>0.81494486999999993</v>
      </c>
    </row>
    <row r="8" spans="1:4" x14ac:dyDescent="0.25">
      <c r="A8" t="s">
        <v>70</v>
      </c>
      <c r="B8">
        <v>1218</v>
      </c>
      <c r="C8" t="s">
        <v>264</v>
      </c>
      <c r="D8" s="17">
        <f>(0.5808*0.7359)+(0.4192*0.7961)</f>
        <v>0.76113584000000001</v>
      </c>
    </row>
    <row r="9" spans="1:4" x14ac:dyDescent="0.25">
      <c r="A9" t="s">
        <v>245</v>
      </c>
      <c r="B9">
        <v>1101</v>
      </c>
      <c r="C9" t="s">
        <v>265</v>
      </c>
      <c r="D9" s="17">
        <f>0.5808+(0.4192*0.2641)</f>
        <v>0.69151072000000002</v>
      </c>
    </row>
    <row r="10" spans="1:4" x14ac:dyDescent="0.25">
      <c r="A10" t="s">
        <v>21</v>
      </c>
      <c r="B10">
        <v>1063</v>
      </c>
      <c r="C10" t="s">
        <v>266</v>
      </c>
      <c r="D10" s="17">
        <f>0.4192+(0.5808*0.2039)</f>
        <v>0.53762511999999996</v>
      </c>
    </row>
    <row r="11" spans="1:4" x14ac:dyDescent="0.25">
      <c r="A11" t="s">
        <v>242</v>
      </c>
      <c r="B11">
        <v>937</v>
      </c>
      <c r="C11" t="s">
        <v>267</v>
      </c>
      <c r="D11" s="17">
        <f>0.6077*0.2113</f>
        <v>0.12840700999999999</v>
      </c>
    </row>
    <row r="12" spans="1:4" x14ac:dyDescent="0.25">
      <c r="A12" t="s">
        <v>247</v>
      </c>
      <c r="B12">
        <v>938</v>
      </c>
      <c r="C12" t="s">
        <v>267</v>
      </c>
      <c r="D12" s="17">
        <v>0.1066</v>
      </c>
    </row>
    <row r="13" spans="1:4" x14ac:dyDescent="0.25">
      <c r="A13" t="s">
        <v>241</v>
      </c>
      <c r="B13">
        <v>886</v>
      </c>
      <c r="C13" t="s">
        <v>268</v>
      </c>
      <c r="D13" s="17">
        <f>0.3923*0.1444</f>
        <v>5.6648119999999996E-2</v>
      </c>
    </row>
    <row r="14" spans="1:4" x14ac:dyDescent="0.25">
      <c r="A14" s="15" t="s">
        <v>36</v>
      </c>
      <c r="B14" s="15">
        <v>954</v>
      </c>
      <c r="C14" s="15" t="s">
        <v>267</v>
      </c>
      <c r="D14" s="17">
        <v>0</v>
      </c>
    </row>
    <row r="15" spans="1:4" x14ac:dyDescent="0.25">
      <c r="A15" s="15" t="s">
        <v>244</v>
      </c>
      <c r="B15" s="15">
        <v>920</v>
      </c>
      <c r="C15" s="15" t="s">
        <v>268</v>
      </c>
      <c r="D15" s="17">
        <v>0</v>
      </c>
    </row>
    <row r="16" spans="1:4" x14ac:dyDescent="0.25">
      <c r="A16" s="15" t="s">
        <v>6</v>
      </c>
      <c r="B16" s="15">
        <v>787</v>
      </c>
      <c r="C16" s="15" t="s">
        <v>269</v>
      </c>
      <c r="D16" s="17">
        <v>0</v>
      </c>
    </row>
    <row r="17" spans="1:4" x14ac:dyDescent="0.25">
      <c r="A17" s="15" t="s">
        <v>30</v>
      </c>
      <c r="B17" s="15">
        <v>699</v>
      </c>
      <c r="C17" s="15" t="s">
        <v>270</v>
      </c>
      <c r="D17" s="17">
        <v>0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MSC</vt:lpstr>
      <vt:lpstr>SMS</vt:lpstr>
      <vt:lpstr>Sheet1</vt:lpstr>
      <vt:lpstr>Sheet2</vt:lpstr>
      <vt:lpstr>My Private Match results</vt:lpstr>
      <vt:lpstr>Countries</vt:lpstr>
      <vt:lpstr>Scrap</vt:lpstr>
      <vt:lpstr>More 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Coraccio</dc:creator>
  <cp:lastModifiedBy>Matthew Coraccio</cp:lastModifiedBy>
  <dcterms:created xsi:type="dcterms:W3CDTF">2020-07-26T18:30:16Z</dcterms:created>
  <dcterms:modified xsi:type="dcterms:W3CDTF">2021-06-25T13:17:31Z</dcterms:modified>
</cp:coreProperties>
</file>