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 activeTab="3"/>
  </bookViews>
  <sheets>
    <sheet name="Паливо" sheetId="1" r:id="rId1"/>
    <sheet name="Добриво" sheetId="6" r:id="rId2"/>
    <sheet name="Готова продукція" sheetId="7" r:id="rId3"/>
    <sheet name="Лист2" sheetId="4" r:id="rId4"/>
    <sheet name="Лист3" sheetId="2" r:id="rId5"/>
    <sheet name="Лист4" sheetId="5" r:id="rId6"/>
  </sheets>
  <calcPr calcId="144525"/>
</workbook>
</file>

<file path=xl/calcChain.xml><?xml version="1.0" encoding="utf-8"?>
<calcChain xmlns="http://schemas.openxmlformats.org/spreadsheetml/2006/main">
  <c r="F9" i="4" l="1"/>
  <c r="D9" i="4"/>
  <c r="C9" i="4"/>
  <c r="F16" i="4"/>
  <c r="D16" i="4"/>
  <c r="C16" i="4"/>
  <c r="E17" i="4"/>
  <c r="F17" i="4"/>
  <c r="D17" i="4"/>
  <c r="C17" i="4"/>
  <c r="C19" i="7"/>
  <c r="D19" i="7"/>
  <c r="E19" i="7"/>
  <c r="F19" i="7"/>
  <c r="G19" i="7"/>
  <c r="B19" i="7"/>
  <c r="C19" i="6"/>
  <c r="D19" i="6"/>
  <c r="E19" i="6"/>
  <c r="F19" i="6"/>
  <c r="G19" i="6"/>
  <c r="B19" i="6"/>
  <c r="C19" i="1"/>
  <c r="D19" i="1"/>
  <c r="E19" i="1"/>
  <c r="F19" i="1"/>
  <c r="G19" i="1"/>
  <c r="B19" i="1"/>
  <c r="G17" i="4"/>
  <c r="G16" i="4"/>
  <c r="G9" i="4"/>
  <c r="G12" i="4"/>
  <c r="G13" i="4"/>
  <c r="G14" i="4"/>
  <c r="G11" i="4"/>
  <c r="E11" i="4"/>
  <c r="E16" i="4" s="1"/>
  <c r="F14" i="4"/>
  <c r="F13" i="4"/>
  <c r="F12" i="4"/>
  <c r="F11" i="4"/>
  <c r="D11" i="4"/>
  <c r="C11" i="4"/>
  <c r="E9" i="4"/>
  <c r="G4" i="4"/>
  <c r="G5" i="4"/>
  <c r="G6" i="4"/>
  <c r="G7" i="4"/>
  <c r="E4" i="4"/>
  <c r="E5" i="4"/>
  <c r="E6" i="4"/>
  <c r="F7" i="4"/>
  <c r="F6" i="4"/>
  <c r="F5" i="4"/>
  <c r="F4" i="4"/>
  <c r="D6" i="4"/>
  <c r="D5" i="4"/>
  <c r="D4" i="4"/>
  <c r="C6" i="4"/>
  <c r="C5" i="4"/>
  <c r="C4" i="4"/>
  <c r="H19" i="7"/>
  <c r="C18" i="7"/>
  <c r="D18" i="7"/>
  <c r="E18" i="7"/>
  <c r="B18" i="7"/>
  <c r="G11" i="7"/>
  <c r="C11" i="7"/>
  <c r="D11" i="7"/>
  <c r="E11" i="7"/>
  <c r="F11" i="7"/>
  <c r="B11" i="7"/>
  <c r="H19" i="6"/>
  <c r="C18" i="6"/>
  <c r="D18" i="6"/>
  <c r="E18" i="6"/>
  <c r="F18" i="6"/>
  <c r="G18" i="6"/>
  <c r="B18" i="6"/>
  <c r="C11" i="6"/>
  <c r="D11" i="6"/>
  <c r="E11" i="6"/>
  <c r="F11" i="6"/>
  <c r="G11" i="6"/>
  <c r="B11" i="6"/>
  <c r="H19" i="1"/>
  <c r="C18" i="1"/>
  <c r="D18" i="1"/>
  <c r="E18" i="1"/>
  <c r="F18" i="1"/>
  <c r="G18" i="1"/>
  <c r="B18" i="1"/>
  <c r="C11" i="1"/>
  <c r="D11" i="1"/>
  <c r="E11" i="1"/>
  <c r="B11" i="1"/>
  <c r="H18" i="7"/>
  <c r="H14" i="7"/>
  <c r="H15" i="7"/>
  <c r="H16" i="7"/>
  <c r="H13" i="7"/>
  <c r="E16" i="7"/>
  <c r="E15" i="7"/>
  <c r="C14" i="7"/>
  <c r="C13" i="7"/>
  <c r="H11" i="7"/>
  <c r="G7" i="7"/>
  <c r="H7" i="7" s="1"/>
  <c r="E9" i="7"/>
  <c r="E8" i="7"/>
  <c r="H8" i="7" s="1"/>
  <c r="C6" i="7"/>
  <c r="H6" i="7"/>
  <c r="H9" i="7"/>
  <c r="H18" i="6"/>
  <c r="G13" i="6"/>
  <c r="E13" i="6"/>
  <c r="C13" i="6"/>
  <c r="H11" i="6"/>
  <c r="H6" i="6"/>
  <c r="H7" i="6"/>
  <c r="H8" i="6"/>
  <c r="G7" i="6"/>
  <c r="E8" i="6"/>
  <c r="E7" i="6"/>
  <c r="C6" i="6"/>
  <c r="H11" i="1"/>
  <c r="H18" i="1"/>
  <c r="H13" i="1"/>
  <c r="H7" i="1"/>
  <c r="H6" i="1"/>
  <c r="H8" i="1"/>
  <c r="G13" i="1"/>
  <c r="E13" i="1"/>
  <c r="C13" i="1"/>
  <c r="E8" i="1"/>
  <c r="E6" i="1"/>
  <c r="C7" i="1"/>
  <c r="C4" i="1"/>
  <c r="E4" i="1"/>
  <c r="E4" i="7"/>
  <c r="C4" i="7"/>
  <c r="G4" i="6"/>
  <c r="E4" i="6"/>
  <c r="C4" i="6"/>
  <c r="G4" i="1"/>
  <c r="H13" i="6" l="1"/>
  <c r="H4" i="7"/>
  <c r="F2" i="4" s="1"/>
  <c r="H4" i="6"/>
  <c r="D2" i="4" s="1"/>
  <c r="H4" i="1"/>
  <c r="C2" i="4" s="1"/>
  <c r="E2" i="4" l="1"/>
  <c r="G2" i="4" s="1"/>
</calcChain>
</file>

<file path=xl/sharedStrings.xml><?xml version="1.0" encoding="utf-8"?>
<sst xmlns="http://schemas.openxmlformats.org/spreadsheetml/2006/main" count="93" uniqueCount="37">
  <si>
    <t>Матеріали/Операції</t>
  </si>
  <si>
    <t>Кількість</t>
  </si>
  <si>
    <t>ціна, грн</t>
  </si>
  <si>
    <t>Сума,грн</t>
  </si>
  <si>
    <t>Кіькість</t>
  </si>
  <si>
    <t>сума, грн</t>
  </si>
  <si>
    <t>Сума, грн</t>
  </si>
  <si>
    <t>Разом, грн</t>
  </si>
  <si>
    <t>Сальдо на початок</t>
  </si>
  <si>
    <t>Надійшло:</t>
  </si>
  <si>
    <t>Разом:</t>
  </si>
  <si>
    <t>Вибуло:</t>
  </si>
  <si>
    <t>Разом</t>
  </si>
  <si>
    <t>Сальдо на кінець</t>
  </si>
  <si>
    <t>Назва ТМЦ</t>
  </si>
  <si>
    <t>Одиниця виміру</t>
  </si>
  <si>
    <t>Вартість за одиницю, грн</t>
  </si>
  <si>
    <t>рах. 203 "Паливо"</t>
  </si>
  <si>
    <t>Бензин А-76</t>
  </si>
  <si>
    <t>Дизельне паливо</t>
  </si>
  <si>
    <t>Солідол</t>
  </si>
  <si>
    <t>л</t>
  </si>
  <si>
    <t>кг</t>
  </si>
  <si>
    <t>рах.208 "Добрива"</t>
  </si>
  <si>
    <t>Калій хлористий</t>
  </si>
  <si>
    <t>ц</t>
  </si>
  <si>
    <t>Селітра аміачна</t>
  </si>
  <si>
    <t>Суперфосфат</t>
  </si>
  <si>
    <t>рах. 271 "Готова продукція"</t>
  </si>
  <si>
    <t>Пшениця озима</t>
  </si>
  <si>
    <t>Цукровий буряк</t>
  </si>
  <si>
    <t>Кор Рах</t>
  </si>
  <si>
    <t>з кредита / в дебет рах.</t>
  </si>
  <si>
    <t>разом</t>
  </si>
  <si>
    <t>Надійшло Д-т</t>
  </si>
  <si>
    <t>Вибуло К-т</t>
  </si>
  <si>
    <t>Солома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</si>
</sst>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4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3" sqref="A13"/>
    </sheetView>
  </sheetViews>
  <sheetFormatPr defaultRowHeight="15" x14ac:dyDescent="0.25"/>
  <cols>
    <col min="1" max="1" width="19.85546875" bestFit="1" customWidth="1"/>
    <col min="4" max="4" width="10" customWidth="1"/>
  </cols>
  <sheetData>
    <row r="1" spans="1:8" x14ac:dyDescent="0.25">
      <c r="A1" s="1" t="s">
        <v>0</v>
      </c>
      <c r="B1" s="8" t="s">
        <v>18</v>
      </c>
      <c r="C1" s="3" t="s">
        <v>2</v>
      </c>
      <c r="D1" s="8" t="s">
        <v>19</v>
      </c>
      <c r="E1" s="3" t="s">
        <v>2</v>
      </c>
      <c r="F1" s="2" t="s">
        <v>20</v>
      </c>
      <c r="G1" s="3" t="s">
        <v>2</v>
      </c>
      <c r="H1" s="1" t="s">
        <v>7</v>
      </c>
    </row>
    <row r="2" spans="1:8" x14ac:dyDescent="0.25">
      <c r="A2" s="1"/>
      <c r="B2" s="9"/>
      <c r="C2" s="3">
        <v>4.45</v>
      </c>
      <c r="D2" s="9"/>
      <c r="E2" s="3">
        <v>3.75</v>
      </c>
      <c r="F2" s="2"/>
      <c r="G2" s="3">
        <v>2</v>
      </c>
      <c r="H2" s="1"/>
    </row>
    <row r="3" spans="1:8" x14ac:dyDescent="0.25">
      <c r="A3" s="1"/>
      <c r="B3" s="3" t="s">
        <v>1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6</v>
      </c>
      <c r="H3" s="1"/>
    </row>
    <row r="4" spans="1:8" ht="15.75" thickBot="1" x14ac:dyDescent="0.3">
      <c r="A4" s="11" t="s">
        <v>8</v>
      </c>
      <c r="B4" s="12">
        <v>19800</v>
      </c>
      <c r="C4" s="12">
        <f>B4*C2</f>
        <v>88110</v>
      </c>
      <c r="D4" s="12">
        <v>300000</v>
      </c>
      <c r="E4" s="12">
        <f>D4*E2</f>
        <v>1125000</v>
      </c>
      <c r="F4" s="12">
        <v>300</v>
      </c>
      <c r="G4" s="12">
        <f>F4*G2</f>
        <v>600</v>
      </c>
      <c r="H4" s="12">
        <f>SUM(C4,E4,G4)</f>
        <v>1213710</v>
      </c>
    </row>
    <row r="5" spans="1:8" x14ac:dyDescent="0.25">
      <c r="A5" s="15" t="s">
        <v>9</v>
      </c>
      <c r="B5" s="16"/>
      <c r="C5" s="16"/>
      <c r="D5" s="16"/>
      <c r="E5" s="16"/>
      <c r="F5" s="16"/>
      <c r="G5" s="16"/>
      <c r="H5" s="17"/>
    </row>
    <row r="6" spans="1:8" x14ac:dyDescent="0.25">
      <c r="A6" s="18">
        <v>45537</v>
      </c>
      <c r="B6" s="3"/>
      <c r="C6" s="3"/>
      <c r="D6" s="3">
        <v>90800</v>
      </c>
      <c r="E6" s="3">
        <f>D6*E2</f>
        <v>340500</v>
      </c>
      <c r="F6" s="3"/>
      <c r="G6" s="3"/>
      <c r="H6" s="19">
        <f t="shared" ref="H5:H8" si="0">SUM(C6,E6,G6)</f>
        <v>340500</v>
      </c>
    </row>
    <row r="7" spans="1:8" x14ac:dyDescent="0.25">
      <c r="A7" s="18">
        <v>45542</v>
      </c>
      <c r="B7" s="3">
        <v>50000</v>
      </c>
      <c r="C7" s="3">
        <f>B7*C2</f>
        <v>222500</v>
      </c>
      <c r="D7" s="3"/>
      <c r="E7" s="3"/>
      <c r="F7" s="3"/>
      <c r="G7" s="3"/>
      <c r="H7" s="19">
        <f>SUM(C7,E7,G7)</f>
        <v>222500</v>
      </c>
    </row>
    <row r="8" spans="1:8" x14ac:dyDescent="0.25">
      <c r="A8" s="18">
        <v>45544</v>
      </c>
      <c r="B8" s="3"/>
      <c r="C8" s="3"/>
      <c r="D8" s="3">
        <v>100000</v>
      </c>
      <c r="E8" s="3">
        <f>D8*E2</f>
        <v>375000</v>
      </c>
      <c r="F8" s="3"/>
      <c r="G8" s="3"/>
      <c r="H8" s="19">
        <f t="shared" si="0"/>
        <v>375000</v>
      </c>
    </row>
    <row r="9" spans="1:8" x14ac:dyDescent="0.25">
      <c r="A9" s="18"/>
      <c r="B9" s="3"/>
      <c r="C9" s="3"/>
      <c r="D9" s="3"/>
      <c r="E9" s="3"/>
      <c r="F9" s="3"/>
      <c r="G9" s="3"/>
      <c r="H9" s="19"/>
    </row>
    <row r="10" spans="1:8" x14ac:dyDescent="0.25">
      <c r="A10" s="18"/>
      <c r="B10" s="3"/>
      <c r="C10" s="3"/>
      <c r="D10" s="3"/>
      <c r="E10" s="3"/>
      <c r="F10" s="3"/>
      <c r="G10" s="3"/>
      <c r="H10" s="19"/>
    </row>
    <row r="11" spans="1:8" ht="15.75" thickBot="1" x14ac:dyDescent="0.3">
      <c r="A11" s="20" t="s">
        <v>10</v>
      </c>
      <c r="B11" s="21">
        <f>SUM(B6:B10)</f>
        <v>50000</v>
      </c>
      <c r="C11" s="21">
        <f t="shared" ref="C11:E11" si="1">SUM(C6:C10)</f>
        <v>222500</v>
      </c>
      <c r="D11" s="21">
        <f t="shared" si="1"/>
        <v>190800</v>
      </c>
      <c r="E11" s="21">
        <f t="shared" si="1"/>
        <v>715500</v>
      </c>
      <c r="F11" s="21"/>
      <c r="G11" s="21"/>
      <c r="H11" s="22">
        <f>SUM(H6:H8)</f>
        <v>938000</v>
      </c>
    </row>
    <row r="12" spans="1:8" x14ac:dyDescent="0.25">
      <c r="A12" s="15" t="s">
        <v>11</v>
      </c>
      <c r="B12" s="16"/>
      <c r="C12" s="16"/>
      <c r="D12" s="16"/>
      <c r="E12" s="16"/>
      <c r="F12" s="16"/>
      <c r="G12" s="16"/>
      <c r="H12" s="17"/>
    </row>
    <row r="13" spans="1:8" x14ac:dyDescent="0.25">
      <c r="A13" s="18">
        <v>45555</v>
      </c>
      <c r="B13" s="3">
        <v>1000</v>
      </c>
      <c r="C13" s="3">
        <f>B13*C2</f>
        <v>4450</v>
      </c>
      <c r="D13" s="3">
        <v>76000</v>
      </c>
      <c r="E13" s="3">
        <f>D13*E2</f>
        <v>285000</v>
      </c>
      <c r="F13" s="3">
        <v>100</v>
      </c>
      <c r="G13" s="3">
        <f>F13*G2</f>
        <v>200</v>
      </c>
      <c r="H13" s="19">
        <f>SUM(C13,E13,G13)</f>
        <v>289650</v>
      </c>
    </row>
    <row r="14" spans="1:8" x14ac:dyDescent="0.25">
      <c r="A14" s="18"/>
      <c r="B14" s="3"/>
      <c r="C14" s="3"/>
      <c r="D14" s="23"/>
      <c r="E14" s="3"/>
      <c r="F14" s="3"/>
      <c r="G14" s="3"/>
      <c r="H14" s="19"/>
    </row>
    <row r="15" spans="1:8" x14ac:dyDescent="0.25">
      <c r="A15" s="18"/>
      <c r="B15" s="3"/>
      <c r="C15" s="3"/>
      <c r="D15" s="3"/>
      <c r="E15" s="3"/>
      <c r="F15" s="3"/>
      <c r="G15" s="3"/>
      <c r="H15" s="19"/>
    </row>
    <row r="16" spans="1:8" x14ac:dyDescent="0.25">
      <c r="A16" s="18"/>
      <c r="B16" s="3"/>
      <c r="C16" s="3"/>
      <c r="D16" s="3"/>
      <c r="E16" s="3"/>
      <c r="F16" s="3"/>
      <c r="G16" s="3"/>
      <c r="H16" s="19"/>
    </row>
    <row r="17" spans="1:8" x14ac:dyDescent="0.25">
      <c r="A17" s="18"/>
      <c r="B17" s="3"/>
      <c r="C17" s="3"/>
      <c r="D17" s="3"/>
      <c r="E17" s="3"/>
      <c r="F17" s="3"/>
      <c r="G17" s="3"/>
      <c r="H17" s="19"/>
    </row>
    <row r="18" spans="1:8" ht="15.75" thickBot="1" x14ac:dyDescent="0.3">
      <c r="A18" s="20" t="s">
        <v>12</v>
      </c>
      <c r="B18" s="21">
        <f>SUM(B13:B17)</f>
        <v>1000</v>
      </c>
      <c r="C18" s="21">
        <f t="shared" ref="C18:G18" si="2">SUM(C13:C17)</f>
        <v>4450</v>
      </c>
      <c r="D18" s="21">
        <f t="shared" si="2"/>
        <v>76000</v>
      </c>
      <c r="E18" s="21">
        <f t="shared" si="2"/>
        <v>285000</v>
      </c>
      <c r="F18" s="21">
        <f t="shared" si="2"/>
        <v>100</v>
      </c>
      <c r="G18" s="21">
        <f t="shared" si="2"/>
        <v>200</v>
      </c>
      <c r="H18" s="22">
        <f>SUM(H13:H17)</f>
        <v>289650</v>
      </c>
    </row>
    <row r="19" spans="1:8" x14ac:dyDescent="0.25">
      <c r="A19" s="13" t="s">
        <v>13</v>
      </c>
      <c r="B19" s="14">
        <f>B4+B11-B18</f>
        <v>68800</v>
      </c>
      <c r="C19" s="14">
        <f t="shared" ref="C19:G19" si="3">C4+C11-C18</f>
        <v>306160</v>
      </c>
      <c r="D19" s="14">
        <f t="shared" si="3"/>
        <v>414800</v>
      </c>
      <c r="E19" s="14">
        <f t="shared" si="3"/>
        <v>1555500</v>
      </c>
      <c r="F19" s="14">
        <f t="shared" si="3"/>
        <v>200</v>
      </c>
      <c r="G19" s="14">
        <f t="shared" si="3"/>
        <v>400</v>
      </c>
      <c r="H19" s="14">
        <f>H4+H11-H18</f>
        <v>1862060</v>
      </c>
    </row>
  </sheetData>
  <mergeCells count="5">
    <mergeCell ref="A1:A3"/>
    <mergeCell ref="B1:B2"/>
    <mergeCell ref="D1:D2"/>
    <mergeCell ref="F1:F2"/>
    <mergeCell ref="H1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1" sqref="G21"/>
    </sheetView>
  </sheetViews>
  <sheetFormatPr defaultRowHeight="15" x14ac:dyDescent="0.25"/>
  <cols>
    <col min="1" max="1" width="19.85546875" bestFit="1" customWidth="1"/>
  </cols>
  <sheetData>
    <row r="1" spans="1:8" x14ac:dyDescent="0.25">
      <c r="A1" s="1" t="s">
        <v>0</v>
      </c>
      <c r="B1" s="8" t="s">
        <v>24</v>
      </c>
      <c r="C1" s="3" t="s">
        <v>2</v>
      </c>
      <c r="D1" s="8" t="s">
        <v>26</v>
      </c>
      <c r="E1" s="3" t="s">
        <v>2</v>
      </c>
      <c r="F1" s="8" t="s">
        <v>27</v>
      </c>
      <c r="G1" s="3" t="s">
        <v>2</v>
      </c>
      <c r="H1" s="1" t="s">
        <v>7</v>
      </c>
    </row>
    <row r="2" spans="1:8" x14ac:dyDescent="0.25">
      <c r="A2" s="1"/>
      <c r="B2" s="9"/>
      <c r="C2" s="3">
        <v>200</v>
      </c>
      <c r="D2" s="9"/>
      <c r="E2" s="3">
        <v>40</v>
      </c>
      <c r="F2" s="9"/>
      <c r="G2" s="3">
        <v>70</v>
      </c>
      <c r="H2" s="1"/>
    </row>
    <row r="3" spans="1:8" x14ac:dyDescent="0.25">
      <c r="A3" s="1"/>
      <c r="B3" s="3" t="s">
        <v>1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6</v>
      </c>
      <c r="H3" s="1"/>
    </row>
    <row r="4" spans="1:8" ht="15.75" thickBot="1" x14ac:dyDescent="0.3">
      <c r="A4" s="11" t="s">
        <v>8</v>
      </c>
      <c r="B4" s="12">
        <v>400</v>
      </c>
      <c r="C4" s="12">
        <f>B4*C2</f>
        <v>80000</v>
      </c>
      <c r="D4" s="12">
        <v>850</v>
      </c>
      <c r="E4" s="12">
        <f>D4*E2</f>
        <v>34000</v>
      </c>
      <c r="F4" s="12">
        <v>600</v>
      </c>
      <c r="G4" s="12">
        <f>F4*G2</f>
        <v>42000</v>
      </c>
      <c r="H4" s="12">
        <f>SUM(C4,E4,G4)</f>
        <v>156000</v>
      </c>
    </row>
    <row r="5" spans="1:8" x14ac:dyDescent="0.25">
      <c r="A5" s="15" t="s">
        <v>9</v>
      </c>
      <c r="B5" s="24"/>
      <c r="C5" s="16"/>
      <c r="D5" s="24"/>
      <c r="E5" s="16"/>
      <c r="F5" s="24"/>
      <c r="G5" s="16"/>
      <c r="H5" s="17"/>
    </row>
    <row r="6" spans="1:8" x14ac:dyDescent="0.25">
      <c r="A6" s="18">
        <v>45542</v>
      </c>
      <c r="B6" s="3">
        <v>600</v>
      </c>
      <c r="C6" s="3">
        <f>B6*C2</f>
        <v>120000</v>
      </c>
      <c r="D6" s="3"/>
      <c r="E6" s="3"/>
      <c r="F6" s="3"/>
      <c r="G6" s="3"/>
      <c r="H6" s="19">
        <f t="shared" ref="H5:H10" si="0">SUM(C6,E6,G6)</f>
        <v>120000</v>
      </c>
    </row>
    <row r="7" spans="1:8" x14ac:dyDescent="0.25">
      <c r="A7" s="25">
        <v>45544</v>
      </c>
      <c r="B7" s="3"/>
      <c r="C7" s="3"/>
      <c r="D7" s="3">
        <v>500</v>
      </c>
      <c r="E7" s="3">
        <f>D7*E2</f>
        <v>20000</v>
      </c>
      <c r="F7" s="3">
        <v>30</v>
      </c>
      <c r="G7" s="3">
        <f>F7*G2</f>
        <v>2100</v>
      </c>
      <c r="H7" s="19">
        <f t="shared" si="0"/>
        <v>22100</v>
      </c>
    </row>
    <row r="8" spans="1:8" x14ac:dyDescent="0.25">
      <c r="A8" s="18">
        <v>45546</v>
      </c>
      <c r="B8" s="3"/>
      <c r="C8" s="3"/>
      <c r="D8" s="3">
        <v>1350</v>
      </c>
      <c r="E8" s="3">
        <f>D8*E2</f>
        <v>54000</v>
      </c>
      <c r="F8" s="3"/>
      <c r="G8" s="3"/>
      <c r="H8" s="19">
        <f t="shared" si="0"/>
        <v>54000</v>
      </c>
    </row>
    <row r="9" spans="1:8" x14ac:dyDescent="0.25">
      <c r="A9" s="18"/>
      <c r="B9" s="3"/>
      <c r="C9" s="3"/>
      <c r="D9" s="3"/>
      <c r="E9" s="3"/>
      <c r="F9" s="3"/>
      <c r="G9" s="3"/>
      <c r="H9" s="19"/>
    </row>
    <row r="10" spans="1:8" x14ac:dyDescent="0.25">
      <c r="A10" s="18"/>
      <c r="B10" s="3"/>
      <c r="C10" s="3"/>
      <c r="D10" s="3"/>
      <c r="E10" s="3"/>
      <c r="F10" s="3"/>
      <c r="G10" s="3"/>
      <c r="H10" s="19"/>
    </row>
    <row r="11" spans="1:8" ht="15.75" thickBot="1" x14ac:dyDescent="0.3">
      <c r="A11" s="20" t="s">
        <v>10</v>
      </c>
      <c r="B11" s="21">
        <f>SUM(B6:B10)</f>
        <v>600</v>
      </c>
      <c r="C11" s="21">
        <f t="shared" ref="C11:G11" si="1">SUM(C6:C10)</f>
        <v>120000</v>
      </c>
      <c r="D11" s="21">
        <f t="shared" si="1"/>
        <v>1850</v>
      </c>
      <c r="E11" s="21">
        <f t="shared" si="1"/>
        <v>74000</v>
      </c>
      <c r="F11" s="21">
        <f t="shared" si="1"/>
        <v>30</v>
      </c>
      <c r="G11" s="21">
        <f t="shared" si="1"/>
        <v>2100</v>
      </c>
      <c r="H11" s="22">
        <f>SUM(H6:H8)</f>
        <v>196100</v>
      </c>
    </row>
    <row r="12" spans="1:8" x14ac:dyDescent="0.25">
      <c r="A12" s="15" t="s">
        <v>11</v>
      </c>
      <c r="B12" s="24"/>
      <c r="C12" s="16"/>
      <c r="D12" s="16"/>
      <c r="E12" s="16"/>
      <c r="F12" s="16"/>
      <c r="G12" s="16"/>
      <c r="H12" s="17"/>
    </row>
    <row r="13" spans="1:8" x14ac:dyDescent="0.25">
      <c r="A13" s="18">
        <v>45550</v>
      </c>
      <c r="B13" s="3">
        <v>800</v>
      </c>
      <c r="C13" s="3">
        <f>B13*C2</f>
        <v>160000</v>
      </c>
      <c r="D13" s="3">
        <v>1100</v>
      </c>
      <c r="E13" s="3">
        <f>D13*E2</f>
        <v>44000</v>
      </c>
      <c r="F13" s="3">
        <v>85</v>
      </c>
      <c r="G13" s="3">
        <f>F13*G2</f>
        <v>5950</v>
      </c>
      <c r="H13" s="19">
        <f>SUM(C13,E13,G13)</f>
        <v>209950</v>
      </c>
    </row>
    <row r="14" spans="1:8" x14ac:dyDescent="0.25">
      <c r="A14" s="18"/>
      <c r="B14" s="3"/>
      <c r="C14" s="3"/>
      <c r="D14" s="3"/>
      <c r="E14" s="3"/>
      <c r="F14" s="3"/>
      <c r="G14" s="3"/>
      <c r="H14" s="19"/>
    </row>
    <row r="15" spans="1:8" x14ac:dyDescent="0.25">
      <c r="A15" s="18"/>
      <c r="B15" s="3"/>
      <c r="C15" s="3"/>
      <c r="D15" s="3"/>
      <c r="E15" s="3"/>
      <c r="F15" s="3"/>
      <c r="G15" s="3"/>
      <c r="H15" s="19"/>
    </row>
    <row r="16" spans="1:8" x14ac:dyDescent="0.25">
      <c r="A16" s="18"/>
      <c r="B16" s="3"/>
      <c r="C16" s="3"/>
      <c r="D16" s="3"/>
      <c r="E16" s="3"/>
      <c r="F16" s="3"/>
      <c r="G16" s="3"/>
      <c r="H16" s="19"/>
    </row>
    <row r="17" spans="1:8" x14ac:dyDescent="0.25">
      <c r="A17" s="18"/>
      <c r="B17" s="3"/>
      <c r="C17" s="3"/>
      <c r="D17" s="3"/>
      <c r="E17" s="3"/>
      <c r="F17" s="3"/>
      <c r="G17" s="3"/>
      <c r="H17" s="19"/>
    </row>
    <row r="18" spans="1:8" ht="15.75" thickBot="1" x14ac:dyDescent="0.3">
      <c r="A18" s="20" t="s">
        <v>12</v>
      </c>
      <c r="B18" s="21">
        <f>SUM(B13:B17)</f>
        <v>800</v>
      </c>
      <c r="C18" s="21">
        <f t="shared" ref="C18:G18" si="2">SUM(C13:C17)</f>
        <v>160000</v>
      </c>
      <c r="D18" s="21">
        <f t="shared" si="2"/>
        <v>1100</v>
      </c>
      <c r="E18" s="21">
        <f t="shared" si="2"/>
        <v>44000</v>
      </c>
      <c r="F18" s="21">
        <f t="shared" si="2"/>
        <v>85</v>
      </c>
      <c r="G18" s="21">
        <f t="shared" si="2"/>
        <v>5950</v>
      </c>
      <c r="H18" s="22">
        <f>SUM(H13:H15)</f>
        <v>209950</v>
      </c>
    </row>
    <row r="19" spans="1:8" x14ac:dyDescent="0.25">
      <c r="A19" s="13" t="s">
        <v>13</v>
      </c>
      <c r="B19" s="14">
        <f>B4+B11-B18</f>
        <v>200</v>
      </c>
      <c r="C19" s="14">
        <f t="shared" ref="C19:G19" si="3">C4+C11-C18</f>
        <v>40000</v>
      </c>
      <c r="D19" s="14">
        <f t="shared" si="3"/>
        <v>1600</v>
      </c>
      <c r="E19" s="14">
        <f t="shared" si="3"/>
        <v>64000</v>
      </c>
      <c r="F19" s="14">
        <f t="shared" si="3"/>
        <v>545</v>
      </c>
      <c r="G19" s="14">
        <f t="shared" si="3"/>
        <v>38150</v>
      </c>
      <c r="H19" s="14">
        <f>H4+H11-H18</f>
        <v>142150</v>
      </c>
    </row>
  </sheetData>
  <mergeCells count="5">
    <mergeCell ref="A1:A3"/>
    <mergeCell ref="B1:B2"/>
    <mergeCell ref="D1:D2"/>
    <mergeCell ref="F1:F2"/>
    <mergeCell ref="H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H8" sqref="H8"/>
    </sheetView>
  </sheetViews>
  <sheetFormatPr defaultRowHeight="15" x14ac:dyDescent="0.25"/>
  <cols>
    <col min="1" max="1" width="19.85546875" bestFit="1" customWidth="1"/>
  </cols>
  <sheetData>
    <row r="1" spans="1:8" x14ac:dyDescent="0.25">
      <c r="A1" s="1" t="s">
        <v>0</v>
      </c>
      <c r="B1" s="8" t="s">
        <v>29</v>
      </c>
      <c r="C1" s="3" t="s">
        <v>2</v>
      </c>
      <c r="D1" s="8" t="s">
        <v>30</v>
      </c>
      <c r="E1" s="3" t="s">
        <v>2</v>
      </c>
      <c r="F1" s="8" t="s">
        <v>36</v>
      </c>
      <c r="G1" s="3" t="s">
        <v>2</v>
      </c>
      <c r="H1" s="1" t="s">
        <v>7</v>
      </c>
    </row>
    <row r="2" spans="1:8" x14ac:dyDescent="0.25">
      <c r="A2" s="1"/>
      <c r="B2" s="9"/>
      <c r="C2" s="3">
        <v>30</v>
      </c>
      <c r="D2" s="9"/>
      <c r="E2" s="3">
        <v>15</v>
      </c>
      <c r="F2" s="9"/>
      <c r="G2" s="3">
        <v>1</v>
      </c>
      <c r="H2" s="1"/>
    </row>
    <row r="3" spans="1:8" x14ac:dyDescent="0.25">
      <c r="A3" s="1"/>
      <c r="B3" s="3" t="s">
        <v>1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6</v>
      </c>
      <c r="H3" s="1"/>
    </row>
    <row r="4" spans="1:8" ht="15.75" thickBot="1" x14ac:dyDescent="0.3">
      <c r="A4" s="11" t="s">
        <v>8</v>
      </c>
      <c r="B4" s="12">
        <v>2000</v>
      </c>
      <c r="C4" s="12">
        <f>B4*C2</f>
        <v>60000</v>
      </c>
      <c r="D4" s="12">
        <v>30</v>
      </c>
      <c r="E4" s="12">
        <f>D4*E2</f>
        <v>450</v>
      </c>
      <c r="F4" s="12"/>
      <c r="G4" s="12"/>
      <c r="H4" s="12">
        <f>SUM(C4,E4,G4)</f>
        <v>60450</v>
      </c>
    </row>
    <row r="5" spans="1:8" x14ac:dyDescent="0.25">
      <c r="A5" s="15" t="s">
        <v>9</v>
      </c>
      <c r="B5" s="16"/>
      <c r="C5" s="16"/>
      <c r="D5" s="16"/>
      <c r="E5" s="16"/>
      <c r="F5" s="16"/>
      <c r="G5" s="16"/>
      <c r="H5" s="17"/>
    </row>
    <row r="6" spans="1:8" x14ac:dyDescent="0.25">
      <c r="A6" s="18">
        <v>45536</v>
      </c>
      <c r="B6" s="3">
        <v>40000</v>
      </c>
      <c r="C6" s="3">
        <f>B6*C2</f>
        <v>1200000</v>
      </c>
      <c r="D6" s="3"/>
      <c r="E6" s="3"/>
      <c r="F6" s="3"/>
      <c r="G6" s="3"/>
      <c r="H6" s="19">
        <f t="shared" ref="H5:H9" si="0">SUM(C6,E6,G6)</f>
        <v>1200000</v>
      </c>
    </row>
    <row r="7" spans="1:8" x14ac:dyDescent="0.25">
      <c r="A7" s="18">
        <v>45537</v>
      </c>
      <c r="B7" s="3"/>
      <c r="C7" s="3"/>
      <c r="D7" s="3"/>
      <c r="E7" s="3"/>
      <c r="F7" s="3">
        <v>50000</v>
      </c>
      <c r="G7" s="3">
        <f>F7*G2</f>
        <v>50000</v>
      </c>
      <c r="H7" s="19">
        <f t="shared" si="0"/>
        <v>50000</v>
      </c>
    </row>
    <row r="8" spans="1:8" x14ac:dyDescent="0.25">
      <c r="A8" s="18">
        <v>45560</v>
      </c>
      <c r="B8" s="3"/>
      <c r="C8" s="3"/>
      <c r="D8" s="3">
        <v>7000</v>
      </c>
      <c r="E8" s="3">
        <f>D8*E2</f>
        <v>105000</v>
      </c>
      <c r="F8" s="3"/>
      <c r="G8" s="3"/>
      <c r="H8" s="19">
        <f t="shared" si="0"/>
        <v>105000</v>
      </c>
    </row>
    <row r="9" spans="1:8" x14ac:dyDescent="0.25">
      <c r="A9" s="18">
        <v>45561</v>
      </c>
      <c r="B9" s="3"/>
      <c r="C9" s="3"/>
      <c r="D9" s="3">
        <v>13000</v>
      </c>
      <c r="E9" s="3">
        <f>D9*E2</f>
        <v>195000</v>
      </c>
      <c r="F9" s="3"/>
      <c r="G9" s="3"/>
      <c r="H9" s="19">
        <f t="shared" si="0"/>
        <v>195000</v>
      </c>
    </row>
    <row r="10" spans="1:8" x14ac:dyDescent="0.25">
      <c r="A10" s="18"/>
      <c r="B10" s="3"/>
      <c r="C10" s="3"/>
      <c r="D10" s="3"/>
      <c r="E10" s="3"/>
      <c r="F10" s="3"/>
      <c r="G10" s="3"/>
      <c r="H10" s="19"/>
    </row>
    <row r="11" spans="1:8" ht="15.75" thickBot="1" x14ac:dyDescent="0.3">
      <c r="A11" s="20" t="s">
        <v>10</v>
      </c>
      <c r="B11" s="21">
        <f>SUM(B6:B10)</f>
        <v>40000</v>
      </c>
      <c r="C11" s="21">
        <f t="shared" ref="C11:F11" si="1">SUM(C6:C10)</f>
        <v>1200000</v>
      </c>
      <c r="D11" s="21">
        <f t="shared" si="1"/>
        <v>20000</v>
      </c>
      <c r="E11" s="21">
        <f t="shared" si="1"/>
        <v>300000</v>
      </c>
      <c r="F11" s="21">
        <f t="shared" si="1"/>
        <v>50000</v>
      </c>
      <c r="G11" s="21">
        <f>SUM(G6:G10)</f>
        <v>50000</v>
      </c>
      <c r="H11" s="22">
        <f>SUM(H6:H9)</f>
        <v>1550000</v>
      </c>
    </row>
    <row r="12" spans="1:8" x14ac:dyDescent="0.25">
      <c r="A12" s="15" t="s">
        <v>11</v>
      </c>
      <c r="B12" s="16"/>
      <c r="C12" s="16"/>
      <c r="D12" s="16"/>
      <c r="E12" s="16"/>
      <c r="F12" s="16"/>
      <c r="G12" s="16"/>
      <c r="H12" s="17"/>
    </row>
    <row r="13" spans="1:8" x14ac:dyDescent="0.25">
      <c r="A13" s="25">
        <v>45537</v>
      </c>
      <c r="B13" s="3">
        <v>30000</v>
      </c>
      <c r="C13" s="3">
        <f>B13*C2</f>
        <v>900000</v>
      </c>
      <c r="D13" s="3"/>
      <c r="E13" s="3"/>
      <c r="F13" s="3"/>
      <c r="G13" s="3"/>
      <c r="H13" s="19">
        <f>SUM(C13,E13,G13)</f>
        <v>900000</v>
      </c>
    </row>
    <row r="14" spans="1:8" x14ac:dyDescent="0.25">
      <c r="A14" s="18">
        <v>45548</v>
      </c>
      <c r="B14" s="3">
        <v>2000</v>
      </c>
      <c r="C14" s="3">
        <f>B14*C2</f>
        <v>60000</v>
      </c>
      <c r="D14" s="23"/>
      <c r="E14" s="3"/>
      <c r="F14" s="3"/>
      <c r="G14" s="3"/>
      <c r="H14" s="19">
        <f t="shared" ref="H14:H16" si="2">SUM(C14,E14,G14)</f>
        <v>60000</v>
      </c>
    </row>
    <row r="15" spans="1:8" x14ac:dyDescent="0.25">
      <c r="A15" s="18">
        <v>45563</v>
      </c>
      <c r="B15" s="3"/>
      <c r="C15" s="3"/>
      <c r="D15" s="3">
        <v>4000</v>
      </c>
      <c r="E15" s="3">
        <f>D15*E2</f>
        <v>60000</v>
      </c>
      <c r="F15" s="3"/>
      <c r="G15" s="3"/>
      <c r="H15" s="19">
        <f t="shared" si="2"/>
        <v>60000</v>
      </c>
    </row>
    <row r="16" spans="1:8" x14ac:dyDescent="0.25">
      <c r="A16" s="18">
        <v>45565</v>
      </c>
      <c r="B16" s="3"/>
      <c r="C16" s="3"/>
      <c r="D16" s="3">
        <v>7000</v>
      </c>
      <c r="E16" s="3">
        <f>D16*E2</f>
        <v>105000</v>
      </c>
      <c r="F16" s="3"/>
      <c r="G16" s="3"/>
      <c r="H16" s="19">
        <f t="shared" si="2"/>
        <v>105000</v>
      </c>
    </row>
    <row r="17" spans="1:8" x14ac:dyDescent="0.25">
      <c r="A17" s="18"/>
      <c r="B17" s="3"/>
      <c r="C17" s="3"/>
      <c r="D17" s="3"/>
      <c r="E17" s="3"/>
      <c r="F17" s="3"/>
      <c r="G17" s="3"/>
      <c r="H17" s="19"/>
    </row>
    <row r="18" spans="1:8" ht="15.75" thickBot="1" x14ac:dyDescent="0.3">
      <c r="A18" s="20" t="s">
        <v>12</v>
      </c>
      <c r="B18" s="21">
        <f>SUM(B13:B17)</f>
        <v>32000</v>
      </c>
      <c r="C18" s="21">
        <f t="shared" ref="C18:G18" si="3">SUM(C13:C17)</f>
        <v>960000</v>
      </c>
      <c r="D18" s="21">
        <f t="shared" si="3"/>
        <v>11000</v>
      </c>
      <c r="E18" s="21">
        <f t="shared" si="3"/>
        <v>165000</v>
      </c>
      <c r="F18" s="21"/>
      <c r="G18" s="21"/>
      <c r="H18" s="22">
        <f>SUM(H13:H16)</f>
        <v>1125000</v>
      </c>
    </row>
    <row r="19" spans="1:8" x14ac:dyDescent="0.25">
      <c r="A19" s="13" t="s">
        <v>13</v>
      </c>
      <c r="B19" s="14">
        <f>B4+B11-B18</f>
        <v>10000</v>
      </c>
      <c r="C19" s="14">
        <f t="shared" ref="C19:G19" si="4">C4+C11-C18</f>
        <v>300000</v>
      </c>
      <c r="D19" s="14">
        <f t="shared" si="4"/>
        <v>9030</v>
      </c>
      <c r="E19" s="14">
        <f t="shared" si="4"/>
        <v>135450</v>
      </c>
      <c r="F19" s="14">
        <f t="shared" si="4"/>
        <v>50000</v>
      </c>
      <c r="G19" s="14">
        <f t="shared" si="4"/>
        <v>50000</v>
      </c>
      <c r="H19" s="14">
        <f>H4+H11-H18</f>
        <v>485450</v>
      </c>
    </row>
  </sheetData>
  <mergeCells count="5">
    <mergeCell ref="A1:A3"/>
    <mergeCell ref="B1:B2"/>
    <mergeCell ref="D1:D2"/>
    <mergeCell ref="F1:F2"/>
    <mergeCell ref="H1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9" sqref="F9"/>
    </sheetView>
  </sheetViews>
  <sheetFormatPr defaultRowHeight="15" x14ac:dyDescent="0.25"/>
  <cols>
    <col min="2" max="2" width="17.7109375" customWidth="1"/>
  </cols>
  <sheetData>
    <row r="1" spans="1:7" ht="30" x14ac:dyDescent="0.25">
      <c r="A1" s="3" t="s">
        <v>31</v>
      </c>
      <c r="B1" s="7" t="s">
        <v>32</v>
      </c>
      <c r="C1" s="3">
        <v>203</v>
      </c>
      <c r="D1" s="3">
        <v>208</v>
      </c>
      <c r="E1" s="3" t="s">
        <v>33</v>
      </c>
      <c r="F1" s="3">
        <v>271</v>
      </c>
      <c r="G1" s="3" t="s">
        <v>33</v>
      </c>
    </row>
    <row r="2" spans="1:7" x14ac:dyDescent="0.25">
      <c r="A2" s="3"/>
      <c r="B2" s="4" t="s">
        <v>8</v>
      </c>
      <c r="C2" s="3">
        <f>Паливо!H4</f>
        <v>1213710</v>
      </c>
      <c r="D2" s="3">
        <f>Добриво!H4</f>
        <v>156000</v>
      </c>
      <c r="E2" s="3">
        <f>SUM(C2:D2)</f>
        <v>1369710</v>
      </c>
      <c r="F2" s="3">
        <f>'Готова продукція'!H4</f>
        <v>60450</v>
      </c>
      <c r="G2" s="3">
        <f>SUM(E2:F2)</f>
        <v>1430160</v>
      </c>
    </row>
    <row r="3" spans="1:7" x14ac:dyDescent="0.25">
      <c r="A3" s="3"/>
      <c r="B3" s="3" t="s">
        <v>34</v>
      </c>
      <c r="C3" s="3"/>
      <c r="D3" s="3"/>
      <c r="E3" s="3"/>
      <c r="F3" s="3"/>
      <c r="G3" s="3"/>
    </row>
    <row r="4" spans="1:7" x14ac:dyDescent="0.25">
      <c r="A4" s="3"/>
      <c r="B4" s="26">
        <v>45537</v>
      </c>
      <c r="C4" s="3">
        <f>Паливо!H6</f>
        <v>340500</v>
      </c>
      <c r="D4" s="3">
        <f>Добриво!H6</f>
        <v>120000</v>
      </c>
      <c r="E4" s="3">
        <f t="shared" ref="E3:E6" si="0">SUM(C4:D4)</f>
        <v>460500</v>
      </c>
      <c r="F4" s="3">
        <f>'Готова продукція'!H6</f>
        <v>1200000</v>
      </c>
      <c r="G4" s="3">
        <f t="shared" ref="G3:G7" si="1">SUM(E4:F4)</f>
        <v>1660500</v>
      </c>
    </row>
    <row r="5" spans="1:7" x14ac:dyDescent="0.25">
      <c r="A5" s="3"/>
      <c r="B5" s="26">
        <v>45542</v>
      </c>
      <c r="C5" s="3">
        <f>Паливо!H7</f>
        <v>222500</v>
      </c>
      <c r="D5" s="3">
        <f>Добриво!H7</f>
        <v>22100</v>
      </c>
      <c r="E5" s="3">
        <f t="shared" si="0"/>
        <v>244600</v>
      </c>
      <c r="F5" s="3">
        <f>'Готова продукція'!H7</f>
        <v>50000</v>
      </c>
      <c r="G5" s="3">
        <f t="shared" si="1"/>
        <v>294600</v>
      </c>
    </row>
    <row r="6" spans="1:7" x14ac:dyDescent="0.25">
      <c r="A6" s="3"/>
      <c r="B6" s="26">
        <v>45544</v>
      </c>
      <c r="C6" s="3">
        <f>Паливо!H8</f>
        <v>375000</v>
      </c>
      <c r="D6" s="3">
        <f>Добриво!H8</f>
        <v>54000</v>
      </c>
      <c r="E6" s="3">
        <f t="shared" si="0"/>
        <v>429000</v>
      </c>
      <c r="F6" s="3">
        <f>'Готова продукція'!H8</f>
        <v>105000</v>
      </c>
      <c r="G6" s="3">
        <f t="shared" si="1"/>
        <v>534000</v>
      </c>
    </row>
    <row r="7" spans="1:7" x14ac:dyDescent="0.25">
      <c r="A7" s="3"/>
      <c r="B7" s="26">
        <v>45561</v>
      </c>
      <c r="C7" s="3"/>
      <c r="D7" s="3"/>
      <c r="E7" s="3"/>
      <c r="F7" s="3">
        <f>'Готова продукція'!H9</f>
        <v>195000</v>
      </c>
      <c r="G7" s="3">
        <f t="shared" si="1"/>
        <v>195000</v>
      </c>
    </row>
    <row r="8" spans="1:7" x14ac:dyDescent="0.25">
      <c r="A8" s="3"/>
      <c r="C8" s="3"/>
      <c r="D8" s="3"/>
      <c r="E8" s="3"/>
      <c r="F8" s="3"/>
      <c r="G8" s="3"/>
    </row>
    <row r="9" spans="1:7" x14ac:dyDescent="0.25">
      <c r="A9" s="3"/>
      <c r="B9" s="3" t="s">
        <v>12</v>
      </c>
      <c r="C9" s="3">
        <f>Паливо!H11</f>
        <v>938000</v>
      </c>
      <c r="D9" s="3">
        <f>Добриво!H11</f>
        <v>196100</v>
      </c>
      <c r="E9" s="3">
        <f t="shared" ref="D9:F9" si="2">SUM(E4:E8)</f>
        <v>1134100</v>
      </c>
      <c r="F9" s="3">
        <f>'Готова продукція'!H11</f>
        <v>1550000</v>
      </c>
      <c r="G9" s="3">
        <f>SUM(G4:G7)</f>
        <v>2684100</v>
      </c>
    </row>
    <row r="10" spans="1:7" x14ac:dyDescent="0.25">
      <c r="A10" s="3"/>
      <c r="B10" s="3" t="s">
        <v>35</v>
      </c>
      <c r="C10" s="3"/>
      <c r="D10" s="3"/>
      <c r="E10" s="3"/>
      <c r="F10" s="3"/>
      <c r="G10" s="3"/>
    </row>
    <row r="11" spans="1:7" x14ac:dyDescent="0.25">
      <c r="A11" s="3"/>
      <c r="B11" s="26">
        <v>45555</v>
      </c>
      <c r="C11" s="3">
        <f>Паливо!H13</f>
        <v>289650</v>
      </c>
      <c r="D11" s="3">
        <f>Добриво!H13</f>
        <v>209950</v>
      </c>
      <c r="E11" s="3">
        <f>SUM(C11:D11)</f>
        <v>499600</v>
      </c>
      <c r="F11" s="3">
        <f>'Готова продукція'!H13</f>
        <v>900000</v>
      </c>
      <c r="G11" s="3">
        <f>SUM(E11:F11)</f>
        <v>1399600</v>
      </c>
    </row>
    <row r="12" spans="1:7" x14ac:dyDescent="0.25">
      <c r="A12" s="3"/>
      <c r="B12" s="10">
        <v>45548</v>
      </c>
      <c r="C12" s="3"/>
      <c r="D12" s="3"/>
      <c r="E12" s="3"/>
      <c r="F12" s="3">
        <f>'Готова продукція'!H14</f>
        <v>60000</v>
      </c>
      <c r="G12" s="3">
        <f t="shared" ref="G12:G14" si="3">SUM(E12:F12)</f>
        <v>60000</v>
      </c>
    </row>
    <row r="13" spans="1:7" x14ac:dyDescent="0.25">
      <c r="A13" s="3"/>
      <c r="B13" s="10">
        <v>45563</v>
      </c>
      <c r="C13" s="3"/>
      <c r="D13" s="3"/>
      <c r="E13" s="3"/>
      <c r="F13" s="3">
        <f>'Готова продукція'!H15</f>
        <v>60000</v>
      </c>
      <c r="G13" s="3">
        <f t="shared" si="3"/>
        <v>60000</v>
      </c>
    </row>
    <row r="14" spans="1:7" x14ac:dyDescent="0.25">
      <c r="A14" s="3"/>
      <c r="B14" s="10">
        <v>45565</v>
      </c>
      <c r="C14" s="3"/>
      <c r="D14" s="3"/>
      <c r="E14" s="3"/>
      <c r="F14" s="3">
        <f>'Готова продукція'!H16</f>
        <v>105000</v>
      </c>
      <c r="G14" s="3">
        <f t="shared" si="3"/>
        <v>105000</v>
      </c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 t="s">
        <v>12</v>
      </c>
      <c r="C16" s="3">
        <f>Паливо!H18</f>
        <v>289650</v>
      </c>
      <c r="D16" s="3">
        <f>Добриво!H18</f>
        <v>209950</v>
      </c>
      <c r="E16" s="3">
        <f t="shared" ref="D16:F16" si="4">SUM(E11:E15)</f>
        <v>499600</v>
      </c>
      <c r="F16" s="3">
        <f>'Готова продукція'!H18</f>
        <v>1125000</v>
      </c>
      <c r="G16" s="3">
        <f>SUM(G11:G14)</f>
        <v>1624600</v>
      </c>
    </row>
    <row r="17" spans="1:7" x14ac:dyDescent="0.25">
      <c r="A17" s="3"/>
      <c r="B17" s="4" t="s">
        <v>13</v>
      </c>
      <c r="C17" s="3">
        <f>Паливо!H19</f>
        <v>1862060</v>
      </c>
      <c r="D17" s="3">
        <f>Добриво!H19</f>
        <v>142150</v>
      </c>
      <c r="E17" s="3">
        <f>E2+E9-E16</f>
        <v>2004210</v>
      </c>
      <c r="F17" s="3">
        <f>'Готова продукція'!H19</f>
        <v>485450</v>
      </c>
      <c r="G17" s="3">
        <f>G2+G9-G16</f>
        <v>2489660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defaultRowHeight="15" x14ac:dyDescent="0.25"/>
  <cols>
    <col min="1" max="1" width="17.28515625" bestFit="1" customWidth="1"/>
    <col min="2" max="2" width="16" bestFit="1" customWidth="1"/>
    <col min="3" max="3" width="13.140625" customWidth="1"/>
  </cols>
  <sheetData>
    <row r="1" spans="1:4" ht="45" x14ac:dyDescent="0.25">
      <c r="A1" s="5" t="s">
        <v>14</v>
      </c>
      <c r="B1" s="5" t="s">
        <v>15</v>
      </c>
      <c r="C1" s="6" t="s">
        <v>16</v>
      </c>
      <c r="D1" s="5" t="s">
        <v>1</v>
      </c>
    </row>
    <row r="2" spans="1:4" x14ac:dyDescent="0.25">
      <c r="A2" s="2" t="s">
        <v>17</v>
      </c>
      <c r="B2" s="2"/>
      <c r="C2" s="2"/>
      <c r="D2" s="2"/>
    </row>
    <row r="3" spans="1:4" x14ac:dyDescent="0.25">
      <c r="A3" s="3" t="s">
        <v>18</v>
      </c>
      <c r="B3" s="3" t="s">
        <v>21</v>
      </c>
      <c r="C3" s="3">
        <v>4.45</v>
      </c>
      <c r="D3" s="3">
        <v>19800</v>
      </c>
    </row>
    <row r="4" spans="1:4" x14ac:dyDescent="0.25">
      <c r="A4" s="3" t="s">
        <v>19</v>
      </c>
      <c r="B4" s="3" t="s">
        <v>21</v>
      </c>
      <c r="C4" s="3">
        <v>3.75</v>
      </c>
      <c r="D4" s="3">
        <v>300000</v>
      </c>
    </row>
    <row r="5" spans="1:4" x14ac:dyDescent="0.25">
      <c r="A5" s="3" t="s">
        <v>20</v>
      </c>
      <c r="B5" s="3" t="s">
        <v>22</v>
      </c>
      <c r="C5" s="3">
        <v>2</v>
      </c>
      <c r="D5" s="3">
        <v>300</v>
      </c>
    </row>
    <row r="6" spans="1:4" x14ac:dyDescent="0.25">
      <c r="A6" s="2" t="s">
        <v>23</v>
      </c>
      <c r="B6" s="2"/>
      <c r="C6" s="2"/>
      <c r="D6" s="2"/>
    </row>
    <row r="7" spans="1:4" x14ac:dyDescent="0.25">
      <c r="A7" s="3" t="s">
        <v>24</v>
      </c>
      <c r="B7" s="3" t="s">
        <v>25</v>
      </c>
      <c r="C7" s="3">
        <v>200</v>
      </c>
      <c r="D7" s="3">
        <v>400</v>
      </c>
    </row>
    <row r="8" spans="1:4" x14ac:dyDescent="0.25">
      <c r="A8" s="3" t="s">
        <v>26</v>
      </c>
      <c r="B8" s="3" t="s">
        <v>25</v>
      </c>
      <c r="C8" s="3">
        <v>40</v>
      </c>
      <c r="D8" s="3">
        <v>850</v>
      </c>
    </row>
    <row r="9" spans="1:4" x14ac:dyDescent="0.25">
      <c r="A9" s="3" t="s">
        <v>27</v>
      </c>
      <c r="B9" s="3" t="s">
        <v>25</v>
      </c>
      <c r="C9" s="3">
        <v>70</v>
      </c>
      <c r="D9" s="3">
        <v>600</v>
      </c>
    </row>
    <row r="10" spans="1:4" x14ac:dyDescent="0.25">
      <c r="A10" s="2" t="s">
        <v>28</v>
      </c>
      <c r="B10" s="2"/>
      <c r="C10" s="2"/>
      <c r="D10" s="2"/>
    </row>
    <row r="11" spans="1:4" x14ac:dyDescent="0.25">
      <c r="A11" s="3" t="s">
        <v>29</v>
      </c>
      <c r="B11" s="3" t="s">
        <v>25</v>
      </c>
      <c r="C11" s="3">
        <v>30</v>
      </c>
      <c r="D11" s="3">
        <v>2000</v>
      </c>
    </row>
    <row r="12" spans="1:4" x14ac:dyDescent="0.25">
      <c r="A12" s="3" t="s">
        <v>30</v>
      </c>
      <c r="B12" s="3" t="s">
        <v>25</v>
      </c>
      <c r="C12" s="3">
        <v>15</v>
      </c>
      <c r="D12" s="3">
        <v>30</v>
      </c>
    </row>
  </sheetData>
  <mergeCells count="3">
    <mergeCell ref="A2:D2"/>
    <mergeCell ref="A6:D6"/>
    <mergeCell ref="A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Паливо</vt:lpstr>
      <vt:lpstr>Добриво</vt:lpstr>
      <vt:lpstr>Готова продукція</vt:lpstr>
      <vt:lpstr>Лист2</vt:lpstr>
      <vt:lpstr>Лист3</vt:lpstr>
      <vt:lpstr>Лист4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Воскобойник</dc:creator>
  <cp:lastModifiedBy>Воскобойник </cp:lastModifiedBy>
  <dcterms:created xsi:type="dcterms:W3CDTF">2024-10-11T07:18:35Z</dcterms:created>
  <dcterms:modified xsi:type="dcterms:W3CDTF">2024-10-11T09:54:40Z</dcterms:modified>
</cp:coreProperties>
</file>