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 analytics temba\2019\Session 4\Session 4A\"/>
    </mc:Choice>
  </mc:AlternateContent>
  <bookViews>
    <workbookView xWindow="240" yWindow="12" windowWidth="13260" windowHeight="6720" activeTab="7"/>
  </bookViews>
  <sheets>
    <sheet name="Model Estimation Data" sheetId="12" r:id="rId1"/>
    <sheet name="Holdout Data" sheetId="13" r:id="rId2"/>
    <sheet name="Logit Model-Est" sheetId="6" r:id="rId3"/>
    <sheet name="Score and Prob-Est. Samp" sheetId="1" r:id="rId4"/>
    <sheet name="Changes In Prob Example" sheetId="8" r:id="rId5"/>
    <sheet name="Score and Prob-Holdout Sample" sheetId="2" r:id="rId6"/>
    <sheet name="Expected vs. Actual-Holdout" sheetId="7" r:id="rId7"/>
    <sheet name="Actual Profit Analysis" sheetId="14" r:id="rId8"/>
  </sheets>
  <externalReferences>
    <externalReference r:id="rId9"/>
  </externalReferences>
  <definedNames>
    <definedName name="BuildDate" hidden="1">2931</definedName>
    <definedName name="BuildNo" hidden="1">52</definedName>
    <definedName name="Vers" hidden="1">" 3.2.2.E"</definedName>
    <definedName name="VersionMajor" hidden="1">3</definedName>
    <definedName name="VersionMinor" hidden="1">2</definedName>
    <definedName name="VersionPatch" hidden="1">2</definedName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62913"/>
</workbook>
</file>

<file path=xl/calcChain.xml><?xml version="1.0" encoding="utf-8"?>
<calcChain xmlns="http://schemas.openxmlformats.org/spreadsheetml/2006/main">
  <c r="K7" i="14" l="1"/>
  <c r="B3" i="14"/>
  <c r="I38" i="14" l="1"/>
  <c r="I62" i="14"/>
  <c r="I111" i="14"/>
  <c r="I124" i="14"/>
  <c r="I156" i="14"/>
  <c r="I201" i="14"/>
  <c r="I30" i="14"/>
  <c r="I39" i="14"/>
  <c r="I88" i="14"/>
  <c r="I101" i="14"/>
  <c r="I112" i="14"/>
  <c r="I204" i="14"/>
  <c r="I229" i="14"/>
  <c r="I13" i="14"/>
  <c r="I42" i="14"/>
  <c r="I65" i="14"/>
  <c r="I89" i="14"/>
  <c r="I102" i="14"/>
  <c r="I115" i="14"/>
  <c r="I126" i="14"/>
  <c r="I161" i="14"/>
  <c r="I183" i="14"/>
  <c r="I208" i="14"/>
  <c r="I236" i="14"/>
  <c r="I51" i="14"/>
  <c r="I138" i="14"/>
  <c r="I177" i="14"/>
  <c r="I79" i="14"/>
  <c r="I92" i="14"/>
  <c r="I144" i="14"/>
  <c r="I243" i="14"/>
  <c r="I24" i="14"/>
  <c r="I69" i="14"/>
  <c r="I106" i="14"/>
  <c r="I129" i="14"/>
  <c r="I167" i="14"/>
  <c r="I25" i="14"/>
  <c r="I57" i="14"/>
  <c r="I70" i="14"/>
  <c r="I83" i="14"/>
  <c r="I94" i="14"/>
  <c r="I306" i="14"/>
  <c r="I302" i="14"/>
  <c r="I298" i="14"/>
  <c r="I294" i="14"/>
  <c r="I290" i="14"/>
  <c r="I286" i="14"/>
  <c r="I282" i="14"/>
  <c r="I278" i="14"/>
  <c r="I274" i="14"/>
  <c r="I270" i="14"/>
  <c r="I266" i="14"/>
  <c r="I262" i="14"/>
  <c r="I258" i="14"/>
  <c r="I254" i="14"/>
  <c r="I250" i="14"/>
  <c r="I246" i="14"/>
  <c r="I242" i="14"/>
  <c r="I238" i="14"/>
  <c r="I234" i="14"/>
  <c r="I230" i="14"/>
  <c r="I226" i="14"/>
  <c r="I222" i="14"/>
  <c r="I218" i="14"/>
  <c r="I214" i="14"/>
  <c r="I210" i="14"/>
  <c r="I206" i="14"/>
  <c r="I202" i="14"/>
  <c r="I198" i="14"/>
  <c r="I194" i="14"/>
  <c r="I190" i="14"/>
  <c r="I186" i="14"/>
  <c r="I182" i="14"/>
  <c r="I178" i="14"/>
  <c r="I174" i="14"/>
  <c r="I170" i="14"/>
  <c r="I166" i="14"/>
  <c r="I162" i="14"/>
  <c r="I158" i="14"/>
  <c r="I7" i="14"/>
  <c r="I305" i="14"/>
  <c r="I301" i="14"/>
  <c r="I297" i="14"/>
  <c r="I293" i="14"/>
  <c r="I289" i="14"/>
  <c r="I285" i="14"/>
  <c r="I281" i="14"/>
  <c r="I277" i="14"/>
  <c r="I273" i="14"/>
  <c r="I304" i="14"/>
  <c r="I296" i="14"/>
  <c r="I288" i="14"/>
  <c r="I280" i="14"/>
  <c r="I272" i="14"/>
  <c r="I265" i="14"/>
  <c r="I247" i="14"/>
  <c r="I240" i="14"/>
  <c r="I233" i="14"/>
  <c r="I259" i="14"/>
  <c r="I252" i="14"/>
  <c r="I245" i="14"/>
  <c r="I227" i="14"/>
  <c r="I220" i="14"/>
  <c r="I213" i="14"/>
  <c r="I195" i="14"/>
  <c r="I188" i="14"/>
  <c r="I151" i="14"/>
  <c r="I142" i="14"/>
  <c r="I137" i="14"/>
  <c r="I128" i="14"/>
  <c r="I119" i="14"/>
  <c r="I110" i="14"/>
  <c r="I105" i="14"/>
  <c r="I96" i="14"/>
  <c r="I87" i="14"/>
  <c r="I78" i="14"/>
  <c r="I73" i="14"/>
  <c r="I64" i="14"/>
  <c r="I55" i="14"/>
  <c r="I46" i="14"/>
  <c r="I41" i="14"/>
  <c r="I32" i="14"/>
  <c r="I23" i="14"/>
  <c r="I14" i="14"/>
  <c r="I9" i="14"/>
  <c r="I303" i="14"/>
  <c r="I295" i="14"/>
  <c r="I287" i="14"/>
  <c r="I279" i="14"/>
  <c r="I271" i="14"/>
  <c r="I264" i="14"/>
  <c r="I257" i="14"/>
  <c r="I239" i="14"/>
  <c r="I232" i="14"/>
  <c r="I225" i="14"/>
  <c r="I207" i="14"/>
  <c r="I200" i="14"/>
  <c r="I193" i="14"/>
  <c r="I181" i="14"/>
  <c r="I176" i="14"/>
  <c r="I171" i="14"/>
  <c r="I165" i="14"/>
  <c r="I160" i="14"/>
  <c r="I155" i="14"/>
  <c r="I146" i="14"/>
  <c r="I141" i="14"/>
  <c r="I132" i="14"/>
  <c r="I123" i="14"/>
  <c r="I109" i="14"/>
  <c r="I100" i="14"/>
  <c r="I91" i="14"/>
  <c r="I82" i="14"/>
  <c r="I77" i="14"/>
  <c r="I68" i="14"/>
  <c r="I59" i="14"/>
  <c r="I50" i="14"/>
  <c r="I45" i="14"/>
  <c r="I114" i="14"/>
  <c r="I269" i="14"/>
  <c r="I251" i="14"/>
  <c r="I244" i="14"/>
  <c r="I237" i="14"/>
  <c r="I219" i="14"/>
  <c r="I212" i="14"/>
  <c r="I205" i="14"/>
  <c r="I187" i="14"/>
  <c r="I150" i="14"/>
  <c r="I145" i="14"/>
  <c r="I136" i="14"/>
  <c r="I127" i="14"/>
  <c r="I118" i="14"/>
  <c r="I113" i="14"/>
  <c r="I104" i="14"/>
  <c r="I95" i="14"/>
  <c r="I86" i="14"/>
  <c r="I81" i="14"/>
  <c r="I72" i="14"/>
  <c r="I63" i="14"/>
  <c r="I54" i="14"/>
  <c r="I49" i="14"/>
  <c r="I40" i="14"/>
  <c r="I31" i="14"/>
  <c r="I22" i="14"/>
  <c r="I17" i="14"/>
  <c r="I8" i="14"/>
  <c r="I169" i="14"/>
  <c r="I149" i="14"/>
  <c r="I140" i="14"/>
  <c r="I117" i="14"/>
  <c r="I108" i="14"/>
  <c r="I99" i="14"/>
  <c r="I85" i="14"/>
  <c r="I76" i="14"/>
  <c r="I58" i="14"/>
  <c r="I35" i="14"/>
  <c r="I26" i="14"/>
  <c r="I12" i="14"/>
  <c r="I300" i="14"/>
  <c r="I292" i="14"/>
  <c r="I284" i="14"/>
  <c r="I276" i="14"/>
  <c r="I263" i="14"/>
  <c r="I256" i="14"/>
  <c r="I249" i="14"/>
  <c r="I231" i="14"/>
  <c r="I224" i="14"/>
  <c r="I217" i="14"/>
  <c r="I199" i="14"/>
  <c r="I192" i="14"/>
  <c r="I185" i="14"/>
  <c r="I180" i="14"/>
  <c r="I175" i="14"/>
  <c r="I164" i="14"/>
  <c r="I159" i="14"/>
  <c r="I154" i="14"/>
  <c r="I131" i="14"/>
  <c r="I122" i="14"/>
  <c r="I90" i="14"/>
  <c r="I67" i="14"/>
  <c r="I53" i="14"/>
  <c r="I44" i="14"/>
  <c r="I21" i="14"/>
  <c r="I299" i="14"/>
  <c r="I291" i="14"/>
  <c r="I283" i="14"/>
  <c r="I275" i="14"/>
  <c r="I255" i="14"/>
  <c r="I248" i="14"/>
  <c r="I241" i="14"/>
  <c r="I223" i="14"/>
  <c r="I216" i="14"/>
  <c r="I209" i="14"/>
  <c r="I191" i="14"/>
  <c r="I184" i="14"/>
  <c r="I179" i="14"/>
  <c r="I173" i="14"/>
  <c r="I168" i="14"/>
  <c r="I163" i="14"/>
  <c r="I157" i="14"/>
  <c r="I148" i="14"/>
  <c r="I139" i="14"/>
  <c r="I130" i="14"/>
  <c r="I125" i="14"/>
  <c r="I116" i="14"/>
  <c r="I107" i="14"/>
  <c r="I98" i="14"/>
  <c r="I93" i="14"/>
  <c r="I84" i="14"/>
  <c r="I75" i="14"/>
  <c r="I66" i="14"/>
  <c r="I61" i="14"/>
  <c r="I52" i="14"/>
  <c r="I43" i="14"/>
  <c r="I34" i="14"/>
  <c r="I29" i="14"/>
  <c r="I20" i="14"/>
  <c r="I11" i="14"/>
  <c r="I267" i="14"/>
  <c r="I260" i="14"/>
  <c r="I253" i="14"/>
  <c r="I235" i="14"/>
  <c r="I228" i="14"/>
  <c r="I221" i="14"/>
  <c r="I203" i="14"/>
  <c r="I196" i="14"/>
  <c r="I189" i="14"/>
  <c r="I152" i="14"/>
  <c r="I143" i="14"/>
  <c r="I134" i="14"/>
  <c r="I103" i="14"/>
  <c r="I211" i="14"/>
  <c r="I15" i="14"/>
  <c r="I33" i="14"/>
  <c r="I56" i="14"/>
  <c r="I80" i="14"/>
  <c r="I147" i="14"/>
  <c r="I215" i="14"/>
  <c r="I27" i="14"/>
  <c r="I36" i="14"/>
  <c r="I47" i="14"/>
  <c r="I60" i="14"/>
  <c r="I71" i="14"/>
  <c r="I120" i="14"/>
  <c r="I133" i="14"/>
  <c r="I172" i="14"/>
  <c r="I261" i="14"/>
  <c r="I16" i="14"/>
  <c r="I18" i="14"/>
  <c r="I10" i="14"/>
  <c r="I19" i="14"/>
  <c r="I28" i="14"/>
  <c r="I37" i="14"/>
  <c r="I48" i="14"/>
  <c r="I74" i="14"/>
  <c r="I97" i="14"/>
  <c r="I121" i="14"/>
  <c r="I135" i="14"/>
  <c r="I153" i="14"/>
  <c r="I197" i="14"/>
  <c r="I268" i="1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5" i="2"/>
  <c r="J7" i="14" l="1"/>
  <c r="C35" i="6"/>
  <c r="D35" i="6"/>
  <c r="C36" i="6" l="1"/>
  <c r="E203" i="12"/>
  <c r="D203" i="12"/>
  <c r="C203" i="12"/>
  <c r="B203" i="1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D4" i="8"/>
  <c r="J2" i="1"/>
  <c r="K2" i="1"/>
  <c r="J5" i="1"/>
  <c r="J6" i="1"/>
  <c r="J7" i="1"/>
  <c r="J8" i="1"/>
  <c r="J9" i="1"/>
  <c r="J10" i="1"/>
  <c r="J11" i="1"/>
  <c r="J12" i="1"/>
  <c r="K12" i="1" s="1"/>
  <c r="J13" i="1"/>
  <c r="J14" i="1"/>
  <c r="J15" i="1"/>
  <c r="J16" i="1"/>
  <c r="J17" i="1"/>
  <c r="J18" i="1"/>
  <c r="J19" i="1"/>
  <c r="J20" i="1"/>
  <c r="K20" i="1" s="1"/>
  <c r="J21" i="1"/>
  <c r="J22" i="1"/>
  <c r="J23" i="1"/>
  <c r="J24" i="1"/>
  <c r="J25" i="1"/>
  <c r="J26" i="1"/>
  <c r="J27" i="1"/>
  <c r="J28" i="1"/>
  <c r="K28" i="1" s="1"/>
  <c r="J29" i="1"/>
  <c r="J30" i="1"/>
  <c r="J31" i="1"/>
  <c r="J32" i="1"/>
  <c r="J33" i="1"/>
  <c r="J34" i="1"/>
  <c r="J35" i="1"/>
  <c r="J36" i="1"/>
  <c r="K36" i="1" s="1"/>
  <c r="J37" i="1"/>
  <c r="J38" i="1"/>
  <c r="J39" i="1"/>
  <c r="J40" i="1"/>
  <c r="J41" i="1"/>
  <c r="J42" i="1"/>
  <c r="J43" i="1"/>
  <c r="J44" i="1"/>
  <c r="K44" i="1" s="1"/>
  <c r="J45" i="1"/>
  <c r="J46" i="1"/>
  <c r="J47" i="1"/>
  <c r="J48" i="1"/>
  <c r="J49" i="1"/>
  <c r="J50" i="1"/>
  <c r="J51" i="1"/>
  <c r="J52" i="1"/>
  <c r="K52" i="1" s="1"/>
  <c r="J53" i="1"/>
  <c r="J54" i="1"/>
  <c r="J55" i="1"/>
  <c r="J56" i="1"/>
  <c r="J57" i="1"/>
  <c r="J58" i="1"/>
  <c r="J59" i="1"/>
  <c r="J60" i="1"/>
  <c r="K60" i="1" s="1"/>
  <c r="J61" i="1"/>
  <c r="J62" i="1"/>
  <c r="J63" i="1"/>
  <c r="J64" i="1"/>
  <c r="J65" i="1"/>
  <c r="J66" i="1"/>
  <c r="J67" i="1"/>
  <c r="J68" i="1"/>
  <c r="K68" i="1" s="1"/>
  <c r="J69" i="1"/>
  <c r="J70" i="1"/>
  <c r="J71" i="1"/>
  <c r="J72" i="1"/>
  <c r="J73" i="1"/>
  <c r="J74" i="1"/>
  <c r="J75" i="1"/>
  <c r="J76" i="1"/>
  <c r="K76" i="1" s="1"/>
  <c r="J77" i="1"/>
  <c r="J78" i="1"/>
  <c r="J79" i="1"/>
  <c r="J80" i="1"/>
  <c r="J81" i="1"/>
  <c r="J82" i="1"/>
  <c r="J83" i="1"/>
  <c r="J84" i="1"/>
  <c r="K84" i="1" s="1"/>
  <c r="J85" i="1"/>
  <c r="J86" i="1"/>
  <c r="J87" i="1"/>
  <c r="J88" i="1"/>
  <c r="J89" i="1"/>
  <c r="J90" i="1"/>
  <c r="J91" i="1"/>
  <c r="J92" i="1"/>
  <c r="K92" i="1" s="1"/>
  <c r="J93" i="1"/>
  <c r="J94" i="1"/>
  <c r="J95" i="1"/>
  <c r="J96" i="1"/>
  <c r="J97" i="1"/>
  <c r="J98" i="1"/>
  <c r="J99" i="1"/>
  <c r="J100" i="1"/>
  <c r="K100" i="1" s="1"/>
  <c r="J101" i="1"/>
  <c r="J102" i="1"/>
  <c r="J103" i="1"/>
  <c r="J104" i="1"/>
  <c r="J105" i="1"/>
  <c r="J106" i="1"/>
  <c r="J107" i="1"/>
  <c r="J108" i="1"/>
  <c r="K108" i="1" s="1"/>
  <c r="J109" i="1"/>
  <c r="J110" i="1"/>
  <c r="J111" i="1"/>
  <c r="J112" i="1"/>
  <c r="J113" i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 s="1"/>
  <c r="J125" i="1"/>
  <c r="J126" i="1"/>
  <c r="J127" i="1"/>
  <c r="J128" i="1"/>
  <c r="J129" i="1"/>
  <c r="J130" i="1"/>
  <c r="J131" i="1"/>
  <c r="J132" i="1"/>
  <c r="K132" i="1" s="1"/>
  <c r="J133" i="1"/>
  <c r="J134" i="1"/>
  <c r="J135" i="1"/>
  <c r="J136" i="1"/>
  <c r="J137" i="1"/>
  <c r="J138" i="1"/>
  <c r="J139" i="1"/>
  <c r="J140" i="1"/>
  <c r="K140" i="1" s="1"/>
  <c r="L140" i="1" s="1"/>
  <c r="J141" i="1"/>
  <c r="J142" i="1"/>
  <c r="J143" i="1"/>
  <c r="J144" i="1"/>
  <c r="J145" i="1"/>
  <c r="J146" i="1"/>
  <c r="J147" i="1"/>
  <c r="J148" i="1"/>
  <c r="K148" i="1" s="1"/>
  <c r="L148" i="1" s="1"/>
  <c r="J149" i="1"/>
  <c r="J150" i="1"/>
  <c r="J151" i="1"/>
  <c r="J152" i="1"/>
  <c r="J153" i="1"/>
  <c r="J154" i="1"/>
  <c r="J155" i="1"/>
  <c r="J156" i="1"/>
  <c r="K156" i="1" s="1"/>
  <c r="L156" i="1" s="1"/>
  <c r="J157" i="1"/>
  <c r="J158" i="1"/>
  <c r="J159" i="1"/>
  <c r="J160" i="1"/>
  <c r="J161" i="1"/>
  <c r="J162" i="1"/>
  <c r="J163" i="1"/>
  <c r="J164" i="1"/>
  <c r="K164" i="1" s="1"/>
  <c r="L164" i="1" s="1"/>
  <c r="J165" i="1"/>
  <c r="J166" i="1"/>
  <c r="J167" i="1"/>
  <c r="J168" i="1"/>
  <c r="J169" i="1"/>
  <c r="J170" i="1"/>
  <c r="J171" i="1"/>
  <c r="J172" i="1"/>
  <c r="K172" i="1" s="1"/>
  <c r="L172" i="1" s="1"/>
  <c r="J173" i="1"/>
  <c r="J174" i="1"/>
  <c r="J175" i="1"/>
  <c r="J176" i="1"/>
  <c r="J177" i="1"/>
  <c r="J178" i="1"/>
  <c r="J179" i="1"/>
  <c r="J180" i="1"/>
  <c r="K180" i="1" s="1"/>
  <c r="L180" i="1" s="1"/>
  <c r="J181" i="1"/>
  <c r="J182" i="1"/>
  <c r="J183" i="1"/>
  <c r="J184" i="1"/>
  <c r="J185" i="1"/>
  <c r="J186" i="1"/>
  <c r="J187" i="1"/>
  <c r="J188" i="1"/>
  <c r="K188" i="1" s="1"/>
  <c r="L188" i="1" s="1"/>
  <c r="J189" i="1"/>
  <c r="J190" i="1"/>
  <c r="J191" i="1"/>
  <c r="J192" i="1"/>
  <c r="J193" i="1"/>
  <c r="J194" i="1"/>
  <c r="J195" i="1"/>
  <c r="J196" i="1"/>
  <c r="K196" i="1" s="1"/>
  <c r="L196" i="1" s="1"/>
  <c r="J197" i="1"/>
  <c r="J198" i="1"/>
  <c r="J199" i="1"/>
  <c r="J200" i="1"/>
  <c r="J201" i="1"/>
  <c r="J3" i="1"/>
  <c r="J4" i="1"/>
  <c r="K3" i="1"/>
  <c r="M3" i="1" s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N139" i="1" s="1"/>
  <c r="K141" i="1"/>
  <c r="K142" i="1"/>
  <c r="K143" i="1"/>
  <c r="K144" i="1"/>
  <c r="K145" i="1"/>
  <c r="K146" i="1"/>
  <c r="K147" i="1"/>
  <c r="N147" i="1" s="1"/>
  <c r="K149" i="1"/>
  <c r="K150" i="1"/>
  <c r="K151" i="1"/>
  <c r="K152" i="1"/>
  <c r="K153" i="1"/>
  <c r="K154" i="1"/>
  <c r="K155" i="1"/>
  <c r="N155" i="1" s="1"/>
  <c r="K157" i="1"/>
  <c r="K158" i="1"/>
  <c r="K159" i="1"/>
  <c r="K160" i="1"/>
  <c r="K161" i="1"/>
  <c r="K162" i="1"/>
  <c r="K163" i="1"/>
  <c r="N163" i="1" s="1"/>
  <c r="K165" i="1"/>
  <c r="K166" i="1"/>
  <c r="K167" i="1"/>
  <c r="K168" i="1"/>
  <c r="K169" i="1"/>
  <c r="K170" i="1"/>
  <c r="K171" i="1"/>
  <c r="N171" i="1" s="1"/>
  <c r="K173" i="1"/>
  <c r="K174" i="1"/>
  <c r="K175" i="1"/>
  <c r="K176" i="1"/>
  <c r="K177" i="1"/>
  <c r="K178" i="1"/>
  <c r="K179" i="1"/>
  <c r="L179" i="1" s="1"/>
  <c r="K181" i="1"/>
  <c r="K182" i="1"/>
  <c r="K183" i="1"/>
  <c r="K184" i="1"/>
  <c r="K185" i="1"/>
  <c r="K186" i="1"/>
  <c r="K187" i="1"/>
  <c r="M187" i="1" s="1"/>
  <c r="K189" i="1"/>
  <c r="K190" i="1"/>
  <c r="K191" i="1"/>
  <c r="K192" i="1"/>
  <c r="K193" i="1"/>
  <c r="K194" i="1"/>
  <c r="K195" i="1"/>
  <c r="K197" i="1"/>
  <c r="K198" i="1"/>
  <c r="K199" i="1"/>
  <c r="K200" i="1"/>
  <c r="K201" i="1"/>
  <c r="E9" i="8"/>
  <c r="E12" i="8" s="1"/>
  <c r="E13" i="8" s="1"/>
  <c r="G13" i="8" s="1"/>
  <c r="E10" i="8"/>
  <c r="D12" i="8"/>
  <c r="D13" i="8" s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M11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M19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M27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M35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M43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M59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M75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M83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M91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M99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M107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M123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M131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M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M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N2" i="1"/>
  <c r="L2" i="1"/>
  <c r="C203" i="1"/>
  <c r="D203" i="1"/>
  <c r="B203" i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E203" i="1"/>
  <c r="H56" i="2" l="1"/>
  <c r="H148" i="2"/>
  <c r="H142" i="2"/>
  <c r="H100" i="2"/>
  <c r="L115" i="1"/>
  <c r="N115" i="1"/>
  <c r="M115" i="1"/>
  <c r="H199" i="2"/>
  <c r="H160" i="2"/>
  <c r="M179" i="1"/>
  <c r="N179" i="1"/>
  <c r="H183" i="2"/>
  <c r="H167" i="2"/>
  <c r="L51" i="1"/>
  <c r="N51" i="1"/>
  <c r="M51" i="1"/>
  <c r="H191" i="2"/>
  <c r="H120" i="2"/>
  <c r="H206" i="2"/>
  <c r="H175" i="2"/>
  <c r="L123" i="1"/>
  <c r="N123" i="1"/>
  <c r="L59" i="1"/>
  <c r="N59" i="1"/>
  <c r="H301" i="2"/>
  <c r="H293" i="2"/>
  <c r="H285" i="2"/>
  <c r="H277" i="2"/>
  <c r="H269" i="2"/>
  <c r="H261" i="2"/>
  <c r="H253" i="2"/>
  <c r="H245" i="2"/>
  <c r="H237" i="2"/>
  <c r="H229" i="2"/>
  <c r="H221" i="2"/>
  <c r="H213" i="2"/>
  <c r="H159" i="2"/>
  <c r="H8" i="2"/>
  <c r="N164" i="1"/>
  <c r="M156" i="1"/>
  <c r="L131" i="1"/>
  <c r="N131" i="1"/>
  <c r="L67" i="1"/>
  <c r="N67" i="1"/>
  <c r="H15" i="2"/>
  <c r="L75" i="1"/>
  <c r="N75" i="1"/>
  <c r="L11" i="1"/>
  <c r="N11" i="1"/>
  <c r="L3" i="1"/>
  <c r="N3" i="1"/>
  <c r="N203" i="1" s="1"/>
  <c r="L132" i="1"/>
  <c r="M132" i="1"/>
  <c r="L124" i="1"/>
  <c r="M124" i="1"/>
  <c r="L116" i="1"/>
  <c r="M116" i="1"/>
  <c r="L108" i="1"/>
  <c r="M108" i="1"/>
  <c r="N108" i="1"/>
  <c r="L100" i="1"/>
  <c r="M100" i="1"/>
  <c r="N100" i="1"/>
  <c r="L92" i="1"/>
  <c r="M92" i="1"/>
  <c r="N92" i="1"/>
  <c r="L84" i="1"/>
  <c r="M84" i="1"/>
  <c r="N84" i="1"/>
  <c r="L76" i="1"/>
  <c r="M76" i="1"/>
  <c r="N76" i="1"/>
  <c r="L68" i="1"/>
  <c r="M68" i="1"/>
  <c r="N68" i="1"/>
  <c r="L60" i="1"/>
  <c r="M60" i="1"/>
  <c r="N60" i="1"/>
  <c r="L52" i="1"/>
  <c r="M52" i="1"/>
  <c r="N52" i="1"/>
  <c r="L44" i="1"/>
  <c r="M44" i="1"/>
  <c r="N44" i="1"/>
  <c r="L36" i="1"/>
  <c r="M36" i="1"/>
  <c r="N36" i="1"/>
  <c r="L28" i="1"/>
  <c r="M28" i="1"/>
  <c r="N28" i="1"/>
  <c r="L20" i="1"/>
  <c r="M20" i="1"/>
  <c r="N20" i="1"/>
  <c r="L12" i="1"/>
  <c r="M12" i="1"/>
  <c r="N12" i="1"/>
  <c r="M2" i="1"/>
  <c r="K203" i="1"/>
  <c r="H54" i="2"/>
  <c r="H46" i="2"/>
  <c r="H38" i="2"/>
  <c r="H30" i="2"/>
  <c r="H22" i="2"/>
  <c r="H14" i="2"/>
  <c r="M196" i="1"/>
  <c r="M188" i="1"/>
  <c r="M180" i="1"/>
  <c r="M172" i="1"/>
  <c r="L83" i="1"/>
  <c r="N83" i="1"/>
  <c r="L19" i="1"/>
  <c r="N19" i="1"/>
  <c r="J203" i="1"/>
  <c r="H210" i="2"/>
  <c r="H116" i="2"/>
  <c r="H108" i="2"/>
  <c r="H93" i="2"/>
  <c r="H85" i="2"/>
  <c r="H77" i="2"/>
  <c r="H69" i="2"/>
  <c r="H61" i="2"/>
  <c r="N140" i="1"/>
  <c r="L91" i="1"/>
  <c r="N91" i="1"/>
  <c r="L27" i="1"/>
  <c r="L203" i="1" s="1"/>
  <c r="N27" i="1"/>
  <c r="H139" i="2"/>
  <c r="H131" i="2"/>
  <c r="H123" i="2"/>
  <c r="H20" i="2"/>
  <c r="N187" i="1"/>
  <c r="M140" i="1"/>
  <c r="M67" i="1"/>
  <c r="L99" i="1"/>
  <c r="N99" i="1"/>
  <c r="L35" i="1"/>
  <c r="N35" i="1"/>
  <c r="H146" i="2"/>
  <c r="N148" i="1"/>
  <c r="M139" i="1"/>
  <c r="N124" i="1"/>
  <c r="L107" i="1"/>
  <c r="N107" i="1"/>
  <c r="L43" i="1"/>
  <c r="N43" i="1"/>
  <c r="H153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7" i="2"/>
  <c r="H200" i="2"/>
  <c r="H192" i="2"/>
  <c r="H184" i="2"/>
  <c r="H176" i="2"/>
  <c r="H168" i="2"/>
  <c r="H161" i="2"/>
  <c r="H154" i="2"/>
  <c r="H147" i="2"/>
  <c r="H140" i="2"/>
  <c r="H132" i="2"/>
  <c r="H124" i="2"/>
  <c r="H117" i="2"/>
  <c r="H109" i="2"/>
  <c r="H101" i="2"/>
  <c r="H94" i="2"/>
  <c r="H86" i="2"/>
  <c r="H78" i="2"/>
  <c r="H70" i="2"/>
  <c r="H62" i="2"/>
  <c r="H55" i="2"/>
  <c r="H47" i="2"/>
  <c r="H39" i="2"/>
  <c r="H31" i="2"/>
  <c r="H23" i="2"/>
  <c r="H16" i="2"/>
  <c r="H9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198" i="2"/>
  <c r="H190" i="2"/>
  <c r="H182" i="2"/>
  <c r="H174" i="2"/>
  <c r="H152" i="2"/>
  <c r="H145" i="2"/>
  <c r="H138" i="2"/>
  <c r="H130" i="2"/>
  <c r="H122" i="2"/>
  <c r="H115" i="2"/>
  <c r="H107" i="2"/>
  <c r="H92" i="2"/>
  <c r="H84" i="2"/>
  <c r="H76" i="2"/>
  <c r="H68" i="2"/>
  <c r="H60" i="2"/>
  <c r="H53" i="2"/>
  <c r="H45" i="2"/>
  <c r="H37" i="2"/>
  <c r="H29" i="2"/>
  <c r="H21" i="2"/>
  <c r="H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5" i="2"/>
  <c r="H197" i="2"/>
  <c r="H189" i="2"/>
  <c r="H181" i="2"/>
  <c r="H173" i="2"/>
  <c r="H166" i="2"/>
  <c r="H151" i="2"/>
  <c r="H144" i="2"/>
  <c r="H137" i="2"/>
  <c r="H129" i="2"/>
  <c r="H121" i="2"/>
  <c r="H114" i="2"/>
  <c r="H106" i="2"/>
  <c r="H99" i="2"/>
  <c r="H91" i="2"/>
  <c r="H83" i="2"/>
  <c r="H75" i="2"/>
  <c r="H67" i="2"/>
  <c r="H59" i="2"/>
  <c r="H52" i="2"/>
  <c r="H44" i="2"/>
  <c r="H36" i="2"/>
  <c r="H28" i="2"/>
  <c r="H6" i="2"/>
  <c r="H298" i="2"/>
  <c r="H290" i="2"/>
  <c r="H282" i="2"/>
  <c r="H274" i="2"/>
  <c r="H266" i="2"/>
  <c r="H258" i="2"/>
  <c r="H250" i="2"/>
  <c r="H242" i="2"/>
  <c r="H234" i="2"/>
  <c r="H226" i="2"/>
  <c r="H218" i="2"/>
  <c r="H204" i="2"/>
  <c r="H196" i="2"/>
  <c r="H188" i="2"/>
  <c r="H180" i="2"/>
  <c r="H172" i="2"/>
  <c r="H165" i="2"/>
  <c r="H158" i="2"/>
  <c r="H150" i="2"/>
  <c r="H143" i="2"/>
  <c r="H136" i="2"/>
  <c r="H128" i="2"/>
  <c r="H113" i="2"/>
  <c r="H105" i="2"/>
  <c r="H98" i="2"/>
  <c r="H90" i="2"/>
  <c r="H82" i="2"/>
  <c r="H74" i="2"/>
  <c r="H66" i="2"/>
  <c r="H58" i="2"/>
  <c r="H51" i="2"/>
  <c r="H43" i="2"/>
  <c r="H35" i="2"/>
  <c r="H27" i="2"/>
  <c r="H13" i="2"/>
  <c r="H5" i="2"/>
  <c r="H306" i="2" s="1"/>
  <c r="H297" i="2"/>
  <c r="H289" i="2"/>
  <c r="H281" i="2"/>
  <c r="H273" i="2"/>
  <c r="H265" i="2"/>
  <c r="H257" i="2"/>
  <c r="H249" i="2"/>
  <c r="H241" i="2"/>
  <c r="H233" i="2"/>
  <c r="H225" i="2"/>
  <c r="H217" i="2"/>
  <c r="H203" i="2"/>
  <c r="H195" i="2"/>
  <c r="H187" i="2"/>
  <c r="H179" i="2"/>
  <c r="H171" i="2"/>
  <c r="H164" i="2"/>
  <c r="H157" i="2"/>
  <c r="H149" i="2"/>
  <c r="H135" i="2"/>
  <c r="H127" i="2"/>
  <c r="H112" i="2"/>
  <c r="H104" i="2"/>
  <c r="H97" i="2"/>
  <c r="H89" i="2"/>
  <c r="H81" i="2"/>
  <c r="H73" i="2"/>
  <c r="H65" i="2"/>
  <c r="H57" i="2"/>
  <c r="H50" i="2"/>
  <c r="H42" i="2"/>
  <c r="H34" i="2"/>
  <c r="H26" i="2"/>
  <c r="H19" i="2"/>
  <c r="H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9" i="2"/>
  <c r="H202" i="2"/>
  <c r="H194" i="2"/>
  <c r="H186" i="2"/>
  <c r="H178" i="2"/>
  <c r="H170" i="2"/>
  <c r="H163" i="2"/>
  <c r="H156" i="2"/>
  <c r="H134" i="2"/>
  <c r="H126" i="2"/>
  <c r="H119" i="2"/>
  <c r="H111" i="2"/>
  <c r="H103" i="2"/>
  <c r="H96" i="2"/>
  <c r="H88" i="2"/>
  <c r="H80" i="2"/>
  <c r="H72" i="2"/>
  <c r="H64" i="2"/>
  <c r="H49" i="2"/>
  <c r="H41" i="2"/>
  <c r="H33" i="2"/>
  <c r="H25" i="2"/>
  <c r="H18" i="2"/>
  <c r="H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8" i="2"/>
  <c r="H201" i="2"/>
  <c r="H193" i="2"/>
  <c r="H185" i="2"/>
  <c r="H177" i="2"/>
  <c r="H169" i="2"/>
  <c r="H162" i="2"/>
  <c r="H155" i="2"/>
  <c r="H141" i="2"/>
  <c r="H133" i="2"/>
  <c r="H125" i="2"/>
  <c r="H118" i="2"/>
  <c r="H110" i="2"/>
  <c r="H102" i="2"/>
  <c r="H95" i="2"/>
  <c r="H87" i="2"/>
  <c r="H79" i="2"/>
  <c r="H71" i="2"/>
  <c r="H63" i="2"/>
  <c r="H48" i="2"/>
  <c r="H40" i="2"/>
  <c r="H32" i="2"/>
  <c r="H24" i="2"/>
  <c r="H17" i="2"/>
  <c r="H10" i="2"/>
  <c r="G306" i="2"/>
  <c r="M203" i="1" l="1"/>
</calcChain>
</file>

<file path=xl/sharedStrings.xml><?xml version="1.0" encoding="utf-8"?>
<sst xmlns="http://schemas.openxmlformats.org/spreadsheetml/2006/main" count="124" uniqueCount="59">
  <si>
    <t>y</t>
  </si>
  <si>
    <t>x1</t>
  </si>
  <si>
    <t>x2</t>
  </si>
  <si>
    <t>x3</t>
  </si>
  <si>
    <t>Response variable(s): Workbook = List Scoring_Data_for_Instructor.xlsx / Sheet = Estimation / Range = Estimation!$D$1:$D$201 / 200 rows and 1 column</t>
  </si>
  <si>
    <t>Quantitative: Workbook = List Scoring_Data_for_Instructor.xlsx / Sheet = Estimation / Range = Estimation!$A$1:$C$201 / 200 rows and 3 columns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</si>
  <si>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</si>
  <si>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</si>
  <si>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</si>
  <si>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</si>
  <si>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</si>
  <si>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Regression of variable y:</t>
  </si>
  <si>
    <t>Correspondence between the categories of the response variable and the probabilities (Variable y):</t>
  </si>
  <si>
    <t>0</t>
  </si>
  <si>
    <t>1</t>
  </si>
  <si>
    <t>Categories</t>
  </si>
  <si>
    <t>Probabilities</t>
  </si>
  <si>
    <t>Model parameters (Variable y):</t>
  </si>
  <si>
    <t>Source</t>
  </si>
  <si>
    <t>Value</t>
  </si>
  <si>
    <t>Standard error</t>
  </si>
  <si>
    <t>Wald Chi-Square</t>
  </si>
  <si>
    <t>Pr &gt; Chi²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</si>
  <si>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</si>
  <si>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</si>
  <si>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</si>
  <si>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</si>
  <si>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</si>
  <si>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</si>
  <si>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&lt; 0.0001</t>
  </si>
  <si>
    <t>XLSTAT 2016.01.26040  - Logistic regression - Start time: 4/4/2016 at 11:45:01 AM</t>
  </si>
  <si>
    <t>Score</t>
  </si>
  <si>
    <t>Est_ID</t>
  </si>
  <si>
    <t>Holdout_ID</t>
  </si>
  <si>
    <t>Probability</t>
  </si>
  <si>
    <t>***NOTE:  These y's are used in model validation only.</t>
  </si>
  <si>
    <t>Actual y</t>
  </si>
  <si>
    <t>Lift</t>
  </si>
  <si>
    <t>Expected Sales</t>
  </si>
  <si>
    <t>Actual Sales</t>
  </si>
  <si>
    <t>Change In X1 on Pr</t>
  </si>
  <si>
    <t>Change In X2 on Pr</t>
  </si>
  <si>
    <t>Change In X3 on Pr</t>
  </si>
  <si>
    <t>A</t>
  </si>
  <si>
    <t>B</t>
  </si>
  <si>
    <t>Change in Probability</t>
  </si>
  <si>
    <t>Par. Est.</t>
  </si>
  <si>
    <t>AVG</t>
  </si>
  <si>
    <t>n</t>
  </si>
  <si>
    <t>S</t>
  </si>
  <si>
    <t>E</t>
  </si>
  <si>
    <t>c</t>
  </si>
  <si>
    <t>R</t>
  </si>
  <si>
    <t>Profit</t>
  </si>
  <si>
    <t>Total Profits</t>
  </si>
  <si>
    <t>Targeting</t>
  </si>
  <si>
    <t>No Targeting</t>
  </si>
  <si>
    <t>odds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</si>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</sst>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164" fontId="0" fillId="0" borderId="0" xfId="0" applyNumberFormat="1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4" fillId="4" borderId="0" xfId="2" applyFont="1" applyFill="1" applyAlignment="1">
      <alignment horizontal="center" wrapText="1"/>
    </xf>
    <xf numFmtId="0" fontId="0" fillId="4" borderId="0" xfId="0" applyFill="1" applyAlignment="1">
      <alignment wrapText="1"/>
    </xf>
    <xf numFmtId="164" fontId="0" fillId="0" borderId="0" xfId="0" applyNumberFormat="1" applyBorder="1"/>
    <xf numFmtId="0" fontId="0" fillId="2" borderId="0" xfId="0" applyFill="1" applyBorder="1"/>
    <xf numFmtId="9" fontId="0" fillId="0" borderId="0" xfId="3" applyFont="1"/>
    <xf numFmtId="0" fontId="2" fillId="2" borderId="0" xfId="0" applyFont="1" applyFill="1" applyBorder="1" applyAlignment="1">
      <alignment horizontal="center" wrapText="1"/>
    </xf>
    <xf numFmtId="10" fontId="0" fillId="0" borderId="0" xfId="3" applyNumberFormat="1" applyFont="1" applyBorder="1"/>
    <xf numFmtId="10" fontId="0" fillId="0" borderId="0" xfId="3" applyNumberFormat="1" applyFont="1"/>
    <xf numFmtId="0" fontId="1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164" fontId="0" fillId="0" borderId="0" xfId="0" applyNumberFormat="1" applyFill="1" applyBorder="1" applyAlignment="1"/>
    <xf numFmtId="165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/>
    <xf numFmtId="166" fontId="0" fillId="0" borderId="0" xfId="0" applyNumberFormat="1"/>
  </cellXfs>
  <cellStyles count="4">
    <cellStyle name="Good" xfId="2" builtinId="26"/>
    <cellStyle name="Normal" xfId="0" builtinId="0"/>
    <cellStyle name="Normal 2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</a:t>
            </a:r>
            <a:r>
              <a:rPr lang="en-US" sz="1200" baseline="0"/>
              <a:t> Solicitations Made to N Best Customers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 vs. Actual-Holdout'!$H$2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'Expected vs. Actual-Holdout'!$H$3:$H$302</c:f>
              <c:numCache>
                <c:formatCode>0.000</c:formatCode>
                <c:ptCount val="300"/>
                <c:pt idx="0">
                  <c:v>0.9818810645147048</c:v>
                </c:pt>
                <c:pt idx="1">
                  <c:v>0.97812381699760642</c:v>
                </c:pt>
                <c:pt idx="2">
                  <c:v>0.96325531721099134</c:v>
                </c:pt>
                <c:pt idx="3">
                  <c:v>0.94926580610768552</c:v>
                </c:pt>
                <c:pt idx="4">
                  <c:v>0.93277297557929173</c:v>
                </c:pt>
                <c:pt idx="5">
                  <c:v>0.89580532251879474</c:v>
                </c:pt>
                <c:pt idx="6">
                  <c:v>0.89215567193460732</c:v>
                </c:pt>
                <c:pt idx="7">
                  <c:v>0.88556441955739018</c:v>
                </c:pt>
                <c:pt idx="8">
                  <c:v>0.85535003876184668</c:v>
                </c:pt>
                <c:pt idx="9">
                  <c:v>0.85465530771444587</c:v>
                </c:pt>
                <c:pt idx="10">
                  <c:v>0.85359286321567185</c:v>
                </c:pt>
                <c:pt idx="11">
                  <c:v>0.83700110597490851</c:v>
                </c:pt>
                <c:pt idx="12">
                  <c:v>0.79737790600538394</c:v>
                </c:pt>
                <c:pt idx="13">
                  <c:v>0.77761274406768155</c:v>
                </c:pt>
                <c:pt idx="14">
                  <c:v>0.7567235129460701</c:v>
                </c:pt>
                <c:pt idx="15">
                  <c:v>0.72766131417809865</c:v>
                </c:pt>
                <c:pt idx="16">
                  <c:v>0.69943323815472991</c:v>
                </c:pt>
                <c:pt idx="17">
                  <c:v>0.6930925656956467</c:v>
                </c:pt>
                <c:pt idx="18">
                  <c:v>0.69065152397931151</c:v>
                </c:pt>
                <c:pt idx="19">
                  <c:v>0.63215495299482038</c:v>
                </c:pt>
                <c:pt idx="20">
                  <c:v>0.62715170147536869</c:v>
                </c:pt>
                <c:pt idx="21">
                  <c:v>0.6254373133919523</c:v>
                </c:pt>
                <c:pt idx="22">
                  <c:v>0.60624278445836322</c:v>
                </c:pt>
                <c:pt idx="23">
                  <c:v>0.55285462492973148</c:v>
                </c:pt>
                <c:pt idx="24">
                  <c:v>0.50865408797358791</c:v>
                </c:pt>
                <c:pt idx="25">
                  <c:v>0.50432223266435716</c:v>
                </c:pt>
                <c:pt idx="26">
                  <c:v>0.49689565489702536</c:v>
                </c:pt>
                <c:pt idx="27">
                  <c:v>0.49263257879935757</c:v>
                </c:pt>
                <c:pt idx="28">
                  <c:v>0.48161181608614023</c:v>
                </c:pt>
                <c:pt idx="29">
                  <c:v>0.48058191948922241</c:v>
                </c:pt>
                <c:pt idx="30">
                  <c:v>0.47230490257842417</c:v>
                </c:pt>
                <c:pt idx="31">
                  <c:v>0.46878441933073073</c:v>
                </c:pt>
                <c:pt idx="32">
                  <c:v>0.45913850611738233</c:v>
                </c:pt>
                <c:pt idx="33">
                  <c:v>0.45854979593968342</c:v>
                </c:pt>
                <c:pt idx="34">
                  <c:v>0.45745714600590276</c:v>
                </c:pt>
                <c:pt idx="35">
                  <c:v>0.45322761417360768</c:v>
                </c:pt>
                <c:pt idx="36">
                  <c:v>0.39864879006298409</c:v>
                </c:pt>
                <c:pt idx="37">
                  <c:v>0.38973974779403253</c:v>
                </c:pt>
                <c:pt idx="38">
                  <c:v>0.38338858689037969</c:v>
                </c:pt>
                <c:pt idx="39">
                  <c:v>0.38263252235671086</c:v>
                </c:pt>
                <c:pt idx="40">
                  <c:v>0.37426184144255981</c:v>
                </c:pt>
                <c:pt idx="41">
                  <c:v>0.36535173533201054</c:v>
                </c:pt>
                <c:pt idx="42">
                  <c:v>0.36337682843301339</c:v>
                </c:pt>
                <c:pt idx="43">
                  <c:v>0.34668734575409355</c:v>
                </c:pt>
                <c:pt idx="44">
                  <c:v>0.3362967242367228</c:v>
                </c:pt>
                <c:pt idx="45">
                  <c:v>0.33519188480155376</c:v>
                </c:pt>
                <c:pt idx="46">
                  <c:v>0.32699077170265317</c:v>
                </c:pt>
                <c:pt idx="47">
                  <c:v>0.32575873263857086</c:v>
                </c:pt>
                <c:pt idx="48">
                  <c:v>0.32022538173937348</c:v>
                </c:pt>
                <c:pt idx="49">
                  <c:v>0.30825271973815377</c:v>
                </c:pt>
                <c:pt idx="50">
                  <c:v>0.27811835790832234</c:v>
                </c:pt>
                <c:pt idx="51">
                  <c:v>0.26906464352006132</c:v>
                </c:pt>
                <c:pt idx="52">
                  <c:v>0.26132642536674083</c:v>
                </c:pt>
                <c:pt idx="53">
                  <c:v>0.24206130571826187</c:v>
                </c:pt>
                <c:pt idx="54">
                  <c:v>0.23132843574088552</c:v>
                </c:pt>
                <c:pt idx="55">
                  <c:v>0.22915226357388641</c:v>
                </c:pt>
                <c:pt idx="56">
                  <c:v>0.21211385190454499</c:v>
                </c:pt>
                <c:pt idx="57">
                  <c:v>0.20046818240346362</c:v>
                </c:pt>
                <c:pt idx="58">
                  <c:v>0.18948768848616529</c:v>
                </c:pt>
                <c:pt idx="59">
                  <c:v>0.1666227393500338</c:v>
                </c:pt>
                <c:pt idx="60">
                  <c:v>0.15947771174229874</c:v>
                </c:pt>
                <c:pt idx="61">
                  <c:v>0.1520628887975437</c:v>
                </c:pt>
                <c:pt idx="62">
                  <c:v>0.15062768324068068</c:v>
                </c:pt>
                <c:pt idx="63">
                  <c:v>0.14459356314045729</c:v>
                </c:pt>
                <c:pt idx="64">
                  <c:v>0.13887238698580917</c:v>
                </c:pt>
                <c:pt idx="65">
                  <c:v>0.12862647383092421</c:v>
                </c:pt>
                <c:pt idx="66">
                  <c:v>0.12527290801224872</c:v>
                </c:pt>
                <c:pt idx="67">
                  <c:v>0.11352838645504473</c:v>
                </c:pt>
                <c:pt idx="68">
                  <c:v>0.11344503215484558</c:v>
                </c:pt>
                <c:pt idx="69">
                  <c:v>0.11276566147456382</c:v>
                </c:pt>
                <c:pt idx="70">
                  <c:v>0.11232602790254115</c:v>
                </c:pt>
                <c:pt idx="71">
                  <c:v>0.11179590258185881</c:v>
                </c:pt>
                <c:pt idx="72">
                  <c:v>0.10942483298757733</c:v>
                </c:pt>
                <c:pt idx="73">
                  <c:v>0.10856988651397101</c:v>
                </c:pt>
                <c:pt idx="74">
                  <c:v>0.10401427044568733</c:v>
                </c:pt>
                <c:pt idx="75">
                  <c:v>0.10243559134637895</c:v>
                </c:pt>
                <c:pt idx="76">
                  <c:v>0.1016038091592377</c:v>
                </c:pt>
                <c:pt idx="77">
                  <c:v>9.6283380839121968E-2</c:v>
                </c:pt>
                <c:pt idx="78">
                  <c:v>9.4762229871360168E-2</c:v>
                </c:pt>
                <c:pt idx="79">
                  <c:v>9.2069144204877884E-2</c:v>
                </c:pt>
                <c:pt idx="80">
                  <c:v>9.1899529464279733E-2</c:v>
                </c:pt>
                <c:pt idx="81">
                  <c:v>9.1701859347716047E-2</c:v>
                </c:pt>
                <c:pt idx="82">
                  <c:v>8.814528756385509E-2</c:v>
                </c:pt>
                <c:pt idx="83">
                  <c:v>8.4684815556018242E-2</c:v>
                </c:pt>
                <c:pt idx="84">
                  <c:v>8.1809323771659267E-2</c:v>
                </c:pt>
                <c:pt idx="85">
                  <c:v>8.0496475546006807E-2</c:v>
                </c:pt>
                <c:pt idx="86">
                  <c:v>8.0455602580521229E-2</c:v>
                </c:pt>
                <c:pt idx="87">
                  <c:v>7.8431681455684965E-2</c:v>
                </c:pt>
                <c:pt idx="88">
                  <c:v>7.4368468136099763E-2</c:v>
                </c:pt>
                <c:pt idx="89">
                  <c:v>7.2645163812308053E-2</c:v>
                </c:pt>
                <c:pt idx="90">
                  <c:v>6.9219504578662314E-2</c:v>
                </c:pt>
                <c:pt idx="91">
                  <c:v>6.8672130664938713E-2</c:v>
                </c:pt>
                <c:pt idx="92">
                  <c:v>6.8555913266121177E-2</c:v>
                </c:pt>
                <c:pt idx="93">
                  <c:v>6.7978400308700546E-2</c:v>
                </c:pt>
                <c:pt idx="94">
                  <c:v>6.6266784650179766E-2</c:v>
                </c:pt>
                <c:pt idx="95">
                  <c:v>6.5741111073126732E-2</c:v>
                </c:pt>
                <c:pt idx="96">
                  <c:v>6.5041324773887091E-2</c:v>
                </c:pt>
                <c:pt idx="97">
                  <c:v>6.2910455842559665E-2</c:v>
                </c:pt>
                <c:pt idx="98">
                  <c:v>6.1673349719292482E-2</c:v>
                </c:pt>
                <c:pt idx="99">
                  <c:v>5.6433861938899293E-2</c:v>
                </c:pt>
                <c:pt idx="100">
                  <c:v>5.5576047393501804E-2</c:v>
                </c:pt>
                <c:pt idx="101">
                  <c:v>5.4508269189235035E-2</c:v>
                </c:pt>
                <c:pt idx="102">
                  <c:v>5.3394110669854722E-2</c:v>
                </c:pt>
                <c:pt idx="103">
                  <c:v>5.1526064326238893E-2</c:v>
                </c:pt>
                <c:pt idx="104">
                  <c:v>5.1084142440115297E-2</c:v>
                </c:pt>
                <c:pt idx="105">
                  <c:v>5.083982515728009E-2</c:v>
                </c:pt>
                <c:pt idx="106">
                  <c:v>4.9645532283030876E-2</c:v>
                </c:pt>
                <c:pt idx="107">
                  <c:v>4.9193061040600464E-2</c:v>
                </c:pt>
                <c:pt idx="108">
                  <c:v>4.6748696475103137E-2</c:v>
                </c:pt>
                <c:pt idx="109">
                  <c:v>4.6565194841852529E-2</c:v>
                </c:pt>
                <c:pt idx="110">
                  <c:v>4.327412907384566E-2</c:v>
                </c:pt>
                <c:pt idx="111">
                  <c:v>4.0696962664454009E-2</c:v>
                </c:pt>
                <c:pt idx="112">
                  <c:v>3.9789852823106174E-2</c:v>
                </c:pt>
                <c:pt idx="113">
                  <c:v>3.6709013177426114E-2</c:v>
                </c:pt>
                <c:pt idx="114">
                  <c:v>3.6491939533168295E-2</c:v>
                </c:pt>
                <c:pt idx="115">
                  <c:v>3.495140190345631E-2</c:v>
                </c:pt>
                <c:pt idx="116">
                  <c:v>3.4487079254170078E-2</c:v>
                </c:pt>
                <c:pt idx="117">
                  <c:v>3.4234874599949242E-2</c:v>
                </c:pt>
                <c:pt idx="118">
                  <c:v>3.3095243059645389E-2</c:v>
                </c:pt>
                <c:pt idx="119">
                  <c:v>3.2041133459986604E-2</c:v>
                </c:pt>
                <c:pt idx="120">
                  <c:v>3.0709061771430523E-2</c:v>
                </c:pt>
                <c:pt idx="121">
                  <c:v>2.9752524707150039E-2</c:v>
                </c:pt>
                <c:pt idx="122">
                  <c:v>2.6984319002426323E-2</c:v>
                </c:pt>
                <c:pt idx="123">
                  <c:v>2.6547269040534463E-2</c:v>
                </c:pt>
                <c:pt idx="124">
                  <c:v>2.6334874194128638E-2</c:v>
                </c:pt>
                <c:pt idx="125">
                  <c:v>2.5776396827739169E-2</c:v>
                </c:pt>
                <c:pt idx="126">
                  <c:v>2.5703090064988107E-2</c:v>
                </c:pt>
                <c:pt idx="127">
                  <c:v>2.5351576291584247E-2</c:v>
                </c:pt>
                <c:pt idx="128">
                  <c:v>2.5306680379818338E-2</c:v>
                </c:pt>
                <c:pt idx="129">
                  <c:v>2.3815208083736415E-2</c:v>
                </c:pt>
                <c:pt idx="130">
                  <c:v>2.3474757833021026E-2</c:v>
                </c:pt>
                <c:pt idx="131">
                  <c:v>2.3434569988224508E-2</c:v>
                </c:pt>
                <c:pt idx="132">
                  <c:v>2.1579942482124245E-2</c:v>
                </c:pt>
                <c:pt idx="133">
                  <c:v>2.0865753847337055E-2</c:v>
                </c:pt>
                <c:pt idx="134">
                  <c:v>2.0496010885391755E-2</c:v>
                </c:pt>
                <c:pt idx="135">
                  <c:v>2.0448466861313467E-2</c:v>
                </c:pt>
                <c:pt idx="136">
                  <c:v>1.9404468610936802E-2</c:v>
                </c:pt>
                <c:pt idx="137">
                  <c:v>1.8084554872535259E-2</c:v>
                </c:pt>
                <c:pt idx="138">
                  <c:v>1.8074749302811978E-2</c:v>
                </c:pt>
                <c:pt idx="139">
                  <c:v>1.7293056526196341E-2</c:v>
                </c:pt>
                <c:pt idx="140">
                  <c:v>1.6859073520169906E-2</c:v>
                </c:pt>
                <c:pt idx="141">
                  <c:v>1.6435799508061434E-2</c:v>
                </c:pt>
                <c:pt idx="142">
                  <c:v>1.6274833314174873E-2</c:v>
                </c:pt>
                <c:pt idx="143">
                  <c:v>1.554710475205698E-2</c:v>
                </c:pt>
                <c:pt idx="144">
                  <c:v>1.550664215224652E-2</c:v>
                </c:pt>
                <c:pt idx="145">
                  <c:v>1.4420455208038769E-2</c:v>
                </c:pt>
                <c:pt idx="146">
                  <c:v>1.370602823180837E-2</c:v>
                </c:pt>
                <c:pt idx="147">
                  <c:v>1.3655403787604463E-2</c:v>
                </c:pt>
                <c:pt idx="148">
                  <c:v>1.3473715909800038E-2</c:v>
                </c:pt>
                <c:pt idx="149">
                  <c:v>1.3241679304129532E-2</c:v>
                </c:pt>
                <c:pt idx="150">
                  <c:v>1.2829018603482005E-2</c:v>
                </c:pt>
                <c:pt idx="151">
                  <c:v>1.2272132393865454E-2</c:v>
                </c:pt>
                <c:pt idx="152">
                  <c:v>1.1566111817935751E-2</c:v>
                </c:pt>
                <c:pt idx="153">
                  <c:v>1.1539038205097187E-2</c:v>
                </c:pt>
                <c:pt idx="154">
                  <c:v>1.1290694066185884E-2</c:v>
                </c:pt>
                <c:pt idx="155">
                  <c:v>1.1244733128940192E-2</c:v>
                </c:pt>
                <c:pt idx="156">
                  <c:v>1.1040536790694529E-2</c:v>
                </c:pt>
                <c:pt idx="157">
                  <c:v>1.0909196794046666E-2</c:v>
                </c:pt>
                <c:pt idx="158">
                  <c:v>1.090323855207799E-2</c:v>
                </c:pt>
                <c:pt idx="159">
                  <c:v>1.0504265882123474E-2</c:v>
                </c:pt>
                <c:pt idx="160">
                  <c:v>1.0295824134322796E-2</c:v>
                </c:pt>
                <c:pt idx="161">
                  <c:v>1.0029194298470188E-2</c:v>
                </c:pt>
                <c:pt idx="162">
                  <c:v>1.0023711813902859E-2</c:v>
                </c:pt>
                <c:pt idx="163">
                  <c:v>9.8327744488330773E-3</c:v>
                </c:pt>
                <c:pt idx="164">
                  <c:v>9.6970789166146605E-3</c:v>
                </c:pt>
                <c:pt idx="165">
                  <c:v>9.4648265571706854E-3</c:v>
                </c:pt>
                <c:pt idx="166">
                  <c:v>9.2850238746820021E-3</c:v>
                </c:pt>
                <c:pt idx="167">
                  <c:v>9.2683101625418342E-3</c:v>
                </c:pt>
                <c:pt idx="168">
                  <c:v>9.0971840996303208E-3</c:v>
                </c:pt>
                <c:pt idx="169">
                  <c:v>8.8775991600542024E-3</c:v>
                </c:pt>
                <c:pt idx="170">
                  <c:v>8.7645607808175766E-3</c:v>
                </c:pt>
                <c:pt idx="171">
                  <c:v>8.1935833139671153E-3</c:v>
                </c:pt>
                <c:pt idx="172">
                  <c:v>8.042139466502533E-3</c:v>
                </c:pt>
                <c:pt idx="173">
                  <c:v>7.9861030377906539E-3</c:v>
                </c:pt>
                <c:pt idx="174">
                  <c:v>7.9765841328127592E-3</c:v>
                </c:pt>
                <c:pt idx="175">
                  <c:v>7.9440055219312401E-3</c:v>
                </c:pt>
                <c:pt idx="176">
                  <c:v>7.3061398450315783E-3</c:v>
                </c:pt>
                <c:pt idx="177">
                  <c:v>7.0628704160448225E-3</c:v>
                </c:pt>
                <c:pt idx="178">
                  <c:v>7.0198275828333156E-3</c:v>
                </c:pt>
                <c:pt idx="179">
                  <c:v>6.2076021259970977E-3</c:v>
                </c:pt>
                <c:pt idx="180">
                  <c:v>5.5467696814053653E-3</c:v>
                </c:pt>
                <c:pt idx="181">
                  <c:v>5.0692568350596667E-3</c:v>
                </c:pt>
                <c:pt idx="182">
                  <c:v>5.024561963082117E-3</c:v>
                </c:pt>
                <c:pt idx="183">
                  <c:v>4.5223944672307687E-3</c:v>
                </c:pt>
                <c:pt idx="184">
                  <c:v>4.4190946915358895E-3</c:v>
                </c:pt>
                <c:pt idx="185">
                  <c:v>4.1652487253849551E-3</c:v>
                </c:pt>
                <c:pt idx="186">
                  <c:v>4.1349758660490137E-3</c:v>
                </c:pt>
                <c:pt idx="187">
                  <c:v>4.1349758660490137E-3</c:v>
                </c:pt>
                <c:pt idx="188">
                  <c:v>4.1338387874003775E-3</c:v>
                </c:pt>
                <c:pt idx="189">
                  <c:v>4.1338387874003775E-3</c:v>
                </c:pt>
                <c:pt idx="190">
                  <c:v>4.0951041458331776E-3</c:v>
                </c:pt>
                <c:pt idx="191">
                  <c:v>4.0843226507635191E-3</c:v>
                </c:pt>
                <c:pt idx="192">
                  <c:v>3.9815757059474995E-3</c:v>
                </c:pt>
                <c:pt idx="193">
                  <c:v>3.9652486118574798E-3</c:v>
                </c:pt>
                <c:pt idx="194">
                  <c:v>3.7827009560625984E-3</c:v>
                </c:pt>
                <c:pt idx="195">
                  <c:v>3.6875136393510937E-3</c:v>
                </c:pt>
                <c:pt idx="196">
                  <c:v>3.2816641230636184E-3</c:v>
                </c:pt>
                <c:pt idx="197">
                  <c:v>3.124817605718162E-3</c:v>
                </c:pt>
                <c:pt idx="198">
                  <c:v>3.0949571154556023E-3</c:v>
                </c:pt>
                <c:pt idx="199">
                  <c:v>2.9520690345798354E-3</c:v>
                </c:pt>
                <c:pt idx="200">
                  <c:v>2.817858703846569E-3</c:v>
                </c:pt>
                <c:pt idx="201">
                  <c:v>2.8078362751603855E-3</c:v>
                </c:pt>
                <c:pt idx="202">
                  <c:v>2.7947690049738888E-3</c:v>
                </c:pt>
                <c:pt idx="203">
                  <c:v>2.72437387340508E-3</c:v>
                </c:pt>
                <c:pt idx="204">
                  <c:v>2.7091907131765627E-3</c:v>
                </c:pt>
                <c:pt idx="205">
                  <c:v>2.5540182666714474E-3</c:v>
                </c:pt>
                <c:pt idx="206">
                  <c:v>2.471547006659653E-3</c:v>
                </c:pt>
                <c:pt idx="207">
                  <c:v>2.2954378895259486E-3</c:v>
                </c:pt>
                <c:pt idx="208">
                  <c:v>2.2948055004935017E-3</c:v>
                </c:pt>
                <c:pt idx="209">
                  <c:v>2.1256409479551851E-3</c:v>
                </c:pt>
                <c:pt idx="210">
                  <c:v>2.0903481664595065E-3</c:v>
                </c:pt>
                <c:pt idx="211">
                  <c:v>2.0756961526171821E-3</c:v>
                </c:pt>
                <c:pt idx="212">
                  <c:v>2.0473937647554528E-3</c:v>
                </c:pt>
                <c:pt idx="213">
                  <c:v>2.0455024889045304E-3</c:v>
                </c:pt>
                <c:pt idx="214">
                  <c:v>1.9723728136516014E-3</c:v>
                </c:pt>
                <c:pt idx="215">
                  <c:v>1.951160817580623E-3</c:v>
                </c:pt>
                <c:pt idx="216">
                  <c:v>1.9114018011113175E-3</c:v>
                </c:pt>
                <c:pt idx="217">
                  <c:v>1.9098218645494209E-3</c:v>
                </c:pt>
                <c:pt idx="218">
                  <c:v>1.8863750248059733E-3</c:v>
                </c:pt>
                <c:pt idx="219">
                  <c:v>1.8339663508019246E-3</c:v>
                </c:pt>
                <c:pt idx="220">
                  <c:v>1.8152406838330378E-3</c:v>
                </c:pt>
                <c:pt idx="221">
                  <c:v>1.6481668297325433E-3</c:v>
                </c:pt>
                <c:pt idx="222">
                  <c:v>1.5573534730282284E-3</c:v>
                </c:pt>
                <c:pt idx="223">
                  <c:v>1.519902549769114E-3</c:v>
                </c:pt>
                <c:pt idx="224">
                  <c:v>1.4480277283332199E-3</c:v>
                </c:pt>
                <c:pt idx="225">
                  <c:v>1.3655007127547877E-3</c:v>
                </c:pt>
                <c:pt idx="226">
                  <c:v>1.3301945647709742E-3</c:v>
                </c:pt>
                <c:pt idx="227">
                  <c:v>1.3243601121551564E-3</c:v>
                </c:pt>
                <c:pt idx="228">
                  <c:v>1.274392037303698E-3</c:v>
                </c:pt>
                <c:pt idx="229">
                  <c:v>1.254028805166557E-3</c:v>
                </c:pt>
                <c:pt idx="230">
                  <c:v>1.2430513149630411E-3</c:v>
                </c:pt>
                <c:pt idx="231">
                  <c:v>1.1904556818906663E-3</c:v>
                </c:pt>
                <c:pt idx="232">
                  <c:v>1.1449021974111095E-3</c:v>
                </c:pt>
                <c:pt idx="233">
                  <c:v>1.0573221075627966E-3</c:v>
                </c:pt>
                <c:pt idx="234">
                  <c:v>1.0422140228568786E-3</c:v>
                </c:pt>
                <c:pt idx="235">
                  <c:v>1.040035414488206E-3</c:v>
                </c:pt>
                <c:pt idx="236">
                  <c:v>9.8739621534649213E-4</c:v>
                </c:pt>
                <c:pt idx="237">
                  <c:v>9.8648314217181839E-4</c:v>
                </c:pt>
                <c:pt idx="238">
                  <c:v>9.3459389483992086E-4</c:v>
                </c:pt>
                <c:pt idx="239">
                  <c:v>9.070128639781514E-4</c:v>
                </c:pt>
                <c:pt idx="240">
                  <c:v>8.7614064962370831E-4</c:v>
                </c:pt>
                <c:pt idx="241">
                  <c:v>8.7533036746965931E-4</c:v>
                </c:pt>
                <c:pt idx="242">
                  <c:v>8.6054155114609419E-4</c:v>
                </c:pt>
                <c:pt idx="243">
                  <c:v>7.9491584752835835E-4</c:v>
                </c:pt>
                <c:pt idx="244">
                  <c:v>7.900410459350804E-4</c:v>
                </c:pt>
                <c:pt idx="245">
                  <c:v>7.6448634194236525E-4</c:v>
                </c:pt>
                <c:pt idx="246">
                  <c:v>6.8734077978740353E-4</c:v>
                </c:pt>
                <c:pt idx="247">
                  <c:v>6.8331378441941555E-4</c:v>
                </c:pt>
                <c:pt idx="248">
                  <c:v>6.5308132261823759E-4</c:v>
                </c:pt>
                <c:pt idx="249">
                  <c:v>6.4451961881911983E-4</c:v>
                </c:pt>
                <c:pt idx="250">
                  <c:v>6.4186784353180784E-4</c:v>
                </c:pt>
                <c:pt idx="251">
                  <c:v>6.4074334340805106E-4</c:v>
                </c:pt>
                <c:pt idx="252">
                  <c:v>6.2532107117672128E-4</c:v>
                </c:pt>
                <c:pt idx="253">
                  <c:v>5.9447912314152256E-4</c:v>
                </c:pt>
                <c:pt idx="254">
                  <c:v>5.7708876765619459E-4</c:v>
                </c:pt>
                <c:pt idx="255">
                  <c:v>5.7623671543526316E-4</c:v>
                </c:pt>
                <c:pt idx="256">
                  <c:v>5.0890022407702599E-4</c:v>
                </c:pt>
                <c:pt idx="257">
                  <c:v>4.6404277472817225E-4</c:v>
                </c:pt>
                <c:pt idx="258">
                  <c:v>4.347243705476782E-4</c:v>
                </c:pt>
                <c:pt idx="259">
                  <c:v>4.2550023277604268E-4</c:v>
                </c:pt>
                <c:pt idx="260">
                  <c:v>3.9723352099641277E-4</c:v>
                </c:pt>
                <c:pt idx="261">
                  <c:v>3.9292964838578878E-4</c:v>
                </c:pt>
                <c:pt idx="262">
                  <c:v>3.8948708974729439E-4</c:v>
                </c:pt>
                <c:pt idx="263">
                  <c:v>3.6211547943569919E-4</c:v>
                </c:pt>
                <c:pt idx="264">
                  <c:v>3.4073067116567883E-4</c:v>
                </c:pt>
                <c:pt idx="265">
                  <c:v>3.3774528679403923E-4</c:v>
                </c:pt>
                <c:pt idx="266">
                  <c:v>2.8842964680695293E-4</c:v>
                </c:pt>
                <c:pt idx="267">
                  <c:v>2.8724252697880619E-4</c:v>
                </c:pt>
                <c:pt idx="268">
                  <c:v>2.8716323293664963E-4</c:v>
                </c:pt>
                <c:pt idx="269">
                  <c:v>2.5084999974943518E-4</c:v>
                </c:pt>
                <c:pt idx="270">
                  <c:v>2.4872059075515412E-4</c:v>
                </c:pt>
                <c:pt idx="271">
                  <c:v>2.3625308105515395E-4</c:v>
                </c:pt>
                <c:pt idx="272">
                  <c:v>2.1416045473290058E-4</c:v>
                </c:pt>
                <c:pt idx="273">
                  <c:v>2.0618537217363312E-4</c:v>
                </c:pt>
                <c:pt idx="274">
                  <c:v>2.017537630886431E-4</c:v>
                </c:pt>
                <c:pt idx="275">
                  <c:v>1.8143424487114076E-4</c:v>
                </c:pt>
                <c:pt idx="276">
                  <c:v>1.7082875049072202E-4</c:v>
                </c:pt>
                <c:pt idx="277">
                  <c:v>1.5686791872669933E-4</c:v>
                </c:pt>
                <c:pt idx="278">
                  <c:v>1.4900398204837828E-4</c:v>
                </c:pt>
                <c:pt idx="279">
                  <c:v>1.4520103746024532E-4</c:v>
                </c:pt>
                <c:pt idx="280">
                  <c:v>1.2139784606023315E-4</c:v>
                </c:pt>
                <c:pt idx="281">
                  <c:v>1.1275989880848782E-4</c:v>
                </c:pt>
                <c:pt idx="282">
                  <c:v>1.0723573371688904E-4</c:v>
                </c:pt>
                <c:pt idx="283">
                  <c:v>1.0324199039241597E-4</c:v>
                </c:pt>
                <c:pt idx="284">
                  <c:v>7.9428154579454826E-5</c:v>
                </c:pt>
                <c:pt idx="285">
                  <c:v>7.7878747218987032E-5</c:v>
                </c:pt>
                <c:pt idx="286">
                  <c:v>7.7763704509135011E-5</c:v>
                </c:pt>
                <c:pt idx="287">
                  <c:v>7.4497547172782956E-5</c:v>
                </c:pt>
                <c:pt idx="288">
                  <c:v>7.0595061787874429E-5</c:v>
                </c:pt>
                <c:pt idx="289">
                  <c:v>6.8491048544494439E-5</c:v>
                </c:pt>
                <c:pt idx="290">
                  <c:v>6.3338005471036068E-5</c:v>
                </c:pt>
                <c:pt idx="291">
                  <c:v>4.9945943662534362E-5</c:v>
                </c:pt>
                <c:pt idx="292">
                  <c:v>4.9508205457001463E-5</c:v>
                </c:pt>
                <c:pt idx="293">
                  <c:v>4.4496748208773145E-5</c:v>
                </c:pt>
                <c:pt idx="294">
                  <c:v>4.3552239460856301E-5</c:v>
                </c:pt>
                <c:pt idx="295">
                  <c:v>3.8266732524143396E-5</c:v>
                </c:pt>
                <c:pt idx="296">
                  <c:v>3.2439333697407765E-5</c:v>
                </c:pt>
                <c:pt idx="297">
                  <c:v>2.5430290015873125E-5</c:v>
                </c:pt>
                <c:pt idx="298">
                  <c:v>1.4844614451441292E-5</c:v>
                </c:pt>
                <c:pt idx="299">
                  <c:v>9.3205641963254947E-6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F-4D37-ADAD-7B56AE73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9024"/>
        <c:axId val="604989984"/>
      </c:lineChart>
      <c:catAx>
        <c:axId val="2363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9984"/>
        <c:crosses val="autoZero"/>
        <c:auto val="1"/>
        <c:lblAlgn val="ctr"/>
        <c:lblOffset val="100"/>
        <c:noMultiLvlLbl val="0"/>
      </c:catAx>
      <c:valAx>
        <c:axId val="60498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 of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Expected Sales From N Solicitations</a:t>
            </a:r>
            <a:r>
              <a:rPr lang="en-US" sz="1200" baseline="0"/>
              <a:t> of N Best Customers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 vs. Actual-Holdout'!$J$2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'Expected vs. Actual-Holdout'!$J$3:$J$302</c:f>
              <c:numCache>
                <c:formatCode>0.000</c:formatCode>
                <c:ptCount val="300"/>
                <c:pt idx="0">
                  <c:v>0.9818810645147048</c:v>
                </c:pt>
                <c:pt idx="1">
                  <c:v>1.9600048815123112</c:v>
                </c:pt>
                <c:pt idx="2">
                  <c:v>2.9232601987233027</c:v>
                </c:pt>
                <c:pt idx="3">
                  <c:v>3.8725260048309882</c:v>
                </c:pt>
                <c:pt idx="4">
                  <c:v>4.8052989804102797</c:v>
                </c:pt>
                <c:pt idx="5">
                  <c:v>5.7011043029290747</c:v>
                </c:pt>
                <c:pt idx="6">
                  <c:v>6.593259974863682</c:v>
                </c:pt>
                <c:pt idx="7">
                  <c:v>7.4788243944210722</c:v>
                </c:pt>
                <c:pt idx="8">
                  <c:v>8.3341744331829197</c:v>
                </c:pt>
                <c:pt idx="9">
                  <c:v>9.1888297408973649</c:v>
                </c:pt>
                <c:pt idx="10">
                  <c:v>10.042422604113037</c:v>
                </c:pt>
                <c:pt idx="11">
                  <c:v>10.879423710087945</c:v>
                </c:pt>
                <c:pt idx="12">
                  <c:v>11.676801616093329</c:v>
                </c:pt>
                <c:pt idx="13">
                  <c:v>12.45441436016101</c:v>
                </c:pt>
                <c:pt idx="14">
                  <c:v>13.211137873107081</c:v>
                </c:pt>
                <c:pt idx="15">
                  <c:v>13.938799187285179</c:v>
                </c:pt>
                <c:pt idx="16">
                  <c:v>14.638232425439909</c:v>
                </c:pt>
                <c:pt idx="17">
                  <c:v>15.331324991135556</c:v>
                </c:pt>
                <c:pt idx="18">
                  <c:v>16.021976515114869</c:v>
                </c:pt>
                <c:pt idx="19">
                  <c:v>16.654131468109689</c:v>
                </c:pt>
                <c:pt idx="20">
                  <c:v>17.281283169585059</c:v>
                </c:pt>
                <c:pt idx="21">
                  <c:v>17.906720482977011</c:v>
                </c:pt>
                <c:pt idx="22">
                  <c:v>18.512963267435374</c:v>
                </c:pt>
                <c:pt idx="23">
                  <c:v>19.065817892365107</c:v>
                </c:pt>
                <c:pt idx="24">
                  <c:v>19.574471980338696</c:v>
                </c:pt>
                <c:pt idx="25">
                  <c:v>20.078794213003054</c:v>
                </c:pt>
                <c:pt idx="26">
                  <c:v>20.575689867900078</c:v>
                </c:pt>
                <c:pt idx="27">
                  <c:v>21.068322446699437</c:v>
                </c:pt>
                <c:pt idx="28">
                  <c:v>21.549934262785577</c:v>
                </c:pt>
                <c:pt idx="29">
                  <c:v>22.030516182274798</c:v>
                </c:pt>
                <c:pt idx="30">
                  <c:v>22.502821084853224</c:v>
                </c:pt>
                <c:pt idx="31">
                  <c:v>22.971605504183955</c:v>
                </c:pt>
                <c:pt idx="32">
                  <c:v>23.430744010301339</c:v>
                </c:pt>
                <c:pt idx="33">
                  <c:v>23.889293806241021</c:v>
                </c:pt>
                <c:pt idx="34">
                  <c:v>24.346750952246925</c:v>
                </c:pt>
                <c:pt idx="35">
                  <c:v>24.799978566420531</c:v>
                </c:pt>
                <c:pt idx="36">
                  <c:v>25.198627356483517</c:v>
                </c:pt>
                <c:pt idx="37">
                  <c:v>25.588367104277548</c:v>
                </c:pt>
                <c:pt idx="38">
                  <c:v>25.971755691167928</c:v>
                </c:pt>
                <c:pt idx="39">
                  <c:v>26.35438821352464</c:v>
                </c:pt>
                <c:pt idx="40">
                  <c:v>26.728650054967201</c:v>
                </c:pt>
                <c:pt idx="41">
                  <c:v>27.09400179029921</c:v>
                </c:pt>
                <c:pt idx="42">
                  <c:v>27.457378618732221</c:v>
                </c:pt>
                <c:pt idx="43">
                  <c:v>27.804065964486316</c:v>
                </c:pt>
                <c:pt idx="44">
                  <c:v>28.140362688723037</c:v>
                </c:pt>
                <c:pt idx="45">
                  <c:v>28.47555457352459</c:v>
                </c:pt>
                <c:pt idx="46">
                  <c:v>28.802545345227244</c:v>
                </c:pt>
                <c:pt idx="47">
                  <c:v>29.128304077865817</c:v>
                </c:pt>
                <c:pt idx="48">
                  <c:v>29.44852945960519</c:v>
                </c:pt>
                <c:pt idx="49">
                  <c:v>29.756782179343343</c:v>
                </c:pt>
                <c:pt idx="50">
                  <c:v>30.034900537251666</c:v>
                </c:pt>
                <c:pt idx="51">
                  <c:v>30.303965180771726</c:v>
                </c:pt>
                <c:pt idx="52">
                  <c:v>30.565291606138466</c:v>
                </c:pt>
                <c:pt idx="53">
                  <c:v>30.807352911856729</c:v>
                </c:pt>
                <c:pt idx="54">
                  <c:v>31.038681347597613</c:v>
                </c:pt>
                <c:pt idx="55">
                  <c:v>31.267833611171501</c:v>
                </c:pt>
                <c:pt idx="56">
                  <c:v>31.479947463076044</c:v>
                </c:pt>
                <c:pt idx="57">
                  <c:v>31.680415645479506</c:v>
                </c:pt>
                <c:pt idx="58">
                  <c:v>31.86990333396567</c:v>
                </c:pt>
                <c:pt idx="59">
                  <c:v>32.036526073315706</c:v>
                </c:pt>
                <c:pt idx="60">
                  <c:v>32.196003785058004</c:v>
                </c:pt>
                <c:pt idx="61">
                  <c:v>32.348066673855548</c:v>
                </c:pt>
                <c:pt idx="62">
                  <c:v>32.498694357096227</c:v>
                </c:pt>
                <c:pt idx="63">
                  <c:v>32.643287920236681</c:v>
                </c:pt>
                <c:pt idx="64">
                  <c:v>32.78216030722249</c:v>
                </c:pt>
                <c:pt idx="65">
                  <c:v>32.910786781053417</c:v>
                </c:pt>
                <c:pt idx="66">
                  <c:v>33.036059689065667</c:v>
                </c:pt>
                <c:pt idx="67">
                  <c:v>33.149588075520711</c:v>
                </c:pt>
                <c:pt idx="68">
                  <c:v>33.263033107675554</c:v>
                </c:pt>
                <c:pt idx="69">
                  <c:v>33.375798769150116</c:v>
                </c:pt>
                <c:pt idx="70">
                  <c:v>33.488124797052656</c:v>
                </c:pt>
                <c:pt idx="71">
                  <c:v>33.599920699634517</c:v>
                </c:pt>
                <c:pt idx="72">
                  <c:v>33.709345532622095</c:v>
                </c:pt>
                <c:pt idx="73">
                  <c:v>33.817915419136064</c:v>
                </c:pt>
                <c:pt idx="74">
                  <c:v>33.921929689581752</c:v>
                </c:pt>
                <c:pt idx="75">
                  <c:v>34.02436528092813</c:v>
                </c:pt>
                <c:pt idx="76">
                  <c:v>34.125969090087366</c:v>
                </c:pt>
                <c:pt idx="77">
                  <c:v>34.222252470926492</c:v>
                </c:pt>
                <c:pt idx="78">
                  <c:v>34.317014700797849</c:v>
                </c:pt>
                <c:pt idx="79">
                  <c:v>34.409083845002726</c:v>
                </c:pt>
                <c:pt idx="80">
                  <c:v>34.500983374467005</c:v>
                </c:pt>
                <c:pt idx="81">
                  <c:v>34.59268523381472</c:v>
                </c:pt>
                <c:pt idx="82">
                  <c:v>34.680830521378574</c:v>
                </c:pt>
                <c:pt idx="83">
                  <c:v>34.765515336934591</c:v>
                </c:pt>
                <c:pt idx="84">
                  <c:v>34.847324660706249</c:v>
                </c:pt>
                <c:pt idx="85">
                  <c:v>34.927821136252255</c:v>
                </c:pt>
                <c:pt idx="86">
                  <c:v>35.008276738832777</c:v>
                </c:pt>
                <c:pt idx="87">
                  <c:v>35.08670842028846</c:v>
                </c:pt>
                <c:pt idx="88">
                  <c:v>35.16107688842456</c:v>
                </c:pt>
                <c:pt idx="89">
                  <c:v>35.233722052236871</c:v>
                </c:pt>
                <c:pt idx="90">
                  <c:v>35.302941556815533</c:v>
                </c:pt>
                <c:pt idx="91">
                  <c:v>35.371613687480469</c:v>
                </c:pt>
                <c:pt idx="92">
                  <c:v>35.440169600746593</c:v>
                </c:pt>
                <c:pt idx="93">
                  <c:v>35.508148001055297</c:v>
                </c:pt>
                <c:pt idx="94">
                  <c:v>35.574414785705478</c:v>
                </c:pt>
                <c:pt idx="95">
                  <c:v>35.640155896778602</c:v>
                </c:pt>
                <c:pt idx="96">
                  <c:v>35.705197221552488</c:v>
                </c:pt>
                <c:pt idx="97">
                  <c:v>35.768107677395051</c:v>
                </c:pt>
                <c:pt idx="98">
                  <c:v>35.829781027114343</c:v>
                </c:pt>
                <c:pt idx="99">
                  <c:v>35.886214889053242</c:v>
                </c:pt>
                <c:pt idx="100">
                  <c:v>35.941790936446743</c:v>
                </c:pt>
                <c:pt idx="101">
                  <c:v>35.996299205635978</c:v>
                </c:pt>
                <c:pt idx="102">
                  <c:v>36.049693316305834</c:v>
                </c:pt>
                <c:pt idx="103">
                  <c:v>36.101219380632074</c:v>
                </c:pt>
                <c:pt idx="104">
                  <c:v>36.152303523072192</c:v>
                </c:pt>
                <c:pt idx="105">
                  <c:v>36.203143348229474</c:v>
                </c:pt>
                <c:pt idx="106">
                  <c:v>36.252788880512504</c:v>
                </c:pt>
                <c:pt idx="107">
                  <c:v>36.301981941553102</c:v>
                </c:pt>
                <c:pt idx="108">
                  <c:v>36.348730638028208</c:v>
                </c:pt>
                <c:pt idx="109">
                  <c:v>36.395295832870062</c:v>
                </c:pt>
                <c:pt idx="110">
                  <c:v>36.438569961943905</c:v>
                </c:pt>
                <c:pt idx="111">
                  <c:v>36.479266924608361</c:v>
                </c:pt>
                <c:pt idx="112">
                  <c:v>36.519056777431466</c:v>
                </c:pt>
                <c:pt idx="113">
                  <c:v>36.555765790608895</c:v>
                </c:pt>
                <c:pt idx="114">
                  <c:v>36.592257730142066</c:v>
                </c:pt>
                <c:pt idx="115">
                  <c:v>36.627209132045522</c:v>
                </c:pt>
                <c:pt idx="116">
                  <c:v>36.661696211299692</c:v>
                </c:pt>
                <c:pt idx="117">
                  <c:v>36.695931085899637</c:v>
                </c:pt>
                <c:pt idx="118">
                  <c:v>36.729026328959286</c:v>
                </c:pt>
                <c:pt idx="119">
                  <c:v>36.76106746241927</c:v>
                </c:pt>
                <c:pt idx="120">
                  <c:v>36.791776524190702</c:v>
                </c:pt>
                <c:pt idx="121">
                  <c:v>36.821529048897851</c:v>
                </c:pt>
                <c:pt idx="122">
                  <c:v>36.848513367900274</c:v>
                </c:pt>
                <c:pt idx="123">
                  <c:v>36.875060636940809</c:v>
                </c:pt>
                <c:pt idx="124">
                  <c:v>36.901395511134936</c:v>
                </c:pt>
                <c:pt idx="125">
                  <c:v>36.927171907962673</c:v>
                </c:pt>
                <c:pt idx="126">
                  <c:v>36.95287499802766</c:v>
                </c:pt>
                <c:pt idx="127">
                  <c:v>36.978226574319244</c:v>
                </c:pt>
                <c:pt idx="128">
                  <c:v>37.003533254699065</c:v>
                </c:pt>
                <c:pt idx="129">
                  <c:v>37.027348462782804</c:v>
                </c:pt>
                <c:pt idx="130">
                  <c:v>37.050823220615825</c:v>
                </c:pt>
                <c:pt idx="131">
                  <c:v>37.074257790604051</c:v>
                </c:pt>
                <c:pt idx="132">
                  <c:v>37.095837733086178</c:v>
                </c:pt>
                <c:pt idx="133">
                  <c:v>37.116703486933517</c:v>
                </c:pt>
                <c:pt idx="134">
                  <c:v>37.137199497818905</c:v>
                </c:pt>
                <c:pt idx="135">
                  <c:v>37.157647964680216</c:v>
                </c:pt>
                <c:pt idx="136">
                  <c:v>37.177052433291152</c:v>
                </c:pt>
                <c:pt idx="137">
                  <c:v>37.195136988163689</c:v>
                </c:pt>
                <c:pt idx="138">
                  <c:v>37.213211737466501</c:v>
                </c:pt>
                <c:pt idx="139">
                  <c:v>37.230504793992701</c:v>
                </c:pt>
                <c:pt idx="140">
                  <c:v>37.247363867512874</c:v>
                </c:pt>
                <c:pt idx="141">
                  <c:v>37.263799667020933</c:v>
                </c:pt>
                <c:pt idx="142">
                  <c:v>37.280074500335111</c:v>
                </c:pt>
                <c:pt idx="143">
                  <c:v>37.29562160508717</c:v>
                </c:pt>
                <c:pt idx="144">
                  <c:v>37.311128247239417</c:v>
                </c:pt>
                <c:pt idx="145">
                  <c:v>37.325548702447456</c:v>
                </c:pt>
                <c:pt idx="146">
                  <c:v>37.339254730679265</c:v>
                </c:pt>
                <c:pt idx="147">
                  <c:v>37.352910134466867</c:v>
                </c:pt>
                <c:pt idx="148">
                  <c:v>37.366383850376664</c:v>
                </c:pt>
                <c:pt idx="149">
                  <c:v>37.379625529680794</c:v>
                </c:pt>
                <c:pt idx="150">
                  <c:v>37.392454548284277</c:v>
                </c:pt>
                <c:pt idx="151">
                  <c:v>37.404726680678145</c:v>
                </c:pt>
                <c:pt idx="152">
                  <c:v>37.41629279249608</c:v>
                </c:pt>
                <c:pt idx="153">
                  <c:v>37.42783183070118</c:v>
                </c:pt>
                <c:pt idx="154">
                  <c:v>37.439122524767363</c:v>
                </c:pt>
                <c:pt idx="155">
                  <c:v>37.450367257896303</c:v>
                </c:pt>
                <c:pt idx="156">
                  <c:v>37.461407794686998</c:v>
                </c:pt>
                <c:pt idx="157">
                  <c:v>37.472316991481044</c:v>
                </c:pt>
                <c:pt idx="158">
                  <c:v>37.483220230033119</c:v>
                </c:pt>
                <c:pt idx="159">
                  <c:v>37.493724495915245</c:v>
                </c:pt>
                <c:pt idx="160">
                  <c:v>37.50402032004957</c:v>
                </c:pt>
                <c:pt idx="161">
                  <c:v>37.514049514348038</c:v>
                </c:pt>
                <c:pt idx="162">
                  <c:v>37.524073226161939</c:v>
                </c:pt>
                <c:pt idx="163">
                  <c:v>37.53390600061077</c:v>
                </c:pt>
                <c:pt idx="164">
                  <c:v>37.543603079527387</c:v>
                </c:pt>
                <c:pt idx="165">
                  <c:v>37.553067906084557</c:v>
                </c:pt>
                <c:pt idx="166">
                  <c:v>37.562352929959239</c:v>
                </c:pt>
                <c:pt idx="167">
                  <c:v>37.571621240121779</c:v>
                </c:pt>
                <c:pt idx="168">
                  <c:v>37.580718424221409</c:v>
                </c:pt>
                <c:pt idx="169">
                  <c:v>37.589596023381461</c:v>
                </c:pt>
                <c:pt idx="170">
                  <c:v>37.598360584162279</c:v>
                </c:pt>
                <c:pt idx="171">
                  <c:v>37.606554167476247</c:v>
                </c:pt>
                <c:pt idx="172">
                  <c:v>37.614596306942751</c:v>
                </c:pt>
                <c:pt idx="173">
                  <c:v>37.622582409980545</c:v>
                </c:pt>
                <c:pt idx="174">
                  <c:v>37.630558994113358</c:v>
                </c:pt>
                <c:pt idx="175">
                  <c:v>37.638502999635286</c:v>
                </c:pt>
                <c:pt idx="176">
                  <c:v>37.64580913948032</c:v>
                </c:pt>
                <c:pt idx="177">
                  <c:v>37.652872009896363</c:v>
                </c:pt>
                <c:pt idx="178">
                  <c:v>37.659891837479194</c:v>
                </c:pt>
                <c:pt idx="179">
                  <c:v>37.66609943960519</c:v>
                </c:pt>
                <c:pt idx="180">
                  <c:v>37.671646209286592</c:v>
                </c:pt>
                <c:pt idx="181">
                  <c:v>37.676715466121649</c:v>
                </c:pt>
                <c:pt idx="182">
                  <c:v>37.681740028084732</c:v>
                </c:pt>
                <c:pt idx="183">
                  <c:v>37.686262422551962</c:v>
                </c:pt>
                <c:pt idx="184">
                  <c:v>37.690681517243497</c:v>
                </c:pt>
                <c:pt idx="185">
                  <c:v>37.694846765968883</c:v>
                </c:pt>
                <c:pt idx="186">
                  <c:v>37.698981741834935</c:v>
                </c:pt>
                <c:pt idx="187">
                  <c:v>37.703116717700986</c:v>
                </c:pt>
                <c:pt idx="188">
                  <c:v>37.70725055648839</c:v>
                </c:pt>
                <c:pt idx="189">
                  <c:v>37.711384395275793</c:v>
                </c:pt>
                <c:pt idx="190">
                  <c:v>37.715479499421626</c:v>
                </c:pt>
                <c:pt idx="191">
                  <c:v>37.719563822072388</c:v>
                </c:pt>
                <c:pt idx="192">
                  <c:v>37.723545397778338</c:v>
                </c:pt>
                <c:pt idx="193">
                  <c:v>37.727510646390193</c:v>
                </c:pt>
                <c:pt idx="194">
                  <c:v>37.731293347346259</c:v>
                </c:pt>
                <c:pt idx="195">
                  <c:v>37.734980860985608</c:v>
                </c:pt>
                <c:pt idx="196">
                  <c:v>37.738262525108674</c:v>
                </c:pt>
                <c:pt idx="197">
                  <c:v>37.74138734271439</c:v>
                </c:pt>
                <c:pt idx="198">
                  <c:v>37.744482299829848</c:v>
                </c:pt>
                <c:pt idx="199">
                  <c:v>37.747434368864425</c:v>
                </c:pt>
                <c:pt idx="200">
                  <c:v>37.750252227568275</c:v>
                </c:pt>
                <c:pt idx="201">
                  <c:v>37.753060063843435</c:v>
                </c:pt>
                <c:pt idx="202">
                  <c:v>37.755854832848406</c:v>
                </c:pt>
                <c:pt idx="203">
                  <c:v>37.758579206721812</c:v>
                </c:pt>
                <c:pt idx="204">
                  <c:v>37.761288397434988</c:v>
                </c:pt>
                <c:pt idx="205">
                  <c:v>37.76384241570166</c:v>
                </c:pt>
                <c:pt idx="206">
                  <c:v>37.766313962708317</c:v>
                </c:pt>
                <c:pt idx="207">
                  <c:v>37.768609400597846</c:v>
                </c:pt>
                <c:pt idx="208">
                  <c:v>37.770904206098336</c:v>
                </c:pt>
                <c:pt idx="209">
                  <c:v>37.773029847046288</c:v>
                </c:pt>
                <c:pt idx="210">
                  <c:v>37.77512019521275</c:v>
                </c:pt>
                <c:pt idx="211">
                  <c:v>37.777195891365366</c:v>
                </c:pt>
                <c:pt idx="212">
                  <c:v>37.779243285130121</c:v>
                </c:pt>
                <c:pt idx="213">
                  <c:v>37.781288787619026</c:v>
                </c:pt>
                <c:pt idx="214">
                  <c:v>37.78326116043268</c:v>
                </c:pt>
                <c:pt idx="215">
                  <c:v>37.785212321250263</c:v>
                </c:pt>
                <c:pt idx="216">
                  <c:v>37.787123723051373</c:v>
                </c:pt>
                <c:pt idx="217">
                  <c:v>37.789033544915924</c:v>
                </c:pt>
                <c:pt idx="218">
                  <c:v>37.790919919940727</c:v>
                </c:pt>
                <c:pt idx="219">
                  <c:v>37.792753886291528</c:v>
                </c:pt>
                <c:pt idx="220">
                  <c:v>37.794569126975361</c:v>
                </c:pt>
                <c:pt idx="221">
                  <c:v>37.796217293805093</c:v>
                </c:pt>
                <c:pt idx="222">
                  <c:v>37.797774647278118</c:v>
                </c:pt>
                <c:pt idx="223">
                  <c:v>37.799294549827884</c:v>
                </c:pt>
                <c:pt idx="224">
                  <c:v>37.800742577556214</c:v>
                </c:pt>
                <c:pt idx="225">
                  <c:v>37.802108078268972</c:v>
                </c:pt>
                <c:pt idx="226">
                  <c:v>37.803438272833745</c:v>
                </c:pt>
                <c:pt idx="227">
                  <c:v>37.804762632945902</c:v>
                </c:pt>
                <c:pt idx="228">
                  <c:v>37.806037024983205</c:v>
                </c:pt>
                <c:pt idx="229">
                  <c:v>37.807291053788369</c:v>
                </c:pt>
                <c:pt idx="230">
                  <c:v>37.808534105103334</c:v>
                </c:pt>
                <c:pt idx="231">
                  <c:v>37.809724560785227</c:v>
                </c:pt>
                <c:pt idx="232">
                  <c:v>37.810869462982637</c:v>
                </c:pt>
                <c:pt idx="233">
                  <c:v>37.811926785090201</c:v>
                </c:pt>
                <c:pt idx="234">
                  <c:v>37.81296899911306</c:v>
                </c:pt>
                <c:pt idx="235">
                  <c:v>37.814009034527551</c:v>
                </c:pt>
                <c:pt idx="236">
                  <c:v>37.814996430742895</c:v>
                </c:pt>
                <c:pt idx="237">
                  <c:v>37.815982913885065</c:v>
                </c:pt>
                <c:pt idx="238">
                  <c:v>37.816917507779905</c:v>
                </c:pt>
                <c:pt idx="239">
                  <c:v>37.817824520643882</c:v>
                </c:pt>
                <c:pt idx="240">
                  <c:v>37.818700661293505</c:v>
                </c:pt>
                <c:pt idx="241">
                  <c:v>37.819575991660976</c:v>
                </c:pt>
                <c:pt idx="242">
                  <c:v>37.820436533212124</c:v>
                </c:pt>
                <c:pt idx="243">
                  <c:v>37.821231449059653</c:v>
                </c:pt>
                <c:pt idx="244">
                  <c:v>37.822021490105591</c:v>
                </c:pt>
                <c:pt idx="245">
                  <c:v>37.822785976447534</c:v>
                </c:pt>
                <c:pt idx="246">
                  <c:v>37.823473317227318</c:v>
                </c:pt>
                <c:pt idx="247">
                  <c:v>37.824156631011739</c:v>
                </c:pt>
                <c:pt idx="248">
                  <c:v>37.824809712334357</c:v>
                </c:pt>
                <c:pt idx="249">
                  <c:v>37.825454231953174</c:v>
                </c:pt>
                <c:pt idx="250">
                  <c:v>37.826096099796708</c:v>
                </c:pt>
                <c:pt idx="251">
                  <c:v>37.826736843140118</c:v>
                </c:pt>
                <c:pt idx="252">
                  <c:v>37.827362164211294</c:v>
                </c:pt>
                <c:pt idx="253">
                  <c:v>37.827956643334439</c:v>
                </c:pt>
                <c:pt idx="254">
                  <c:v>37.828533732102095</c:v>
                </c:pt>
                <c:pt idx="255">
                  <c:v>37.829109968817527</c:v>
                </c:pt>
                <c:pt idx="256">
                  <c:v>37.829618869041603</c:v>
                </c:pt>
                <c:pt idx="257">
                  <c:v>37.830082911816334</c:v>
                </c:pt>
                <c:pt idx="258">
                  <c:v>37.830517636186883</c:v>
                </c:pt>
                <c:pt idx="259">
                  <c:v>37.830943136419663</c:v>
                </c:pt>
                <c:pt idx="260">
                  <c:v>37.831340369940662</c:v>
                </c:pt>
                <c:pt idx="261">
                  <c:v>37.831733299589047</c:v>
                </c:pt>
                <c:pt idx="262">
                  <c:v>37.832122786678795</c:v>
                </c:pt>
                <c:pt idx="263">
                  <c:v>37.832484902158228</c:v>
                </c:pt>
                <c:pt idx="264">
                  <c:v>37.83282563282939</c:v>
                </c:pt>
                <c:pt idx="265">
                  <c:v>37.833163378116183</c:v>
                </c:pt>
                <c:pt idx="266">
                  <c:v>37.833451807762991</c:v>
                </c:pt>
                <c:pt idx="267">
                  <c:v>37.833739050289971</c:v>
                </c:pt>
                <c:pt idx="268">
                  <c:v>37.834026213522904</c:v>
                </c:pt>
                <c:pt idx="269">
                  <c:v>37.834277063522656</c:v>
                </c:pt>
                <c:pt idx="270">
                  <c:v>37.83452578411341</c:v>
                </c:pt>
                <c:pt idx="271">
                  <c:v>37.834762037194466</c:v>
                </c:pt>
                <c:pt idx="272">
                  <c:v>37.834976197649198</c:v>
                </c:pt>
                <c:pt idx="273">
                  <c:v>37.835182383021369</c:v>
                </c:pt>
                <c:pt idx="274">
                  <c:v>37.835384136784455</c:v>
                </c:pt>
                <c:pt idx="275">
                  <c:v>37.835565571029328</c:v>
                </c:pt>
                <c:pt idx="276">
                  <c:v>37.835736399779819</c:v>
                </c:pt>
                <c:pt idx="277">
                  <c:v>37.835893267698545</c:v>
                </c:pt>
                <c:pt idx="278">
                  <c:v>37.83604227168059</c:v>
                </c:pt>
                <c:pt idx="279">
                  <c:v>37.836187472718052</c:v>
                </c:pt>
                <c:pt idx="280">
                  <c:v>37.83630887056411</c:v>
                </c:pt>
                <c:pt idx="281">
                  <c:v>37.836421630462922</c:v>
                </c:pt>
                <c:pt idx="282">
                  <c:v>37.836528866196637</c:v>
                </c:pt>
                <c:pt idx="283">
                  <c:v>37.836632108187032</c:v>
                </c:pt>
                <c:pt idx="284">
                  <c:v>37.83671153634161</c:v>
                </c:pt>
                <c:pt idx="285">
                  <c:v>37.83678941508883</c:v>
                </c:pt>
                <c:pt idx="286">
                  <c:v>37.836867178793341</c:v>
                </c:pt>
                <c:pt idx="287">
                  <c:v>37.836941676340516</c:v>
                </c:pt>
                <c:pt idx="288">
                  <c:v>37.837012271402301</c:v>
                </c:pt>
                <c:pt idx="289">
                  <c:v>37.837080762450846</c:v>
                </c:pt>
                <c:pt idx="290">
                  <c:v>37.837144100456314</c:v>
                </c:pt>
                <c:pt idx="291">
                  <c:v>37.837194046399979</c:v>
                </c:pt>
                <c:pt idx="292">
                  <c:v>37.837243554605436</c:v>
                </c:pt>
                <c:pt idx="293">
                  <c:v>37.837288051353646</c:v>
                </c:pt>
                <c:pt idx="294">
                  <c:v>37.837331603593107</c:v>
                </c:pt>
                <c:pt idx="295">
                  <c:v>37.837369870325631</c:v>
                </c:pt>
                <c:pt idx="296">
                  <c:v>37.837402309659325</c:v>
                </c:pt>
                <c:pt idx="297">
                  <c:v>37.837427739949341</c:v>
                </c:pt>
                <c:pt idx="298">
                  <c:v>37.837442584563789</c:v>
                </c:pt>
                <c:pt idx="299">
                  <c:v>37.837451905127985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B-43BA-9241-A18A9531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0768"/>
        <c:axId val="604991160"/>
      </c:lineChart>
      <c:catAx>
        <c:axId val="60499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1160"/>
        <c:crosses val="autoZero"/>
        <c:auto val="1"/>
        <c:lblAlgn val="ctr"/>
        <c:lblOffset val="100"/>
        <c:noMultiLvlLbl val="0"/>
      </c:catAx>
      <c:valAx>
        <c:axId val="6049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Expected versus</a:t>
            </a:r>
            <a:r>
              <a:rPr lang="en-US" sz="1200" baseline="0"/>
              <a:t> Actual Sales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 vs. Actual-Holdout'!$J$2</c:f>
              <c:strCache>
                <c:ptCount val="1"/>
                <c:pt idx="0">
                  <c:v>Expected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'Expected vs. Actual-Holdout'!$J$3:$J$302</c:f>
              <c:numCache>
                <c:formatCode>0.000</c:formatCode>
                <c:ptCount val="300"/>
                <c:pt idx="0">
                  <c:v>0.9818810645147048</c:v>
                </c:pt>
                <c:pt idx="1">
                  <c:v>1.9600048815123112</c:v>
                </c:pt>
                <c:pt idx="2">
                  <c:v>2.9232601987233027</c:v>
                </c:pt>
                <c:pt idx="3">
                  <c:v>3.8725260048309882</c:v>
                </c:pt>
                <c:pt idx="4">
                  <c:v>4.8052989804102797</c:v>
                </c:pt>
                <c:pt idx="5">
                  <c:v>5.7011043029290747</c:v>
                </c:pt>
                <c:pt idx="6">
                  <c:v>6.593259974863682</c:v>
                </c:pt>
                <c:pt idx="7">
                  <c:v>7.4788243944210722</c:v>
                </c:pt>
                <c:pt idx="8">
                  <c:v>8.3341744331829197</c:v>
                </c:pt>
                <c:pt idx="9">
                  <c:v>9.1888297408973649</c:v>
                </c:pt>
                <c:pt idx="10">
                  <c:v>10.042422604113037</c:v>
                </c:pt>
                <c:pt idx="11">
                  <c:v>10.879423710087945</c:v>
                </c:pt>
                <c:pt idx="12">
                  <c:v>11.676801616093329</c:v>
                </c:pt>
                <c:pt idx="13">
                  <c:v>12.45441436016101</c:v>
                </c:pt>
                <c:pt idx="14">
                  <c:v>13.211137873107081</c:v>
                </c:pt>
                <c:pt idx="15">
                  <c:v>13.938799187285179</c:v>
                </c:pt>
                <c:pt idx="16">
                  <c:v>14.638232425439909</c:v>
                </c:pt>
                <c:pt idx="17">
                  <c:v>15.331324991135556</c:v>
                </c:pt>
                <c:pt idx="18">
                  <c:v>16.021976515114869</c:v>
                </c:pt>
                <c:pt idx="19">
                  <c:v>16.654131468109689</c:v>
                </c:pt>
                <c:pt idx="20">
                  <c:v>17.281283169585059</c:v>
                </c:pt>
                <c:pt idx="21">
                  <c:v>17.906720482977011</c:v>
                </c:pt>
                <c:pt idx="22">
                  <c:v>18.512963267435374</c:v>
                </c:pt>
                <c:pt idx="23">
                  <c:v>19.065817892365107</c:v>
                </c:pt>
                <c:pt idx="24">
                  <c:v>19.574471980338696</c:v>
                </c:pt>
                <c:pt idx="25">
                  <c:v>20.078794213003054</c:v>
                </c:pt>
                <c:pt idx="26">
                  <c:v>20.575689867900078</c:v>
                </c:pt>
                <c:pt idx="27">
                  <c:v>21.068322446699437</c:v>
                </c:pt>
                <c:pt idx="28">
                  <c:v>21.549934262785577</c:v>
                </c:pt>
                <c:pt idx="29">
                  <c:v>22.030516182274798</c:v>
                </c:pt>
                <c:pt idx="30">
                  <c:v>22.502821084853224</c:v>
                </c:pt>
                <c:pt idx="31">
                  <c:v>22.971605504183955</c:v>
                </c:pt>
                <c:pt idx="32">
                  <c:v>23.430744010301339</c:v>
                </c:pt>
                <c:pt idx="33">
                  <c:v>23.889293806241021</c:v>
                </c:pt>
                <c:pt idx="34">
                  <c:v>24.346750952246925</c:v>
                </c:pt>
                <c:pt idx="35">
                  <c:v>24.799978566420531</c:v>
                </c:pt>
                <c:pt idx="36">
                  <c:v>25.198627356483517</c:v>
                </c:pt>
                <c:pt idx="37">
                  <c:v>25.588367104277548</c:v>
                </c:pt>
                <c:pt idx="38">
                  <c:v>25.971755691167928</c:v>
                </c:pt>
                <c:pt idx="39">
                  <c:v>26.35438821352464</c:v>
                </c:pt>
                <c:pt idx="40">
                  <c:v>26.728650054967201</c:v>
                </c:pt>
                <c:pt idx="41">
                  <c:v>27.09400179029921</c:v>
                </c:pt>
                <c:pt idx="42">
                  <c:v>27.457378618732221</c:v>
                </c:pt>
                <c:pt idx="43">
                  <c:v>27.804065964486316</c:v>
                </c:pt>
                <c:pt idx="44">
                  <c:v>28.140362688723037</c:v>
                </c:pt>
                <c:pt idx="45">
                  <c:v>28.47555457352459</c:v>
                </c:pt>
                <c:pt idx="46">
                  <c:v>28.802545345227244</c:v>
                </c:pt>
                <c:pt idx="47">
                  <c:v>29.128304077865817</c:v>
                </c:pt>
                <c:pt idx="48">
                  <c:v>29.44852945960519</c:v>
                </c:pt>
                <c:pt idx="49">
                  <c:v>29.756782179343343</c:v>
                </c:pt>
                <c:pt idx="50">
                  <c:v>30.034900537251666</c:v>
                </c:pt>
                <c:pt idx="51">
                  <c:v>30.303965180771726</c:v>
                </c:pt>
                <c:pt idx="52">
                  <c:v>30.565291606138466</c:v>
                </c:pt>
                <c:pt idx="53">
                  <c:v>30.807352911856729</c:v>
                </c:pt>
                <c:pt idx="54">
                  <c:v>31.038681347597613</c:v>
                </c:pt>
                <c:pt idx="55">
                  <c:v>31.267833611171501</c:v>
                </c:pt>
                <c:pt idx="56">
                  <c:v>31.479947463076044</c:v>
                </c:pt>
                <c:pt idx="57">
                  <c:v>31.680415645479506</c:v>
                </c:pt>
                <c:pt idx="58">
                  <c:v>31.86990333396567</c:v>
                </c:pt>
                <c:pt idx="59">
                  <c:v>32.036526073315706</c:v>
                </c:pt>
                <c:pt idx="60">
                  <c:v>32.196003785058004</c:v>
                </c:pt>
                <c:pt idx="61">
                  <c:v>32.348066673855548</c:v>
                </c:pt>
                <c:pt idx="62">
                  <c:v>32.498694357096227</c:v>
                </c:pt>
                <c:pt idx="63">
                  <c:v>32.643287920236681</c:v>
                </c:pt>
                <c:pt idx="64">
                  <c:v>32.78216030722249</c:v>
                </c:pt>
                <c:pt idx="65">
                  <c:v>32.910786781053417</c:v>
                </c:pt>
                <c:pt idx="66">
                  <c:v>33.036059689065667</c:v>
                </c:pt>
                <c:pt idx="67">
                  <c:v>33.149588075520711</c:v>
                </c:pt>
                <c:pt idx="68">
                  <c:v>33.263033107675554</c:v>
                </c:pt>
                <c:pt idx="69">
                  <c:v>33.375798769150116</c:v>
                </c:pt>
                <c:pt idx="70">
                  <c:v>33.488124797052656</c:v>
                </c:pt>
                <c:pt idx="71">
                  <c:v>33.599920699634517</c:v>
                </c:pt>
                <c:pt idx="72">
                  <c:v>33.709345532622095</c:v>
                </c:pt>
                <c:pt idx="73">
                  <c:v>33.817915419136064</c:v>
                </c:pt>
                <c:pt idx="74">
                  <c:v>33.921929689581752</c:v>
                </c:pt>
                <c:pt idx="75">
                  <c:v>34.02436528092813</c:v>
                </c:pt>
                <c:pt idx="76">
                  <c:v>34.125969090087366</c:v>
                </c:pt>
                <c:pt idx="77">
                  <c:v>34.222252470926492</c:v>
                </c:pt>
                <c:pt idx="78">
                  <c:v>34.317014700797849</c:v>
                </c:pt>
                <c:pt idx="79">
                  <c:v>34.409083845002726</c:v>
                </c:pt>
                <c:pt idx="80">
                  <c:v>34.500983374467005</c:v>
                </c:pt>
                <c:pt idx="81">
                  <c:v>34.59268523381472</c:v>
                </c:pt>
                <c:pt idx="82">
                  <c:v>34.680830521378574</c:v>
                </c:pt>
                <c:pt idx="83">
                  <c:v>34.765515336934591</c:v>
                </c:pt>
                <c:pt idx="84">
                  <c:v>34.847324660706249</c:v>
                </c:pt>
                <c:pt idx="85">
                  <c:v>34.927821136252255</c:v>
                </c:pt>
                <c:pt idx="86">
                  <c:v>35.008276738832777</c:v>
                </c:pt>
                <c:pt idx="87">
                  <c:v>35.08670842028846</c:v>
                </c:pt>
                <c:pt idx="88">
                  <c:v>35.16107688842456</c:v>
                </c:pt>
                <c:pt idx="89">
                  <c:v>35.233722052236871</c:v>
                </c:pt>
                <c:pt idx="90">
                  <c:v>35.302941556815533</c:v>
                </c:pt>
                <c:pt idx="91">
                  <c:v>35.371613687480469</c:v>
                </c:pt>
                <c:pt idx="92">
                  <c:v>35.440169600746593</c:v>
                </c:pt>
                <c:pt idx="93">
                  <c:v>35.508148001055297</c:v>
                </c:pt>
                <c:pt idx="94">
                  <c:v>35.574414785705478</c:v>
                </c:pt>
                <c:pt idx="95">
                  <c:v>35.640155896778602</c:v>
                </c:pt>
                <c:pt idx="96">
                  <c:v>35.705197221552488</c:v>
                </c:pt>
                <c:pt idx="97">
                  <c:v>35.768107677395051</c:v>
                </c:pt>
                <c:pt idx="98">
                  <c:v>35.829781027114343</c:v>
                </c:pt>
                <c:pt idx="99">
                  <c:v>35.886214889053242</c:v>
                </c:pt>
                <c:pt idx="100">
                  <c:v>35.941790936446743</c:v>
                </c:pt>
                <c:pt idx="101">
                  <c:v>35.996299205635978</c:v>
                </c:pt>
                <c:pt idx="102">
                  <c:v>36.049693316305834</c:v>
                </c:pt>
                <c:pt idx="103">
                  <c:v>36.101219380632074</c:v>
                </c:pt>
                <c:pt idx="104">
                  <c:v>36.152303523072192</c:v>
                </c:pt>
                <c:pt idx="105">
                  <c:v>36.203143348229474</c:v>
                </c:pt>
                <c:pt idx="106">
                  <c:v>36.252788880512504</c:v>
                </c:pt>
                <c:pt idx="107">
                  <c:v>36.301981941553102</c:v>
                </c:pt>
                <c:pt idx="108">
                  <c:v>36.348730638028208</c:v>
                </c:pt>
                <c:pt idx="109">
                  <c:v>36.395295832870062</c:v>
                </c:pt>
                <c:pt idx="110">
                  <c:v>36.438569961943905</c:v>
                </c:pt>
                <c:pt idx="111">
                  <c:v>36.479266924608361</c:v>
                </c:pt>
                <c:pt idx="112">
                  <c:v>36.519056777431466</c:v>
                </c:pt>
                <c:pt idx="113">
                  <c:v>36.555765790608895</c:v>
                </c:pt>
                <c:pt idx="114">
                  <c:v>36.592257730142066</c:v>
                </c:pt>
                <c:pt idx="115">
                  <c:v>36.627209132045522</c:v>
                </c:pt>
                <c:pt idx="116">
                  <c:v>36.661696211299692</c:v>
                </c:pt>
                <c:pt idx="117">
                  <c:v>36.695931085899637</c:v>
                </c:pt>
                <c:pt idx="118">
                  <c:v>36.729026328959286</c:v>
                </c:pt>
                <c:pt idx="119">
                  <c:v>36.76106746241927</c:v>
                </c:pt>
                <c:pt idx="120">
                  <c:v>36.791776524190702</c:v>
                </c:pt>
                <c:pt idx="121">
                  <c:v>36.821529048897851</c:v>
                </c:pt>
                <c:pt idx="122">
                  <c:v>36.848513367900274</c:v>
                </c:pt>
                <c:pt idx="123">
                  <c:v>36.875060636940809</c:v>
                </c:pt>
                <c:pt idx="124">
                  <c:v>36.901395511134936</c:v>
                </c:pt>
                <c:pt idx="125">
                  <c:v>36.927171907962673</c:v>
                </c:pt>
                <c:pt idx="126">
                  <c:v>36.95287499802766</c:v>
                </c:pt>
                <c:pt idx="127">
                  <c:v>36.978226574319244</c:v>
                </c:pt>
                <c:pt idx="128">
                  <c:v>37.003533254699065</c:v>
                </c:pt>
                <c:pt idx="129">
                  <c:v>37.027348462782804</c:v>
                </c:pt>
                <c:pt idx="130">
                  <c:v>37.050823220615825</c:v>
                </c:pt>
                <c:pt idx="131">
                  <c:v>37.074257790604051</c:v>
                </c:pt>
                <c:pt idx="132">
                  <c:v>37.095837733086178</c:v>
                </c:pt>
                <c:pt idx="133">
                  <c:v>37.116703486933517</c:v>
                </c:pt>
                <c:pt idx="134">
                  <c:v>37.137199497818905</c:v>
                </c:pt>
                <c:pt idx="135">
                  <c:v>37.157647964680216</c:v>
                </c:pt>
                <c:pt idx="136">
                  <c:v>37.177052433291152</c:v>
                </c:pt>
                <c:pt idx="137">
                  <c:v>37.195136988163689</c:v>
                </c:pt>
                <c:pt idx="138">
                  <c:v>37.213211737466501</c:v>
                </c:pt>
                <c:pt idx="139">
                  <c:v>37.230504793992701</c:v>
                </c:pt>
                <c:pt idx="140">
                  <c:v>37.247363867512874</c:v>
                </c:pt>
                <c:pt idx="141">
                  <c:v>37.263799667020933</c:v>
                </c:pt>
                <c:pt idx="142">
                  <c:v>37.280074500335111</c:v>
                </c:pt>
                <c:pt idx="143">
                  <c:v>37.29562160508717</c:v>
                </c:pt>
                <c:pt idx="144">
                  <c:v>37.311128247239417</c:v>
                </c:pt>
                <c:pt idx="145">
                  <c:v>37.325548702447456</c:v>
                </c:pt>
                <c:pt idx="146">
                  <c:v>37.339254730679265</c:v>
                </c:pt>
                <c:pt idx="147">
                  <c:v>37.352910134466867</c:v>
                </c:pt>
                <c:pt idx="148">
                  <c:v>37.366383850376664</c:v>
                </c:pt>
                <c:pt idx="149">
                  <c:v>37.379625529680794</c:v>
                </c:pt>
                <c:pt idx="150">
                  <c:v>37.392454548284277</c:v>
                </c:pt>
                <c:pt idx="151">
                  <c:v>37.404726680678145</c:v>
                </c:pt>
                <c:pt idx="152">
                  <c:v>37.41629279249608</c:v>
                </c:pt>
                <c:pt idx="153">
                  <c:v>37.42783183070118</c:v>
                </c:pt>
                <c:pt idx="154">
                  <c:v>37.439122524767363</c:v>
                </c:pt>
                <c:pt idx="155">
                  <c:v>37.450367257896303</c:v>
                </c:pt>
                <c:pt idx="156">
                  <c:v>37.461407794686998</c:v>
                </c:pt>
                <c:pt idx="157">
                  <c:v>37.472316991481044</c:v>
                </c:pt>
                <c:pt idx="158">
                  <c:v>37.483220230033119</c:v>
                </c:pt>
                <c:pt idx="159">
                  <c:v>37.493724495915245</c:v>
                </c:pt>
                <c:pt idx="160">
                  <c:v>37.50402032004957</c:v>
                </c:pt>
                <c:pt idx="161">
                  <c:v>37.514049514348038</c:v>
                </c:pt>
                <c:pt idx="162">
                  <c:v>37.524073226161939</c:v>
                </c:pt>
                <c:pt idx="163">
                  <c:v>37.53390600061077</c:v>
                </c:pt>
                <c:pt idx="164">
                  <c:v>37.543603079527387</c:v>
                </c:pt>
                <c:pt idx="165">
                  <c:v>37.553067906084557</c:v>
                </c:pt>
                <c:pt idx="166">
                  <c:v>37.562352929959239</c:v>
                </c:pt>
                <c:pt idx="167">
                  <c:v>37.571621240121779</c:v>
                </c:pt>
                <c:pt idx="168">
                  <c:v>37.580718424221409</c:v>
                </c:pt>
                <c:pt idx="169">
                  <c:v>37.589596023381461</c:v>
                </c:pt>
                <c:pt idx="170">
                  <c:v>37.598360584162279</c:v>
                </c:pt>
                <c:pt idx="171">
                  <c:v>37.606554167476247</c:v>
                </c:pt>
                <c:pt idx="172">
                  <c:v>37.614596306942751</c:v>
                </c:pt>
                <c:pt idx="173">
                  <c:v>37.622582409980545</c:v>
                </c:pt>
                <c:pt idx="174">
                  <c:v>37.630558994113358</c:v>
                </c:pt>
                <c:pt idx="175">
                  <c:v>37.638502999635286</c:v>
                </c:pt>
                <c:pt idx="176">
                  <c:v>37.64580913948032</c:v>
                </c:pt>
                <c:pt idx="177">
                  <c:v>37.652872009896363</c:v>
                </c:pt>
                <c:pt idx="178">
                  <c:v>37.659891837479194</c:v>
                </c:pt>
                <c:pt idx="179">
                  <c:v>37.66609943960519</c:v>
                </c:pt>
                <c:pt idx="180">
                  <c:v>37.671646209286592</c:v>
                </c:pt>
                <c:pt idx="181">
                  <c:v>37.676715466121649</c:v>
                </c:pt>
                <c:pt idx="182">
                  <c:v>37.681740028084732</c:v>
                </c:pt>
                <c:pt idx="183">
                  <c:v>37.686262422551962</c:v>
                </c:pt>
                <c:pt idx="184">
                  <c:v>37.690681517243497</c:v>
                </c:pt>
                <c:pt idx="185">
                  <c:v>37.694846765968883</c:v>
                </c:pt>
                <c:pt idx="186">
                  <c:v>37.698981741834935</c:v>
                </c:pt>
                <c:pt idx="187">
                  <c:v>37.703116717700986</c:v>
                </c:pt>
                <c:pt idx="188">
                  <c:v>37.70725055648839</c:v>
                </c:pt>
                <c:pt idx="189">
                  <c:v>37.711384395275793</c:v>
                </c:pt>
                <c:pt idx="190">
                  <c:v>37.715479499421626</c:v>
                </c:pt>
                <c:pt idx="191">
                  <c:v>37.719563822072388</c:v>
                </c:pt>
                <c:pt idx="192">
                  <c:v>37.723545397778338</c:v>
                </c:pt>
                <c:pt idx="193">
                  <c:v>37.727510646390193</c:v>
                </c:pt>
                <c:pt idx="194">
                  <c:v>37.731293347346259</c:v>
                </c:pt>
                <c:pt idx="195">
                  <c:v>37.734980860985608</c:v>
                </c:pt>
                <c:pt idx="196">
                  <c:v>37.738262525108674</c:v>
                </c:pt>
                <c:pt idx="197">
                  <c:v>37.74138734271439</c:v>
                </c:pt>
                <c:pt idx="198">
                  <c:v>37.744482299829848</c:v>
                </c:pt>
                <c:pt idx="199">
                  <c:v>37.747434368864425</c:v>
                </c:pt>
                <c:pt idx="200">
                  <c:v>37.750252227568275</c:v>
                </c:pt>
                <c:pt idx="201">
                  <c:v>37.753060063843435</c:v>
                </c:pt>
                <c:pt idx="202">
                  <c:v>37.755854832848406</c:v>
                </c:pt>
                <c:pt idx="203">
                  <c:v>37.758579206721812</c:v>
                </c:pt>
                <c:pt idx="204">
                  <c:v>37.761288397434988</c:v>
                </c:pt>
                <c:pt idx="205">
                  <c:v>37.76384241570166</c:v>
                </c:pt>
                <c:pt idx="206">
                  <c:v>37.766313962708317</c:v>
                </c:pt>
                <c:pt idx="207">
                  <c:v>37.768609400597846</c:v>
                </c:pt>
                <c:pt idx="208">
                  <c:v>37.770904206098336</c:v>
                </c:pt>
                <c:pt idx="209">
                  <c:v>37.773029847046288</c:v>
                </c:pt>
                <c:pt idx="210">
                  <c:v>37.77512019521275</c:v>
                </c:pt>
                <c:pt idx="211">
                  <c:v>37.777195891365366</c:v>
                </c:pt>
                <c:pt idx="212">
                  <c:v>37.779243285130121</c:v>
                </c:pt>
                <c:pt idx="213">
                  <c:v>37.781288787619026</c:v>
                </c:pt>
                <c:pt idx="214">
                  <c:v>37.78326116043268</c:v>
                </c:pt>
                <c:pt idx="215">
                  <c:v>37.785212321250263</c:v>
                </c:pt>
                <c:pt idx="216">
                  <c:v>37.787123723051373</c:v>
                </c:pt>
                <c:pt idx="217">
                  <c:v>37.789033544915924</c:v>
                </c:pt>
                <c:pt idx="218">
                  <c:v>37.790919919940727</c:v>
                </c:pt>
                <c:pt idx="219">
                  <c:v>37.792753886291528</c:v>
                </c:pt>
                <c:pt idx="220">
                  <c:v>37.794569126975361</c:v>
                </c:pt>
                <c:pt idx="221">
                  <c:v>37.796217293805093</c:v>
                </c:pt>
                <c:pt idx="222">
                  <c:v>37.797774647278118</c:v>
                </c:pt>
                <c:pt idx="223">
                  <c:v>37.799294549827884</c:v>
                </c:pt>
                <c:pt idx="224">
                  <c:v>37.800742577556214</c:v>
                </c:pt>
                <c:pt idx="225">
                  <c:v>37.802108078268972</c:v>
                </c:pt>
                <c:pt idx="226">
                  <c:v>37.803438272833745</c:v>
                </c:pt>
                <c:pt idx="227">
                  <c:v>37.804762632945902</c:v>
                </c:pt>
                <c:pt idx="228">
                  <c:v>37.806037024983205</c:v>
                </c:pt>
                <c:pt idx="229">
                  <c:v>37.807291053788369</c:v>
                </c:pt>
                <c:pt idx="230">
                  <c:v>37.808534105103334</c:v>
                </c:pt>
                <c:pt idx="231">
                  <c:v>37.809724560785227</c:v>
                </c:pt>
                <c:pt idx="232">
                  <c:v>37.810869462982637</c:v>
                </c:pt>
                <c:pt idx="233">
                  <c:v>37.811926785090201</c:v>
                </c:pt>
                <c:pt idx="234">
                  <c:v>37.81296899911306</c:v>
                </c:pt>
                <c:pt idx="235">
                  <c:v>37.814009034527551</c:v>
                </c:pt>
                <c:pt idx="236">
                  <c:v>37.814996430742895</c:v>
                </c:pt>
                <c:pt idx="237">
                  <c:v>37.815982913885065</c:v>
                </c:pt>
                <c:pt idx="238">
                  <c:v>37.816917507779905</c:v>
                </c:pt>
                <c:pt idx="239">
                  <c:v>37.817824520643882</c:v>
                </c:pt>
                <c:pt idx="240">
                  <c:v>37.818700661293505</c:v>
                </c:pt>
                <c:pt idx="241">
                  <c:v>37.819575991660976</c:v>
                </c:pt>
                <c:pt idx="242">
                  <c:v>37.820436533212124</c:v>
                </c:pt>
                <c:pt idx="243">
                  <c:v>37.821231449059653</c:v>
                </c:pt>
                <c:pt idx="244">
                  <c:v>37.822021490105591</c:v>
                </c:pt>
                <c:pt idx="245">
                  <c:v>37.822785976447534</c:v>
                </c:pt>
                <c:pt idx="246">
                  <c:v>37.823473317227318</c:v>
                </c:pt>
                <c:pt idx="247">
                  <c:v>37.824156631011739</c:v>
                </c:pt>
                <c:pt idx="248">
                  <c:v>37.824809712334357</c:v>
                </c:pt>
                <c:pt idx="249">
                  <c:v>37.825454231953174</c:v>
                </c:pt>
                <c:pt idx="250">
                  <c:v>37.826096099796708</c:v>
                </c:pt>
                <c:pt idx="251">
                  <c:v>37.826736843140118</c:v>
                </c:pt>
                <c:pt idx="252">
                  <c:v>37.827362164211294</c:v>
                </c:pt>
                <c:pt idx="253">
                  <c:v>37.827956643334439</c:v>
                </c:pt>
                <c:pt idx="254">
                  <c:v>37.828533732102095</c:v>
                </c:pt>
                <c:pt idx="255">
                  <c:v>37.829109968817527</c:v>
                </c:pt>
                <c:pt idx="256">
                  <c:v>37.829618869041603</c:v>
                </c:pt>
                <c:pt idx="257">
                  <c:v>37.830082911816334</c:v>
                </c:pt>
                <c:pt idx="258">
                  <c:v>37.830517636186883</c:v>
                </c:pt>
                <c:pt idx="259">
                  <c:v>37.830943136419663</c:v>
                </c:pt>
                <c:pt idx="260">
                  <c:v>37.831340369940662</c:v>
                </c:pt>
                <c:pt idx="261">
                  <c:v>37.831733299589047</c:v>
                </c:pt>
                <c:pt idx="262">
                  <c:v>37.832122786678795</c:v>
                </c:pt>
                <c:pt idx="263">
                  <c:v>37.832484902158228</c:v>
                </c:pt>
                <c:pt idx="264">
                  <c:v>37.83282563282939</c:v>
                </c:pt>
                <c:pt idx="265">
                  <c:v>37.833163378116183</c:v>
                </c:pt>
                <c:pt idx="266">
                  <c:v>37.833451807762991</c:v>
                </c:pt>
                <c:pt idx="267">
                  <c:v>37.833739050289971</c:v>
                </c:pt>
                <c:pt idx="268">
                  <c:v>37.834026213522904</c:v>
                </c:pt>
                <c:pt idx="269">
                  <c:v>37.834277063522656</c:v>
                </c:pt>
                <c:pt idx="270">
                  <c:v>37.83452578411341</c:v>
                </c:pt>
                <c:pt idx="271">
                  <c:v>37.834762037194466</c:v>
                </c:pt>
                <c:pt idx="272">
                  <c:v>37.834976197649198</c:v>
                </c:pt>
                <c:pt idx="273">
                  <c:v>37.835182383021369</c:v>
                </c:pt>
                <c:pt idx="274">
                  <c:v>37.835384136784455</c:v>
                </c:pt>
                <c:pt idx="275">
                  <c:v>37.835565571029328</c:v>
                </c:pt>
                <c:pt idx="276">
                  <c:v>37.835736399779819</c:v>
                </c:pt>
                <c:pt idx="277">
                  <c:v>37.835893267698545</c:v>
                </c:pt>
                <c:pt idx="278">
                  <c:v>37.83604227168059</c:v>
                </c:pt>
                <c:pt idx="279">
                  <c:v>37.836187472718052</c:v>
                </c:pt>
                <c:pt idx="280">
                  <c:v>37.83630887056411</c:v>
                </c:pt>
                <c:pt idx="281">
                  <c:v>37.836421630462922</c:v>
                </c:pt>
                <c:pt idx="282">
                  <c:v>37.836528866196637</c:v>
                </c:pt>
                <c:pt idx="283">
                  <c:v>37.836632108187032</c:v>
                </c:pt>
                <c:pt idx="284">
                  <c:v>37.83671153634161</c:v>
                </c:pt>
                <c:pt idx="285">
                  <c:v>37.83678941508883</c:v>
                </c:pt>
                <c:pt idx="286">
                  <c:v>37.836867178793341</c:v>
                </c:pt>
                <c:pt idx="287">
                  <c:v>37.836941676340516</c:v>
                </c:pt>
                <c:pt idx="288">
                  <c:v>37.837012271402301</c:v>
                </c:pt>
                <c:pt idx="289">
                  <c:v>37.837080762450846</c:v>
                </c:pt>
                <c:pt idx="290">
                  <c:v>37.837144100456314</c:v>
                </c:pt>
                <c:pt idx="291">
                  <c:v>37.837194046399979</c:v>
                </c:pt>
                <c:pt idx="292">
                  <c:v>37.837243554605436</c:v>
                </c:pt>
                <c:pt idx="293">
                  <c:v>37.837288051353646</c:v>
                </c:pt>
                <c:pt idx="294">
                  <c:v>37.837331603593107</c:v>
                </c:pt>
                <c:pt idx="295">
                  <c:v>37.837369870325631</c:v>
                </c:pt>
                <c:pt idx="296">
                  <c:v>37.837402309659325</c:v>
                </c:pt>
                <c:pt idx="297">
                  <c:v>37.837427739949341</c:v>
                </c:pt>
                <c:pt idx="298">
                  <c:v>37.837442584563789</c:v>
                </c:pt>
                <c:pt idx="299">
                  <c:v>37.837451905127985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693-9AFF-040F55F0A1BA}"/>
            </c:ext>
          </c:extLst>
        </c:ser>
        <c:ser>
          <c:idx val="1"/>
          <c:order val="1"/>
          <c:tx>
            <c:strRef>
              <c:f>'Expected vs. Actual-Holdout'!$L$2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'Expected vs. Actual-Holdout'!$L$3:$L$302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5-4693-9AFF-040F55F0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1944"/>
        <c:axId val="604992336"/>
      </c:lineChart>
      <c:catAx>
        <c:axId val="60499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2336"/>
        <c:crosses val="autoZero"/>
        <c:auto val="1"/>
        <c:lblAlgn val="ctr"/>
        <c:lblOffset val="100"/>
        <c:noMultiLvlLbl val="0"/>
      </c:catAx>
      <c:valAx>
        <c:axId val="6049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3</xdr:row>
      <xdr:rowOff>4762</xdr:rowOff>
    </xdr:from>
    <xdr:to>
      <xdr:col>20</xdr:col>
      <xdr:colOff>300037</xdr:colOff>
      <xdr:row>20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22</xdr:row>
      <xdr:rowOff>4762</xdr:rowOff>
    </xdr:from>
    <xdr:to>
      <xdr:col>20</xdr:col>
      <xdr:colOff>309562</xdr:colOff>
      <xdr:row>38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20</xdr:col>
      <xdr:colOff>304800</xdr:colOff>
      <xdr:row>56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uantlinkserver\XLMBkup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4"/>
  <sheetViews>
    <sheetView workbookViewId="0">
      <selection activeCell="H29" sqref="H29"/>
    </sheetView>
  </sheetViews>
  <sheetFormatPr defaultRowHeight="13.2" x14ac:dyDescent="0.25"/>
  <cols>
    <col min="2" max="5" width="10.6640625" customWidth="1"/>
  </cols>
  <sheetData>
    <row r="1" spans="1:5" x14ac:dyDescent="0.25">
      <c r="A1" s="19" t="s">
        <v>32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5">
      <c r="A2">
        <v>1</v>
      </c>
      <c r="B2">
        <v>0</v>
      </c>
      <c r="C2">
        <v>99</v>
      </c>
      <c r="D2">
        <v>73</v>
      </c>
      <c r="E2">
        <v>1</v>
      </c>
    </row>
    <row r="3" spans="1:5" x14ac:dyDescent="0.25">
      <c r="A3">
        <v>2</v>
      </c>
      <c r="B3">
        <v>1</v>
      </c>
      <c r="C3">
        <v>13</v>
      </c>
      <c r="D3">
        <v>82</v>
      </c>
      <c r="E3">
        <v>0</v>
      </c>
    </row>
    <row r="4" spans="1:5" x14ac:dyDescent="0.25">
      <c r="A4">
        <v>3</v>
      </c>
      <c r="B4">
        <v>0</v>
      </c>
      <c r="C4">
        <v>49</v>
      </c>
      <c r="D4">
        <v>58</v>
      </c>
      <c r="E4">
        <v>0</v>
      </c>
    </row>
    <row r="5" spans="1:5" x14ac:dyDescent="0.25">
      <c r="A5">
        <v>4</v>
      </c>
      <c r="B5">
        <v>1</v>
      </c>
      <c r="C5">
        <v>2</v>
      </c>
      <c r="D5">
        <v>97</v>
      </c>
      <c r="E5">
        <v>0</v>
      </c>
    </row>
    <row r="6" spans="1:5" x14ac:dyDescent="0.25">
      <c r="A6">
        <v>5</v>
      </c>
      <c r="B6">
        <v>1</v>
      </c>
      <c r="C6">
        <v>93</v>
      </c>
      <c r="D6">
        <v>39</v>
      </c>
      <c r="E6">
        <v>0</v>
      </c>
    </row>
    <row r="7" spans="1:5" x14ac:dyDescent="0.25">
      <c r="A7">
        <v>6</v>
      </c>
      <c r="B7">
        <v>0</v>
      </c>
      <c r="C7">
        <v>26</v>
      </c>
      <c r="D7">
        <v>8</v>
      </c>
      <c r="E7">
        <v>0</v>
      </c>
    </row>
    <row r="8" spans="1:5" x14ac:dyDescent="0.25">
      <c r="A8">
        <v>7</v>
      </c>
      <c r="B8">
        <v>0</v>
      </c>
      <c r="C8">
        <v>7</v>
      </c>
      <c r="D8">
        <v>62</v>
      </c>
      <c r="E8">
        <v>0</v>
      </c>
    </row>
    <row r="9" spans="1:5" x14ac:dyDescent="0.25">
      <c r="A9">
        <v>8</v>
      </c>
      <c r="B9">
        <v>1</v>
      </c>
      <c r="C9">
        <v>10</v>
      </c>
      <c r="D9">
        <v>10</v>
      </c>
      <c r="E9">
        <v>0</v>
      </c>
    </row>
    <row r="10" spans="1:5" x14ac:dyDescent="0.25">
      <c r="A10">
        <v>9</v>
      </c>
      <c r="B10">
        <v>0</v>
      </c>
      <c r="C10">
        <v>91</v>
      </c>
      <c r="D10">
        <v>47</v>
      </c>
      <c r="E10">
        <v>0</v>
      </c>
    </row>
    <row r="11" spans="1:5" x14ac:dyDescent="0.25">
      <c r="A11">
        <v>10</v>
      </c>
      <c r="B11">
        <v>1</v>
      </c>
      <c r="C11">
        <v>72</v>
      </c>
      <c r="D11">
        <v>84</v>
      </c>
      <c r="E11">
        <v>0</v>
      </c>
    </row>
    <row r="12" spans="1:5" x14ac:dyDescent="0.25">
      <c r="A12">
        <v>11</v>
      </c>
      <c r="B12">
        <v>1</v>
      </c>
      <c r="C12">
        <v>16</v>
      </c>
      <c r="D12">
        <v>71</v>
      </c>
      <c r="E12">
        <v>0</v>
      </c>
    </row>
    <row r="13" spans="1:5" x14ac:dyDescent="0.25">
      <c r="A13">
        <v>12</v>
      </c>
      <c r="B13">
        <v>1</v>
      </c>
      <c r="C13">
        <v>23</v>
      </c>
      <c r="D13">
        <v>14</v>
      </c>
      <c r="E13">
        <v>0</v>
      </c>
    </row>
    <row r="14" spans="1:5" x14ac:dyDescent="0.25">
      <c r="A14">
        <v>13</v>
      </c>
      <c r="B14">
        <v>0</v>
      </c>
      <c r="C14">
        <v>93</v>
      </c>
      <c r="D14">
        <v>66</v>
      </c>
      <c r="E14">
        <v>0</v>
      </c>
    </row>
    <row r="15" spans="1:5" x14ac:dyDescent="0.25">
      <c r="A15">
        <v>14</v>
      </c>
      <c r="B15">
        <v>0</v>
      </c>
      <c r="C15">
        <v>75</v>
      </c>
      <c r="D15">
        <v>31</v>
      </c>
      <c r="E15">
        <v>0</v>
      </c>
    </row>
    <row r="16" spans="1:5" x14ac:dyDescent="0.25">
      <c r="A16">
        <v>15</v>
      </c>
      <c r="B16">
        <v>0</v>
      </c>
      <c r="C16">
        <v>48</v>
      </c>
      <c r="D16">
        <v>11</v>
      </c>
      <c r="E16">
        <v>0</v>
      </c>
    </row>
    <row r="17" spans="1:5" x14ac:dyDescent="0.25">
      <c r="A17">
        <v>16</v>
      </c>
      <c r="B17">
        <v>1</v>
      </c>
      <c r="C17">
        <v>65</v>
      </c>
      <c r="D17">
        <v>50</v>
      </c>
      <c r="E17">
        <v>0</v>
      </c>
    </row>
    <row r="18" spans="1:5" x14ac:dyDescent="0.25">
      <c r="A18">
        <v>17</v>
      </c>
      <c r="B18">
        <v>0</v>
      </c>
      <c r="C18">
        <v>41</v>
      </c>
      <c r="D18">
        <v>76</v>
      </c>
      <c r="E18">
        <v>0</v>
      </c>
    </row>
    <row r="19" spans="1:5" x14ac:dyDescent="0.25">
      <c r="A19">
        <v>18</v>
      </c>
      <c r="B19">
        <v>0</v>
      </c>
      <c r="C19">
        <v>61</v>
      </c>
      <c r="D19">
        <v>13</v>
      </c>
      <c r="E19">
        <v>0</v>
      </c>
    </row>
    <row r="20" spans="1:5" x14ac:dyDescent="0.25">
      <c r="A20">
        <v>19</v>
      </c>
      <c r="B20">
        <v>1</v>
      </c>
      <c r="C20">
        <v>28</v>
      </c>
      <c r="D20">
        <v>82</v>
      </c>
      <c r="E20">
        <v>0</v>
      </c>
    </row>
    <row r="21" spans="1:5" x14ac:dyDescent="0.25">
      <c r="A21">
        <v>20</v>
      </c>
      <c r="B21">
        <v>0</v>
      </c>
      <c r="C21">
        <v>16</v>
      </c>
      <c r="D21">
        <v>59</v>
      </c>
      <c r="E21">
        <v>0</v>
      </c>
    </row>
    <row r="22" spans="1:5" x14ac:dyDescent="0.25">
      <c r="A22">
        <v>21</v>
      </c>
      <c r="B22">
        <v>1</v>
      </c>
      <c r="C22">
        <v>88</v>
      </c>
      <c r="D22">
        <v>23</v>
      </c>
      <c r="E22">
        <v>1</v>
      </c>
    </row>
    <row r="23" spans="1:5" x14ac:dyDescent="0.25">
      <c r="A23">
        <v>22</v>
      </c>
      <c r="B23">
        <v>0</v>
      </c>
      <c r="C23">
        <v>40</v>
      </c>
      <c r="D23">
        <v>62</v>
      </c>
      <c r="E23">
        <v>0</v>
      </c>
    </row>
    <row r="24" spans="1:5" x14ac:dyDescent="0.25">
      <c r="A24">
        <v>23</v>
      </c>
      <c r="B24">
        <v>1</v>
      </c>
      <c r="C24">
        <v>57</v>
      </c>
      <c r="D24">
        <v>14</v>
      </c>
      <c r="E24">
        <v>0</v>
      </c>
    </row>
    <row r="25" spans="1:5" x14ac:dyDescent="0.25">
      <c r="A25">
        <v>24</v>
      </c>
      <c r="B25">
        <v>0</v>
      </c>
      <c r="C25">
        <v>6</v>
      </c>
      <c r="D25">
        <v>90</v>
      </c>
      <c r="E25">
        <v>0</v>
      </c>
    </row>
    <row r="26" spans="1:5" x14ac:dyDescent="0.25">
      <c r="A26">
        <v>25</v>
      </c>
      <c r="B26">
        <v>1</v>
      </c>
      <c r="C26">
        <v>85</v>
      </c>
      <c r="D26">
        <v>73</v>
      </c>
      <c r="E26">
        <v>1</v>
      </c>
    </row>
    <row r="27" spans="1:5" x14ac:dyDescent="0.25">
      <c r="A27">
        <v>26</v>
      </c>
      <c r="B27">
        <v>1</v>
      </c>
      <c r="C27">
        <v>87</v>
      </c>
      <c r="D27">
        <v>98</v>
      </c>
      <c r="E27">
        <v>1</v>
      </c>
    </row>
    <row r="28" spans="1:5" x14ac:dyDescent="0.25">
      <c r="A28">
        <v>27</v>
      </c>
      <c r="B28">
        <v>1</v>
      </c>
      <c r="C28">
        <v>40</v>
      </c>
      <c r="D28">
        <v>53</v>
      </c>
      <c r="E28">
        <v>0</v>
      </c>
    </row>
    <row r="29" spans="1:5" x14ac:dyDescent="0.25">
      <c r="A29">
        <v>28</v>
      </c>
      <c r="B29">
        <v>1</v>
      </c>
      <c r="C29">
        <v>69</v>
      </c>
      <c r="D29">
        <v>54</v>
      </c>
      <c r="E29">
        <v>0</v>
      </c>
    </row>
    <row r="30" spans="1:5" x14ac:dyDescent="0.25">
      <c r="A30">
        <v>29</v>
      </c>
      <c r="B30">
        <v>0</v>
      </c>
      <c r="C30">
        <v>35</v>
      </c>
      <c r="D30">
        <v>48</v>
      </c>
      <c r="E30">
        <v>0</v>
      </c>
    </row>
    <row r="31" spans="1:5" x14ac:dyDescent="0.25">
      <c r="A31">
        <v>30</v>
      </c>
      <c r="B31">
        <v>0</v>
      </c>
      <c r="C31">
        <v>62</v>
      </c>
      <c r="D31">
        <v>72</v>
      </c>
      <c r="E31">
        <v>0</v>
      </c>
    </row>
    <row r="32" spans="1:5" x14ac:dyDescent="0.25">
      <c r="A32">
        <v>31</v>
      </c>
      <c r="B32">
        <v>0</v>
      </c>
      <c r="C32">
        <v>3</v>
      </c>
      <c r="D32">
        <v>63</v>
      </c>
      <c r="E32">
        <v>0</v>
      </c>
    </row>
    <row r="33" spans="1:5" x14ac:dyDescent="0.25">
      <c r="A33">
        <v>32</v>
      </c>
      <c r="B33">
        <v>1</v>
      </c>
      <c r="C33">
        <v>82</v>
      </c>
      <c r="D33">
        <v>96</v>
      </c>
      <c r="E33">
        <v>1</v>
      </c>
    </row>
    <row r="34" spans="1:5" x14ac:dyDescent="0.25">
      <c r="A34">
        <v>33</v>
      </c>
      <c r="B34">
        <v>0</v>
      </c>
      <c r="C34">
        <v>50</v>
      </c>
      <c r="D34">
        <v>27</v>
      </c>
      <c r="E34">
        <v>0</v>
      </c>
    </row>
    <row r="35" spans="1:5" x14ac:dyDescent="0.25">
      <c r="A35">
        <v>34</v>
      </c>
      <c r="B35">
        <v>1</v>
      </c>
      <c r="C35">
        <v>97</v>
      </c>
      <c r="D35">
        <v>6</v>
      </c>
      <c r="E35">
        <v>0</v>
      </c>
    </row>
    <row r="36" spans="1:5" x14ac:dyDescent="0.25">
      <c r="A36">
        <v>35</v>
      </c>
      <c r="B36">
        <v>1</v>
      </c>
      <c r="C36">
        <v>29</v>
      </c>
      <c r="D36">
        <v>19</v>
      </c>
      <c r="E36">
        <v>0</v>
      </c>
    </row>
    <row r="37" spans="1:5" x14ac:dyDescent="0.25">
      <c r="A37">
        <v>36</v>
      </c>
      <c r="B37">
        <v>1</v>
      </c>
      <c r="C37">
        <v>19</v>
      </c>
      <c r="D37">
        <v>69</v>
      </c>
      <c r="E37">
        <v>0</v>
      </c>
    </row>
    <row r="38" spans="1:5" x14ac:dyDescent="0.25">
      <c r="A38">
        <v>37</v>
      </c>
      <c r="B38">
        <v>0</v>
      </c>
      <c r="C38">
        <v>89</v>
      </c>
      <c r="D38">
        <v>20</v>
      </c>
      <c r="E38">
        <v>0</v>
      </c>
    </row>
    <row r="39" spans="1:5" x14ac:dyDescent="0.25">
      <c r="A39">
        <v>38</v>
      </c>
      <c r="B39">
        <v>1</v>
      </c>
      <c r="C39">
        <v>77</v>
      </c>
      <c r="D39">
        <v>25</v>
      </c>
      <c r="E39">
        <v>0</v>
      </c>
    </row>
    <row r="40" spans="1:5" x14ac:dyDescent="0.25">
      <c r="A40">
        <v>39</v>
      </c>
      <c r="B40">
        <v>0</v>
      </c>
      <c r="C40">
        <v>31</v>
      </c>
      <c r="D40">
        <v>72</v>
      </c>
      <c r="E40">
        <v>0</v>
      </c>
    </row>
    <row r="41" spans="1:5" x14ac:dyDescent="0.25">
      <c r="A41">
        <v>40</v>
      </c>
      <c r="B41">
        <v>0</v>
      </c>
      <c r="C41">
        <v>38</v>
      </c>
      <c r="D41">
        <v>4</v>
      </c>
      <c r="E41">
        <v>0</v>
      </c>
    </row>
    <row r="42" spans="1:5" x14ac:dyDescent="0.25">
      <c r="A42">
        <v>41</v>
      </c>
      <c r="B42">
        <v>1</v>
      </c>
      <c r="C42">
        <v>27</v>
      </c>
      <c r="D42">
        <v>52</v>
      </c>
      <c r="E42">
        <v>0</v>
      </c>
    </row>
    <row r="43" spans="1:5" x14ac:dyDescent="0.25">
      <c r="A43">
        <v>42</v>
      </c>
      <c r="B43">
        <v>1</v>
      </c>
      <c r="C43">
        <v>5</v>
      </c>
      <c r="D43">
        <v>36</v>
      </c>
      <c r="E43">
        <v>0</v>
      </c>
    </row>
    <row r="44" spans="1:5" x14ac:dyDescent="0.25">
      <c r="A44">
        <v>43</v>
      </c>
      <c r="B44">
        <v>1</v>
      </c>
      <c r="C44">
        <v>66</v>
      </c>
      <c r="D44">
        <v>32</v>
      </c>
      <c r="E44">
        <v>0</v>
      </c>
    </row>
    <row r="45" spans="1:5" x14ac:dyDescent="0.25">
      <c r="A45">
        <v>44</v>
      </c>
      <c r="B45">
        <v>1</v>
      </c>
      <c r="C45">
        <v>90</v>
      </c>
      <c r="D45">
        <v>88</v>
      </c>
      <c r="E45">
        <v>1</v>
      </c>
    </row>
    <row r="46" spans="1:5" x14ac:dyDescent="0.25">
      <c r="A46">
        <v>45</v>
      </c>
      <c r="B46">
        <v>0</v>
      </c>
      <c r="C46">
        <v>53</v>
      </c>
      <c r="D46">
        <v>15</v>
      </c>
      <c r="E46">
        <v>0</v>
      </c>
    </row>
    <row r="47" spans="1:5" x14ac:dyDescent="0.25">
      <c r="A47">
        <v>46</v>
      </c>
      <c r="B47">
        <v>1</v>
      </c>
      <c r="C47">
        <v>4</v>
      </c>
      <c r="D47">
        <v>8</v>
      </c>
      <c r="E47">
        <v>0</v>
      </c>
    </row>
    <row r="48" spans="1:5" x14ac:dyDescent="0.25">
      <c r="A48">
        <v>47</v>
      </c>
      <c r="B48">
        <v>1</v>
      </c>
      <c r="C48">
        <v>61</v>
      </c>
      <c r="D48">
        <v>13</v>
      </c>
      <c r="E48">
        <v>0</v>
      </c>
    </row>
    <row r="49" spans="1:5" x14ac:dyDescent="0.25">
      <c r="A49">
        <v>48</v>
      </c>
      <c r="B49">
        <v>1</v>
      </c>
      <c r="C49">
        <v>66</v>
      </c>
      <c r="D49">
        <v>63</v>
      </c>
      <c r="E49">
        <v>0</v>
      </c>
    </row>
    <row r="50" spans="1:5" x14ac:dyDescent="0.25">
      <c r="A50">
        <v>49</v>
      </c>
      <c r="B50">
        <v>0</v>
      </c>
      <c r="C50">
        <v>85</v>
      </c>
      <c r="D50">
        <v>6</v>
      </c>
      <c r="E50">
        <v>0</v>
      </c>
    </row>
    <row r="51" spans="1:5" x14ac:dyDescent="0.25">
      <c r="A51">
        <v>50</v>
      </c>
      <c r="B51">
        <v>1</v>
      </c>
      <c r="C51">
        <v>89</v>
      </c>
      <c r="D51">
        <v>32</v>
      </c>
      <c r="E51">
        <v>0</v>
      </c>
    </row>
    <row r="52" spans="1:5" x14ac:dyDescent="0.25">
      <c r="A52">
        <v>51</v>
      </c>
      <c r="B52">
        <v>1</v>
      </c>
      <c r="C52">
        <v>9</v>
      </c>
      <c r="D52">
        <v>97</v>
      </c>
      <c r="E52">
        <v>0</v>
      </c>
    </row>
    <row r="53" spans="1:5" x14ac:dyDescent="0.25">
      <c r="A53">
        <v>52</v>
      </c>
      <c r="B53">
        <v>0</v>
      </c>
      <c r="C53">
        <v>80</v>
      </c>
      <c r="D53">
        <v>84</v>
      </c>
      <c r="E53">
        <v>0</v>
      </c>
    </row>
    <row r="54" spans="1:5" x14ac:dyDescent="0.25">
      <c r="A54">
        <v>53</v>
      </c>
      <c r="B54">
        <v>0</v>
      </c>
      <c r="C54">
        <v>85</v>
      </c>
      <c r="D54">
        <v>50</v>
      </c>
      <c r="E54">
        <v>0</v>
      </c>
    </row>
    <row r="55" spans="1:5" x14ac:dyDescent="0.25">
      <c r="A55">
        <v>54</v>
      </c>
      <c r="B55">
        <v>0</v>
      </c>
      <c r="C55">
        <v>22</v>
      </c>
      <c r="D55">
        <v>86</v>
      </c>
      <c r="E55">
        <v>0</v>
      </c>
    </row>
    <row r="56" spans="1:5" x14ac:dyDescent="0.25">
      <c r="A56">
        <v>55</v>
      </c>
      <c r="B56">
        <v>0</v>
      </c>
      <c r="C56">
        <v>7</v>
      </c>
      <c r="D56">
        <v>50</v>
      </c>
      <c r="E56">
        <v>0</v>
      </c>
    </row>
    <row r="57" spans="1:5" x14ac:dyDescent="0.25">
      <c r="A57">
        <v>56</v>
      </c>
      <c r="B57">
        <v>0</v>
      </c>
      <c r="C57">
        <v>51</v>
      </c>
      <c r="D57">
        <v>50</v>
      </c>
      <c r="E57">
        <v>0</v>
      </c>
    </row>
    <row r="58" spans="1:5" x14ac:dyDescent="0.25">
      <c r="A58">
        <v>57</v>
      </c>
      <c r="B58">
        <v>0</v>
      </c>
      <c r="C58">
        <v>42</v>
      </c>
      <c r="D58">
        <v>21</v>
      </c>
      <c r="E58">
        <v>0</v>
      </c>
    </row>
    <row r="59" spans="1:5" x14ac:dyDescent="0.25">
      <c r="A59">
        <v>58</v>
      </c>
      <c r="B59">
        <v>0</v>
      </c>
      <c r="C59">
        <v>24</v>
      </c>
      <c r="D59">
        <v>81</v>
      </c>
      <c r="E59">
        <v>0</v>
      </c>
    </row>
    <row r="60" spans="1:5" x14ac:dyDescent="0.25">
      <c r="A60">
        <v>59</v>
      </c>
      <c r="B60">
        <v>1</v>
      </c>
      <c r="C60">
        <v>40</v>
      </c>
      <c r="D60">
        <v>84</v>
      </c>
      <c r="E60">
        <v>0</v>
      </c>
    </row>
    <row r="61" spans="1:5" x14ac:dyDescent="0.25">
      <c r="A61">
        <v>60</v>
      </c>
      <c r="B61">
        <v>0</v>
      </c>
      <c r="C61">
        <v>44</v>
      </c>
      <c r="D61">
        <v>53</v>
      </c>
      <c r="E61">
        <v>0</v>
      </c>
    </row>
    <row r="62" spans="1:5" x14ac:dyDescent="0.25">
      <c r="A62">
        <v>61</v>
      </c>
      <c r="B62">
        <v>1</v>
      </c>
      <c r="C62">
        <v>24</v>
      </c>
      <c r="D62">
        <v>14</v>
      </c>
      <c r="E62">
        <v>0</v>
      </c>
    </row>
    <row r="63" spans="1:5" x14ac:dyDescent="0.25">
      <c r="A63">
        <v>62</v>
      </c>
      <c r="B63">
        <v>1</v>
      </c>
      <c r="C63">
        <v>7</v>
      </c>
      <c r="D63">
        <v>62</v>
      </c>
      <c r="E63">
        <v>0</v>
      </c>
    </row>
    <row r="64" spans="1:5" x14ac:dyDescent="0.25">
      <c r="A64">
        <v>63</v>
      </c>
      <c r="B64">
        <v>1</v>
      </c>
      <c r="C64">
        <v>56</v>
      </c>
      <c r="D64">
        <v>8</v>
      </c>
      <c r="E64">
        <v>0</v>
      </c>
    </row>
    <row r="65" spans="1:5" x14ac:dyDescent="0.25">
      <c r="A65">
        <v>64</v>
      </c>
      <c r="B65">
        <v>1</v>
      </c>
      <c r="C65">
        <v>21</v>
      </c>
      <c r="D65">
        <v>17</v>
      </c>
      <c r="E65">
        <v>0</v>
      </c>
    </row>
    <row r="66" spans="1:5" x14ac:dyDescent="0.25">
      <c r="A66">
        <v>65</v>
      </c>
      <c r="B66">
        <v>1</v>
      </c>
      <c r="C66">
        <v>63</v>
      </c>
      <c r="D66">
        <v>95</v>
      </c>
      <c r="E66">
        <v>1</v>
      </c>
    </row>
    <row r="67" spans="1:5" x14ac:dyDescent="0.25">
      <c r="A67">
        <v>66</v>
      </c>
      <c r="B67">
        <v>1</v>
      </c>
      <c r="C67">
        <v>76</v>
      </c>
      <c r="D67">
        <v>2</v>
      </c>
      <c r="E67">
        <v>0</v>
      </c>
    </row>
    <row r="68" spans="1:5" x14ac:dyDescent="0.25">
      <c r="A68">
        <v>67</v>
      </c>
      <c r="B68">
        <v>0</v>
      </c>
      <c r="C68">
        <v>16</v>
      </c>
      <c r="D68">
        <v>30</v>
      </c>
      <c r="E68">
        <v>0</v>
      </c>
    </row>
    <row r="69" spans="1:5" x14ac:dyDescent="0.25">
      <c r="A69">
        <v>68</v>
      </c>
      <c r="B69">
        <v>1</v>
      </c>
      <c r="C69">
        <v>90</v>
      </c>
      <c r="D69">
        <v>62</v>
      </c>
      <c r="E69">
        <v>0</v>
      </c>
    </row>
    <row r="70" spans="1:5" x14ac:dyDescent="0.25">
      <c r="A70">
        <v>69</v>
      </c>
      <c r="B70">
        <v>1</v>
      </c>
      <c r="C70">
        <v>54</v>
      </c>
      <c r="D70">
        <v>3</v>
      </c>
      <c r="E70">
        <v>0</v>
      </c>
    </row>
    <row r="71" spans="1:5" x14ac:dyDescent="0.25">
      <c r="A71">
        <v>70</v>
      </c>
      <c r="B71">
        <v>0</v>
      </c>
      <c r="C71">
        <v>32</v>
      </c>
      <c r="D71">
        <v>95</v>
      </c>
      <c r="E71">
        <v>0</v>
      </c>
    </row>
    <row r="72" spans="1:5" x14ac:dyDescent="0.25">
      <c r="A72">
        <v>71</v>
      </c>
      <c r="B72">
        <v>1</v>
      </c>
      <c r="C72">
        <v>79</v>
      </c>
      <c r="D72">
        <v>27</v>
      </c>
      <c r="E72">
        <v>0</v>
      </c>
    </row>
    <row r="73" spans="1:5" x14ac:dyDescent="0.25">
      <c r="A73">
        <v>72</v>
      </c>
      <c r="B73">
        <v>0</v>
      </c>
      <c r="C73">
        <v>61</v>
      </c>
      <c r="D73">
        <v>76</v>
      </c>
      <c r="E73">
        <v>1</v>
      </c>
    </row>
    <row r="74" spans="1:5" x14ac:dyDescent="0.25">
      <c r="A74">
        <v>73</v>
      </c>
      <c r="B74">
        <v>0</v>
      </c>
      <c r="C74">
        <v>84</v>
      </c>
      <c r="D74">
        <v>22</v>
      </c>
      <c r="E74">
        <v>0</v>
      </c>
    </row>
    <row r="75" spans="1:5" x14ac:dyDescent="0.25">
      <c r="A75">
        <v>74</v>
      </c>
      <c r="B75">
        <v>1</v>
      </c>
      <c r="C75">
        <v>13</v>
      </c>
      <c r="D75">
        <v>57</v>
      </c>
      <c r="E75">
        <v>0</v>
      </c>
    </row>
    <row r="76" spans="1:5" x14ac:dyDescent="0.25">
      <c r="A76">
        <v>75</v>
      </c>
      <c r="B76">
        <v>1</v>
      </c>
      <c r="C76">
        <v>29</v>
      </c>
      <c r="D76">
        <v>97</v>
      </c>
      <c r="E76">
        <v>0</v>
      </c>
    </row>
    <row r="77" spans="1:5" x14ac:dyDescent="0.25">
      <c r="A77">
        <v>76</v>
      </c>
      <c r="B77">
        <v>1</v>
      </c>
      <c r="C77">
        <v>73</v>
      </c>
      <c r="D77">
        <v>86</v>
      </c>
      <c r="E77">
        <v>1</v>
      </c>
    </row>
    <row r="78" spans="1:5" x14ac:dyDescent="0.25">
      <c r="A78">
        <v>77</v>
      </c>
      <c r="B78">
        <v>0</v>
      </c>
      <c r="C78">
        <v>35</v>
      </c>
      <c r="D78">
        <v>10</v>
      </c>
      <c r="E78">
        <v>0</v>
      </c>
    </row>
    <row r="79" spans="1:5" x14ac:dyDescent="0.25">
      <c r="A79">
        <v>78</v>
      </c>
      <c r="B79">
        <v>0</v>
      </c>
      <c r="C79">
        <v>15</v>
      </c>
      <c r="D79">
        <v>71</v>
      </c>
      <c r="E79">
        <v>0</v>
      </c>
    </row>
    <row r="80" spans="1:5" x14ac:dyDescent="0.25">
      <c r="A80">
        <v>79</v>
      </c>
      <c r="B80">
        <v>1</v>
      </c>
      <c r="C80">
        <v>18</v>
      </c>
      <c r="D80">
        <v>26</v>
      </c>
      <c r="E80">
        <v>0</v>
      </c>
    </row>
    <row r="81" spans="1:5" x14ac:dyDescent="0.25">
      <c r="A81">
        <v>80</v>
      </c>
      <c r="B81">
        <v>1</v>
      </c>
      <c r="C81">
        <v>43</v>
      </c>
      <c r="D81">
        <v>54</v>
      </c>
      <c r="E81">
        <v>0</v>
      </c>
    </row>
    <row r="82" spans="1:5" x14ac:dyDescent="0.25">
      <c r="A82">
        <v>81</v>
      </c>
      <c r="B82">
        <v>1</v>
      </c>
      <c r="C82">
        <v>73</v>
      </c>
      <c r="D82">
        <v>34</v>
      </c>
      <c r="E82">
        <v>0</v>
      </c>
    </row>
    <row r="83" spans="1:5" x14ac:dyDescent="0.25">
      <c r="A83">
        <v>82</v>
      </c>
      <c r="B83">
        <v>1</v>
      </c>
      <c r="C83">
        <v>11</v>
      </c>
      <c r="D83">
        <v>91</v>
      </c>
      <c r="E83">
        <v>0</v>
      </c>
    </row>
    <row r="84" spans="1:5" x14ac:dyDescent="0.25">
      <c r="A84">
        <v>83</v>
      </c>
      <c r="B84">
        <v>1</v>
      </c>
      <c r="C84">
        <v>7</v>
      </c>
      <c r="D84">
        <v>91</v>
      </c>
      <c r="E84">
        <v>0</v>
      </c>
    </row>
    <row r="85" spans="1:5" x14ac:dyDescent="0.25">
      <c r="A85">
        <v>84</v>
      </c>
      <c r="B85">
        <v>0</v>
      </c>
      <c r="C85">
        <v>11</v>
      </c>
      <c r="D85">
        <v>95</v>
      </c>
      <c r="E85">
        <v>0</v>
      </c>
    </row>
    <row r="86" spans="1:5" x14ac:dyDescent="0.25">
      <c r="A86">
        <v>85</v>
      </c>
      <c r="B86">
        <v>1</v>
      </c>
      <c r="C86">
        <v>41</v>
      </c>
      <c r="D86">
        <v>99</v>
      </c>
      <c r="E86">
        <v>0</v>
      </c>
    </row>
    <row r="87" spans="1:5" x14ac:dyDescent="0.25">
      <c r="A87">
        <v>86</v>
      </c>
      <c r="B87">
        <v>0</v>
      </c>
      <c r="C87">
        <v>79</v>
      </c>
      <c r="D87">
        <v>90</v>
      </c>
      <c r="E87">
        <v>1</v>
      </c>
    </row>
    <row r="88" spans="1:5" x14ac:dyDescent="0.25">
      <c r="A88">
        <v>87</v>
      </c>
      <c r="B88">
        <v>0</v>
      </c>
      <c r="C88">
        <v>74</v>
      </c>
      <c r="D88">
        <v>22</v>
      </c>
      <c r="E88">
        <v>0</v>
      </c>
    </row>
    <row r="89" spans="1:5" x14ac:dyDescent="0.25">
      <c r="A89">
        <v>88</v>
      </c>
      <c r="B89">
        <v>1</v>
      </c>
      <c r="C89">
        <v>24</v>
      </c>
      <c r="D89">
        <v>81</v>
      </c>
      <c r="E89">
        <v>0</v>
      </c>
    </row>
    <row r="90" spans="1:5" x14ac:dyDescent="0.25">
      <c r="A90">
        <v>89</v>
      </c>
      <c r="B90">
        <v>1</v>
      </c>
      <c r="C90">
        <v>96</v>
      </c>
      <c r="D90">
        <v>77</v>
      </c>
      <c r="E90">
        <v>1</v>
      </c>
    </row>
    <row r="91" spans="1:5" x14ac:dyDescent="0.25">
      <c r="A91">
        <v>90</v>
      </c>
      <c r="B91">
        <v>1</v>
      </c>
      <c r="C91">
        <v>92</v>
      </c>
      <c r="D91">
        <v>58</v>
      </c>
      <c r="E91">
        <v>1</v>
      </c>
    </row>
    <row r="92" spans="1:5" x14ac:dyDescent="0.25">
      <c r="A92">
        <v>91</v>
      </c>
      <c r="B92">
        <v>0</v>
      </c>
      <c r="C92">
        <v>15</v>
      </c>
      <c r="D92">
        <v>53</v>
      </c>
      <c r="E92">
        <v>0</v>
      </c>
    </row>
    <row r="93" spans="1:5" x14ac:dyDescent="0.25">
      <c r="A93">
        <v>92</v>
      </c>
      <c r="B93">
        <v>0</v>
      </c>
      <c r="C93">
        <v>42</v>
      </c>
      <c r="D93">
        <v>52</v>
      </c>
      <c r="E93">
        <v>0</v>
      </c>
    </row>
    <row r="94" spans="1:5" x14ac:dyDescent="0.25">
      <c r="A94">
        <v>93</v>
      </c>
      <c r="B94">
        <v>0</v>
      </c>
      <c r="C94">
        <v>96</v>
      </c>
      <c r="D94">
        <v>93</v>
      </c>
      <c r="E94">
        <v>1</v>
      </c>
    </row>
    <row r="95" spans="1:5" x14ac:dyDescent="0.25">
      <c r="A95">
        <v>94</v>
      </c>
      <c r="B95">
        <v>0</v>
      </c>
      <c r="C95">
        <v>2</v>
      </c>
      <c r="D95">
        <v>78</v>
      </c>
      <c r="E95">
        <v>0</v>
      </c>
    </row>
    <row r="96" spans="1:5" x14ac:dyDescent="0.25">
      <c r="A96">
        <v>95</v>
      </c>
      <c r="B96">
        <v>0</v>
      </c>
      <c r="C96">
        <v>2</v>
      </c>
      <c r="D96">
        <v>29</v>
      </c>
      <c r="E96">
        <v>0</v>
      </c>
    </row>
    <row r="97" spans="1:5" x14ac:dyDescent="0.25">
      <c r="A97">
        <v>96</v>
      </c>
      <c r="B97">
        <v>0</v>
      </c>
      <c r="C97">
        <v>17</v>
      </c>
      <c r="D97">
        <v>72</v>
      </c>
      <c r="E97">
        <v>0</v>
      </c>
    </row>
    <row r="98" spans="1:5" x14ac:dyDescent="0.25">
      <c r="A98">
        <v>97</v>
      </c>
      <c r="B98">
        <v>1</v>
      </c>
      <c r="C98">
        <v>15</v>
      </c>
      <c r="D98">
        <v>62</v>
      </c>
      <c r="E98">
        <v>0</v>
      </c>
    </row>
    <row r="99" spans="1:5" x14ac:dyDescent="0.25">
      <c r="A99">
        <v>98</v>
      </c>
      <c r="B99">
        <v>1</v>
      </c>
      <c r="C99">
        <v>63</v>
      </c>
      <c r="D99">
        <v>44</v>
      </c>
      <c r="E99">
        <v>0</v>
      </c>
    </row>
    <row r="100" spans="1:5" x14ac:dyDescent="0.25">
      <c r="A100">
        <v>99</v>
      </c>
      <c r="B100">
        <v>1</v>
      </c>
      <c r="C100">
        <v>50</v>
      </c>
      <c r="D100">
        <v>71</v>
      </c>
      <c r="E100">
        <v>0</v>
      </c>
    </row>
    <row r="101" spans="1:5" x14ac:dyDescent="0.25">
      <c r="A101">
        <v>100</v>
      </c>
      <c r="B101">
        <v>0</v>
      </c>
      <c r="C101">
        <v>77</v>
      </c>
      <c r="D101">
        <v>3</v>
      </c>
      <c r="E101">
        <v>0</v>
      </c>
    </row>
    <row r="102" spans="1:5" x14ac:dyDescent="0.25">
      <c r="A102">
        <v>101</v>
      </c>
      <c r="B102">
        <v>0</v>
      </c>
      <c r="C102">
        <v>94</v>
      </c>
      <c r="D102">
        <v>61</v>
      </c>
      <c r="E102">
        <v>0</v>
      </c>
    </row>
    <row r="103" spans="1:5" x14ac:dyDescent="0.25">
      <c r="A103">
        <v>102</v>
      </c>
      <c r="B103">
        <v>0</v>
      </c>
      <c r="C103">
        <v>65</v>
      </c>
      <c r="D103">
        <v>40</v>
      </c>
      <c r="E103">
        <v>0</v>
      </c>
    </row>
    <row r="104" spans="1:5" x14ac:dyDescent="0.25">
      <c r="A104">
        <v>103</v>
      </c>
      <c r="B104">
        <v>0</v>
      </c>
      <c r="C104">
        <v>55</v>
      </c>
      <c r="D104">
        <v>34</v>
      </c>
      <c r="E104">
        <v>0</v>
      </c>
    </row>
    <row r="105" spans="1:5" x14ac:dyDescent="0.25">
      <c r="A105">
        <v>104</v>
      </c>
      <c r="B105">
        <v>1</v>
      </c>
      <c r="C105">
        <v>65</v>
      </c>
      <c r="D105">
        <v>9</v>
      </c>
      <c r="E105">
        <v>0</v>
      </c>
    </row>
    <row r="106" spans="1:5" x14ac:dyDescent="0.25">
      <c r="A106">
        <v>105</v>
      </c>
      <c r="B106">
        <v>1</v>
      </c>
      <c r="C106">
        <v>20</v>
      </c>
      <c r="D106">
        <v>72</v>
      </c>
      <c r="E106">
        <v>0</v>
      </c>
    </row>
    <row r="107" spans="1:5" x14ac:dyDescent="0.25">
      <c r="A107">
        <v>106</v>
      </c>
      <c r="B107">
        <v>0</v>
      </c>
      <c r="C107">
        <v>85</v>
      </c>
      <c r="D107">
        <v>61</v>
      </c>
      <c r="E107">
        <v>0</v>
      </c>
    </row>
    <row r="108" spans="1:5" x14ac:dyDescent="0.25">
      <c r="A108">
        <v>107</v>
      </c>
      <c r="B108">
        <v>1</v>
      </c>
      <c r="C108">
        <v>76</v>
      </c>
      <c r="D108">
        <v>53</v>
      </c>
      <c r="E108">
        <v>0</v>
      </c>
    </row>
    <row r="109" spans="1:5" x14ac:dyDescent="0.25">
      <c r="A109">
        <v>108</v>
      </c>
      <c r="B109">
        <v>0</v>
      </c>
      <c r="C109">
        <v>73</v>
      </c>
      <c r="D109">
        <v>55</v>
      </c>
      <c r="E109">
        <v>0</v>
      </c>
    </row>
    <row r="110" spans="1:5" x14ac:dyDescent="0.25">
      <c r="A110">
        <v>109</v>
      </c>
      <c r="B110">
        <v>0</v>
      </c>
      <c r="C110">
        <v>37</v>
      </c>
      <c r="D110">
        <v>22</v>
      </c>
      <c r="E110">
        <v>0</v>
      </c>
    </row>
    <row r="111" spans="1:5" x14ac:dyDescent="0.25">
      <c r="A111">
        <v>110</v>
      </c>
      <c r="B111">
        <v>1</v>
      </c>
      <c r="C111">
        <v>69</v>
      </c>
      <c r="D111">
        <v>9</v>
      </c>
      <c r="E111">
        <v>0</v>
      </c>
    </row>
    <row r="112" spans="1:5" x14ac:dyDescent="0.25">
      <c r="A112">
        <v>111</v>
      </c>
      <c r="B112">
        <v>0</v>
      </c>
      <c r="C112">
        <v>31</v>
      </c>
      <c r="D112">
        <v>62</v>
      </c>
      <c r="E112">
        <v>0</v>
      </c>
    </row>
    <row r="113" spans="1:5" x14ac:dyDescent="0.25">
      <c r="A113">
        <v>112</v>
      </c>
      <c r="B113">
        <v>1</v>
      </c>
      <c r="C113">
        <v>63</v>
      </c>
      <c r="D113">
        <v>56</v>
      </c>
      <c r="E113">
        <v>1</v>
      </c>
    </row>
    <row r="114" spans="1:5" x14ac:dyDescent="0.25">
      <c r="A114">
        <v>113</v>
      </c>
      <c r="B114">
        <v>1</v>
      </c>
      <c r="C114">
        <v>73</v>
      </c>
      <c r="D114">
        <v>77</v>
      </c>
      <c r="E114">
        <v>1</v>
      </c>
    </row>
    <row r="115" spans="1:5" x14ac:dyDescent="0.25">
      <c r="A115">
        <v>114</v>
      </c>
      <c r="B115">
        <v>1</v>
      </c>
      <c r="C115">
        <v>13</v>
      </c>
      <c r="D115">
        <v>83</v>
      </c>
      <c r="E115">
        <v>0</v>
      </c>
    </row>
    <row r="116" spans="1:5" x14ac:dyDescent="0.25">
      <c r="A116">
        <v>115</v>
      </c>
      <c r="B116">
        <v>1</v>
      </c>
      <c r="C116">
        <v>69</v>
      </c>
      <c r="D116">
        <v>21</v>
      </c>
      <c r="E116">
        <v>0</v>
      </c>
    </row>
    <row r="117" spans="1:5" x14ac:dyDescent="0.25">
      <c r="A117">
        <v>116</v>
      </c>
      <c r="B117">
        <v>1</v>
      </c>
      <c r="C117">
        <v>19</v>
      </c>
      <c r="D117">
        <v>89</v>
      </c>
      <c r="E117">
        <v>0</v>
      </c>
    </row>
    <row r="118" spans="1:5" x14ac:dyDescent="0.25">
      <c r="A118">
        <v>117</v>
      </c>
      <c r="B118">
        <v>0</v>
      </c>
      <c r="C118">
        <v>16</v>
      </c>
      <c r="D118">
        <v>11</v>
      </c>
      <c r="E118">
        <v>0</v>
      </c>
    </row>
    <row r="119" spans="1:5" x14ac:dyDescent="0.25">
      <c r="A119">
        <v>118</v>
      </c>
      <c r="B119">
        <v>0</v>
      </c>
      <c r="C119">
        <v>19</v>
      </c>
      <c r="D119">
        <v>10</v>
      </c>
      <c r="E119">
        <v>0</v>
      </c>
    </row>
    <row r="120" spans="1:5" x14ac:dyDescent="0.25">
      <c r="A120">
        <v>119</v>
      </c>
      <c r="B120">
        <v>1</v>
      </c>
      <c r="C120">
        <v>66</v>
      </c>
      <c r="D120">
        <v>73</v>
      </c>
      <c r="E120">
        <v>0</v>
      </c>
    </row>
    <row r="121" spans="1:5" x14ac:dyDescent="0.25">
      <c r="A121">
        <v>120</v>
      </c>
      <c r="B121">
        <v>0</v>
      </c>
      <c r="C121">
        <v>64</v>
      </c>
      <c r="D121">
        <v>42</v>
      </c>
      <c r="E121">
        <v>0</v>
      </c>
    </row>
    <row r="122" spans="1:5" x14ac:dyDescent="0.25">
      <c r="A122">
        <v>121</v>
      </c>
      <c r="B122">
        <v>1</v>
      </c>
      <c r="C122">
        <v>27</v>
      </c>
      <c r="D122">
        <v>55</v>
      </c>
      <c r="E122">
        <v>0</v>
      </c>
    </row>
    <row r="123" spans="1:5" x14ac:dyDescent="0.25">
      <c r="A123">
        <v>122</v>
      </c>
      <c r="B123">
        <v>0</v>
      </c>
      <c r="C123">
        <v>23</v>
      </c>
      <c r="D123">
        <v>15</v>
      </c>
      <c r="E123">
        <v>0</v>
      </c>
    </row>
    <row r="124" spans="1:5" x14ac:dyDescent="0.25">
      <c r="A124">
        <v>123</v>
      </c>
      <c r="B124">
        <v>1</v>
      </c>
      <c r="C124">
        <v>75</v>
      </c>
      <c r="D124">
        <v>33</v>
      </c>
      <c r="E124">
        <v>0</v>
      </c>
    </row>
    <row r="125" spans="1:5" x14ac:dyDescent="0.25">
      <c r="A125">
        <v>124</v>
      </c>
      <c r="B125">
        <v>1</v>
      </c>
      <c r="C125">
        <v>15</v>
      </c>
      <c r="D125">
        <v>49</v>
      </c>
      <c r="E125">
        <v>0</v>
      </c>
    </row>
    <row r="126" spans="1:5" x14ac:dyDescent="0.25">
      <c r="A126">
        <v>125</v>
      </c>
      <c r="B126">
        <v>0</v>
      </c>
      <c r="C126">
        <v>58</v>
      </c>
      <c r="D126">
        <v>87</v>
      </c>
      <c r="E126">
        <v>0</v>
      </c>
    </row>
    <row r="127" spans="1:5" x14ac:dyDescent="0.25">
      <c r="A127">
        <v>126</v>
      </c>
      <c r="B127">
        <v>0</v>
      </c>
      <c r="C127">
        <v>10</v>
      </c>
      <c r="D127">
        <v>87</v>
      </c>
      <c r="E127">
        <v>0</v>
      </c>
    </row>
    <row r="128" spans="1:5" x14ac:dyDescent="0.25">
      <c r="A128">
        <v>127</v>
      </c>
      <c r="B128">
        <v>1</v>
      </c>
      <c r="C128">
        <v>100</v>
      </c>
      <c r="D128">
        <v>100</v>
      </c>
      <c r="E128">
        <v>1</v>
      </c>
    </row>
    <row r="129" spans="1:5" x14ac:dyDescent="0.25">
      <c r="A129">
        <v>128</v>
      </c>
      <c r="B129">
        <v>1</v>
      </c>
      <c r="C129">
        <v>30</v>
      </c>
      <c r="D129">
        <v>45</v>
      </c>
      <c r="E129">
        <v>0</v>
      </c>
    </row>
    <row r="130" spans="1:5" x14ac:dyDescent="0.25">
      <c r="A130">
        <v>129</v>
      </c>
      <c r="B130">
        <v>0</v>
      </c>
      <c r="C130">
        <v>90</v>
      </c>
      <c r="D130">
        <v>40</v>
      </c>
      <c r="E130">
        <v>1</v>
      </c>
    </row>
    <row r="131" spans="1:5" x14ac:dyDescent="0.25">
      <c r="A131">
        <v>130</v>
      </c>
      <c r="B131">
        <v>0</v>
      </c>
      <c r="C131">
        <v>12</v>
      </c>
      <c r="D131">
        <v>21</v>
      </c>
      <c r="E131">
        <v>0</v>
      </c>
    </row>
    <row r="132" spans="1:5" x14ac:dyDescent="0.25">
      <c r="A132">
        <v>131</v>
      </c>
      <c r="B132">
        <v>0</v>
      </c>
      <c r="C132">
        <v>73</v>
      </c>
      <c r="D132">
        <v>7</v>
      </c>
      <c r="E132">
        <v>0</v>
      </c>
    </row>
    <row r="133" spans="1:5" x14ac:dyDescent="0.25">
      <c r="A133">
        <v>132</v>
      </c>
      <c r="B133">
        <v>0</v>
      </c>
      <c r="C133">
        <v>28</v>
      </c>
      <c r="D133">
        <v>80</v>
      </c>
      <c r="E133">
        <v>0</v>
      </c>
    </row>
    <row r="134" spans="1:5" x14ac:dyDescent="0.25">
      <c r="A134">
        <v>133</v>
      </c>
      <c r="B134">
        <v>0</v>
      </c>
      <c r="C134">
        <v>80</v>
      </c>
      <c r="D134">
        <v>79</v>
      </c>
      <c r="E134">
        <v>1</v>
      </c>
    </row>
    <row r="135" spans="1:5" x14ac:dyDescent="0.25">
      <c r="A135">
        <v>134</v>
      </c>
      <c r="B135">
        <v>0</v>
      </c>
      <c r="C135">
        <v>38</v>
      </c>
      <c r="D135">
        <v>49</v>
      </c>
      <c r="E135">
        <v>0</v>
      </c>
    </row>
    <row r="136" spans="1:5" x14ac:dyDescent="0.25">
      <c r="A136">
        <v>135</v>
      </c>
      <c r="B136">
        <v>0</v>
      </c>
      <c r="C136">
        <v>58</v>
      </c>
      <c r="D136">
        <v>8</v>
      </c>
      <c r="E136">
        <v>0</v>
      </c>
    </row>
    <row r="137" spans="1:5" x14ac:dyDescent="0.25">
      <c r="A137">
        <v>136</v>
      </c>
      <c r="B137">
        <v>1</v>
      </c>
      <c r="C137">
        <v>91</v>
      </c>
      <c r="D137">
        <v>59</v>
      </c>
      <c r="E137">
        <v>0</v>
      </c>
    </row>
    <row r="138" spans="1:5" x14ac:dyDescent="0.25">
      <c r="A138">
        <v>137</v>
      </c>
      <c r="B138">
        <v>1</v>
      </c>
      <c r="C138">
        <v>34</v>
      </c>
      <c r="D138">
        <v>53</v>
      </c>
      <c r="E138">
        <v>0</v>
      </c>
    </row>
    <row r="139" spans="1:5" x14ac:dyDescent="0.25">
      <c r="A139">
        <v>138</v>
      </c>
      <c r="B139">
        <v>1</v>
      </c>
      <c r="C139">
        <v>7</v>
      </c>
      <c r="D139">
        <v>79</v>
      </c>
      <c r="E139">
        <v>0</v>
      </c>
    </row>
    <row r="140" spans="1:5" x14ac:dyDescent="0.25">
      <c r="A140">
        <v>139</v>
      </c>
      <c r="B140">
        <v>1</v>
      </c>
      <c r="C140">
        <v>41</v>
      </c>
      <c r="D140">
        <v>78</v>
      </c>
      <c r="E140">
        <v>0</v>
      </c>
    </row>
    <row r="141" spans="1:5" x14ac:dyDescent="0.25">
      <c r="A141">
        <v>140</v>
      </c>
      <c r="B141">
        <v>1</v>
      </c>
      <c r="C141">
        <v>94</v>
      </c>
      <c r="D141">
        <v>11</v>
      </c>
      <c r="E141">
        <v>0</v>
      </c>
    </row>
    <row r="142" spans="1:5" x14ac:dyDescent="0.25">
      <c r="A142">
        <v>141</v>
      </c>
      <c r="B142">
        <v>0</v>
      </c>
      <c r="C142">
        <v>49</v>
      </c>
      <c r="D142">
        <v>39</v>
      </c>
      <c r="E142">
        <v>0</v>
      </c>
    </row>
    <row r="143" spans="1:5" x14ac:dyDescent="0.25">
      <c r="A143">
        <v>142</v>
      </c>
      <c r="B143">
        <v>1</v>
      </c>
      <c r="C143">
        <v>41</v>
      </c>
      <c r="D143">
        <v>9</v>
      </c>
      <c r="E143">
        <v>0</v>
      </c>
    </row>
    <row r="144" spans="1:5" x14ac:dyDescent="0.25">
      <c r="A144">
        <v>143</v>
      </c>
      <c r="B144">
        <v>1</v>
      </c>
      <c r="C144">
        <v>34</v>
      </c>
      <c r="D144">
        <v>53</v>
      </c>
      <c r="E144">
        <v>0</v>
      </c>
    </row>
    <row r="145" spans="1:5" x14ac:dyDescent="0.25">
      <c r="A145">
        <v>144</v>
      </c>
      <c r="B145">
        <v>1</v>
      </c>
      <c r="C145">
        <v>8</v>
      </c>
      <c r="D145">
        <v>94</v>
      </c>
      <c r="E145">
        <v>0</v>
      </c>
    </row>
    <row r="146" spans="1:5" x14ac:dyDescent="0.25">
      <c r="A146">
        <v>145</v>
      </c>
      <c r="B146">
        <v>0</v>
      </c>
      <c r="C146">
        <v>62</v>
      </c>
      <c r="D146">
        <v>91</v>
      </c>
      <c r="E146">
        <v>0</v>
      </c>
    </row>
    <row r="147" spans="1:5" x14ac:dyDescent="0.25">
      <c r="A147">
        <v>146</v>
      </c>
      <c r="B147">
        <v>0</v>
      </c>
      <c r="C147">
        <v>89</v>
      </c>
      <c r="D147">
        <v>93</v>
      </c>
      <c r="E147">
        <v>1</v>
      </c>
    </row>
    <row r="148" spans="1:5" x14ac:dyDescent="0.25">
      <c r="A148">
        <v>147</v>
      </c>
      <c r="B148">
        <v>1</v>
      </c>
      <c r="C148">
        <v>33</v>
      </c>
      <c r="D148">
        <v>41</v>
      </c>
      <c r="E148">
        <v>0</v>
      </c>
    </row>
    <row r="149" spans="1:5" x14ac:dyDescent="0.25">
      <c r="A149">
        <v>148</v>
      </c>
      <c r="B149">
        <v>0</v>
      </c>
      <c r="C149">
        <v>84</v>
      </c>
      <c r="D149">
        <v>92</v>
      </c>
      <c r="E149">
        <v>1</v>
      </c>
    </row>
    <row r="150" spans="1:5" x14ac:dyDescent="0.25">
      <c r="A150">
        <v>149</v>
      </c>
      <c r="B150">
        <v>1</v>
      </c>
      <c r="C150">
        <v>59</v>
      </c>
      <c r="D150">
        <v>63</v>
      </c>
      <c r="E150">
        <v>0</v>
      </c>
    </row>
    <row r="151" spans="1:5" x14ac:dyDescent="0.25">
      <c r="A151">
        <v>150</v>
      </c>
      <c r="B151">
        <v>0</v>
      </c>
      <c r="C151">
        <v>77</v>
      </c>
      <c r="D151">
        <v>78</v>
      </c>
      <c r="E151">
        <v>1</v>
      </c>
    </row>
    <row r="152" spans="1:5" x14ac:dyDescent="0.25">
      <c r="A152">
        <v>151</v>
      </c>
      <c r="B152">
        <v>0</v>
      </c>
      <c r="C152">
        <v>42</v>
      </c>
      <c r="D152">
        <v>32</v>
      </c>
      <c r="E152">
        <v>0</v>
      </c>
    </row>
    <row r="153" spans="1:5" x14ac:dyDescent="0.25">
      <c r="A153">
        <v>152</v>
      </c>
      <c r="B153">
        <v>0</v>
      </c>
      <c r="C153">
        <v>3</v>
      </c>
      <c r="D153">
        <v>61</v>
      </c>
      <c r="E153">
        <v>0</v>
      </c>
    </row>
    <row r="154" spans="1:5" x14ac:dyDescent="0.25">
      <c r="A154">
        <v>153</v>
      </c>
      <c r="B154">
        <v>0</v>
      </c>
      <c r="C154">
        <v>65</v>
      </c>
      <c r="D154">
        <v>32</v>
      </c>
      <c r="E154">
        <v>0</v>
      </c>
    </row>
    <row r="155" spans="1:5" x14ac:dyDescent="0.25">
      <c r="A155">
        <v>154</v>
      </c>
      <c r="B155">
        <v>0</v>
      </c>
      <c r="C155">
        <v>27</v>
      </c>
      <c r="D155">
        <v>18</v>
      </c>
      <c r="E155">
        <v>0</v>
      </c>
    </row>
    <row r="156" spans="1:5" x14ac:dyDescent="0.25">
      <c r="A156">
        <v>155</v>
      </c>
      <c r="B156">
        <v>0</v>
      </c>
      <c r="C156">
        <v>70</v>
      </c>
      <c r="D156">
        <v>83</v>
      </c>
      <c r="E156">
        <v>0</v>
      </c>
    </row>
    <row r="157" spans="1:5" x14ac:dyDescent="0.25">
      <c r="A157">
        <v>156</v>
      </c>
      <c r="B157">
        <v>0</v>
      </c>
      <c r="C157">
        <v>7</v>
      </c>
      <c r="D157">
        <v>56</v>
      </c>
      <c r="E157">
        <v>0</v>
      </c>
    </row>
    <row r="158" spans="1:5" x14ac:dyDescent="0.25">
      <c r="A158">
        <v>157</v>
      </c>
      <c r="B158">
        <v>0</v>
      </c>
      <c r="C158">
        <v>34</v>
      </c>
      <c r="D158">
        <v>3</v>
      </c>
      <c r="E158">
        <v>0</v>
      </c>
    </row>
    <row r="159" spans="1:5" x14ac:dyDescent="0.25">
      <c r="A159">
        <v>158</v>
      </c>
      <c r="B159">
        <v>0</v>
      </c>
      <c r="C159">
        <v>80</v>
      </c>
      <c r="D159">
        <v>17</v>
      </c>
      <c r="E159">
        <v>0</v>
      </c>
    </row>
    <row r="160" spans="1:5" x14ac:dyDescent="0.25">
      <c r="A160">
        <v>159</v>
      </c>
      <c r="B160">
        <v>0</v>
      </c>
      <c r="C160">
        <v>99</v>
      </c>
      <c r="D160">
        <v>85</v>
      </c>
      <c r="E160">
        <v>1</v>
      </c>
    </row>
    <row r="161" spans="1:5" x14ac:dyDescent="0.25">
      <c r="A161">
        <v>160</v>
      </c>
      <c r="B161">
        <v>1</v>
      </c>
      <c r="C161">
        <v>88</v>
      </c>
      <c r="D161">
        <v>25</v>
      </c>
      <c r="E161">
        <v>0</v>
      </c>
    </row>
    <row r="162" spans="1:5" x14ac:dyDescent="0.25">
      <c r="A162">
        <v>161</v>
      </c>
      <c r="B162">
        <v>0</v>
      </c>
      <c r="C162">
        <v>96</v>
      </c>
      <c r="D162">
        <v>98</v>
      </c>
      <c r="E162">
        <v>1</v>
      </c>
    </row>
    <row r="163" spans="1:5" x14ac:dyDescent="0.25">
      <c r="A163">
        <v>162</v>
      </c>
      <c r="B163">
        <v>0</v>
      </c>
      <c r="C163">
        <v>77</v>
      </c>
      <c r="D163">
        <v>18</v>
      </c>
      <c r="E163">
        <v>0</v>
      </c>
    </row>
    <row r="164" spans="1:5" x14ac:dyDescent="0.25">
      <c r="A164">
        <v>163</v>
      </c>
      <c r="B164">
        <v>1</v>
      </c>
      <c r="C164">
        <v>4</v>
      </c>
      <c r="D164">
        <v>53</v>
      </c>
      <c r="E164">
        <v>0</v>
      </c>
    </row>
    <row r="165" spans="1:5" x14ac:dyDescent="0.25">
      <c r="A165">
        <v>164</v>
      </c>
      <c r="B165">
        <v>0</v>
      </c>
      <c r="C165">
        <v>95</v>
      </c>
      <c r="D165">
        <v>11</v>
      </c>
      <c r="E165">
        <v>0</v>
      </c>
    </row>
    <row r="166" spans="1:5" x14ac:dyDescent="0.25">
      <c r="A166">
        <v>165</v>
      </c>
      <c r="B166">
        <v>0</v>
      </c>
      <c r="C166">
        <v>80</v>
      </c>
      <c r="D166">
        <v>94</v>
      </c>
      <c r="E166">
        <v>0</v>
      </c>
    </row>
    <row r="167" spans="1:5" x14ac:dyDescent="0.25">
      <c r="A167">
        <v>166</v>
      </c>
      <c r="B167">
        <v>1</v>
      </c>
      <c r="C167">
        <v>27</v>
      </c>
      <c r="D167">
        <v>1</v>
      </c>
      <c r="E167">
        <v>0</v>
      </c>
    </row>
    <row r="168" spans="1:5" x14ac:dyDescent="0.25">
      <c r="A168">
        <v>167</v>
      </c>
      <c r="B168">
        <v>1</v>
      </c>
      <c r="C168">
        <v>50</v>
      </c>
      <c r="D168">
        <v>51</v>
      </c>
      <c r="E168">
        <v>0</v>
      </c>
    </row>
    <row r="169" spans="1:5" x14ac:dyDescent="0.25">
      <c r="A169">
        <v>168</v>
      </c>
      <c r="B169">
        <v>1</v>
      </c>
      <c r="C169">
        <v>61</v>
      </c>
      <c r="D169">
        <v>4</v>
      </c>
      <c r="E169">
        <v>0</v>
      </c>
    </row>
    <row r="170" spans="1:5" x14ac:dyDescent="0.25">
      <c r="A170">
        <v>169</v>
      </c>
      <c r="B170">
        <v>0</v>
      </c>
      <c r="C170">
        <v>10</v>
      </c>
      <c r="D170">
        <v>81</v>
      </c>
      <c r="E170">
        <v>0</v>
      </c>
    </row>
    <row r="171" spans="1:5" x14ac:dyDescent="0.25">
      <c r="A171">
        <v>170</v>
      </c>
      <c r="B171">
        <v>1</v>
      </c>
      <c r="C171">
        <v>70</v>
      </c>
      <c r="D171">
        <v>48</v>
      </c>
      <c r="E171">
        <v>0</v>
      </c>
    </row>
    <row r="172" spans="1:5" x14ac:dyDescent="0.25">
      <c r="A172">
        <v>171</v>
      </c>
      <c r="B172">
        <v>1</v>
      </c>
      <c r="C172">
        <v>19</v>
      </c>
      <c r="D172">
        <v>86</v>
      </c>
      <c r="E172">
        <v>0</v>
      </c>
    </row>
    <row r="173" spans="1:5" x14ac:dyDescent="0.25">
      <c r="A173">
        <v>172</v>
      </c>
      <c r="B173">
        <v>0</v>
      </c>
      <c r="C173">
        <v>12</v>
      </c>
      <c r="D173">
        <v>68</v>
      </c>
      <c r="E173">
        <v>0</v>
      </c>
    </row>
    <row r="174" spans="1:5" x14ac:dyDescent="0.25">
      <c r="A174">
        <v>173</v>
      </c>
      <c r="B174">
        <v>1</v>
      </c>
      <c r="C174">
        <v>43</v>
      </c>
      <c r="D174">
        <v>93</v>
      </c>
      <c r="E174">
        <v>1</v>
      </c>
    </row>
    <row r="175" spans="1:5" x14ac:dyDescent="0.25">
      <c r="A175">
        <v>174</v>
      </c>
      <c r="B175">
        <v>0</v>
      </c>
      <c r="C175">
        <v>52</v>
      </c>
      <c r="D175">
        <v>72</v>
      </c>
      <c r="E175">
        <v>0</v>
      </c>
    </row>
    <row r="176" spans="1:5" x14ac:dyDescent="0.25">
      <c r="A176">
        <v>175</v>
      </c>
      <c r="B176">
        <v>0</v>
      </c>
      <c r="C176">
        <v>25</v>
      </c>
      <c r="D176">
        <v>85</v>
      </c>
      <c r="E176">
        <v>0</v>
      </c>
    </row>
    <row r="177" spans="1:5" x14ac:dyDescent="0.25">
      <c r="A177">
        <v>176</v>
      </c>
      <c r="B177">
        <v>1</v>
      </c>
      <c r="C177">
        <v>96</v>
      </c>
      <c r="D177">
        <v>59</v>
      </c>
      <c r="E177">
        <v>1</v>
      </c>
    </row>
    <row r="178" spans="1:5" x14ac:dyDescent="0.25">
      <c r="A178">
        <v>177</v>
      </c>
      <c r="B178">
        <v>1</v>
      </c>
      <c r="C178">
        <v>66</v>
      </c>
      <c r="D178">
        <v>14</v>
      </c>
      <c r="E178">
        <v>0</v>
      </c>
    </row>
    <row r="179" spans="1:5" x14ac:dyDescent="0.25">
      <c r="A179">
        <v>178</v>
      </c>
      <c r="B179">
        <v>1</v>
      </c>
      <c r="C179">
        <v>65</v>
      </c>
      <c r="D179">
        <v>76</v>
      </c>
      <c r="E179">
        <v>1</v>
      </c>
    </row>
    <row r="180" spans="1:5" x14ac:dyDescent="0.25">
      <c r="A180">
        <v>179</v>
      </c>
      <c r="B180">
        <v>1</v>
      </c>
      <c r="C180">
        <v>39</v>
      </c>
      <c r="D180">
        <v>45</v>
      </c>
      <c r="E180">
        <v>0</v>
      </c>
    </row>
    <row r="181" spans="1:5" x14ac:dyDescent="0.25">
      <c r="A181">
        <v>180</v>
      </c>
      <c r="B181">
        <v>1</v>
      </c>
      <c r="C181">
        <v>77</v>
      </c>
      <c r="D181">
        <v>71</v>
      </c>
      <c r="E181">
        <v>0</v>
      </c>
    </row>
    <row r="182" spans="1:5" x14ac:dyDescent="0.25">
      <c r="A182">
        <v>181</v>
      </c>
      <c r="B182">
        <v>1</v>
      </c>
      <c r="C182">
        <v>39</v>
      </c>
      <c r="D182">
        <v>84</v>
      </c>
      <c r="E182">
        <v>1</v>
      </c>
    </row>
    <row r="183" spans="1:5" x14ac:dyDescent="0.25">
      <c r="A183">
        <v>182</v>
      </c>
      <c r="B183">
        <v>0</v>
      </c>
      <c r="C183">
        <v>25</v>
      </c>
      <c r="D183">
        <v>54</v>
      </c>
      <c r="E183">
        <v>0</v>
      </c>
    </row>
    <row r="184" spans="1:5" x14ac:dyDescent="0.25">
      <c r="A184">
        <v>183</v>
      </c>
      <c r="B184">
        <v>1</v>
      </c>
      <c r="C184">
        <v>54</v>
      </c>
      <c r="D184">
        <v>22</v>
      </c>
      <c r="E184">
        <v>0</v>
      </c>
    </row>
    <row r="185" spans="1:5" x14ac:dyDescent="0.25">
      <c r="A185">
        <v>184</v>
      </c>
      <c r="B185">
        <v>1</v>
      </c>
      <c r="C185">
        <v>56</v>
      </c>
      <c r="D185">
        <v>36</v>
      </c>
      <c r="E185">
        <v>0</v>
      </c>
    </row>
    <row r="186" spans="1:5" x14ac:dyDescent="0.25">
      <c r="A186">
        <v>185</v>
      </c>
      <c r="B186">
        <v>0</v>
      </c>
      <c r="C186">
        <v>99</v>
      </c>
      <c r="D186">
        <v>63</v>
      </c>
      <c r="E186">
        <v>0</v>
      </c>
    </row>
    <row r="187" spans="1:5" x14ac:dyDescent="0.25">
      <c r="A187">
        <v>186</v>
      </c>
      <c r="B187">
        <v>1</v>
      </c>
      <c r="C187">
        <v>91</v>
      </c>
      <c r="D187">
        <v>36</v>
      </c>
      <c r="E187">
        <v>0</v>
      </c>
    </row>
    <row r="188" spans="1:5" x14ac:dyDescent="0.25">
      <c r="A188">
        <v>187</v>
      </c>
      <c r="B188">
        <v>1</v>
      </c>
      <c r="C188">
        <v>73</v>
      </c>
      <c r="D188">
        <v>70</v>
      </c>
      <c r="E188">
        <v>1</v>
      </c>
    </row>
    <row r="189" spans="1:5" x14ac:dyDescent="0.25">
      <c r="A189">
        <v>188</v>
      </c>
      <c r="B189">
        <v>1</v>
      </c>
      <c r="C189">
        <v>53</v>
      </c>
      <c r="D189">
        <v>16</v>
      </c>
      <c r="E189">
        <v>0</v>
      </c>
    </row>
    <row r="190" spans="1:5" x14ac:dyDescent="0.25">
      <c r="A190">
        <v>189</v>
      </c>
      <c r="B190">
        <v>1</v>
      </c>
      <c r="C190">
        <v>49</v>
      </c>
      <c r="D190">
        <v>10</v>
      </c>
      <c r="E190">
        <v>0</v>
      </c>
    </row>
    <row r="191" spans="1:5" x14ac:dyDescent="0.25">
      <c r="A191">
        <v>190</v>
      </c>
      <c r="B191">
        <v>0</v>
      </c>
      <c r="C191">
        <v>29</v>
      </c>
      <c r="D191">
        <v>53</v>
      </c>
      <c r="E191">
        <v>0</v>
      </c>
    </row>
    <row r="192" spans="1:5" x14ac:dyDescent="0.25">
      <c r="A192">
        <v>191</v>
      </c>
      <c r="B192">
        <v>0</v>
      </c>
      <c r="C192">
        <v>52</v>
      </c>
      <c r="D192">
        <v>14</v>
      </c>
      <c r="E192">
        <v>0</v>
      </c>
    </row>
    <row r="193" spans="1:5" x14ac:dyDescent="0.25">
      <c r="A193">
        <v>192</v>
      </c>
      <c r="B193">
        <v>1</v>
      </c>
      <c r="C193">
        <v>44</v>
      </c>
      <c r="D193">
        <v>45</v>
      </c>
      <c r="E193">
        <v>0</v>
      </c>
    </row>
    <row r="194" spans="1:5" x14ac:dyDescent="0.25">
      <c r="A194">
        <v>193</v>
      </c>
      <c r="B194">
        <v>0</v>
      </c>
      <c r="C194">
        <v>75</v>
      </c>
      <c r="D194">
        <v>85</v>
      </c>
      <c r="E194">
        <v>0</v>
      </c>
    </row>
    <row r="195" spans="1:5" x14ac:dyDescent="0.25">
      <c r="A195">
        <v>194</v>
      </c>
      <c r="B195">
        <v>1</v>
      </c>
      <c r="C195">
        <v>41</v>
      </c>
      <c r="D195">
        <v>63</v>
      </c>
      <c r="E195">
        <v>0</v>
      </c>
    </row>
    <row r="196" spans="1:5" x14ac:dyDescent="0.25">
      <c r="A196">
        <v>195</v>
      </c>
      <c r="B196">
        <v>1</v>
      </c>
      <c r="C196">
        <v>2</v>
      </c>
      <c r="D196">
        <v>73</v>
      </c>
      <c r="E196">
        <v>0</v>
      </c>
    </row>
    <row r="197" spans="1:5" x14ac:dyDescent="0.25">
      <c r="A197">
        <v>196</v>
      </c>
      <c r="B197">
        <v>0</v>
      </c>
      <c r="C197">
        <v>96</v>
      </c>
      <c r="D197">
        <v>26</v>
      </c>
      <c r="E197">
        <v>0</v>
      </c>
    </row>
    <row r="198" spans="1:5" x14ac:dyDescent="0.25">
      <c r="A198">
        <v>197</v>
      </c>
      <c r="B198">
        <v>0</v>
      </c>
      <c r="C198">
        <v>82</v>
      </c>
      <c r="D198">
        <v>31</v>
      </c>
      <c r="E198">
        <v>1</v>
      </c>
    </row>
    <row r="199" spans="1:5" x14ac:dyDescent="0.25">
      <c r="A199">
        <v>198</v>
      </c>
      <c r="B199">
        <v>0</v>
      </c>
      <c r="C199">
        <v>8</v>
      </c>
      <c r="D199">
        <v>91</v>
      </c>
      <c r="E199">
        <v>0</v>
      </c>
    </row>
    <row r="200" spans="1:5" x14ac:dyDescent="0.25">
      <c r="A200">
        <v>199</v>
      </c>
      <c r="B200">
        <v>1</v>
      </c>
      <c r="C200">
        <v>67</v>
      </c>
      <c r="D200">
        <v>73</v>
      </c>
      <c r="E200">
        <v>1</v>
      </c>
    </row>
    <row r="201" spans="1:5" x14ac:dyDescent="0.25">
      <c r="A201">
        <v>200</v>
      </c>
      <c r="B201">
        <v>1</v>
      </c>
      <c r="C201">
        <v>75</v>
      </c>
      <c r="D201">
        <v>23</v>
      </c>
      <c r="E201">
        <v>0</v>
      </c>
    </row>
    <row r="202" spans="1:5" x14ac:dyDescent="0.25">
      <c r="E202" s="18"/>
    </row>
    <row r="203" spans="1:5" x14ac:dyDescent="0.25">
      <c r="A203" s="37" t="s">
        <v>47</v>
      </c>
      <c r="B203">
        <f>AVERAGE(B2:B201)</f>
        <v>0.52</v>
      </c>
      <c r="C203">
        <f>AVERAGE(C2:C201)</f>
        <v>50.094999999999999</v>
      </c>
      <c r="D203">
        <f>AVERAGE(D2:D201)</f>
        <v>51.835000000000001</v>
      </c>
      <c r="E203" s="30">
        <f>AVERAGE(E2:E201)</f>
        <v>0.15</v>
      </c>
    </row>
    <row r="204" spans="1:5" x14ac:dyDescent="0.25">
      <c r="B204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304"/>
  <sheetViews>
    <sheetView workbookViewId="0">
      <selection activeCell="F1" sqref="F1:F1048576"/>
    </sheetView>
  </sheetViews>
  <sheetFormatPr defaultRowHeight="13.2" x14ac:dyDescent="0.25"/>
  <cols>
    <col min="2" max="2" width="10" bestFit="1" customWidth="1"/>
  </cols>
  <sheetData>
    <row r="2" spans="1:6" x14ac:dyDescent="0.25">
      <c r="A2" s="38" t="s">
        <v>48</v>
      </c>
      <c r="B2" s="22" t="s">
        <v>33</v>
      </c>
      <c r="C2" s="22" t="s">
        <v>1</v>
      </c>
      <c r="D2" s="22" t="s">
        <v>2</v>
      </c>
      <c r="E2" s="22" t="s">
        <v>3</v>
      </c>
      <c r="F2" s="22" t="s">
        <v>36</v>
      </c>
    </row>
    <row r="3" spans="1:6" x14ac:dyDescent="0.25">
      <c r="A3">
        <v>1</v>
      </c>
      <c r="B3">
        <v>223</v>
      </c>
      <c r="C3">
        <v>1</v>
      </c>
      <c r="D3">
        <v>97</v>
      </c>
      <c r="E3">
        <v>99</v>
      </c>
      <c r="F3">
        <v>1</v>
      </c>
    </row>
    <row r="4" spans="1:6" x14ac:dyDescent="0.25">
      <c r="A4">
        <v>2</v>
      </c>
      <c r="B4">
        <v>238</v>
      </c>
      <c r="C4">
        <v>1</v>
      </c>
      <c r="D4">
        <v>100</v>
      </c>
      <c r="E4">
        <v>93</v>
      </c>
      <c r="F4">
        <v>0</v>
      </c>
    </row>
    <row r="5" spans="1:6" x14ac:dyDescent="0.25">
      <c r="A5">
        <v>3</v>
      </c>
      <c r="B5">
        <v>104</v>
      </c>
      <c r="C5">
        <v>1</v>
      </c>
      <c r="D5">
        <v>97</v>
      </c>
      <c r="E5">
        <v>89</v>
      </c>
      <c r="F5">
        <v>1</v>
      </c>
    </row>
    <row r="6" spans="1:6" x14ac:dyDescent="0.25">
      <c r="A6">
        <v>4</v>
      </c>
      <c r="B6">
        <v>192</v>
      </c>
      <c r="C6">
        <v>1</v>
      </c>
      <c r="D6">
        <v>83</v>
      </c>
      <c r="E6">
        <v>100</v>
      </c>
      <c r="F6">
        <v>1</v>
      </c>
    </row>
    <row r="7" spans="1:6" x14ac:dyDescent="0.25">
      <c r="A7">
        <v>5</v>
      </c>
      <c r="B7">
        <v>161</v>
      </c>
      <c r="C7">
        <v>1</v>
      </c>
      <c r="D7">
        <v>82</v>
      </c>
      <c r="E7">
        <v>97</v>
      </c>
      <c r="F7">
        <v>1</v>
      </c>
    </row>
    <row r="8" spans="1:6" x14ac:dyDescent="0.25">
      <c r="A8">
        <v>6</v>
      </c>
      <c r="B8">
        <v>184</v>
      </c>
      <c r="C8">
        <v>1</v>
      </c>
      <c r="D8">
        <v>94</v>
      </c>
      <c r="E8">
        <v>77</v>
      </c>
      <c r="F8">
        <v>0</v>
      </c>
    </row>
    <row r="9" spans="1:6" x14ac:dyDescent="0.25">
      <c r="A9">
        <v>7</v>
      </c>
      <c r="B9">
        <v>185</v>
      </c>
      <c r="C9">
        <v>1</v>
      </c>
      <c r="D9">
        <v>98</v>
      </c>
      <c r="E9">
        <v>72</v>
      </c>
      <c r="F9">
        <v>0</v>
      </c>
    </row>
    <row r="10" spans="1:6" x14ac:dyDescent="0.25">
      <c r="A10">
        <v>8</v>
      </c>
      <c r="B10">
        <v>123</v>
      </c>
      <c r="C10">
        <v>0</v>
      </c>
      <c r="D10">
        <v>93</v>
      </c>
      <c r="E10">
        <v>95</v>
      </c>
      <c r="F10">
        <v>0</v>
      </c>
    </row>
    <row r="11" spans="1:6" x14ac:dyDescent="0.25">
      <c r="A11">
        <v>9</v>
      </c>
      <c r="B11">
        <v>143</v>
      </c>
      <c r="C11">
        <v>0</v>
      </c>
      <c r="D11">
        <v>87</v>
      </c>
      <c r="E11">
        <v>98</v>
      </c>
      <c r="F11">
        <v>1</v>
      </c>
    </row>
    <row r="12" spans="1:6" x14ac:dyDescent="0.25">
      <c r="A12">
        <v>10</v>
      </c>
      <c r="B12">
        <v>78</v>
      </c>
      <c r="C12">
        <v>1</v>
      </c>
      <c r="D12">
        <v>75</v>
      </c>
      <c r="E12">
        <v>93</v>
      </c>
      <c r="F12">
        <v>1</v>
      </c>
    </row>
    <row r="13" spans="1:6" x14ac:dyDescent="0.25">
      <c r="A13">
        <v>11</v>
      </c>
      <c r="B13">
        <v>271</v>
      </c>
      <c r="C13">
        <v>1</v>
      </c>
      <c r="D13">
        <v>74</v>
      </c>
      <c r="E13">
        <v>94</v>
      </c>
      <c r="F13">
        <v>0</v>
      </c>
    </row>
    <row r="14" spans="1:6" x14ac:dyDescent="0.25">
      <c r="A14">
        <v>12</v>
      </c>
      <c r="B14">
        <v>96</v>
      </c>
      <c r="C14">
        <v>0</v>
      </c>
      <c r="D14">
        <v>96</v>
      </c>
      <c r="E14">
        <v>86</v>
      </c>
      <c r="F14">
        <v>1</v>
      </c>
    </row>
    <row r="15" spans="1:6" x14ac:dyDescent="0.25">
      <c r="A15">
        <v>13</v>
      </c>
      <c r="B15">
        <v>193</v>
      </c>
      <c r="C15">
        <v>1</v>
      </c>
      <c r="D15">
        <v>79</v>
      </c>
      <c r="E15">
        <v>83</v>
      </c>
      <c r="F15">
        <v>1</v>
      </c>
    </row>
    <row r="16" spans="1:6" x14ac:dyDescent="0.25">
      <c r="A16">
        <v>14</v>
      </c>
      <c r="B16">
        <v>134</v>
      </c>
      <c r="C16">
        <v>0</v>
      </c>
      <c r="D16">
        <v>85</v>
      </c>
      <c r="E16">
        <v>93</v>
      </c>
      <c r="F16">
        <v>1</v>
      </c>
    </row>
    <row r="17" spans="1:6" x14ac:dyDescent="0.25">
      <c r="A17">
        <v>15</v>
      </c>
      <c r="B17">
        <v>5</v>
      </c>
      <c r="C17">
        <v>1</v>
      </c>
      <c r="D17">
        <v>94</v>
      </c>
      <c r="E17">
        <v>63</v>
      </c>
      <c r="F17">
        <v>0</v>
      </c>
    </row>
    <row r="18" spans="1:6" x14ac:dyDescent="0.25">
      <c r="A18">
        <v>16</v>
      </c>
      <c r="B18">
        <v>124</v>
      </c>
      <c r="C18">
        <v>0</v>
      </c>
      <c r="D18">
        <v>79</v>
      </c>
      <c r="E18">
        <v>96</v>
      </c>
      <c r="F18">
        <v>1</v>
      </c>
    </row>
    <row r="19" spans="1:6" x14ac:dyDescent="0.25">
      <c r="A19">
        <v>17</v>
      </c>
      <c r="B19">
        <v>259</v>
      </c>
      <c r="C19">
        <v>1</v>
      </c>
      <c r="D19">
        <v>77</v>
      </c>
      <c r="E19">
        <v>78</v>
      </c>
      <c r="F19">
        <v>1</v>
      </c>
    </row>
    <row r="20" spans="1:6" x14ac:dyDescent="0.25">
      <c r="A20">
        <v>18</v>
      </c>
      <c r="B20">
        <v>261</v>
      </c>
      <c r="C20">
        <v>1</v>
      </c>
      <c r="D20">
        <v>82</v>
      </c>
      <c r="E20">
        <v>72</v>
      </c>
      <c r="F20">
        <v>0</v>
      </c>
    </row>
    <row r="21" spans="1:6" x14ac:dyDescent="0.25">
      <c r="A21">
        <v>19</v>
      </c>
      <c r="B21">
        <v>203</v>
      </c>
      <c r="C21">
        <v>0</v>
      </c>
      <c r="D21">
        <v>92</v>
      </c>
      <c r="E21">
        <v>79</v>
      </c>
      <c r="F21">
        <v>1</v>
      </c>
    </row>
    <row r="22" spans="1:6" x14ac:dyDescent="0.25">
      <c r="A22">
        <v>20</v>
      </c>
      <c r="B22">
        <v>278</v>
      </c>
      <c r="C22">
        <v>1</v>
      </c>
      <c r="D22">
        <v>67</v>
      </c>
      <c r="E22">
        <v>85</v>
      </c>
      <c r="F22">
        <v>1</v>
      </c>
    </row>
    <row r="23" spans="1:6" x14ac:dyDescent="0.25">
      <c r="A23">
        <v>21</v>
      </c>
      <c r="B23">
        <v>217</v>
      </c>
      <c r="C23">
        <v>1</v>
      </c>
      <c r="D23">
        <v>73</v>
      </c>
      <c r="E23">
        <v>78</v>
      </c>
      <c r="F23">
        <v>1</v>
      </c>
    </row>
    <row r="24" spans="1:6" x14ac:dyDescent="0.25">
      <c r="A24">
        <v>22</v>
      </c>
      <c r="B24">
        <v>197</v>
      </c>
      <c r="C24">
        <v>0</v>
      </c>
      <c r="D24">
        <v>92</v>
      </c>
      <c r="E24">
        <v>75</v>
      </c>
      <c r="F24">
        <v>1</v>
      </c>
    </row>
    <row r="25" spans="1:6" x14ac:dyDescent="0.25">
      <c r="A25">
        <v>23</v>
      </c>
      <c r="B25">
        <v>145</v>
      </c>
      <c r="C25">
        <v>0</v>
      </c>
      <c r="D25">
        <v>91</v>
      </c>
      <c r="E25">
        <v>75</v>
      </c>
      <c r="F25">
        <v>0</v>
      </c>
    </row>
    <row r="26" spans="1:6" x14ac:dyDescent="0.25">
      <c r="A26">
        <v>24</v>
      </c>
      <c r="B26">
        <v>136</v>
      </c>
      <c r="C26">
        <v>1</v>
      </c>
      <c r="D26">
        <v>88</v>
      </c>
      <c r="E26">
        <v>57</v>
      </c>
      <c r="F26">
        <v>0</v>
      </c>
    </row>
    <row r="27" spans="1:6" x14ac:dyDescent="0.25">
      <c r="A27">
        <v>25</v>
      </c>
      <c r="B27">
        <v>163</v>
      </c>
      <c r="C27">
        <v>0</v>
      </c>
      <c r="D27">
        <v>70</v>
      </c>
      <c r="E27">
        <v>93</v>
      </c>
      <c r="F27">
        <v>1</v>
      </c>
    </row>
    <row r="28" spans="1:6" x14ac:dyDescent="0.25">
      <c r="A28">
        <v>26</v>
      </c>
      <c r="B28">
        <v>81</v>
      </c>
      <c r="C28">
        <v>0</v>
      </c>
      <c r="D28">
        <v>85</v>
      </c>
      <c r="E28">
        <v>76</v>
      </c>
      <c r="F28">
        <v>1</v>
      </c>
    </row>
    <row r="29" spans="1:6" x14ac:dyDescent="0.25">
      <c r="A29">
        <v>27</v>
      </c>
      <c r="B29">
        <v>284</v>
      </c>
      <c r="C29">
        <v>0</v>
      </c>
      <c r="D29">
        <v>73</v>
      </c>
      <c r="E29">
        <v>89</v>
      </c>
      <c r="F29">
        <v>0</v>
      </c>
    </row>
    <row r="30" spans="1:6" x14ac:dyDescent="0.25">
      <c r="A30">
        <v>28</v>
      </c>
      <c r="B30">
        <v>106</v>
      </c>
      <c r="C30">
        <v>0</v>
      </c>
      <c r="D30">
        <v>71</v>
      </c>
      <c r="E30">
        <v>91</v>
      </c>
      <c r="F30">
        <v>1</v>
      </c>
    </row>
    <row r="31" spans="1:6" x14ac:dyDescent="0.25">
      <c r="A31">
        <v>29</v>
      </c>
      <c r="B31">
        <v>298</v>
      </c>
      <c r="C31">
        <v>1</v>
      </c>
      <c r="D31">
        <v>63</v>
      </c>
      <c r="E31">
        <v>81</v>
      </c>
      <c r="F31">
        <v>0</v>
      </c>
    </row>
    <row r="32" spans="1:6" x14ac:dyDescent="0.25">
      <c r="A32">
        <v>30</v>
      </c>
      <c r="B32">
        <v>45</v>
      </c>
      <c r="C32">
        <v>1</v>
      </c>
      <c r="D32">
        <v>54</v>
      </c>
      <c r="E32">
        <v>91</v>
      </c>
      <c r="F32">
        <v>0</v>
      </c>
    </row>
    <row r="33" spans="1:6" x14ac:dyDescent="0.25">
      <c r="A33">
        <v>31</v>
      </c>
      <c r="B33">
        <v>171</v>
      </c>
      <c r="C33">
        <v>0</v>
      </c>
      <c r="D33">
        <v>87</v>
      </c>
      <c r="E33">
        <v>72</v>
      </c>
      <c r="F33">
        <v>0</v>
      </c>
    </row>
    <row r="34" spans="1:6" x14ac:dyDescent="0.25">
      <c r="A34">
        <v>32</v>
      </c>
      <c r="B34">
        <v>10</v>
      </c>
      <c r="C34">
        <v>1</v>
      </c>
      <c r="D34">
        <v>74</v>
      </c>
      <c r="E34">
        <v>68</v>
      </c>
      <c r="F34">
        <v>1</v>
      </c>
    </row>
    <row r="35" spans="1:6" x14ac:dyDescent="0.25">
      <c r="A35">
        <v>33</v>
      </c>
      <c r="B35">
        <v>76</v>
      </c>
      <c r="C35">
        <v>1</v>
      </c>
      <c r="D35">
        <v>95</v>
      </c>
      <c r="E35">
        <v>44</v>
      </c>
      <c r="F35">
        <v>0</v>
      </c>
    </row>
    <row r="36" spans="1:6" x14ac:dyDescent="0.25">
      <c r="A36">
        <v>34</v>
      </c>
      <c r="B36">
        <v>239</v>
      </c>
      <c r="C36">
        <v>0</v>
      </c>
      <c r="D36">
        <v>72</v>
      </c>
      <c r="E36">
        <v>88</v>
      </c>
      <c r="F36">
        <v>1</v>
      </c>
    </row>
    <row r="37" spans="1:6" x14ac:dyDescent="0.25">
      <c r="A37">
        <v>35</v>
      </c>
      <c r="B37">
        <v>183</v>
      </c>
      <c r="C37">
        <v>0</v>
      </c>
      <c r="D37">
        <v>80</v>
      </c>
      <c r="E37">
        <v>79</v>
      </c>
      <c r="F37">
        <v>1</v>
      </c>
    </row>
    <row r="38" spans="1:6" x14ac:dyDescent="0.25">
      <c r="A38">
        <v>36</v>
      </c>
      <c r="B38">
        <v>286</v>
      </c>
      <c r="C38">
        <v>0</v>
      </c>
      <c r="D38">
        <v>78</v>
      </c>
      <c r="E38">
        <v>81</v>
      </c>
      <c r="F38">
        <v>0</v>
      </c>
    </row>
    <row r="39" spans="1:6" x14ac:dyDescent="0.25">
      <c r="A39">
        <v>37</v>
      </c>
      <c r="B39">
        <v>11</v>
      </c>
      <c r="C39">
        <v>1</v>
      </c>
      <c r="D39">
        <v>66</v>
      </c>
      <c r="E39">
        <v>73</v>
      </c>
      <c r="F39">
        <v>0</v>
      </c>
    </row>
    <row r="40" spans="1:6" x14ac:dyDescent="0.25">
      <c r="A40">
        <v>38</v>
      </c>
      <c r="B40">
        <v>127</v>
      </c>
      <c r="C40">
        <v>0</v>
      </c>
      <c r="D40">
        <v>90</v>
      </c>
      <c r="E40">
        <v>64</v>
      </c>
      <c r="F40">
        <v>1</v>
      </c>
    </row>
    <row r="41" spans="1:6" x14ac:dyDescent="0.25">
      <c r="A41">
        <v>39</v>
      </c>
      <c r="B41">
        <v>22</v>
      </c>
      <c r="C41">
        <v>1</v>
      </c>
      <c r="D41">
        <v>67</v>
      </c>
      <c r="E41">
        <v>71</v>
      </c>
      <c r="F41">
        <v>0</v>
      </c>
    </row>
    <row r="42" spans="1:6" x14ac:dyDescent="0.25">
      <c r="A42">
        <v>40</v>
      </c>
      <c r="B42">
        <v>61</v>
      </c>
      <c r="C42">
        <v>0</v>
      </c>
      <c r="D42">
        <v>95</v>
      </c>
      <c r="E42">
        <v>58</v>
      </c>
      <c r="F42">
        <v>0</v>
      </c>
    </row>
    <row r="43" spans="1:6" x14ac:dyDescent="0.25">
      <c r="A43">
        <v>41</v>
      </c>
      <c r="B43">
        <v>202</v>
      </c>
      <c r="C43">
        <v>1</v>
      </c>
      <c r="D43">
        <v>88</v>
      </c>
      <c r="E43">
        <v>47</v>
      </c>
      <c r="F43">
        <v>0</v>
      </c>
    </row>
    <row r="44" spans="1:6" x14ac:dyDescent="0.25">
      <c r="A44">
        <v>42</v>
      </c>
      <c r="B44">
        <v>177</v>
      </c>
      <c r="C44">
        <v>1</v>
      </c>
      <c r="D44">
        <v>75</v>
      </c>
      <c r="E44">
        <v>61</v>
      </c>
      <c r="F44">
        <v>1</v>
      </c>
    </row>
    <row r="45" spans="1:6" x14ac:dyDescent="0.25">
      <c r="A45">
        <v>43</v>
      </c>
      <c r="B45">
        <v>244</v>
      </c>
      <c r="C45">
        <v>1</v>
      </c>
      <c r="D45">
        <v>74</v>
      </c>
      <c r="E45">
        <v>62</v>
      </c>
      <c r="F45">
        <v>0</v>
      </c>
    </row>
    <row r="46" spans="1:6" x14ac:dyDescent="0.25">
      <c r="A46">
        <v>44</v>
      </c>
      <c r="B46">
        <v>34</v>
      </c>
      <c r="C46">
        <v>1</v>
      </c>
      <c r="D46">
        <v>91</v>
      </c>
      <c r="E46">
        <v>42</v>
      </c>
      <c r="F46">
        <v>0</v>
      </c>
    </row>
    <row r="47" spans="1:6" x14ac:dyDescent="0.25">
      <c r="A47">
        <v>45</v>
      </c>
      <c r="B47">
        <v>86</v>
      </c>
      <c r="C47">
        <v>1</v>
      </c>
      <c r="D47">
        <v>43</v>
      </c>
      <c r="E47">
        <v>95</v>
      </c>
      <c r="F47">
        <v>1</v>
      </c>
    </row>
    <row r="48" spans="1:6" x14ac:dyDescent="0.25">
      <c r="A48">
        <v>46</v>
      </c>
      <c r="B48">
        <v>144</v>
      </c>
      <c r="C48">
        <v>1</v>
      </c>
      <c r="D48">
        <v>85</v>
      </c>
      <c r="E48">
        <v>48</v>
      </c>
      <c r="F48">
        <v>0</v>
      </c>
    </row>
    <row r="49" spans="1:6" x14ac:dyDescent="0.25">
      <c r="A49">
        <v>47</v>
      </c>
      <c r="B49">
        <v>280</v>
      </c>
      <c r="C49">
        <v>0</v>
      </c>
      <c r="D49">
        <v>92</v>
      </c>
      <c r="E49">
        <v>58</v>
      </c>
      <c r="F49">
        <v>0</v>
      </c>
    </row>
    <row r="50" spans="1:6" x14ac:dyDescent="0.25">
      <c r="A50">
        <v>48</v>
      </c>
      <c r="B50">
        <v>121</v>
      </c>
      <c r="C50">
        <v>1</v>
      </c>
      <c r="D50">
        <v>80</v>
      </c>
      <c r="E50">
        <v>53</v>
      </c>
      <c r="F50">
        <v>0</v>
      </c>
    </row>
    <row r="51" spans="1:6" x14ac:dyDescent="0.25">
      <c r="A51">
        <v>49</v>
      </c>
      <c r="B51">
        <v>209</v>
      </c>
      <c r="C51">
        <v>1</v>
      </c>
      <c r="D51">
        <v>60</v>
      </c>
      <c r="E51">
        <v>75</v>
      </c>
      <c r="F51">
        <v>0</v>
      </c>
    </row>
    <row r="52" spans="1:6" x14ac:dyDescent="0.25">
      <c r="A52">
        <v>50</v>
      </c>
      <c r="B52">
        <v>102</v>
      </c>
      <c r="C52">
        <v>1</v>
      </c>
      <c r="D52">
        <v>62</v>
      </c>
      <c r="E52">
        <v>72</v>
      </c>
      <c r="F52">
        <v>1</v>
      </c>
    </row>
    <row r="53" spans="1:6" x14ac:dyDescent="0.25">
      <c r="A53">
        <v>51</v>
      </c>
      <c r="B53">
        <v>224</v>
      </c>
      <c r="C53">
        <v>1</v>
      </c>
      <c r="D53">
        <v>79</v>
      </c>
      <c r="E53">
        <v>51</v>
      </c>
      <c r="F53">
        <v>0</v>
      </c>
    </row>
    <row r="54" spans="1:6" x14ac:dyDescent="0.25">
      <c r="A54">
        <v>52</v>
      </c>
      <c r="B54">
        <v>119</v>
      </c>
      <c r="C54">
        <v>0</v>
      </c>
      <c r="D54">
        <v>85</v>
      </c>
      <c r="E54">
        <v>62</v>
      </c>
      <c r="F54">
        <v>1</v>
      </c>
    </row>
    <row r="55" spans="1:6" x14ac:dyDescent="0.25">
      <c r="A55">
        <v>53</v>
      </c>
      <c r="B55">
        <v>50</v>
      </c>
      <c r="C55">
        <v>1</v>
      </c>
      <c r="D55">
        <v>69</v>
      </c>
      <c r="E55">
        <v>61</v>
      </c>
      <c r="F55">
        <v>0</v>
      </c>
    </row>
    <row r="56" spans="1:6" x14ac:dyDescent="0.25">
      <c r="A56">
        <v>54</v>
      </c>
      <c r="B56">
        <v>288</v>
      </c>
      <c r="C56">
        <v>1</v>
      </c>
      <c r="D56">
        <v>57</v>
      </c>
      <c r="E56">
        <v>73</v>
      </c>
      <c r="F56">
        <v>0</v>
      </c>
    </row>
    <row r="57" spans="1:6" x14ac:dyDescent="0.25">
      <c r="A57">
        <v>55</v>
      </c>
      <c r="B57">
        <v>16</v>
      </c>
      <c r="C57">
        <v>1</v>
      </c>
      <c r="D57">
        <v>33</v>
      </c>
      <c r="E57">
        <v>99</v>
      </c>
      <c r="F57">
        <v>1</v>
      </c>
    </row>
    <row r="58" spans="1:6" x14ac:dyDescent="0.25">
      <c r="A58">
        <v>56</v>
      </c>
      <c r="B58">
        <v>98</v>
      </c>
      <c r="C58">
        <v>0</v>
      </c>
      <c r="D58">
        <v>94</v>
      </c>
      <c r="E58">
        <v>49</v>
      </c>
      <c r="F58">
        <v>0</v>
      </c>
    </row>
    <row r="59" spans="1:6" x14ac:dyDescent="0.25">
      <c r="A59">
        <v>57</v>
      </c>
      <c r="B59">
        <v>268</v>
      </c>
      <c r="C59">
        <v>1</v>
      </c>
      <c r="D59">
        <v>54</v>
      </c>
      <c r="E59">
        <v>74</v>
      </c>
      <c r="F59">
        <v>0</v>
      </c>
    </row>
    <row r="60" spans="1:6" x14ac:dyDescent="0.25">
      <c r="A60">
        <v>58</v>
      </c>
      <c r="B60">
        <v>59</v>
      </c>
      <c r="C60">
        <v>0</v>
      </c>
      <c r="D60">
        <v>57</v>
      </c>
      <c r="E60">
        <v>88</v>
      </c>
      <c r="F60">
        <v>0</v>
      </c>
    </row>
    <row r="61" spans="1:6" x14ac:dyDescent="0.25">
      <c r="A61">
        <v>59</v>
      </c>
      <c r="B61">
        <v>93</v>
      </c>
      <c r="C61">
        <v>1</v>
      </c>
      <c r="D61">
        <v>63</v>
      </c>
      <c r="E61">
        <v>62</v>
      </c>
      <c r="F61">
        <v>0</v>
      </c>
    </row>
    <row r="62" spans="1:6" x14ac:dyDescent="0.25">
      <c r="A62">
        <v>60</v>
      </c>
      <c r="B62">
        <v>110</v>
      </c>
      <c r="C62">
        <v>0</v>
      </c>
      <c r="D62">
        <v>56</v>
      </c>
      <c r="E62">
        <v>86</v>
      </c>
      <c r="F62">
        <v>0</v>
      </c>
    </row>
    <row r="63" spans="1:6" x14ac:dyDescent="0.25">
      <c r="A63">
        <v>61</v>
      </c>
      <c r="B63">
        <v>37</v>
      </c>
      <c r="C63">
        <v>1</v>
      </c>
      <c r="D63">
        <v>30</v>
      </c>
      <c r="E63">
        <v>96</v>
      </c>
      <c r="F63">
        <v>0</v>
      </c>
    </row>
    <row r="64" spans="1:6" x14ac:dyDescent="0.25">
      <c r="A64">
        <v>62</v>
      </c>
      <c r="B64">
        <v>291</v>
      </c>
      <c r="C64">
        <v>1</v>
      </c>
      <c r="D64">
        <v>83</v>
      </c>
      <c r="E64">
        <v>36</v>
      </c>
      <c r="F64">
        <v>0</v>
      </c>
    </row>
    <row r="65" spans="1:6" x14ac:dyDescent="0.25">
      <c r="A65">
        <v>63</v>
      </c>
      <c r="B65">
        <v>272</v>
      </c>
      <c r="C65">
        <v>0</v>
      </c>
      <c r="D65">
        <v>76</v>
      </c>
      <c r="E65">
        <v>62</v>
      </c>
      <c r="F65">
        <v>0</v>
      </c>
    </row>
    <row r="66" spans="1:6" x14ac:dyDescent="0.25">
      <c r="A66">
        <v>64</v>
      </c>
      <c r="B66">
        <v>13</v>
      </c>
      <c r="C66">
        <v>1</v>
      </c>
      <c r="D66">
        <v>42</v>
      </c>
      <c r="E66">
        <v>81</v>
      </c>
      <c r="F66">
        <v>1</v>
      </c>
    </row>
    <row r="67" spans="1:6" x14ac:dyDescent="0.25">
      <c r="A67">
        <v>65</v>
      </c>
      <c r="B67">
        <v>113</v>
      </c>
      <c r="C67">
        <v>1</v>
      </c>
      <c r="D67">
        <v>45</v>
      </c>
      <c r="E67">
        <v>77</v>
      </c>
      <c r="F67">
        <v>0</v>
      </c>
    </row>
    <row r="68" spans="1:6" x14ac:dyDescent="0.25">
      <c r="A68">
        <v>66</v>
      </c>
      <c r="B68">
        <v>201</v>
      </c>
      <c r="C68">
        <v>0</v>
      </c>
      <c r="D68">
        <v>63</v>
      </c>
      <c r="E68">
        <v>74</v>
      </c>
      <c r="F68">
        <v>0</v>
      </c>
    </row>
    <row r="69" spans="1:6" x14ac:dyDescent="0.25">
      <c r="A69">
        <v>67</v>
      </c>
      <c r="B69">
        <v>126</v>
      </c>
      <c r="C69">
        <v>0</v>
      </c>
      <c r="D69">
        <v>85</v>
      </c>
      <c r="E69">
        <v>49</v>
      </c>
      <c r="F69">
        <v>0</v>
      </c>
    </row>
    <row r="70" spans="1:6" x14ac:dyDescent="0.25">
      <c r="A70">
        <v>68</v>
      </c>
      <c r="B70">
        <v>66</v>
      </c>
      <c r="C70">
        <v>1</v>
      </c>
      <c r="D70">
        <v>35</v>
      </c>
      <c r="E70">
        <v>85</v>
      </c>
      <c r="F70">
        <v>0</v>
      </c>
    </row>
    <row r="71" spans="1:6" x14ac:dyDescent="0.25">
      <c r="A71">
        <v>69</v>
      </c>
      <c r="B71">
        <v>168</v>
      </c>
      <c r="C71">
        <v>1</v>
      </c>
      <c r="D71">
        <v>86</v>
      </c>
      <c r="E71">
        <v>28</v>
      </c>
      <c r="F71">
        <v>0</v>
      </c>
    </row>
    <row r="72" spans="1:6" x14ac:dyDescent="0.25">
      <c r="A72">
        <v>70</v>
      </c>
      <c r="B72">
        <v>68</v>
      </c>
      <c r="C72">
        <v>0</v>
      </c>
      <c r="D72">
        <v>71</v>
      </c>
      <c r="E72">
        <v>63</v>
      </c>
      <c r="F72">
        <v>0</v>
      </c>
    </row>
    <row r="73" spans="1:6" x14ac:dyDescent="0.25">
      <c r="A73">
        <v>71</v>
      </c>
      <c r="B73">
        <v>255</v>
      </c>
      <c r="C73">
        <v>0</v>
      </c>
      <c r="D73">
        <v>79</v>
      </c>
      <c r="E73">
        <v>54</v>
      </c>
      <c r="F73">
        <v>0</v>
      </c>
    </row>
    <row r="74" spans="1:6" x14ac:dyDescent="0.25">
      <c r="A74">
        <v>72</v>
      </c>
      <c r="B74">
        <v>249</v>
      </c>
      <c r="C74">
        <v>1</v>
      </c>
      <c r="D74">
        <v>50</v>
      </c>
      <c r="E74">
        <v>68</v>
      </c>
      <c r="F74">
        <v>0</v>
      </c>
    </row>
    <row r="75" spans="1:6" x14ac:dyDescent="0.25">
      <c r="A75">
        <v>73</v>
      </c>
      <c r="B75">
        <v>274</v>
      </c>
      <c r="C75">
        <v>0</v>
      </c>
      <c r="D75">
        <v>50</v>
      </c>
      <c r="E75">
        <v>86</v>
      </c>
      <c r="F75">
        <v>0</v>
      </c>
    </row>
    <row r="76" spans="1:6" x14ac:dyDescent="0.25">
      <c r="A76">
        <v>74</v>
      </c>
      <c r="B76">
        <v>88</v>
      </c>
      <c r="C76">
        <v>0</v>
      </c>
      <c r="D76">
        <v>66</v>
      </c>
      <c r="E76">
        <v>68</v>
      </c>
      <c r="F76">
        <v>1</v>
      </c>
    </row>
    <row r="77" spans="1:6" x14ac:dyDescent="0.25">
      <c r="A77">
        <v>75</v>
      </c>
      <c r="B77">
        <v>132</v>
      </c>
      <c r="C77">
        <v>1</v>
      </c>
      <c r="D77">
        <v>32</v>
      </c>
      <c r="E77">
        <v>87</v>
      </c>
      <c r="F77">
        <v>1</v>
      </c>
    </row>
    <row r="78" spans="1:6" x14ac:dyDescent="0.25">
      <c r="A78">
        <v>76</v>
      </c>
      <c r="B78">
        <v>189</v>
      </c>
      <c r="C78">
        <v>1</v>
      </c>
      <c r="D78">
        <v>30</v>
      </c>
      <c r="E78">
        <v>89</v>
      </c>
      <c r="F78">
        <v>1</v>
      </c>
    </row>
    <row r="79" spans="1:6" x14ac:dyDescent="0.25">
      <c r="A79">
        <v>77</v>
      </c>
      <c r="B79">
        <v>213</v>
      </c>
      <c r="C79">
        <v>1</v>
      </c>
      <c r="D79">
        <v>63</v>
      </c>
      <c r="E79">
        <v>52</v>
      </c>
      <c r="F79">
        <v>0</v>
      </c>
    </row>
    <row r="80" spans="1:6" x14ac:dyDescent="0.25">
      <c r="A80">
        <v>78</v>
      </c>
      <c r="B80">
        <v>200</v>
      </c>
      <c r="C80">
        <v>1</v>
      </c>
      <c r="D80">
        <v>56</v>
      </c>
      <c r="E80">
        <v>59</v>
      </c>
      <c r="F80">
        <v>0</v>
      </c>
    </row>
    <row r="81" spans="1:6" x14ac:dyDescent="0.25">
      <c r="A81">
        <v>79</v>
      </c>
      <c r="B81">
        <v>111</v>
      </c>
      <c r="C81">
        <v>1</v>
      </c>
      <c r="D81">
        <v>88</v>
      </c>
      <c r="E81">
        <v>23</v>
      </c>
      <c r="F81">
        <v>1</v>
      </c>
    </row>
    <row r="82" spans="1:6" x14ac:dyDescent="0.25">
      <c r="A82">
        <v>80</v>
      </c>
      <c r="B82">
        <v>135</v>
      </c>
      <c r="C82">
        <v>0</v>
      </c>
      <c r="D82">
        <v>36</v>
      </c>
      <c r="E82">
        <v>99</v>
      </c>
      <c r="F82">
        <v>0</v>
      </c>
    </row>
    <row r="83" spans="1:6" x14ac:dyDescent="0.25">
      <c r="A83">
        <v>81</v>
      </c>
      <c r="B83">
        <v>46</v>
      </c>
      <c r="C83">
        <v>1</v>
      </c>
      <c r="D83">
        <v>67</v>
      </c>
      <c r="E83">
        <v>46</v>
      </c>
      <c r="F83">
        <v>0</v>
      </c>
    </row>
    <row r="84" spans="1:6" x14ac:dyDescent="0.25">
      <c r="A84">
        <v>82</v>
      </c>
      <c r="B84">
        <v>299</v>
      </c>
      <c r="C84">
        <v>0</v>
      </c>
      <c r="D84">
        <v>44</v>
      </c>
      <c r="E84">
        <v>90</v>
      </c>
      <c r="F84">
        <v>0</v>
      </c>
    </row>
    <row r="85" spans="1:6" x14ac:dyDescent="0.25">
      <c r="A85">
        <v>83</v>
      </c>
      <c r="B85">
        <v>116</v>
      </c>
      <c r="C85">
        <v>0</v>
      </c>
      <c r="D85">
        <v>90</v>
      </c>
      <c r="E85">
        <v>38</v>
      </c>
      <c r="F85">
        <v>0</v>
      </c>
    </row>
    <row r="86" spans="1:6" x14ac:dyDescent="0.25">
      <c r="A86">
        <v>84</v>
      </c>
      <c r="B86">
        <v>129</v>
      </c>
      <c r="C86">
        <v>1</v>
      </c>
      <c r="D86">
        <v>65</v>
      </c>
      <c r="E86">
        <v>47</v>
      </c>
      <c r="F86">
        <v>0</v>
      </c>
    </row>
    <row r="87" spans="1:6" x14ac:dyDescent="0.25">
      <c r="A87">
        <v>85</v>
      </c>
      <c r="B87">
        <v>112</v>
      </c>
      <c r="C87">
        <v>1</v>
      </c>
      <c r="D87">
        <v>18</v>
      </c>
      <c r="E87">
        <v>99</v>
      </c>
      <c r="F87">
        <v>0</v>
      </c>
    </row>
    <row r="88" spans="1:6" x14ac:dyDescent="0.25">
      <c r="A88">
        <v>86</v>
      </c>
      <c r="B88">
        <v>235</v>
      </c>
      <c r="C88">
        <v>1</v>
      </c>
      <c r="D88">
        <v>50</v>
      </c>
      <c r="E88">
        <v>63</v>
      </c>
      <c r="F88">
        <v>1</v>
      </c>
    </row>
    <row r="89" spans="1:6" x14ac:dyDescent="0.25">
      <c r="A89">
        <v>87</v>
      </c>
      <c r="B89">
        <v>253</v>
      </c>
      <c r="C89">
        <v>1</v>
      </c>
      <c r="D89">
        <v>84</v>
      </c>
      <c r="E89">
        <v>25</v>
      </c>
      <c r="F89">
        <v>0</v>
      </c>
    </row>
    <row r="90" spans="1:6" x14ac:dyDescent="0.25">
      <c r="A90">
        <v>88</v>
      </c>
      <c r="B90">
        <v>276</v>
      </c>
      <c r="C90">
        <v>0</v>
      </c>
      <c r="D90">
        <v>41</v>
      </c>
      <c r="E90">
        <v>91</v>
      </c>
      <c r="F90">
        <v>0</v>
      </c>
    </row>
    <row r="91" spans="1:6" x14ac:dyDescent="0.25">
      <c r="A91">
        <v>89</v>
      </c>
      <c r="B91">
        <v>139</v>
      </c>
      <c r="C91">
        <v>1</v>
      </c>
      <c r="D91">
        <v>74</v>
      </c>
      <c r="E91">
        <v>35</v>
      </c>
      <c r="F91">
        <v>1</v>
      </c>
    </row>
    <row r="92" spans="1:6" x14ac:dyDescent="0.25">
      <c r="A92">
        <v>90</v>
      </c>
      <c r="B92">
        <v>263</v>
      </c>
      <c r="C92">
        <v>1</v>
      </c>
      <c r="D92">
        <v>54</v>
      </c>
      <c r="E92">
        <v>57</v>
      </c>
      <c r="F92">
        <v>0</v>
      </c>
    </row>
    <row r="93" spans="1:6" x14ac:dyDescent="0.25">
      <c r="A93">
        <v>91</v>
      </c>
      <c r="B93">
        <v>35</v>
      </c>
      <c r="C93">
        <v>1</v>
      </c>
      <c r="D93">
        <v>99</v>
      </c>
      <c r="E93">
        <v>6</v>
      </c>
      <c r="F93">
        <v>0</v>
      </c>
    </row>
    <row r="94" spans="1:6" x14ac:dyDescent="0.25">
      <c r="A94">
        <v>92</v>
      </c>
      <c r="B94">
        <v>49</v>
      </c>
      <c r="C94">
        <v>1</v>
      </c>
      <c r="D94">
        <v>98</v>
      </c>
      <c r="E94">
        <v>7</v>
      </c>
      <c r="F94">
        <v>0</v>
      </c>
    </row>
    <row r="95" spans="1:6" x14ac:dyDescent="0.25">
      <c r="A95">
        <v>93</v>
      </c>
      <c r="B95">
        <v>85</v>
      </c>
      <c r="C95">
        <v>0</v>
      </c>
      <c r="D95">
        <v>41</v>
      </c>
      <c r="E95">
        <v>89</v>
      </c>
      <c r="F95">
        <v>0</v>
      </c>
    </row>
    <row r="96" spans="1:6" x14ac:dyDescent="0.25">
      <c r="A96">
        <v>94</v>
      </c>
      <c r="B96">
        <v>175</v>
      </c>
      <c r="C96">
        <v>0</v>
      </c>
      <c r="D96">
        <v>74</v>
      </c>
      <c r="E96">
        <v>52</v>
      </c>
      <c r="F96">
        <v>0</v>
      </c>
    </row>
    <row r="97" spans="1:6" x14ac:dyDescent="0.25">
      <c r="A97">
        <v>95</v>
      </c>
      <c r="B97">
        <v>67</v>
      </c>
      <c r="C97">
        <v>1</v>
      </c>
      <c r="D97">
        <v>85</v>
      </c>
      <c r="E97">
        <v>21</v>
      </c>
      <c r="F97">
        <v>0</v>
      </c>
    </row>
    <row r="98" spans="1:6" x14ac:dyDescent="0.25">
      <c r="A98">
        <v>96</v>
      </c>
      <c r="B98">
        <v>39</v>
      </c>
      <c r="C98">
        <v>1</v>
      </c>
      <c r="D98">
        <v>84</v>
      </c>
      <c r="E98">
        <v>22</v>
      </c>
      <c r="F98">
        <v>0</v>
      </c>
    </row>
    <row r="99" spans="1:6" x14ac:dyDescent="0.25">
      <c r="A99">
        <v>97</v>
      </c>
      <c r="B99">
        <v>187</v>
      </c>
      <c r="C99">
        <v>0</v>
      </c>
      <c r="D99">
        <v>94</v>
      </c>
      <c r="E99">
        <v>29</v>
      </c>
      <c r="F99">
        <v>0</v>
      </c>
    </row>
    <row r="100" spans="1:6" x14ac:dyDescent="0.25">
      <c r="A100">
        <v>98</v>
      </c>
      <c r="B100">
        <v>236</v>
      </c>
      <c r="C100">
        <v>1</v>
      </c>
      <c r="D100">
        <v>87</v>
      </c>
      <c r="E100">
        <v>18</v>
      </c>
      <c r="F100">
        <v>0</v>
      </c>
    </row>
    <row r="101" spans="1:6" x14ac:dyDescent="0.25">
      <c r="A101">
        <v>99</v>
      </c>
      <c r="B101">
        <v>266</v>
      </c>
      <c r="C101">
        <v>1</v>
      </c>
      <c r="D101">
        <v>76</v>
      </c>
      <c r="E101">
        <v>30</v>
      </c>
      <c r="F101">
        <v>0</v>
      </c>
    </row>
    <row r="102" spans="1:6" x14ac:dyDescent="0.25">
      <c r="A102">
        <v>100</v>
      </c>
      <c r="B102">
        <v>84</v>
      </c>
      <c r="C102">
        <v>1</v>
      </c>
      <c r="D102">
        <v>99</v>
      </c>
      <c r="E102">
        <v>3</v>
      </c>
      <c r="F102">
        <v>0</v>
      </c>
    </row>
    <row r="103" spans="1:6" x14ac:dyDescent="0.25">
      <c r="A103">
        <v>101</v>
      </c>
      <c r="B103">
        <v>241</v>
      </c>
      <c r="C103">
        <v>1</v>
      </c>
      <c r="D103">
        <v>46</v>
      </c>
      <c r="E103">
        <v>62</v>
      </c>
      <c r="F103">
        <v>0</v>
      </c>
    </row>
    <row r="104" spans="1:6" x14ac:dyDescent="0.25">
      <c r="A104">
        <v>102</v>
      </c>
      <c r="B104">
        <v>128</v>
      </c>
      <c r="C104">
        <v>0</v>
      </c>
      <c r="D104">
        <v>89</v>
      </c>
      <c r="E104">
        <v>32</v>
      </c>
      <c r="F104">
        <v>1</v>
      </c>
    </row>
    <row r="105" spans="1:6" x14ac:dyDescent="0.25">
      <c r="A105">
        <v>103</v>
      </c>
      <c r="B105">
        <v>265</v>
      </c>
      <c r="C105">
        <v>1</v>
      </c>
      <c r="D105">
        <v>24</v>
      </c>
      <c r="E105">
        <v>86</v>
      </c>
      <c r="F105">
        <v>0</v>
      </c>
    </row>
    <row r="106" spans="1:6" x14ac:dyDescent="0.25">
      <c r="A106">
        <v>104</v>
      </c>
      <c r="B106">
        <v>186</v>
      </c>
      <c r="C106">
        <v>0</v>
      </c>
      <c r="D106">
        <v>65</v>
      </c>
      <c r="E106">
        <v>58</v>
      </c>
      <c r="F106">
        <v>0</v>
      </c>
    </row>
    <row r="107" spans="1:6" x14ac:dyDescent="0.25">
      <c r="A107">
        <v>105</v>
      </c>
      <c r="B107">
        <v>141</v>
      </c>
      <c r="C107">
        <v>0</v>
      </c>
      <c r="D107">
        <v>98</v>
      </c>
      <c r="E107">
        <v>21</v>
      </c>
      <c r="F107">
        <v>1</v>
      </c>
    </row>
    <row r="108" spans="1:6" x14ac:dyDescent="0.25">
      <c r="A108">
        <v>106</v>
      </c>
      <c r="B108">
        <v>36</v>
      </c>
      <c r="C108">
        <v>1</v>
      </c>
      <c r="D108">
        <v>52</v>
      </c>
      <c r="E108">
        <v>54</v>
      </c>
      <c r="F108">
        <v>0</v>
      </c>
    </row>
    <row r="109" spans="1:6" x14ac:dyDescent="0.25">
      <c r="A109">
        <v>107</v>
      </c>
      <c r="B109">
        <v>12</v>
      </c>
      <c r="C109">
        <v>1</v>
      </c>
      <c r="D109">
        <v>15</v>
      </c>
      <c r="E109">
        <v>95</v>
      </c>
      <c r="F109">
        <v>0</v>
      </c>
    </row>
    <row r="110" spans="1:6" x14ac:dyDescent="0.25">
      <c r="A110">
        <v>108</v>
      </c>
      <c r="B110">
        <v>182</v>
      </c>
      <c r="C110">
        <v>1</v>
      </c>
      <c r="D110">
        <v>82</v>
      </c>
      <c r="E110">
        <v>20</v>
      </c>
      <c r="F110">
        <v>0</v>
      </c>
    </row>
    <row r="111" spans="1:6" x14ac:dyDescent="0.25">
      <c r="A111">
        <v>109</v>
      </c>
      <c r="B111">
        <v>165</v>
      </c>
      <c r="C111">
        <v>0</v>
      </c>
      <c r="D111">
        <v>53</v>
      </c>
      <c r="E111">
        <v>70</v>
      </c>
      <c r="F111">
        <v>0</v>
      </c>
    </row>
    <row r="112" spans="1:6" x14ac:dyDescent="0.25">
      <c r="A112">
        <v>110</v>
      </c>
      <c r="B112">
        <v>94</v>
      </c>
      <c r="C112">
        <v>0</v>
      </c>
      <c r="D112">
        <v>44</v>
      </c>
      <c r="E112">
        <v>80</v>
      </c>
      <c r="F112">
        <v>0</v>
      </c>
    </row>
    <row r="113" spans="1:6" x14ac:dyDescent="0.25">
      <c r="A113">
        <v>111</v>
      </c>
      <c r="B113">
        <v>64</v>
      </c>
      <c r="C113">
        <v>0</v>
      </c>
      <c r="D113">
        <v>35</v>
      </c>
      <c r="E113">
        <v>89</v>
      </c>
      <c r="F113">
        <v>0</v>
      </c>
    </row>
    <row r="114" spans="1:6" x14ac:dyDescent="0.25">
      <c r="A114">
        <v>112</v>
      </c>
      <c r="B114">
        <v>156</v>
      </c>
      <c r="C114">
        <v>0</v>
      </c>
      <c r="D114">
        <v>36</v>
      </c>
      <c r="E114">
        <v>87</v>
      </c>
      <c r="F114">
        <v>1</v>
      </c>
    </row>
    <row r="115" spans="1:6" x14ac:dyDescent="0.25">
      <c r="A115">
        <v>113</v>
      </c>
      <c r="B115">
        <v>167</v>
      </c>
      <c r="C115">
        <v>1</v>
      </c>
      <c r="D115">
        <v>73</v>
      </c>
      <c r="E115">
        <v>27</v>
      </c>
      <c r="F115">
        <v>0</v>
      </c>
    </row>
    <row r="116" spans="1:6" x14ac:dyDescent="0.25">
      <c r="A116">
        <v>114</v>
      </c>
      <c r="B116">
        <v>234</v>
      </c>
      <c r="C116">
        <v>0</v>
      </c>
      <c r="D116">
        <v>66</v>
      </c>
      <c r="E116">
        <v>52</v>
      </c>
      <c r="F116">
        <v>1</v>
      </c>
    </row>
    <row r="117" spans="1:6" x14ac:dyDescent="0.25">
      <c r="A117">
        <v>115</v>
      </c>
      <c r="B117">
        <v>294</v>
      </c>
      <c r="C117">
        <v>1</v>
      </c>
      <c r="D117">
        <v>88</v>
      </c>
      <c r="E117">
        <v>9</v>
      </c>
      <c r="F117">
        <v>0</v>
      </c>
    </row>
    <row r="118" spans="1:6" x14ac:dyDescent="0.25">
      <c r="A118">
        <v>116</v>
      </c>
      <c r="B118">
        <v>97</v>
      </c>
      <c r="C118">
        <v>0</v>
      </c>
      <c r="D118">
        <v>43</v>
      </c>
      <c r="E118">
        <v>77</v>
      </c>
      <c r="F118">
        <v>0</v>
      </c>
    </row>
    <row r="119" spans="1:6" x14ac:dyDescent="0.25">
      <c r="A119">
        <v>117</v>
      </c>
      <c r="B119">
        <v>74</v>
      </c>
      <c r="C119">
        <v>1</v>
      </c>
      <c r="D119">
        <v>13</v>
      </c>
      <c r="E119">
        <v>92</v>
      </c>
      <c r="F119">
        <v>0</v>
      </c>
    </row>
    <row r="120" spans="1:6" x14ac:dyDescent="0.25">
      <c r="A120">
        <v>118</v>
      </c>
      <c r="B120">
        <v>215</v>
      </c>
      <c r="C120">
        <v>0</v>
      </c>
      <c r="D120">
        <v>49</v>
      </c>
      <c r="E120">
        <v>70</v>
      </c>
      <c r="F120">
        <v>0</v>
      </c>
    </row>
    <row r="121" spans="1:6" x14ac:dyDescent="0.25">
      <c r="A121">
        <v>119</v>
      </c>
      <c r="B121">
        <v>180</v>
      </c>
      <c r="C121">
        <v>1</v>
      </c>
      <c r="D121">
        <v>8</v>
      </c>
      <c r="E121">
        <v>97</v>
      </c>
      <c r="F121">
        <v>0</v>
      </c>
    </row>
    <row r="122" spans="1:6" x14ac:dyDescent="0.25">
      <c r="A122">
        <v>120</v>
      </c>
      <c r="B122">
        <v>275</v>
      </c>
      <c r="C122">
        <v>0</v>
      </c>
      <c r="D122">
        <v>58</v>
      </c>
      <c r="E122">
        <v>59</v>
      </c>
      <c r="F122">
        <v>0</v>
      </c>
    </row>
    <row r="123" spans="1:6" x14ac:dyDescent="0.25">
      <c r="A123">
        <v>121</v>
      </c>
      <c r="B123">
        <v>297</v>
      </c>
      <c r="C123">
        <v>1</v>
      </c>
      <c r="D123">
        <v>33</v>
      </c>
      <c r="E123">
        <v>68</v>
      </c>
      <c r="F123">
        <v>1</v>
      </c>
    </row>
    <row r="124" spans="1:6" x14ac:dyDescent="0.25">
      <c r="A124">
        <v>122</v>
      </c>
      <c r="B124">
        <v>273</v>
      </c>
      <c r="C124">
        <v>0</v>
      </c>
      <c r="D124">
        <v>32</v>
      </c>
      <c r="E124">
        <v>87</v>
      </c>
      <c r="F124">
        <v>0</v>
      </c>
    </row>
    <row r="125" spans="1:6" x14ac:dyDescent="0.25">
      <c r="A125">
        <v>123</v>
      </c>
      <c r="B125">
        <v>218</v>
      </c>
      <c r="C125">
        <v>1</v>
      </c>
      <c r="D125">
        <v>77</v>
      </c>
      <c r="E125">
        <v>17</v>
      </c>
      <c r="F125">
        <v>0</v>
      </c>
    </row>
    <row r="126" spans="1:6" x14ac:dyDescent="0.25">
      <c r="A126">
        <v>124</v>
      </c>
      <c r="B126">
        <v>211</v>
      </c>
      <c r="C126">
        <v>1</v>
      </c>
      <c r="D126">
        <v>58</v>
      </c>
      <c r="E126">
        <v>38</v>
      </c>
      <c r="F126">
        <v>0</v>
      </c>
    </row>
    <row r="127" spans="1:6" x14ac:dyDescent="0.25">
      <c r="A127">
        <v>125</v>
      </c>
      <c r="B127">
        <v>29</v>
      </c>
      <c r="C127">
        <v>1</v>
      </c>
      <c r="D127">
        <v>40</v>
      </c>
      <c r="E127">
        <v>58</v>
      </c>
      <c r="F127">
        <v>0</v>
      </c>
    </row>
    <row r="128" spans="1:6" x14ac:dyDescent="0.25">
      <c r="A128">
        <v>126</v>
      </c>
      <c r="B128">
        <v>227</v>
      </c>
      <c r="C128">
        <v>1</v>
      </c>
      <c r="D128">
        <v>80</v>
      </c>
      <c r="E128">
        <v>13</v>
      </c>
      <c r="F128">
        <v>0</v>
      </c>
    </row>
    <row r="129" spans="1:6" x14ac:dyDescent="0.25">
      <c r="A129">
        <v>127</v>
      </c>
      <c r="B129">
        <v>92</v>
      </c>
      <c r="C129">
        <v>0</v>
      </c>
      <c r="D129">
        <v>91</v>
      </c>
      <c r="E129">
        <v>19</v>
      </c>
      <c r="F129">
        <v>0</v>
      </c>
    </row>
    <row r="130" spans="1:6" x14ac:dyDescent="0.25">
      <c r="A130">
        <v>128</v>
      </c>
      <c r="B130">
        <v>108</v>
      </c>
      <c r="C130">
        <v>1</v>
      </c>
      <c r="D130">
        <v>78</v>
      </c>
      <c r="E130">
        <v>15</v>
      </c>
      <c r="F130">
        <v>0</v>
      </c>
    </row>
    <row r="131" spans="1:6" x14ac:dyDescent="0.25">
      <c r="A131">
        <v>129</v>
      </c>
      <c r="B131">
        <v>65</v>
      </c>
      <c r="C131">
        <v>0</v>
      </c>
      <c r="D131">
        <v>21</v>
      </c>
      <c r="E131">
        <v>97</v>
      </c>
      <c r="F131">
        <v>0</v>
      </c>
    </row>
    <row r="132" spans="1:6" x14ac:dyDescent="0.25">
      <c r="A132">
        <v>130</v>
      </c>
      <c r="B132">
        <v>277</v>
      </c>
      <c r="C132">
        <v>1</v>
      </c>
      <c r="D132">
        <v>79</v>
      </c>
      <c r="E132">
        <v>13</v>
      </c>
      <c r="F132">
        <v>0</v>
      </c>
    </row>
    <row r="133" spans="1:6" x14ac:dyDescent="0.25">
      <c r="A133">
        <v>131</v>
      </c>
      <c r="B133">
        <v>72</v>
      </c>
      <c r="C133">
        <v>0</v>
      </c>
      <c r="D133">
        <v>29</v>
      </c>
      <c r="E133">
        <v>87</v>
      </c>
      <c r="F133">
        <v>0</v>
      </c>
    </row>
    <row r="134" spans="1:6" x14ac:dyDescent="0.25">
      <c r="A134">
        <v>132</v>
      </c>
      <c r="B134">
        <v>71</v>
      </c>
      <c r="C134">
        <v>1</v>
      </c>
      <c r="D134">
        <v>43</v>
      </c>
      <c r="E134">
        <v>53</v>
      </c>
      <c r="F134">
        <v>0</v>
      </c>
    </row>
    <row r="135" spans="1:6" x14ac:dyDescent="0.25">
      <c r="A135">
        <v>133</v>
      </c>
      <c r="B135">
        <v>162</v>
      </c>
      <c r="C135">
        <v>0</v>
      </c>
      <c r="D135">
        <v>70</v>
      </c>
      <c r="E135">
        <v>40</v>
      </c>
      <c r="F135">
        <v>0</v>
      </c>
    </row>
    <row r="136" spans="1:6" x14ac:dyDescent="0.25">
      <c r="A136">
        <v>134</v>
      </c>
      <c r="B136">
        <v>146</v>
      </c>
      <c r="C136">
        <v>0</v>
      </c>
      <c r="D136">
        <v>83</v>
      </c>
      <c r="E136">
        <v>25</v>
      </c>
      <c r="F136">
        <v>0</v>
      </c>
    </row>
    <row r="137" spans="1:6" x14ac:dyDescent="0.25">
      <c r="A137">
        <v>135</v>
      </c>
      <c r="B137">
        <v>115</v>
      </c>
      <c r="C137">
        <v>1</v>
      </c>
      <c r="D137">
        <v>61</v>
      </c>
      <c r="E137">
        <v>31</v>
      </c>
      <c r="F137">
        <v>0</v>
      </c>
    </row>
    <row r="138" spans="1:6" x14ac:dyDescent="0.25">
      <c r="A138">
        <v>136</v>
      </c>
      <c r="B138">
        <v>7</v>
      </c>
      <c r="C138">
        <v>0</v>
      </c>
      <c r="D138">
        <v>38</v>
      </c>
      <c r="E138">
        <v>75</v>
      </c>
      <c r="F138">
        <v>0</v>
      </c>
    </row>
    <row r="139" spans="1:6" x14ac:dyDescent="0.25">
      <c r="A139">
        <v>137</v>
      </c>
      <c r="B139">
        <v>194</v>
      </c>
      <c r="C139">
        <v>1</v>
      </c>
      <c r="D139">
        <v>80</v>
      </c>
      <c r="E139">
        <v>9</v>
      </c>
      <c r="F139">
        <v>0</v>
      </c>
    </row>
    <row r="140" spans="1:6" x14ac:dyDescent="0.25">
      <c r="A140">
        <v>138</v>
      </c>
      <c r="B140">
        <v>32</v>
      </c>
      <c r="C140">
        <v>1</v>
      </c>
      <c r="D140">
        <v>29</v>
      </c>
      <c r="E140">
        <v>65</v>
      </c>
      <c r="F140">
        <v>0</v>
      </c>
    </row>
    <row r="141" spans="1:6" x14ac:dyDescent="0.25">
      <c r="A141">
        <v>139</v>
      </c>
      <c r="B141">
        <v>295</v>
      </c>
      <c r="C141">
        <v>1</v>
      </c>
      <c r="D141">
        <v>63</v>
      </c>
      <c r="E141">
        <v>27</v>
      </c>
      <c r="F141">
        <v>0</v>
      </c>
    </row>
    <row r="142" spans="1:6" x14ac:dyDescent="0.25">
      <c r="A142">
        <v>140</v>
      </c>
      <c r="B142">
        <v>137</v>
      </c>
      <c r="C142">
        <v>0</v>
      </c>
      <c r="D142">
        <v>35</v>
      </c>
      <c r="E142">
        <v>76</v>
      </c>
      <c r="F142">
        <v>0</v>
      </c>
    </row>
    <row r="143" spans="1:6" x14ac:dyDescent="0.25">
      <c r="A143">
        <v>141</v>
      </c>
      <c r="B143">
        <v>3</v>
      </c>
      <c r="C143">
        <v>0</v>
      </c>
      <c r="D143">
        <v>49</v>
      </c>
      <c r="E143">
        <v>60</v>
      </c>
      <c r="F143">
        <v>0</v>
      </c>
    </row>
    <row r="144" spans="1:6" x14ac:dyDescent="0.25">
      <c r="A144">
        <v>142</v>
      </c>
      <c r="B144">
        <v>232</v>
      </c>
      <c r="C144">
        <v>0</v>
      </c>
      <c r="D144">
        <v>63</v>
      </c>
      <c r="E144">
        <v>44</v>
      </c>
      <c r="F144">
        <v>0</v>
      </c>
    </row>
    <row r="145" spans="1:6" x14ac:dyDescent="0.25">
      <c r="A145">
        <v>143</v>
      </c>
      <c r="B145">
        <v>267</v>
      </c>
      <c r="C145">
        <v>1</v>
      </c>
      <c r="D145">
        <v>59</v>
      </c>
      <c r="E145">
        <v>30</v>
      </c>
      <c r="F145">
        <v>0</v>
      </c>
    </row>
    <row r="146" spans="1:6" x14ac:dyDescent="0.25">
      <c r="A146">
        <v>144</v>
      </c>
      <c r="B146">
        <v>216</v>
      </c>
      <c r="C146">
        <v>1</v>
      </c>
      <c r="D146">
        <v>28</v>
      </c>
      <c r="E146">
        <v>64</v>
      </c>
      <c r="F146">
        <v>0</v>
      </c>
    </row>
    <row r="147" spans="1:6" x14ac:dyDescent="0.25">
      <c r="A147">
        <v>145</v>
      </c>
      <c r="B147">
        <v>248</v>
      </c>
      <c r="C147">
        <v>0</v>
      </c>
      <c r="D147">
        <v>22</v>
      </c>
      <c r="E147">
        <v>89</v>
      </c>
      <c r="F147">
        <v>0</v>
      </c>
    </row>
    <row r="148" spans="1:6" x14ac:dyDescent="0.25">
      <c r="A148">
        <v>146</v>
      </c>
      <c r="B148">
        <v>240</v>
      </c>
      <c r="C148">
        <v>0</v>
      </c>
      <c r="D148">
        <v>90</v>
      </c>
      <c r="E148">
        <v>12</v>
      </c>
      <c r="F148">
        <v>0</v>
      </c>
    </row>
    <row r="149" spans="1:6" x14ac:dyDescent="0.25">
      <c r="A149">
        <v>147</v>
      </c>
      <c r="B149">
        <v>26</v>
      </c>
      <c r="C149">
        <v>1</v>
      </c>
      <c r="D149">
        <v>13</v>
      </c>
      <c r="E149">
        <v>79</v>
      </c>
      <c r="F149">
        <v>0</v>
      </c>
    </row>
    <row r="150" spans="1:6" x14ac:dyDescent="0.25">
      <c r="A150">
        <v>148</v>
      </c>
      <c r="B150">
        <v>154</v>
      </c>
      <c r="C150">
        <v>0</v>
      </c>
      <c r="D150">
        <v>75</v>
      </c>
      <c r="E150">
        <v>28</v>
      </c>
      <c r="F150">
        <v>0</v>
      </c>
    </row>
    <row r="151" spans="1:6" x14ac:dyDescent="0.25">
      <c r="A151">
        <v>149</v>
      </c>
      <c r="B151">
        <v>27</v>
      </c>
      <c r="C151">
        <v>1</v>
      </c>
      <c r="D151">
        <v>28</v>
      </c>
      <c r="E151">
        <v>62</v>
      </c>
      <c r="F151">
        <v>0</v>
      </c>
    </row>
    <row r="152" spans="1:6" x14ac:dyDescent="0.25">
      <c r="A152">
        <v>150</v>
      </c>
      <c r="B152">
        <v>292</v>
      </c>
      <c r="C152">
        <v>1</v>
      </c>
      <c r="D152">
        <v>60</v>
      </c>
      <c r="E152">
        <v>26</v>
      </c>
      <c r="F152">
        <v>0</v>
      </c>
    </row>
    <row r="153" spans="1:6" x14ac:dyDescent="0.25">
      <c r="A153">
        <v>151</v>
      </c>
      <c r="B153">
        <v>73</v>
      </c>
      <c r="C153">
        <v>0</v>
      </c>
      <c r="D153">
        <v>25</v>
      </c>
      <c r="E153">
        <v>83</v>
      </c>
      <c r="F153">
        <v>0</v>
      </c>
    </row>
    <row r="154" spans="1:6" x14ac:dyDescent="0.25">
      <c r="A154">
        <v>152</v>
      </c>
      <c r="B154">
        <v>20</v>
      </c>
      <c r="C154">
        <v>1</v>
      </c>
      <c r="D154">
        <v>68</v>
      </c>
      <c r="E154">
        <v>16</v>
      </c>
      <c r="F154">
        <v>0</v>
      </c>
    </row>
    <row r="155" spans="1:6" x14ac:dyDescent="0.25">
      <c r="A155">
        <v>153</v>
      </c>
      <c r="B155">
        <v>172</v>
      </c>
      <c r="C155">
        <v>1</v>
      </c>
      <c r="D155">
        <v>78</v>
      </c>
      <c r="E155">
        <v>4</v>
      </c>
      <c r="F155">
        <v>0</v>
      </c>
    </row>
    <row r="156" spans="1:6" x14ac:dyDescent="0.25">
      <c r="A156">
        <v>154</v>
      </c>
      <c r="B156">
        <v>47</v>
      </c>
      <c r="C156">
        <v>0</v>
      </c>
      <c r="D156">
        <v>55</v>
      </c>
      <c r="E156">
        <v>48</v>
      </c>
      <c r="F156">
        <v>0</v>
      </c>
    </row>
    <row r="157" spans="1:6" x14ac:dyDescent="0.25">
      <c r="A157">
        <v>155</v>
      </c>
      <c r="B157">
        <v>153</v>
      </c>
      <c r="C157">
        <v>0</v>
      </c>
      <c r="D157">
        <v>95</v>
      </c>
      <c r="E157">
        <v>3</v>
      </c>
      <c r="F157">
        <v>0</v>
      </c>
    </row>
    <row r="158" spans="1:6" x14ac:dyDescent="0.25">
      <c r="A158">
        <v>156</v>
      </c>
      <c r="B158">
        <v>221</v>
      </c>
      <c r="C158">
        <v>0</v>
      </c>
      <c r="D158">
        <v>86</v>
      </c>
      <c r="E158">
        <v>13</v>
      </c>
      <c r="F158">
        <v>0</v>
      </c>
    </row>
    <row r="159" spans="1:6" x14ac:dyDescent="0.25">
      <c r="A159">
        <v>157</v>
      </c>
      <c r="B159">
        <v>100</v>
      </c>
      <c r="C159">
        <v>1</v>
      </c>
      <c r="D159">
        <v>81</v>
      </c>
      <c r="E159">
        <v>0</v>
      </c>
      <c r="F159">
        <v>0</v>
      </c>
    </row>
    <row r="160" spans="1:6" x14ac:dyDescent="0.25">
      <c r="A160">
        <v>158</v>
      </c>
      <c r="B160">
        <v>120</v>
      </c>
      <c r="C160">
        <v>1</v>
      </c>
      <c r="D160">
        <v>37</v>
      </c>
      <c r="E160">
        <v>49</v>
      </c>
      <c r="F160">
        <v>0</v>
      </c>
    </row>
    <row r="161" spans="1:6" x14ac:dyDescent="0.25">
      <c r="A161">
        <v>159</v>
      </c>
      <c r="B161">
        <v>210</v>
      </c>
      <c r="C161">
        <v>1</v>
      </c>
      <c r="D161">
        <v>71</v>
      </c>
      <c r="E161">
        <v>11</v>
      </c>
      <c r="F161">
        <v>0</v>
      </c>
    </row>
    <row r="162" spans="1:6" x14ac:dyDescent="0.25">
      <c r="A162">
        <v>160</v>
      </c>
      <c r="B162">
        <v>99</v>
      </c>
      <c r="C162">
        <v>1</v>
      </c>
      <c r="D162">
        <v>24</v>
      </c>
      <c r="E162">
        <v>63</v>
      </c>
      <c r="F162">
        <v>0</v>
      </c>
    </row>
    <row r="163" spans="1:6" x14ac:dyDescent="0.25">
      <c r="A163">
        <v>161</v>
      </c>
      <c r="B163">
        <v>245</v>
      </c>
      <c r="C163">
        <v>0</v>
      </c>
      <c r="D163">
        <v>50</v>
      </c>
      <c r="E163">
        <v>52</v>
      </c>
      <c r="F163">
        <v>0</v>
      </c>
    </row>
    <row r="164" spans="1:6" x14ac:dyDescent="0.25">
      <c r="A164">
        <v>162</v>
      </c>
      <c r="B164">
        <v>44</v>
      </c>
      <c r="C164">
        <v>1</v>
      </c>
      <c r="D164">
        <v>10</v>
      </c>
      <c r="E164">
        <v>78</v>
      </c>
      <c r="F164">
        <v>0</v>
      </c>
    </row>
    <row r="165" spans="1:6" x14ac:dyDescent="0.25">
      <c r="A165">
        <v>163</v>
      </c>
      <c r="B165">
        <v>30</v>
      </c>
      <c r="C165">
        <v>1</v>
      </c>
      <c r="D165">
        <v>44</v>
      </c>
      <c r="E165">
        <v>40</v>
      </c>
      <c r="F165">
        <v>0</v>
      </c>
    </row>
    <row r="166" spans="1:6" x14ac:dyDescent="0.25">
      <c r="A166">
        <v>164</v>
      </c>
      <c r="B166">
        <v>282</v>
      </c>
      <c r="C166">
        <v>0</v>
      </c>
      <c r="D166">
        <v>19</v>
      </c>
      <c r="E166">
        <v>86</v>
      </c>
      <c r="F166">
        <v>0</v>
      </c>
    </row>
    <row r="167" spans="1:6" x14ac:dyDescent="0.25">
      <c r="A167">
        <v>165</v>
      </c>
      <c r="B167">
        <v>43</v>
      </c>
      <c r="C167">
        <v>0</v>
      </c>
      <c r="D167">
        <v>94</v>
      </c>
      <c r="E167">
        <v>2</v>
      </c>
      <c r="F167">
        <v>0</v>
      </c>
    </row>
    <row r="168" spans="1:6" x14ac:dyDescent="0.25">
      <c r="A168">
        <v>166</v>
      </c>
      <c r="B168">
        <v>91</v>
      </c>
      <c r="C168">
        <v>0</v>
      </c>
      <c r="D168">
        <v>23</v>
      </c>
      <c r="E168">
        <v>81</v>
      </c>
      <c r="F168">
        <v>0</v>
      </c>
    </row>
    <row r="169" spans="1:6" x14ac:dyDescent="0.25">
      <c r="A169">
        <v>167</v>
      </c>
      <c r="B169">
        <v>281</v>
      </c>
      <c r="C169">
        <v>1</v>
      </c>
      <c r="D169">
        <v>69</v>
      </c>
      <c r="E169">
        <v>11</v>
      </c>
      <c r="F169">
        <v>0</v>
      </c>
    </row>
    <row r="170" spans="1:6" x14ac:dyDescent="0.25">
      <c r="A170">
        <v>168</v>
      </c>
      <c r="B170">
        <v>75</v>
      </c>
      <c r="C170">
        <v>0</v>
      </c>
      <c r="D170">
        <v>12</v>
      </c>
      <c r="E170">
        <v>93</v>
      </c>
      <c r="F170">
        <v>0</v>
      </c>
    </row>
    <row r="171" spans="1:6" x14ac:dyDescent="0.25">
      <c r="A171">
        <v>169</v>
      </c>
      <c r="B171">
        <v>142</v>
      </c>
      <c r="C171">
        <v>1</v>
      </c>
      <c r="D171">
        <v>24</v>
      </c>
      <c r="E171">
        <v>61</v>
      </c>
      <c r="F171">
        <v>0</v>
      </c>
    </row>
    <row r="172" spans="1:6" x14ac:dyDescent="0.25">
      <c r="A172">
        <v>170</v>
      </c>
      <c r="B172">
        <v>220</v>
      </c>
      <c r="C172">
        <v>0</v>
      </c>
      <c r="D172">
        <v>58</v>
      </c>
      <c r="E172">
        <v>41</v>
      </c>
      <c r="F172">
        <v>0</v>
      </c>
    </row>
    <row r="173" spans="1:6" x14ac:dyDescent="0.25">
      <c r="A173">
        <v>171</v>
      </c>
      <c r="B173">
        <v>107</v>
      </c>
      <c r="C173">
        <v>0</v>
      </c>
      <c r="D173">
        <v>65</v>
      </c>
      <c r="E173">
        <v>33</v>
      </c>
      <c r="F173">
        <v>0</v>
      </c>
    </row>
    <row r="174" spans="1:6" x14ac:dyDescent="0.25">
      <c r="A174">
        <v>172</v>
      </c>
      <c r="B174">
        <v>105</v>
      </c>
      <c r="C174">
        <v>0</v>
      </c>
      <c r="D174">
        <v>40</v>
      </c>
      <c r="E174">
        <v>60</v>
      </c>
      <c r="F174">
        <v>0</v>
      </c>
    </row>
    <row r="175" spans="1:6" x14ac:dyDescent="0.25">
      <c r="A175">
        <v>173</v>
      </c>
      <c r="B175">
        <v>6</v>
      </c>
      <c r="C175">
        <v>1</v>
      </c>
      <c r="D175">
        <v>52</v>
      </c>
      <c r="E175">
        <v>28</v>
      </c>
      <c r="F175">
        <v>0</v>
      </c>
    </row>
    <row r="176" spans="1:6" x14ac:dyDescent="0.25">
      <c r="A176">
        <v>174</v>
      </c>
      <c r="B176">
        <v>77</v>
      </c>
      <c r="C176">
        <v>0</v>
      </c>
      <c r="D176">
        <v>54</v>
      </c>
      <c r="E176">
        <v>44</v>
      </c>
      <c r="F176">
        <v>1</v>
      </c>
    </row>
    <row r="177" spans="1:6" x14ac:dyDescent="0.25">
      <c r="A177">
        <v>175</v>
      </c>
      <c r="B177">
        <v>54</v>
      </c>
      <c r="C177">
        <v>1</v>
      </c>
      <c r="D177">
        <v>34</v>
      </c>
      <c r="E177">
        <v>48</v>
      </c>
      <c r="F177">
        <v>0</v>
      </c>
    </row>
    <row r="178" spans="1:6" x14ac:dyDescent="0.25">
      <c r="A178">
        <v>176</v>
      </c>
      <c r="B178">
        <v>188</v>
      </c>
      <c r="C178">
        <v>1</v>
      </c>
      <c r="D178">
        <v>25</v>
      </c>
      <c r="E178">
        <v>58</v>
      </c>
      <c r="F178">
        <v>0</v>
      </c>
    </row>
    <row r="179" spans="1:6" x14ac:dyDescent="0.25">
      <c r="A179">
        <v>177</v>
      </c>
      <c r="B179">
        <v>173</v>
      </c>
      <c r="C179">
        <v>0</v>
      </c>
      <c r="D179">
        <v>52</v>
      </c>
      <c r="E179">
        <v>45</v>
      </c>
      <c r="F179">
        <v>0</v>
      </c>
    </row>
    <row r="180" spans="1:6" x14ac:dyDescent="0.25">
      <c r="A180">
        <v>178</v>
      </c>
      <c r="B180">
        <v>279</v>
      </c>
      <c r="C180">
        <v>0</v>
      </c>
      <c r="D180">
        <v>48</v>
      </c>
      <c r="E180">
        <v>49</v>
      </c>
      <c r="F180">
        <v>0</v>
      </c>
    </row>
    <row r="181" spans="1:6" x14ac:dyDescent="0.25">
      <c r="A181">
        <v>179</v>
      </c>
      <c r="B181">
        <v>41</v>
      </c>
      <c r="C181">
        <v>1</v>
      </c>
      <c r="D181">
        <v>70</v>
      </c>
      <c r="E181">
        <v>6</v>
      </c>
      <c r="F181">
        <v>0</v>
      </c>
    </row>
    <row r="182" spans="1:6" x14ac:dyDescent="0.25">
      <c r="A182">
        <v>180</v>
      </c>
      <c r="B182">
        <v>1</v>
      </c>
      <c r="C182">
        <v>1</v>
      </c>
      <c r="D182">
        <v>64</v>
      </c>
      <c r="E182">
        <v>11</v>
      </c>
      <c r="F182">
        <v>0</v>
      </c>
    </row>
    <row r="183" spans="1:6" x14ac:dyDescent="0.25">
      <c r="A183">
        <v>181</v>
      </c>
      <c r="B183">
        <v>56</v>
      </c>
      <c r="C183">
        <v>0</v>
      </c>
      <c r="D183">
        <v>28</v>
      </c>
      <c r="E183">
        <v>68</v>
      </c>
      <c r="F183">
        <v>0</v>
      </c>
    </row>
    <row r="184" spans="1:6" x14ac:dyDescent="0.25">
      <c r="A184">
        <v>182</v>
      </c>
      <c r="B184">
        <v>174</v>
      </c>
      <c r="C184">
        <v>0</v>
      </c>
      <c r="D184">
        <v>77</v>
      </c>
      <c r="E184">
        <v>12</v>
      </c>
      <c r="F184">
        <v>0</v>
      </c>
    </row>
    <row r="185" spans="1:6" x14ac:dyDescent="0.25">
      <c r="A185">
        <v>183</v>
      </c>
      <c r="B185">
        <v>17</v>
      </c>
      <c r="C185">
        <v>1</v>
      </c>
      <c r="D185">
        <v>5</v>
      </c>
      <c r="E185">
        <v>74</v>
      </c>
      <c r="F185">
        <v>0</v>
      </c>
    </row>
    <row r="186" spans="1:6" x14ac:dyDescent="0.25">
      <c r="A186">
        <v>184</v>
      </c>
      <c r="B186">
        <v>264</v>
      </c>
      <c r="C186">
        <v>0</v>
      </c>
      <c r="D186">
        <v>38</v>
      </c>
      <c r="E186">
        <v>54</v>
      </c>
      <c r="F186">
        <v>0</v>
      </c>
    </row>
    <row r="187" spans="1:6" x14ac:dyDescent="0.25">
      <c r="A187">
        <v>185</v>
      </c>
      <c r="B187">
        <v>181</v>
      </c>
      <c r="C187">
        <v>1</v>
      </c>
      <c r="D187">
        <v>58</v>
      </c>
      <c r="E187">
        <v>13</v>
      </c>
      <c r="F187">
        <v>0</v>
      </c>
    </row>
    <row r="188" spans="1:6" x14ac:dyDescent="0.25">
      <c r="A188">
        <v>186</v>
      </c>
      <c r="B188">
        <v>214</v>
      </c>
      <c r="C188">
        <v>1</v>
      </c>
      <c r="D188">
        <v>34</v>
      </c>
      <c r="E188">
        <v>39</v>
      </c>
      <c r="F188">
        <v>0</v>
      </c>
    </row>
    <row r="189" spans="1:6" x14ac:dyDescent="0.25">
      <c r="A189">
        <v>187</v>
      </c>
      <c r="B189">
        <v>63</v>
      </c>
      <c r="C189">
        <v>0</v>
      </c>
      <c r="D189">
        <v>53</v>
      </c>
      <c r="E189">
        <v>36</v>
      </c>
      <c r="F189">
        <v>0</v>
      </c>
    </row>
    <row r="190" spans="1:6" x14ac:dyDescent="0.25">
      <c r="A190">
        <v>188</v>
      </c>
      <c r="B190">
        <v>262</v>
      </c>
      <c r="C190">
        <v>0</v>
      </c>
      <c r="D190">
        <v>53</v>
      </c>
      <c r="E190">
        <v>36</v>
      </c>
      <c r="F190">
        <v>0</v>
      </c>
    </row>
    <row r="191" spans="1:6" x14ac:dyDescent="0.25">
      <c r="A191">
        <v>189</v>
      </c>
      <c r="B191">
        <v>160</v>
      </c>
      <c r="C191">
        <v>0</v>
      </c>
      <c r="D191">
        <v>70</v>
      </c>
      <c r="E191">
        <v>17</v>
      </c>
      <c r="F191">
        <v>0</v>
      </c>
    </row>
    <row r="192" spans="1:6" x14ac:dyDescent="0.25">
      <c r="A192">
        <v>190</v>
      </c>
      <c r="B192">
        <v>252</v>
      </c>
      <c r="C192">
        <v>0</v>
      </c>
      <c r="D192">
        <v>70</v>
      </c>
      <c r="E192">
        <v>17</v>
      </c>
      <c r="F192">
        <v>0</v>
      </c>
    </row>
    <row r="193" spans="1:6" x14ac:dyDescent="0.25">
      <c r="A193">
        <v>191</v>
      </c>
      <c r="B193">
        <v>79</v>
      </c>
      <c r="C193">
        <v>1</v>
      </c>
      <c r="D193">
        <v>32</v>
      </c>
      <c r="E193">
        <v>41</v>
      </c>
      <c r="F193">
        <v>1</v>
      </c>
    </row>
    <row r="194" spans="1:6" x14ac:dyDescent="0.25">
      <c r="A194">
        <v>192</v>
      </c>
      <c r="B194">
        <v>151</v>
      </c>
      <c r="C194">
        <v>0</v>
      </c>
      <c r="D194">
        <v>26</v>
      </c>
      <c r="E194">
        <v>66</v>
      </c>
      <c r="F194">
        <v>0</v>
      </c>
    </row>
    <row r="195" spans="1:6" x14ac:dyDescent="0.25">
      <c r="A195">
        <v>193</v>
      </c>
      <c r="B195">
        <v>147</v>
      </c>
      <c r="C195">
        <v>0</v>
      </c>
      <c r="D195">
        <v>23</v>
      </c>
      <c r="E195">
        <v>69</v>
      </c>
      <c r="F195">
        <v>0</v>
      </c>
    </row>
    <row r="196" spans="1:6" x14ac:dyDescent="0.25">
      <c r="A196">
        <v>194</v>
      </c>
      <c r="B196">
        <v>109</v>
      </c>
      <c r="C196">
        <v>0</v>
      </c>
      <c r="D196">
        <v>14</v>
      </c>
      <c r="E196">
        <v>79</v>
      </c>
      <c r="F196">
        <v>0</v>
      </c>
    </row>
    <row r="197" spans="1:6" x14ac:dyDescent="0.25">
      <c r="A197">
        <v>195</v>
      </c>
      <c r="B197">
        <v>117</v>
      </c>
      <c r="C197">
        <v>0</v>
      </c>
      <c r="D197">
        <v>34</v>
      </c>
      <c r="E197">
        <v>56</v>
      </c>
      <c r="F197">
        <v>0</v>
      </c>
    </row>
    <row r="198" spans="1:6" x14ac:dyDescent="0.25">
      <c r="A198">
        <v>196</v>
      </c>
      <c r="B198">
        <v>95</v>
      </c>
      <c r="C198">
        <v>0</v>
      </c>
      <c r="D198">
        <v>31</v>
      </c>
      <c r="E198">
        <v>59</v>
      </c>
      <c r="F198">
        <v>0</v>
      </c>
    </row>
    <row r="199" spans="1:6" x14ac:dyDescent="0.25">
      <c r="A199">
        <v>197</v>
      </c>
      <c r="B199">
        <v>233</v>
      </c>
      <c r="C199">
        <v>1</v>
      </c>
      <c r="D199">
        <v>40</v>
      </c>
      <c r="E199">
        <v>29</v>
      </c>
      <c r="F199">
        <v>0</v>
      </c>
    </row>
    <row r="200" spans="1:6" x14ac:dyDescent="0.25">
      <c r="A200">
        <v>198</v>
      </c>
      <c r="B200">
        <v>212</v>
      </c>
      <c r="C200">
        <v>0</v>
      </c>
      <c r="D200">
        <v>3</v>
      </c>
      <c r="E200">
        <v>88</v>
      </c>
      <c r="F200">
        <v>0</v>
      </c>
    </row>
    <row r="201" spans="1:6" x14ac:dyDescent="0.25">
      <c r="A201">
        <v>199</v>
      </c>
      <c r="B201">
        <v>247</v>
      </c>
      <c r="C201">
        <v>0</v>
      </c>
      <c r="D201">
        <v>70</v>
      </c>
      <c r="E201">
        <v>13</v>
      </c>
      <c r="F201">
        <v>0</v>
      </c>
    </row>
    <row r="202" spans="1:6" x14ac:dyDescent="0.25">
      <c r="A202">
        <v>200</v>
      </c>
      <c r="B202">
        <v>23</v>
      </c>
      <c r="C202">
        <v>1</v>
      </c>
      <c r="D202">
        <v>2</v>
      </c>
      <c r="E202">
        <v>70</v>
      </c>
      <c r="F202">
        <v>0</v>
      </c>
    </row>
    <row r="203" spans="1:6" x14ac:dyDescent="0.25">
      <c r="A203">
        <v>201</v>
      </c>
      <c r="B203">
        <v>246</v>
      </c>
      <c r="C203">
        <v>0</v>
      </c>
      <c r="D203">
        <v>76</v>
      </c>
      <c r="E203">
        <v>5</v>
      </c>
      <c r="F203">
        <v>0</v>
      </c>
    </row>
    <row r="204" spans="1:6" x14ac:dyDescent="0.25">
      <c r="A204">
        <v>202</v>
      </c>
      <c r="B204">
        <v>28</v>
      </c>
      <c r="C204">
        <v>0</v>
      </c>
      <c r="D204">
        <v>33</v>
      </c>
      <c r="E204">
        <v>53</v>
      </c>
      <c r="F204">
        <v>0</v>
      </c>
    </row>
    <row r="205" spans="1:6" x14ac:dyDescent="0.25">
      <c r="A205">
        <v>203</v>
      </c>
      <c r="B205">
        <v>226</v>
      </c>
      <c r="C205">
        <v>0</v>
      </c>
      <c r="D205">
        <v>58</v>
      </c>
      <c r="E205">
        <v>25</v>
      </c>
      <c r="F205">
        <v>0</v>
      </c>
    </row>
    <row r="206" spans="1:6" x14ac:dyDescent="0.25">
      <c r="A206">
        <v>204</v>
      </c>
      <c r="B206">
        <v>293</v>
      </c>
      <c r="C206">
        <v>0</v>
      </c>
      <c r="D206">
        <v>55</v>
      </c>
      <c r="E206">
        <v>28</v>
      </c>
      <c r="F206">
        <v>0</v>
      </c>
    </row>
    <row r="207" spans="1:6" x14ac:dyDescent="0.25">
      <c r="A207">
        <v>205</v>
      </c>
      <c r="B207">
        <v>8</v>
      </c>
      <c r="C207">
        <v>1</v>
      </c>
      <c r="D207">
        <v>43</v>
      </c>
      <c r="E207">
        <v>23</v>
      </c>
      <c r="F207">
        <v>0</v>
      </c>
    </row>
    <row r="208" spans="1:6" x14ac:dyDescent="0.25">
      <c r="A208">
        <v>206</v>
      </c>
      <c r="B208">
        <v>149</v>
      </c>
      <c r="C208">
        <v>1</v>
      </c>
      <c r="D208">
        <v>2</v>
      </c>
      <c r="E208">
        <v>68</v>
      </c>
      <c r="F208">
        <v>0</v>
      </c>
    </row>
    <row r="209" spans="1:6" x14ac:dyDescent="0.25">
      <c r="A209">
        <v>207</v>
      </c>
      <c r="B209">
        <v>19</v>
      </c>
      <c r="C209">
        <v>0</v>
      </c>
      <c r="D209">
        <v>18</v>
      </c>
      <c r="E209">
        <v>68</v>
      </c>
      <c r="F209">
        <v>0</v>
      </c>
    </row>
    <row r="210" spans="1:6" x14ac:dyDescent="0.25">
      <c r="A210">
        <v>208</v>
      </c>
      <c r="B210">
        <v>242</v>
      </c>
      <c r="C210">
        <v>1</v>
      </c>
      <c r="D210">
        <v>15</v>
      </c>
      <c r="E210">
        <v>52</v>
      </c>
      <c r="F210">
        <v>0</v>
      </c>
    </row>
    <row r="211" spans="1:6" x14ac:dyDescent="0.25">
      <c r="A211">
        <v>209</v>
      </c>
      <c r="B211">
        <v>176</v>
      </c>
      <c r="C211">
        <v>1</v>
      </c>
      <c r="D211">
        <v>32</v>
      </c>
      <c r="E211">
        <v>33</v>
      </c>
      <c r="F211">
        <v>0</v>
      </c>
    </row>
    <row r="212" spans="1:6" x14ac:dyDescent="0.25">
      <c r="A212">
        <v>210</v>
      </c>
      <c r="B212">
        <v>4</v>
      </c>
      <c r="C212">
        <v>1</v>
      </c>
      <c r="D212">
        <v>23</v>
      </c>
      <c r="E212">
        <v>42</v>
      </c>
      <c r="F212">
        <v>0</v>
      </c>
    </row>
    <row r="213" spans="1:6" x14ac:dyDescent="0.25">
      <c r="A213">
        <v>211</v>
      </c>
      <c r="B213">
        <v>42</v>
      </c>
      <c r="C213">
        <v>1</v>
      </c>
      <c r="D213">
        <v>4</v>
      </c>
      <c r="E213">
        <v>63</v>
      </c>
      <c r="F213">
        <v>0</v>
      </c>
    </row>
    <row r="214" spans="1:6" x14ac:dyDescent="0.25">
      <c r="A214">
        <v>212</v>
      </c>
      <c r="B214">
        <v>195</v>
      </c>
      <c r="C214">
        <v>0</v>
      </c>
      <c r="D214">
        <v>6</v>
      </c>
      <c r="E214">
        <v>79</v>
      </c>
      <c r="F214">
        <v>0</v>
      </c>
    </row>
    <row r="215" spans="1:6" x14ac:dyDescent="0.25">
      <c r="A215">
        <v>213</v>
      </c>
      <c r="B215">
        <v>285</v>
      </c>
      <c r="C215">
        <v>0</v>
      </c>
      <c r="D215">
        <v>64</v>
      </c>
      <c r="E215">
        <v>14</v>
      </c>
      <c r="F215">
        <v>0</v>
      </c>
    </row>
    <row r="216" spans="1:6" x14ac:dyDescent="0.25">
      <c r="A216">
        <v>214</v>
      </c>
      <c r="B216">
        <v>196</v>
      </c>
      <c r="C216">
        <v>1</v>
      </c>
      <c r="D216">
        <v>27</v>
      </c>
      <c r="E216">
        <v>37</v>
      </c>
      <c r="F216">
        <v>0</v>
      </c>
    </row>
    <row r="217" spans="1:6" x14ac:dyDescent="0.25">
      <c r="A217">
        <v>215</v>
      </c>
      <c r="B217">
        <v>237</v>
      </c>
      <c r="C217">
        <v>0</v>
      </c>
      <c r="D217">
        <v>0</v>
      </c>
      <c r="E217">
        <v>85</v>
      </c>
      <c r="F217">
        <v>0</v>
      </c>
    </row>
    <row r="218" spans="1:6" x14ac:dyDescent="0.25">
      <c r="A218">
        <v>216</v>
      </c>
      <c r="B218">
        <v>179</v>
      </c>
      <c r="C218">
        <v>1</v>
      </c>
      <c r="D218">
        <v>47</v>
      </c>
      <c r="E218">
        <v>14</v>
      </c>
      <c r="F218">
        <v>0</v>
      </c>
    </row>
    <row r="219" spans="1:6" x14ac:dyDescent="0.25">
      <c r="A219">
        <v>217</v>
      </c>
      <c r="B219">
        <v>256</v>
      </c>
      <c r="C219">
        <v>1</v>
      </c>
      <c r="D219">
        <v>2</v>
      </c>
      <c r="E219">
        <v>64</v>
      </c>
      <c r="F219">
        <v>0</v>
      </c>
    </row>
    <row r="220" spans="1:6" x14ac:dyDescent="0.25">
      <c r="A220">
        <v>218</v>
      </c>
      <c r="B220">
        <v>254</v>
      </c>
      <c r="C220">
        <v>1</v>
      </c>
      <c r="D220">
        <v>53</v>
      </c>
      <c r="E220">
        <v>7</v>
      </c>
      <c r="F220">
        <v>0</v>
      </c>
    </row>
    <row r="221" spans="1:6" x14ac:dyDescent="0.25">
      <c r="A221">
        <v>219</v>
      </c>
      <c r="B221">
        <v>25</v>
      </c>
      <c r="C221">
        <v>1</v>
      </c>
      <c r="D221">
        <v>26</v>
      </c>
      <c r="E221">
        <v>37</v>
      </c>
      <c r="F221">
        <v>0</v>
      </c>
    </row>
    <row r="222" spans="1:6" x14ac:dyDescent="0.25">
      <c r="A222">
        <v>220</v>
      </c>
      <c r="B222">
        <v>251</v>
      </c>
      <c r="C222">
        <v>0</v>
      </c>
      <c r="D222">
        <v>17</v>
      </c>
      <c r="E222">
        <v>65</v>
      </c>
      <c r="F222">
        <v>0</v>
      </c>
    </row>
    <row r="223" spans="1:6" x14ac:dyDescent="0.25">
      <c r="A223">
        <v>221</v>
      </c>
      <c r="B223">
        <v>2</v>
      </c>
      <c r="C223">
        <v>1</v>
      </c>
      <c r="D223">
        <v>30</v>
      </c>
      <c r="E223">
        <v>32</v>
      </c>
      <c r="F223">
        <v>0</v>
      </c>
    </row>
    <row r="224" spans="1:6" x14ac:dyDescent="0.25">
      <c r="A224">
        <v>222</v>
      </c>
      <c r="B224">
        <v>164</v>
      </c>
      <c r="C224">
        <v>0</v>
      </c>
      <c r="D224">
        <v>30</v>
      </c>
      <c r="E224">
        <v>49</v>
      </c>
      <c r="F224">
        <v>0</v>
      </c>
    </row>
    <row r="225" spans="1:6" x14ac:dyDescent="0.25">
      <c r="A225">
        <v>223</v>
      </c>
      <c r="B225">
        <v>38</v>
      </c>
      <c r="C225">
        <v>1</v>
      </c>
      <c r="D225">
        <v>12</v>
      </c>
      <c r="E225">
        <v>50</v>
      </c>
      <c r="F225">
        <v>0</v>
      </c>
    </row>
    <row r="226" spans="1:6" x14ac:dyDescent="0.25">
      <c r="A226">
        <v>224</v>
      </c>
      <c r="B226">
        <v>166</v>
      </c>
      <c r="C226">
        <v>0</v>
      </c>
      <c r="D226">
        <v>29</v>
      </c>
      <c r="E226">
        <v>49</v>
      </c>
      <c r="F226">
        <v>0</v>
      </c>
    </row>
    <row r="227" spans="1:6" x14ac:dyDescent="0.25">
      <c r="A227">
        <v>225</v>
      </c>
      <c r="B227">
        <v>229</v>
      </c>
      <c r="C227">
        <v>1</v>
      </c>
      <c r="D227">
        <v>29</v>
      </c>
      <c r="E227">
        <v>30</v>
      </c>
      <c r="F227">
        <v>0</v>
      </c>
    </row>
    <row r="228" spans="1:6" x14ac:dyDescent="0.25">
      <c r="A228">
        <v>226</v>
      </c>
      <c r="B228">
        <v>225</v>
      </c>
      <c r="C228">
        <v>0</v>
      </c>
      <c r="D228">
        <v>59</v>
      </c>
      <c r="E228">
        <v>14</v>
      </c>
      <c r="F228">
        <v>0</v>
      </c>
    </row>
    <row r="229" spans="1:6" x14ac:dyDescent="0.25">
      <c r="A229">
        <v>227</v>
      </c>
      <c r="B229">
        <v>178</v>
      </c>
      <c r="C229">
        <v>1</v>
      </c>
      <c r="D229">
        <v>2</v>
      </c>
      <c r="E229">
        <v>59</v>
      </c>
      <c r="F229">
        <v>0</v>
      </c>
    </row>
    <row r="230" spans="1:6" x14ac:dyDescent="0.25">
      <c r="A230">
        <v>228</v>
      </c>
      <c r="B230">
        <v>133</v>
      </c>
      <c r="C230">
        <v>1</v>
      </c>
      <c r="D230">
        <v>10</v>
      </c>
      <c r="E230">
        <v>50</v>
      </c>
      <c r="F230">
        <v>0</v>
      </c>
    </row>
    <row r="231" spans="1:6" x14ac:dyDescent="0.25">
      <c r="A231">
        <v>229</v>
      </c>
      <c r="B231">
        <v>33</v>
      </c>
      <c r="C231">
        <v>1</v>
      </c>
      <c r="D231">
        <v>14</v>
      </c>
      <c r="E231">
        <v>45</v>
      </c>
      <c r="F231">
        <v>0</v>
      </c>
    </row>
    <row r="232" spans="1:6" x14ac:dyDescent="0.25">
      <c r="A232">
        <v>230</v>
      </c>
      <c r="B232">
        <v>18</v>
      </c>
      <c r="C232">
        <v>0</v>
      </c>
      <c r="D232">
        <v>49</v>
      </c>
      <c r="E232">
        <v>24</v>
      </c>
      <c r="F232">
        <v>0</v>
      </c>
    </row>
    <row r="233" spans="1:6" x14ac:dyDescent="0.25">
      <c r="A233">
        <v>231</v>
      </c>
      <c r="B233">
        <v>114</v>
      </c>
      <c r="C233">
        <v>0</v>
      </c>
      <c r="D233">
        <v>65</v>
      </c>
      <c r="E233">
        <v>6</v>
      </c>
      <c r="F233">
        <v>0</v>
      </c>
    </row>
    <row r="234" spans="1:6" x14ac:dyDescent="0.25">
      <c r="A234">
        <v>232</v>
      </c>
      <c r="B234">
        <v>243</v>
      </c>
      <c r="C234">
        <v>1</v>
      </c>
      <c r="D234">
        <v>6</v>
      </c>
      <c r="E234">
        <v>53</v>
      </c>
      <c r="F234">
        <v>0</v>
      </c>
    </row>
    <row r="235" spans="1:6" x14ac:dyDescent="0.25">
      <c r="A235">
        <v>233</v>
      </c>
      <c r="B235">
        <v>158</v>
      </c>
      <c r="C235">
        <v>1</v>
      </c>
      <c r="D235">
        <v>44</v>
      </c>
      <c r="E235">
        <v>10</v>
      </c>
      <c r="F235">
        <v>0</v>
      </c>
    </row>
    <row r="236" spans="1:6" x14ac:dyDescent="0.25">
      <c r="A236">
        <v>234</v>
      </c>
      <c r="B236">
        <v>14</v>
      </c>
      <c r="C236">
        <v>0</v>
      </c>
      <c r="D236">
        <v>46</v>
      </c>
      <c r="E236">
        <v>25</v>
      </c>
      <c r="F236">
        <v>0</v>
      </c>
    </row>
    <row r="237" spans="1:6" x14ac:dyDescent="0.25">
      <c r="A237">
        <v>235</v>
      </c>
      <c r="B237">
        <v>150</v>
      </c>
      <c r="C237">
        <v>1</v>
      </c>
      <c r="D237">
        <v>50</v>
      </c>
      <c r="E237">
        <v>2</v>
      </c>
      <c r="F237">
        <v>0</v>
      </c>
    </row>
    <row r="238" spans="1:6" x14ac:dyDescent="0.25">
      <c r="A238">
        <v>236</v>
      </c>
      <c r="B238">
        <v>62</v>
      </c>
      <c r="C238">
        <v>0</v>
      </c>
      <c r="D238">
        <v>10</v>
      </c>
      <c r="E238">
        <v>65</v>
      </c>
      <c r="F238">
        <v>0</v>
      </c>
    </row>
    <row r="239" spans="1:6" x14ac:dyDescent="0.25">
      <c r="A239">
        <v>237</v>
      </c>
      <c r="B239">
        <v>87</v>
      </c>
      <c r="C239">
        <v>0</v>
      </c>
      <c r="D239">
        <v>55</v>
      </c>
      <c r="E239">
        <v>14</v>
      </c>
      <c r="F239">
        <v>0</v>
      </c>
    </row>
    <row r="240" spans="1:6" x14ac:dyDescent="0.25">
      <c r="A240">
        <v>238</v>
      </c>
      <c r="B240">
        <v>60</v>
      </c>
      <c r="C240">
        <v>1</v>
      </c>
      <c r="D240">
        <v>18</v>
      </c>
      <c r="E240">
        <v>37</v>
      </c>
      <c r="F240">
        <v>0</v>
      </c>
    </row>
    <row r="241" spans="1:6" x14ac:dyDescent="0.25">
      <c r="A241">
        <v>239</v>
      </c>
      <c r="B241">
        <v>207</v>
      </c>
      <c r="C241">
        <v>0</v>
      </c>
      <c r="D241">
        <v>23</v>
      </c>
      <c r="E241">
        <v>49</v>
      </c>
      <c r="F241">
        <v>0</v>
      </c>
    </row>
    <row r="242" spans="1:6" x14ac:dyDescent="0.25">
      <c r="A242">
        <v>240</v>
      </c>
      <c r="B242">
        <v>169</v>
      </c>
      <c r="C242">
        <v>0</v>
      </c>
      <c r="D242">
        <v>28</v>
      </c>
      <c r="E242">
        <v>43</v>
      </c>
      <c r="F242">
        <v>0</v>
      </c>
    </row>
    <row r="243" spans="1:6" x14ac:dyDescent="0.25">
      <c r="A243">
        <v>241</v>
      </c>
      <c r="B243">
        <v>130</v>
      </c>
      <c r="C243">
        <v>0</v>
      </c>
      <c r="D243">
        <v>58</v>
      </c>
      <c r="E243">
        <v>9</v>
      </c>
      <c r="F243">
        <v>0</v>
      </c>
    </row>
    <row r="244" spans="1:6" x14ac:dyDescent="0.25">
      <c r="A244">
        <v>242</v>
      </c>
      <c r="B244">
        <v>260</v>
      </c>
      <c r="C244">
        <v>1</v>
      </c>
      <c r="D244">
        <v>21</v>
      </c>
      <c r="E244">
        <v>32</v>
      </c>
      <c r="F244">
        <v>0</v>
      </c>
    </row>
    <row r="245" spans="1:6" x14ac:dyDescent="0.25">
      <c r="A245">
        <v>243</v>
      </c>
      <c r="B245">
        <v>131</v>
      </c>
      <c r="C245">
        <v>1</v>
      </c>
      <c r="D245">
        <v>19</v>
      </c>
      <c r="E245">
        <v>34</v>
      </c>
      <c r="F245">
        <v>1</v>
      </c>
    </row>
    <row r="246" spans="1:6" x14ac:dyDescent="0.25">
      <c r="A246">
        <v>244</v>
      </c>
      <c r="B246">
        <v>52</v>
      </c>
      <c r="C246">
        <v>0</v>
      </c>
      <c r="D246">
        <v>4</v>
      </c>
      <c r="E246">
        <v>68</v>
      </c>
      <c r="F246">
        <v>0</v>
      </c>
    </row>
    <row r="247" spans="1:6" x14ac:dyDescent="0.25">
      <c r="A247">
        <v>245</v>
      </c>
      <c r="B247">
        <v>228</v>
      </c>
      <c r="C247">
        <v>1</v>
      </c>
      <c r="D247">
        <v>26</v>
      </c>
      <c r="E247">
        <v>25</v>
      </c>
      <c r="F247">
        <v>0</v>
      </c>
    </row>
    <row r="248" spans="1:6" x14ac:dyDescent="0.25">
      <c r="A248">
        <v>246</v>
      </c>
      <c r="B248">
        <v>148</v>
      </c>
      <c r="C248">
        <v>0</v>
      </c>
      <c r="D248">
        <v>42</v>
      </c>
      <c r="E248">
        <v>25</v>
      </c>
      <c r="F248">
        <v>0</v>
      </c>
    </row>
    <row r="249" spans="1:6" x14ac:dyDescent="0.25">
      <c r="A249">
        <v>247</v>
      </c>
      <c r="B249">
        <v>69</v>
      </c>
      <c r="C249">
        <v>0</v>
      </c>
      <c r="D249">
        <v>21</v>
      </c>
      <c r="E249">
        <v>47</v>
      </c>
      <c r="F249">
        <v>0</v>
      </c>
    </row>
    <row r="250" spans="1:6" x14ac:dyDescent="0.25">
      <c r="A250">
        <v>248</v>
      </c>
      <c r="B250">
        <v>118</v>
      </c>
      <c r="C250">
        <v>1</v>
      </c>
      <c r="D250">
        <v>26</v>
      </c>
      <c r="E250">
        <v>23</v>
      </c>
      <c r="F250">
        <v>0</v>
      </c>
    </row>
    <row r="251" spans="1:6" x14ac:dyDescent="0.25">
      <c r="A251">
        <v>249</v>
      </c>
      <c r="B251">
        <v>83</v>
      </c>
      <c r="C251">
        <v>0</v>
      </c>
      <c r="D251">
        <v>15</v>
      </c>
      <c r="E251">
        <v>53</v>
      </c>
      <c r="F251">
        <v>0</v>
      </c>
    </row>
    <row r="252" spans="1:6" x14ac:dyDescent="0.25">
      <c r="A252">
        <v>250</v>
      </c>
      <c r="B252">
        <v>70</v>
      </c>
      <c r="C252">
        <v>0</v>
      </c>
      <c r="D252">
        <v>39</v>
      </c>
      <c r="E252">
        <v>26</v>
      </c>
      <c r="F252">
        <v>0</v>
      </c>
    </row>
    <row r="253" spans="1:6" x14ac:dyDescent="0.25">
      <c r="A253">
        <v>251</v>
      </c>
      <c r="B253">
        <v>283</v>
      </c>
      <c r="C253">
        <v>0</v>
      </c>
      <c r="D253">
        <v>30</v>
      </c>
      <c r="E253">
        <v>36</v>
      </c>
      <c r="F253">
        <v>0</v>
      </c>
    </row>
    <row r="254" spans="1:6" x14ac:dyDescent="0.25">
      <c r="A254">
        <v>252</v>
      </c>
      <c r="B254">
        <v>270</v>
      </c>
      <c r="C254">
        <v>1</v>
      </c>
      <c r="D254">
        <v>44</v>
      </c>
      <c r="E254">
        <v>2</v>
      </c>
      <c r="F254">
        <v>0</v>
      </c>
    </row>
    <row r="255" spans="1:6" x14ac:dyDescent="0.25">
      <c r="A255">
        <v>253</v>
      </c>
      <c r="B255">
        <v>204</v>
      </c>
      <c r="C255">
        <v>0</v>
      </c>
      <c r="D255">
        <v>61</v>
      </c>
      <c r="E255">
        <v>1</v>
      </c>
      <c r="F255">
        <v>0</v>
      </c>
    </row>
    <row r="256" spans="1:6" x14ac:dyDescent="0.25">
      <c r="A256">
        <v>254</v>
      </c>
      <c r="B256">
        <v>21</v>
      </c>
      <c r="C256">
        <v>0</v>
      </c>
      <c r="D256">
        <v>21</v>
      </c>
      <c r="E256">
        <v>45</v>
      </c>
      <c r="F256">
        <v>0</v>
      </c>
    </row>
    <row r="257" spans="1:6" x14ac:dyDescent="0.25">
      <c r="A257">
        <v>255</v>
      </c>
      <c r="B257">
        <v>31</v>
      </c>
      <c r="C257">
        <v>0</v>
      </c>
      <c r="D257">
        <v>9</v>
      </c>
      <c r="E257">
        <v>58</v>
      </c>
      <c r="F257">
        <v>0</v>
      </c>
    </row>
    <row r="258" spans="1:6" x14ac:dyDescent="0.25">
      <c r="A258">
        <v>256</v>
      </c>
      <c r="B258">
        <v>170</v>
      </c>
      <c r="C258">
        <v>1</v>
      </c>
      <c r="D258">
        <v>6</v>
      </c>
      <c r="E258">
        <v>43</v>
      </c>
      <c r="F258">
        <v>0</v>
      </c>
    </row>
    <row r="259" spans="1:6" x14ac:dyDescent="0.25">
      <c r="A259">
        <v>257</v>
      </c>
      <c r="B259">
        <v>290</v>
      </c>
      <c r="C259">
        <v>1</v>
      </c>
      <c r="D259">
        <v>34</v>
      </c>
      <c r="E259">
        <v>10</v>
      </c>
      <c r="F259">
        <v>0</v>
      </c>
    </row>
    <row r="260" spans="1:6" x14ac:dyDescent="0.25">
      <c r="A260">
        <v>258</v>
      </c>
      <c r="B260">
        <v>198</v>
      </c>
      <c r="C260">
        <v>0</v>
      </c>
      <c r="D260">
        <v>26</v>
      </c>
      <c r="E260">
        <v>36</v>
      </c>
      <c r="F260">
        <v>0</v>
      </c>
    </row>
    <row r="261" spans="1:6" x14ac:dyDescent="0.25">
      <c r="A261">
        <v>259</v>
      </c>
      <c r="B261">
        <v>89</v>
      </c>
      <c r="C261">
        <v>1</v>
      </c>
      <c r="D261">
        <v>7</v>
      </c>
      <c r="E261">
        <v>38</v>
      </c>
      <c r="F261">
        <v>0</v>
      </c>
    </row>
    <row r="262" spans="1:6" x14ac:dyDescent="0.25">
      <c r="A262">
        <v>260</v>
      </c>
      <c r="B262">
        <v>190</v>
      </c>
      <c r="C262">
        <v>1</v>
      </c>
      <c r="D262">
        <v>13</v>
      </c>
      <c r="E262">
        <v>31</v>
      </c>
      <c r="F262">
        <v>0</v>
      </c>
    </row>
    <row r="263" spans="1:6" x14ac:dyDescent="0.25">
      <c r="A263">
        <v>261</v>
      </c>
      <c r="B263">
        <v>40</v>
      </c>
      <c r="C263">
        <v>1</v>
      </c>
      <c r="D263">
        <v>39</v>
      </c>
      <c r="E263">
        <v>1</v>
      </c>
      <c r="F263">
        <v>0</v>
      </c>
    </row>
    <row r="264" spans="1:6" x14ac:dyDescent="0.25">
      <c r="A264">
        <v>262</v>
      </c>
      <c r="B264">
        <v>80</v>
      </c>
      <c r="C264">
        <v>0</v>
      </c>
      <c r="D264">
        <v>15</v>
      </c>
      <c r="E264">
        <v>46</v>
      </c>
      <c r="F264">
        <v>0</v>
      </c>
    </row>
    <row r="265" spans="1:6" x14ac:dyDescent="0.25">
      <c r="A265">
        <v>263</v>
      </c>
      <c r="B265">
        <v>159</v>
      </c>
      <c r="C265">
        <v>0</v>
      </c>
      <c r="D265">
        <v>31</v>
      </c>
      <c r="E265">
        <v>28</v>
      </c>
      <c r="F265">
        <v>0</v>
      </c>
    </row>
    <row r="266" spans="1:6" x14ac:dyDescent="0.25">
      <c r="A266">
        <v>264</v>
      </c>
      <c r="B266">
        <v>53</v>
      </c>
      <c r="C266">
        <v>0</v>
      </c>
      <c r="D266">
        <v>48</v>
      </c>
      <c r="E266">
        <v>8</v>
      </c>
      <c r="F266">
        <v>0</v>
      </c>
    </row>
    <row r="267" spans="1:6" x14ac:dyDescent="0.25">
      <c r="A267">
        <v>265</v>
      </c>
      <c r="B267">
        <v>51</v>
      </c>
      <c r="C267">
        <v>1</v>
      </c>
      <c r="D267">
        <v>21</v>
      </c>
      <c r="E267">
        <v>19</v>
      </c>
      <c r="F267">
        <v>0</v>
      </c>
    </row>
    <row r="268" spans="1:6" x14ac:dyDescent="0.25">
      <c r="A268">
        <v>266</v>
      </c>
      <c r="B268">
        <v>250</v>
      </c>
      <c r="C268">
        <v>1</v>
      </c>
      <c r="D268">
        <v>37</v>
      </c>
      <c r="E268">
        <v>1</v>
      </c>
      <c r="F268">
        <v>0</v>
      </c>
    </row>
    <row r="269" spans="1:6" x14ac:dyDescent="0.25">
      <c r="A269">
        <v>267</v>
      </c>
      <c r="B269">
        <v>230</v>
      </c>
      <c r="C269">
        <v>1</v>
      </c>
      <c r="D269">
        <v>27</v>
      </c>
      <c r="E269">
        <v>10</v>
      </c>
      <c r="F269">
        <v>0</v>
      </c>
    </row>
    <row r="270" spans="1:6" x14ac:dyDescent="0.25">
      <c r="A270">
        <v>268</v>
      </c>
      <c r="B270">
        <v>57</v>
      </c>
      <c r="C270">
        <v>1</v>
      </c>
      <c r="D270">
        <v>18</v>
      </c>
      <c r="E270">
        <v>20</v>
      </c>
      <c r="F270">
        <v>0</v>
      </c>
    </row>
    <row r="271" spans="1:6" x14ac:dyDescent="0.25">
      <c r="A271">
        <v>269</v>
      </c>
      <c r="B271">
        <v>155</v>
      </c>
      <c r="C271">
        <v>1</v>
      </c>
      <c r="D271">
        <v>35</v>
      </c>
      <c r="E271">
        <v>1</v>
      </c>
      <c r="F271">
        <v>0</v>
      </c>
    </row>
    <row r="272" spans="1:6" x14ac:dyDescent="0.25">
      <c r="A272">
        <v>270</v>
      </c>
      <c r="B272">
        <v>157</v>
      </c>
      <c r="C272">
        <v>0</v>
      </c>
      <c r="D272">
        <v>39</v>
      </c>
      <c r="E272">
        <v>13</v>
      </c>
      <c r="F272">
        <v>0</v>
      </c>
    </row>
    <row r="273" spans="1:6" x14ac:dyDescent="0.25">
      <c r="A273">
        <v>271</v>
      </c>
      <c r="B273">
        <v>103</v>
      </c>
      <c r="C273">
        <v>0</v>
      </c>
      <c r="D273">
        <v>38</v>
      </c>
      <c r="E273">
        <v>14</v>
      </c>
      <c r="F273">
        <v>0</v>
      </c>
    </row>
    <row r="274" spans="1:6" x14ac:dyDescent="0.25">
      <c r="A274">
        <v>272</v>
      </c>
      <c r="B274">
        <v>9</v>
      </c>
      <c r="C274">
        <v>0</v>
      </c>
      <c r="D274">
        <v>49</v>
      </c>
      <c r="E274">
        <v>1</v>
      </c>
      <c r="F274">
        <v>0</v>
      </c>
    </row>
    <row r="275" spans="1:6" x14ac:dyDescent="0.25">
      <c r="A275">
        <v>273</v>
      </c>
      <c r="B275">
        <v>206</v>
      </c>
      <c r="C275">
        <v>0</v>
      </c>
      <c r="D275">
        <v>46</v>
      </c>
      <c r="E275">
        <v>3</v>
      </c>
      <c r="F275">
        <v>0</v>
      </c>
    </row>
    <row r="276" spans="1:6" x14ac:dyDescent="0.25">
      <c r="A276">
        <v>274</v>
      </c>
      <c r="B276">
        <v>140</v>
      </c>
      <c r="C276">
        <v>0</v>
      </c>
      <c r="D276">
        <v>16</v>
      </c>
      <c r="E276">
        <v>36</v>
      </c>
      <c r="F276">
        <v>0</v>
      </c>
    </row>
    <row r="277" spans="1:6" x14ac:dyDescent="0.25">
      <c r="A277">
        <v>275</v>
      </c>
      <c r="B277">
        <v>101</v>
      </c>
      <c r="C277">
        <v>0</v>
      </c>
      <c r="D277">
        <v>39</v>
      </c>
      <c r="E277">
        <v>10</v>
      </c>
      <c r="F277">
        <v>0</v>
      </c>
    </row>
    <row r="278" spans="1:6" x14ac:dyDescent="0.25">
      <c r="A278">
        <v>276</v>
      </c>
      <c r="B278">
        <v>199</v>
      </c>
      <c r="C278">
        <v>0</v>
      </c>
      <c r="D278">
        <v>1</v>
      </c>
      <c r="E278">
        <v>51</v>
      </c>
      <c r="F278">
        <v>0</v>
      </c>
    </row>
    <row r="279" spans="1:6" x14ac:dyDescent="0.25">
      <c r="A279">
        <v>277</v>
      </c>
      <c r="B279">
        <v>82</v>
      </c>
      <c r="C279">
        <v>0</v>
      </c>
      <c r="D279">
        <v>28</v>
      </c>
      <c r="E279">
        <v>20</v>
      </c>
      <c r="F279">
        <v>0</v>
      </c>
    </row>
    <row r="280" spans="1:6" x14ac:dyDescent="0.25">
      <c r="A280">
        <v>278</v>
      </c>
      <c r="B280">
        <v>257</v>
      </c>
      <c r="C280">
        <v>0</v>
      </c>
      <c r="D280">
        <v>18</v>
      </c>
      <c r="E280">
        <v>30</v>
      </c>
      <c r="F280">
        <v>0</v>
      </c>
    </row>
    <row r="281" spans="1:6" x14ac:dyDescent="0.25">
      <c r="A281">
        <v>279</v>
      </c>
      <c r="B281">
        <v>122</v>
      </c>
      <c r="C281">
        <v>0</v>
      </c>
      <c r="D281">
        <v>29</v>
      </c>
      <c r="E281">
        <v>17</v>
      </c>
      <c r="F281">
        <v>0</v>
      </c>
    </row>
    <row r="282" spans="1:6" x14ac:dyDescent="0.25">
      <c r="A282">
        <v>280</v>
      </c>
      <c r="B282">
        <v>231</v>
      </c>
      <c r="C282">
        <v>0</v>
      </c>
      <c r="D282">
        <v>43</v>
      </c>
      <c r="E282">
        <v>1</v>
      </c>
      <c r="F282">
        <v>0</v>
      </c>
    </row>
    <row r="283" spans="1:6" x14ac:dyDescent="0.25">
      <c r="A283">
        <v>281</v>
      </c>
      <c r="B283">
        <v>269</v>
      </c>
      <c r="C283">
        <v>0</v>
      </c>
      <c r="D283">
        <v>22</v>
      </c>
      <c r="E283">
        <v>22</v>
      </c>
      <c r="F283">
        <v>0</v>
      </c>
    </row>
    <row r="284" spans="1:6" x14ac:dyDescent="0.25">
      <c r="A284">
        <v>282</v>
      </c>
      <c r="B284">
        <v>222</v>
      </c>
      <c r="C284">
        <v>1</v>
      </c>
      <c r="D284">
        <v>2</v>
      </c>
      <c r="E284">
        <v>25</v>
      </c>
      <c r="F284">
        <v>0</v>
      </c>
    </row>
    <row r="285" spans="1:6" x14ac:dyDescent="0.25">
      <c r="A285">
        <v>283</v>
      </c>
      <c r="B285">
        <v>58</v>
      </c>
      <c r="C285">
        <v>0</v>
      </c>
      <c r="D285">
        <v>33</v>
      </c>
      <c r="E285">
        <v>8</v>
      </c>
      <c r="F285">
        <v>0</v>
      </c>
    </row>
    <row r="286" spans="1:6" x14ac:dyDescent="0.25">
      <c r="A286">
        <v>284</v>
      </c>
      <c r="B286">
        <v>219</v>
      </c>
      <c r="C286">
        <v>0</v>
      </c>
      <c r="D286">
        <v>3</v>
      </c>
      <c r="E286">
        <v>41</v>
      </c>
      <c r="F286">
        <v>0</v>
      </c>
    </row>
    <row r="287" spans="1:6" x14ac:dyDescent="0.25">
      <c r="A287">
        <v>285</v>
      </c>
      <c r="B287">
        <v>152</v>
      </c>
      <c r="C287">
        <v>1</v>
      </c>
      <c r="D287">
        <v>12</v>
      </c>
      <c r="E287">
        <v>9</v>
      </c>
      <c r="F287">
        <v>0</v>
      </c>
    </row>
    <row r="288" spans="1:6" x14ac:dyDescent="0.25">
      <c r="A288">
        <v>286</v>
      </c>
      <c r="B288">
        <v>300</v>
      </c>
      <c r="C288">
        <v>0</v>
      </c>
      <c r="D288">
        <v>4</v>
      </c>
      <c r="E288">
        <v>36</v>
      </c>
      <c r="F288">
        <v>0</v>
      </c>
    </row>
    <row r="289" spans="1:6" x14ac:dyDescent="0.25">
      <c r="A289">
        <v>287</v>
      </c>
      <c r="B289">
        <v>205</v>
      </c>
      <c r="C289">
        <v>1</v>
      </c>
      <c r="D289">
        <v>1</v>
      </c>
      <c r="E289">
        <v>21</v>
      </c>
      <c r="F289">
        <v>0</v>
      </c>
    </row>
    <row r="290" spans="1:6" x14ac:dyDescent="0.25">
      <c r="A290">
        <v>288</v>
      </c>
      <c r="B290">
        <v>289</v>
      </c>
      <c r="C290">
        <v>1</v>
      </c>
      <c r="D290">
        <v>13</v>
      </c>
      <c r="E290">
        <v>7</v>
      </c>
      <c r="F290">
        <v>0</v>
      </c>
    </row>
    <row r="291" spans="1:6" x14ac:dyDescent="0.25">
      <c r="A291">
        <v>289</v>
      </c>
      <c r="B291">
        <v>48</v>
      </c>
      <c r="C291">
        <v>0</v>
      </c>
      <c r="D291">
        <v>1</v>
      </c>
      <c r="E291">
        <v>38</v>
      </c>
      <c r="F291">
        <v>0</v>
      </c>
    </row>
    <row r="292" spans="1:6" x14ac:dyDescent="0.25">
      <c r="A292">
        <v>290</v>
      </c>
      <c r="B292">
        <v>287</v>
      </c>
      <c r="C292">
        <v>0</v>
      </c>
      <c r="D292">
        <v>23</v>
      </c>
      <c r="E292">
        <v>13</v>
      </c>
      <c r="F292">
        <v>0</v>
      </c>
    </row>
    <row r="293" spans="1:6" x14ac:dyDescent="0.25">
      <c r="A293">
        <v>291</v>
      </c>
      <c r="B293">
        <v>90</v>
      </c>
      <c r="C293">
        <v>1</v>
      </c>
      <c r="D293">
        <v>11</v>
      </c>
      <c r="E293">
        <v>7</v>
      </c>
      <c r="F293">
        <v>0</v>
      </c>
    </row>
    <row r="294" spans="1:6" x14ac:dyDescent="0.25">
      <c r="A294">
        <v>292</v>
      </c>
      <c r="B294">
        <v>125</v>
      </c>
      <c r="C294">
        <v>0</v>
      </c>
      <c r="D294">
        <v>3</v>
      </c>
      <c r="E294">
        <v>31</v>
      </c>
      <c r="F294">
        <v>0</v>
      </c>
    </row>
    <row r="295" spans="1:6" x14ac:dyDescent="0.25">
      <c r="A295">
        <v>293</v>
      </c>
      <c r="B295">
        <v>258</v>
      </c>
      <c r="C295">
        <v>0</v>
      </c>
      <c r="D295">
        <v>19</v>
      </c>
      <c r="E295">
        <v>13</v>
      </c>
      <c r="F295">
        <v>0</v>
      </c>
    </row>
    <row r="296" spans="1:6" x14ac:dyDescent="0.25">
      <c r="A296">
        <v>294</v>
      </c>
      <c r="B296">
        <v>55</v>
      </c>
      <c r="C296">
        <v>0</v>
      </c>
      <c r="D296">
        <v>15</v>
      </c>
      <c r="E296">
        <v>16</v>
      </c>
      <c r="F296">
        <v>0</v>
      </c>
    </row>
    <row r="297" spans="1:6" x14ac:dyDescent="0.25">
      <c r="A297">
        <v>295</v>
      </c>
      <c r="B297">
        <v>296</v>
      </c>
      <c r="C297">
        <v>0</v>
      </c>
      <c r="D297">
        <v>21</v>
      </c>
      <c r="E297">
        <v>9</v>
      </c>
      <c r="F297">
        <v>0</v>
      </c>
    </row>
    <row r="298" spans="1:6" x14ac:dyDescent="0.25">
      <c r="A298">
        <v>296</v>
      </c>
      <c r="B298">
        <v>138</v>
      </c>
      <c r="C298">
        <v>1</v>
      </c>
      <c r="D298">
        <v>3</v>
      </c>
      <c r="E298">
        <v>9</v>
      </c>
      <c r="F298">
        <v>0</v>
      </c>
    </row>
    <row r="299" spans="1:6" x14ac:dyDescent="0.25">
      <c r="A299">
        <v>297</v>
      </c>
      <c r="B299">
        <v>24</v>
      </c>
      <c r="C299">
        <v>0</v>
      </c>
      <c r="D299">
        <v>12</v>
      </c>
      <c r="E299">
        <v>15</v>
      </c>
      <c r="F299">
        <v>0</v>
      </c>
    </row>
    <row r="300" spans="1:6" x14ac:dyDescent="0.25">
      <c r="A300">
        <v>298</v>
      </c>
      <c r="B300">
        <v>15</v>
      </c>
      <c r="C300">
        <v>0</v>
      </c>
      <c r="D300">
        <v>9</v>
      </c>
      <c r="E300">
        <v>15</v>
      </c>
      <c r="F300">
        <v>0</v>
      </c>
    </row>
    <row r="301" spans="1:6" x14ac:dyDescent="0.25">
      <c r="A301">
        <v>299</v>
      </c>
      <c r="B301">
        <v>208</v>
      </c>
      <c r="C301">
        <v>0</v>
      </c>
      <c r="D301">
        <v>14</v>
      </c>
      <c r="E301">
        <v>2</v>
      </c>
      <c r="F301">
        <v>0</v>
      </c>
    </row>
    <row r="302" spans="1:6" x14ac:dyDescent="0.25">
      <c r="A302">
        <v>300</v>
      </c>
      <c r="B302">
        <v>191</v>
      </c>
      <c r="C302">
        <v>0</v>
      </c>
      <c r="D302">
        <v>2</v>
      </c>
      <c r="E302">
        <v>9</v>
      </c>
      <c r="F302">
        <v>0</v>
      </c>
    </row>
    <row r="304" spans="1:6" x14ac:dyDescent="0.25">
      <c r="F30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800"/>
  </sheetPr>
  <dimension ref="B1:K40"/>
  <sheetViews>
    <sheetView zoomScaleNormal="100" workbookViewId="0">
      <selection activeCell="B21" sqref="B21:C27"/>
    </sheetView>
  </sheetViews>
  <sheetFormatPr defaultRowHeight="13.2" x14ac:dyDescent="0.25"/>
  <cols>
    <col min="1" max="1" width="5" customWidth="1"/>
  </cols>
  <sheetData>
    <row r="1" spans="2:3" x14ac:dyDescent="0.25">
      <c r="B1" t="s">
        <v>30</v>
      </c>
    </row>
    <row r="2" spans="2:3" x14ac:dyDescent="0.25">
      <c r="B2" t="s">
        <v>4</v>
      </c>
    </row>
    <row r="3" spans="2:3" x14ac:dyDescent="0.25">
      <c r="B3" t="s">
        <v>5</v>
      </c>
    </row>
    <row r="4" spans="2:3" x14ac:dyDescent="0.25">
      <c r="B4" t="s">
        <v>6</v>
      </c>
    </row>
    <row r="5" spans="2:3" x14ac:dyDescent="0.25">
      <c r="B5" t="s">
        <v>7</v>
      </c>
    </row>
    <row r="6" spans="2:3" x14ac:dyDescent="0.25">
      <c r="B6" t="s">
        <v>8</v>
      </c>
    </row>
    <row r="7" spans="2:3" x14ac:dyDescent="0.25">
      <c r="B7" t="s">
        <v>9</v>
      </c>
    </row>
    <row r="8" spans="2:3" x14ac:dyDescent="0.25">
      <c r="B8" t="s">
        <v>10</v>
      </c>
    </row>
    <row r="12" spans="2:3" x14ac:dyDescent="0.25">
      <c r="B12" s="3" t="s">
        <v>11</v>
      </c>
    </row>
    <row r="14" spans="2:3" x14ac:dyDescent="0.25">
      <c r="B14" t="s">
        <v>12</v>
      </c>
    </row>
    <row r="15" spans="2:3" ht="13.8" thickBot="1" x14ac:dyDescent="0.3"/>
    <row r="16" spans="2:3" x14ac:dyDescent="0.25">
      <c r="B16" s="4" t="s">
        <v>15</v>
      </c>
      <c r="C16" s="4" t="s">
        <v>16</v>
      </c>
    </row>
    <row r="17" spans="2:11" x14ac:dyDescent="0.25">
      <c r="B17" s="5" t="s">
        <v>13</v>
      </c>
      <c r="C17" s="5" t="s">
        <v>13</v>
      </c>
    </row>
    <row r="18" spans="2:11" ht="13.8" thickBot="1" x14ac:dyDescent="0.3">
      <c r="B18" s="6" t="s">
        <v>14</v>
      </c>
      <c r="C18" s="6" t="s">
        <v>14</v>
      </c>
    </row>
    <row r="21" spans="2:11" x14ac:dyDescent="0.25">
      <c r="B21" t="s">
        <v>17</v>
      </c>
    </row>
    <row r="22" spans="2:11" ht="13.8" thickBot="1" x14ac:dyDescent="0.3"/>
    <row r="23" spans="2:11" ht="66" x14ac:dyDescent="0.25">
      <c r="B23" s="8" t="s">
        <v>18</v>
      </c>
      <c r="C23" s="4" t="s">
        <v>19</v>
      </c>
      <c r="D23" s="17" t="s">
        <v>20</v>
      </c>
      <c r="E23" s="17" t="s">
        <v>21</v>
      </c>
      <c r="F23" s="17" t="s">
        <v>22</v>
      </c>
      <c r="G23" s="17" t="s">
        <v>23</v>
      </c>
      <c r="H23" s="17" t="s">
        <v>24</v>
      </c>
      <c r="I23" s="17" t="s">
        <v>25</v>
      </c>
      <c r="J23" s="17" t="s">
        <v>26</v>
      </c>
      <c r="K23" s="17" t="s">
        <v>27</v>
      </c>
    </row>
    <row r="24" spans="2:11" x14ac:dyDescent="0.25">
      <c r="B24" s="9" t="s">
        <v>28</v>
      </c>
      <c r="C24" s="11">
        <v>-12.399138778543977</v>
      </c>
      <c r="D24" s="11">
        <v>2.1204411174303073</v>
      </c>
      <c r="E24" s="11">
        <v>34.192480487708742</v>
      </c>
      <c r="F24" s="14" t="s">
        <v>29</v>
      </c>
      <c r="G24" s="11">
        <v>-16.555127000045246</v>
      </c>
      <c r="H24" s="11">
        <v>-8.243150557042707</v>
      </c>
      <c r="I24" s="11"/>
      <c r="J24" s="11"/>
      <c r="K24" s="11"/>
    </row>
    <row r="25" spans="2:11" x14ac:dyDescent="0.25">
      <c r="B25" s="7" t="s">
        <v>1</v>
      </c>
      <c r="C25" s="12">
        <v>1.3312407951693026</v>
      </c>
      <c r="D25" s="12">
        <v>0.64350886103532645</v>
      </c>
      <c r="E25" s="12">
        <v>4.2796097948328651</v>
      </c>
      <c r="F25" s="12">
        <v>3.8572202363311957E-2</v>
      </c>
      <c r="G25" s="12">
        <v>6.9986603807672632E-2</v>
      </c>
      <c r="H25" s="12">
        <v>2.5924949865309328</v>
      </c>
      <c r="I25" s="12">
        <v>3.7857377997386887</v>
      </c>
      <c r="J25" s="12">
        <v>1.0724938138245823</v>
      </c>
      <c r="K25" s="12">
        <v>13.363070726965004</v>
      </c>
    </row>
    <row r="26" spans="2:11" x14ac:dyDescent="0.25">
      <c r="B26" s="7" t="s">
        <v>2</v>
      </c>
      <c r="C26" s="12">
        <v>8.1145904966164417E-2</v>
      </c>
      <c r="D26" s="12">
        <v>1.6259860001868E-2</v>
      </c>
      <c r="E26" s="12">
        <v>24.905749292599459</v>
      </c>
      <c r="F26" s="15" t="s">
        <v>29</v>
      </c>
      <c r="G26" s="12">
        <v>4.9277164968839771E-2</v>
      </c>
      <c r="H26" s="12">
        <v>0.11301464496348906</v>
      </c>
      <c r="I26" s="12">
        <v>1.0845291232084793</v>
      </c>
      <c r="J26" s="12">
        <v>1.0505114753737272</v>
      </c>
      <c r="K26" s="12">
        <v>1.1196483300374322</v>
      </c>
    </row>
    <row r="27" spans="2:11" ht="13.8" thickBot="1" x14ac:dyDescent="0.3">
      <c r="B27" s="10" t="s">
        <v>3</v>
      </c>
      <c r="C27" s="13">
        <v>7.2618766022966436E-2</v>
      </c>
      <c r="D27" s="13">
        <v>1.5573796231750096E-2</v>
      </c>
      <c r="E27" s="13">
        <v>21.742463696913301</v>
      </c>
      <c r="F27" s="16" t="s">
        <v>29</v>
      </c>
      <c r="G27" s="13">
        <v>4.2094686306170651E-2</v>
      </c>
      <c r="H27" s="13">
        <v>0.10314284573976222</v>
      </c>
      <c r="I27" s="13">
        <v>1.0753205100469518</v>
      </c>
      <c r="J27" s="13">
        <v>1.0429932312518628</v>
      </c>
      <c r="K27" s="13">
        <v>1.1086497636612265</v>
      </c>
    </row>
    <row r="30" spans="2:11" x14ac:dyDescent="0.25">
      <c r="C30" s="37" t="s">
        <v>43</v>
      </c>
      <c r="D30" s="37" t="s">
        <v>44</v>
      </c>
    </row>
    <row r="31" spans="2:11" x14ac:dyDescent="0.25">
      <c r="B31" s="18" t="s">
        <v>1</v>
      </c>
      <c r="C31" s="39">
        <v>0</v>
      </c>
      <c r="D31" s="39">
        <v>0</v>
      </c>
    </row>
    <row r="32" spans="2:11" x14ac:dyDescent="0.25">
      <c r="B32" s="18" t="s">
        <v>2</v>
      </c>
      <c r="C32" s="39">
        <v>90</v>
      </c>
      <c r="D32" s="39">
        <v>91</v>
      </c>
    </row>
    <row r="33" spans="2:4" x14ac:dyDescent="0.25">
      <c r="B33" s="18" t="s">
        <v>3</v>
      </c>
      <c r="C33" s="39">
        <v>50</v>
      </c>
      <c r="D33" s="39">
        <v>50</v>
      </c>
    </row>
    <row r="35" spans="2:4" x14ac:dyDescent="0.25">
      <c r="B35" s="18" t="s">
        <v>57</v>
      </c>
      <c r="C35" s="40">
        <f>EXP($C$24+SUMPRODUCT($C$25:$C$27,C31:C33))</f>
        <v>0.23106204061226021</v>
      </c>
      <c r="D35" s="40">
        <f>EXP($C$24+SUMPRODUCT($C$25:$C$27,D31:D33))</f>
        <v>0.25059351231197641</v>
      </c>
    </row>
    <row r="36" spans="2:4" x14ac:dyDescent="0.25">
      <c r="B36" s="18" t="s">
        <v>58</v>
      </c>
      <c r="C36" s="23">
        <f>D35/C35</f>
        <v>1.0845291232084784</v>
      </c>
    </row>
    <row r="38" spans="2:4" x14ac:dyDescent="0.25">
      <c r="C38" s="18"/>
    </row>
    <row r="40" spans="2:4" x14ac:dyDescent="0.25">
      <c r="D40" s="18"/>
    </row>
  </sheetData>
  <pageMargins left="0.7" right="0.7" top="0.75" bottom="0.75" header="0.3" footer="0.3"/>
  <ignoredErrors>
    <ignoredError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4"/>
  <sheetViews>
    <sheetView workbookViewId="0">
      <pane ySplit="1" topLeftCell="A182" activePane="bottomLeft" state="frozen"/>
      <selection pane="bottomLeft" activeCell="E203" sqref="E203"/>
    </sheetView>
  </sheetViews>
  <sheetFormatPr defaultRowHeight="13.2" x14ac:dyDescent="0.25"/>
  <cols>
    <col min="2" max="5" width="10.6640625" customWidth="1"/>
    <col min="6" max="6" width="2.88671875" customWidth="1"/>
    <col min="7" max="8" width="10.5546875" style="2" customWidth="1"/>
    <col min="9" max="9" width="2.5546875" style="2" customWidth="1"/>
    <col min="10" max="10" width="9.109375" style="2"/>
    <col min="11" max="11" width="12.44140625" style="2" bestFit="1" customWidth="1"/>
    <col min="12" max="14" width="9.109375" style="2"/>
  </cols>
  <sheetData>
    <row r="1" spans="1:14" ht="39.6" x14ac:dyDescent="0.25">
      <c r="A1" s="19" t="s">
        <v>32</v>
      </c>
      <c r="B1" s="1" t="s">
        <v>1</v>
      </c>
      <c r="C1" s="1" t="s">
        <v>2</v>
      </c>
      <c r="D1" s="1" t="s">
        <v>3</v>
      </c>
      <c r="E1" s="1" t="s">
        <v>0</v>
      </c>
      <c r="F1" s="1"/>
      <c r="G1" s="34"/>
      <c r="H1" s="35" t="s">
        <v>46</v>
      </c>
      <c r="I1" s="29"/>
      <c r="J1" s="20" t="s">
        <v>31</v>
      </c>
      <c r="K1" s="20" t="s">
        <v>34</v>
      </c>
      <c r="L1" s="31" t="s">
        <v>40</v>
      </c>
      <c r="M1" s="31" t="s">
        <v>41</v>
      </c>
      <c r="N1" s="31" t="s">
        <v>42</v>
      </c>
    </row>
    <row r="2" spans="1:14" x14ac:dyDescent="0.25">
      <c r="A2">
        <v>1</v>
      </c>
      <c r="B2">
        <v>0</v>
      </c>
      <c r="C2">
        <v>99</v>
      </c>
      <c r="D2">
        <v>73</v>
      </c>
      <c r="E2">
        <v>1</v>
      </c>
      <c r="G2" s="9" t="s">
        <v>28</v>
      </c>
      <c r="H2" s="11">
        <v>-12.399138778543977</v>
      </c>
      <c r="J2" s="23">
        <f>$H$2+$H$3*B2+$H$4*C2+$H$5*D2</f>
        <v>0.93547573278284979</v>
      </c>
      <c r="K2" s="28">
        <f>EXP(J2)/(1+EXP(J2))</f>
        <v>0.71818487128561981</v>
      </c>
      <c r="L2" s="2">
        <f t="shared" ref="L2:L33" si="0">$H$3*(K2*(1-K2))</f>
        <v>0.2694369625703501</v>
      </c>
      <c r="M2" s="2">
        <f t="shared" ref="M2:M33" si="1">$H$4*(K2*(1-K2))</f>
        <v>1.6423554805744273E-2</v>
      </c>
      <c r="N2" s="2">
        <f t="shared" ref="N2:N33" si="2">$H$5*(K2*(1-K2))</f>
        <v>1.4697701433005333E-2</v>
      </c>
    </row>
    <row r="3" spans="1:14" x14ac:dyDescent="0.25">
      <c r="A3">
        <v>2</v>
      </c>
      <c r="B3">
        <v>1</v>
      </c>
      <c r="C3">
        <v>13</v>
      </c>
      <c r="D3">
        <v>82</v>
      </c>
      <c r="E3">
        <v>0</v>
      </c>
      <c r="G3" s="7" t="s">
        <v>1</v>
      </c>
      <c r="H3" s="12">
        <v>1.3312407951693026</v>
      </c>
      <c r="J3" s="23">
        <f t="shared" ref="J3:J66" si="3">$H$2+$H$3*B3+$H$4*C3+$H$5*D3</f>
        <v>-4.0582624049312894</v>
      </c>
      <c r="K3" s="28">
        <f t="shared" ref="K3:K66" si="4">EXP(J3)/(1+EXP(J3))</f>
        <v>1.6985523825817146E-2</v>
      </c>
      <c r="L3" s="2">
        <f t="shared" si="0"/>
        <v>2.2227748598773137E-2</v>
      </c>
      <c r="M3" s="2">
        <f t="shared" si="1"/>
        <v>1.3548944578268066E-3</v>
      </c>
      <c r="N3" s="2">
        <f t="shared" si="2"/>
        <v>1.212516684110739E-3</v>
      </c>
    </row>
    <row r="4" spans="1:14" x14ac:dyDescent="0.25">
      <c r="A4">
        <v>3</v>
      </c>
      <c r="B4">
        <v>0</v>
      </c>
      <c r="C4">
        <v>49</v>
      </c>
      <c r="D4">
        <v>58</v>
      </c>
      <c r="E4">
        <v>0</v>
      </c>
      <c r="G4" s="7" t="s">
        <v>2</v>
      </c>
      <c r="H4" s="12">
        <v>8.1145904966164417E-2</v>
      </c>
      <c r="J4" s="23">
        <f t="shared" si="3"/>
        <v>-4.2111010058698666</v>
      </c>
      <c r="K4" s="28">
        <f t="shared" si="4"/>
        <v>1.4613315467425158E-2</v>
      </c>
      <c r="L4" s="2">
        <f t="shared" si="0"/>
        <v>1.9169556577056886E-2</v>
      </c>
      <c r="M4" s="2">
        <f t="shared" si="1"/>
        <v>1.1684820821972655E-3</v>
      </c>
      <c r="N4" s="2">
        <f t="shared" si="2"/>
        <v>1.0456932726857074E-3</v>
      </c>
    </row>
    <row r="5" spans="1:14" ht="13.8" thickBot="1" x14ac:dyDescent="0.3">
      <c r="A5">
        <v>4</v>
      </c>
      <c r="B5">
        <v>1</v>
      </c>
      <c r="C5">
        <v>2</v>
      </c>
      <c r="D5">
        <v>97</v>
      </c>
      <c r="E5">
        <v>0</v>
      </c>
      <c r="G5" s="10" t="s">
        <v>3</v>
      </c>
      <c r="H5" s="13">
        <v>7.2618766022966436E-2</v>
      </c>
      <c r="J5" s="23">
        <f t="shared" si="3"/>
        <v>-3.8615858692146015</v>
      </c>
      <c r="K5" s="28">
        <f t="shared" si="4"/>
        <v>2.0601275023227911E-2</v>
      </c>
      <c r="L5" s="2">
        <f t="shared" si="0"/>
        <v>2.6860262466068239E-2</v>
      </c>
      <c r="M5" s="2">
        <f t="shared" si="1"/>
        <v>1.6372697661812658E-3</v>
      </c>
      <c r="N5" s="2">
        <f t="shared" si="2"/>
        <v>1.4652188562857343E-3</v>
      </c>
    </row>
    <row r="6" spans="1:14" x14ac:dyDescent="0.25">
      <c r="A6">
        <v>5</v>
      </c>
      <c r="B6">
        <v>1</v>
      </c>
      <c r="C6">
        <v>93</v>
      </c>
      <c r="D6">
        <v>39</v>
      </c>
      <c r="E6">
        <v>0</v>
      </c>
      <c r="J6" s="23">
        <f t="shared" si="3"/>
        <v>-0.68919694662569286</v>
      </c>
      <c r="K6" s="28">
        <f t="shared" si="4"/>
        <v>0.33421174027307043</v>
      </c>
      <c r="L6" s="2">
        <f t="shared" si="0"/>
        <v>0.29622005101597731</v>
      </c>
      <c r="M6" s="2">
        <f t="shared" si="1"/>
        <v>1.8056120422419841E-2</v>
      </c>
      <c r="N6" s="2">
        <f t="shared" si="2"/>
        <v>1.6158710470786562E-2</v>
      </c>
    </row>
    <row r="7" spans="1:14" x14ac:dyDescent="0.25">
      <c r="A7">
        <v>6</v>
      </c>
      <c r="B7">
        <v>0</v>
      </c>
      <c r="C7">
        <v>26</v>
      </c>
      <c r="D7">
        <v>8</v>
      </c>
      <c r="E7">
        <v>0</v>
      </c>
      <c r="J7" s="23">
        <f t="shared" si="3"/>
        <v>-9.7083951212399704</v>
      </c>
      <c r="K7" s="28">
        <f t="shared" si="4"/>
        <v>6.0767473312335325E-5</v>
      </c>
      <c r="L7" s="2">
        <f t="shared" si="0"/>
        <v>8.0891223638744969E-5</v>
      </c>
      <c r="M7" s="2">
        <f t="shared" si="1"/>
        <v>4.9307319681046628E-6</v>
      </c>
      <c r="N7" s="2">
        <f t="shared" si="2"/>
        <v>4.4125907679883028E-6</v>
      </c>
    </row>
    <row r="8" spans="1:14" x14ac:dyDescent="0.25">
      <c r="A8">
        <v>7</v>
      </c>
      <c r="B8">
        <v>0</v>
      </c>
      <c r="C8">
        <v>7</v>
      </c>
      <c r="D8">
        <v>62</v>
      </c>
      <c r="E8">
        <v>0</v>
      </c>
      <c r="J8" s="23">
        <f t="shared" si="3"/>
        <v>-7.3287539503569068</v>
      </c>
      <c r="K8" s="28">
        <f t="shared" si="4"/>
        <v>6.5596040701605739E-4</v>
      </c>
      <c r="L8" s="2">
        <f t="shared" si="0"/>
        <v>8.7266844214734635E-4</v>
      </c>
      <c r="M8" s="2">
        <f t="shared" si="1"/>
        <v>5.3193585060209566E-5</v>
      </c>
      <c r="N8" s="2">
        <f t="shared" si="2"/>
        <v>4.7603788620273852E-5</v>
      </c>
    </row>
    <row r="9" spans="1:14" x14ac:dyDescent="0.25">
      <c r="A9">
        <v>8</v>
      </c>
      <c r="B9">
        <v>1</v>
      </c>
      <c r="C9">
        <v>10</v>
      </c>
      <c r="D9">
        <v>10</v>
      </c>
      <c r="E9">
        <v>0</v>
      </c>
      <c r="J9" s="23">
        <f t="shared" si="3"/>
        <v>-9.5302512734833655</v>
      </c>
      <c r="K9" s="28">
        <f t="shared" si="4"/>
        <v>7.2616100393106342E-5</v>
      </c>
      <c r="L9" s="2">
        <f t="shared" si="0"/>
        <v>9.6662495466189944E-5</v>
      </c>
      <c r="M9" s="2">
        <f t="shared" si="1"/>
        <v>5.8920712912003309E-6</v>
      </c>
      <c r="N9" s="2">
        <f t="shared" si="2"/>
        <v>5.2729086780747162E-6</v>
      </c>
    </row>
    <row r="10" spans="1:14" x14ac:dyDescent="0.25">
      <c r="A10">
        <v>9</v>
      </c>
      <c r="B10">
        <v>0</v>
      </c>
      <c r="C10">
        <v>91</v>
      </c>
      <c r="D10">
        <v>47</v>
      </c>
      <c r="E10">
        <v>0</v>
      </c>
      <c r="J10" s="23">
        <f t="shared" si="3"/>
        <v>-1.6017794235435923</v>
      </c>
      <c r="K10" s="28">
        <f t="shared" si="4"/>
        <v>0.16773306279464636</v>
      </c>
      <c r="L10" s="2">
        <f t="shared" si="0"/>
        <v>0.18583946101624363</v>
      </c>
      <c r="M10" s="2">
        <f t="shared" si="1"/>
        <v>1.132786141869209E-2</v>
      </c>
      <c r="N10" s="2">
        <f t="shared" si="2"/>
        <v>1.0137484057237358E-2</v>
      </c>
    </row>
    <row r="11" spans="1:14" x14ac:dyDescent="0.25">
      <c r="A11">
        <v>10</v>
      </c>
      <c r="B11">
        <v>1</v>
      </c>
      <c r="C11">
        <v>72</v>
      </c>
      <c r="D11">
        <v>84</v>
      </c>
      <c r="E11">
        <v>0</v>
      </c>
      <c r="J11" s="23">
        <f t="shared" si="3"/>
        <v>0.87458352011834428</v>
      </c>
      <c r="K11" s="28">
        <f t="shared" si="4"/>
        <v>0.70569853732764376</v>
      </c>
      <c r="L11" s="2">
        <f t="shared" si="0"/>
        <v>0.27648288702165652</v>
      </c>
      <c r="M11" s="2">
        <f t="shared" si="1"/>
        <v>1.6853039777959065E-2</v>
      </c>
      <c r="N11" s="2">
        <f t="shared" si="2"/>
        <v>1.5082054392290845E-2</v>
      </c>
    </row>
    <row r="12" spans="1:14" x14ac:dyDescent="0.25">
      <c r="A12">
        <v>11</v>
      </c>
      <c r="B12">
        <v>1</v>
      </c>
      <c r="C12">
        <v>16</v>
      </c>
      <c r="D12">
        <v>71</v>
      </c>
      <c r="E12">
        <v>0</v>
      </c>
      <c r="J12" s="23">
        <f t="shared" si="3"/>
        <v>-4.6136311162854255</v>
      </c>
      <c r="K12" s="28">
        <f t="shared" si="4"/>
        <v>9.8183909397180184E-3</v>
      </c>
      <c r="L12" s="2">
        <f t="shared" si="0"/>
        <v>1.2942309883367501E-2</v>
      </c>
      <c r="M12" s="2">
        <f t="shared" si="1"/>
        <v>7.8889968790719564E-4</v>
      </c>
      <c r="N12" s="2">
        <f t="shared" si="2"/>
        <v>7.0599892718692045E-4</v>
      </c>
    </row>
    <row r="13" spans="1:14" x14ac:dyDescent="0.25">
      <c r="A13">
        <v>12</v>
      </c>
      <c r="B13">
        <v>1</v>
      </c>
      <c r="C13">
        <v>23</v>
      </c>
      <c r="D13">
        <v>14</v>
      </c>
      <c r="E13">
        <v>0</v>
      </c>
      <c r="J13" s="23">
        <f t="shared" si="3"/>
        <v>-8.1848794448313633</v>
      </c>
      <c r="K13" s="28">
        <f t="shared" si="4"/>
        <v>2.7876031148387485E-4</v>
      </c>
      <c r="L13" s="2">
        <f t="shared" si="0"/>
        <v>3.709936515786057E-4</v>
      </c>
      <c r="M13" s="2">
        <f t="shared" si="1"/>
        <v>2.2613952113914337E-5</v>
      </c>
      <c r="N13" s="2">
        <f t="shared" si="2"/>
        <v>2.023758682708219E-5</v>
      </c>
    </row>
    <row r="14" spans="1:14" x14ac:dyDescent="0.25">
      <c r="A14">
        <v>13</v>
      </c>
      <c r="B14">
        <v>0</v>
      </c>
      <c r="C14">
        <v>93</v>
      </c>
      <c r="D14">
        <v>66</v>
      </c>
      <c r="E14">
        <v>0</v>
      </c>
      <c r="J14" s="23">
        <f t="shared" si="3"/>
        <v>-5.9731059174901624E-2</v>
      </c>
      <c r="K14" s="28">
        <f t="shared" si="4"/>
        <v>0.48507167338197271</v>
      </c>
      <c r="L14" s="2">
        <f t="shared" si="0"/>
        <v>0.33251352521063082</v>
      </c>
      <c r="M14" s="2">
        <f t="shared" si="1"/>
        <v>2.0268392476114491E-2</v>
      </c>
      <c r="N14" s="2">
        <f t="shared" si="2"/>
        <v>1.813850805531516E-2</v>
      </c>
    </row>
    <row r="15" spans="1:14" x14ac:dyDescent="0.25">
      <c r="A15">
        <v>14</v>
      </c>
      <c r="B15">
        <v>0</v>
      </c>
      <c r="C15">
        <v>75</v>
      </c>
      <c r="D15">
        <v>31</v>
      </c>
      <c r="E15">
        <v>0</v>
      </c>
      <c r="J15" s="23">
        <f t="shared" si="3"/>
        <v>-4.0620141593696859</v>
      </c>
      <c r="K15" s="28">
        <f t="shared" si="4"/>
        <v>1.6922994109336235E-2</v>
      </c>
      <c r="L15" s="2">
        <f t="shared" si="0"/>
        <v>2.2147329105845968E-2</v>
      </c>
      <c r="M15" s="2">
        <f t="shared" si="1"/>
        <v>1.3499924802475626E-3</v>
      </c>
      <c r="N15" s="2">
        <f t="shared" si="2"/>
        <v>1.2081298261044677E-3</v>
      </c>
    </row>
    <row r="16" spans="1:14" x14ac:dyDescent="0.25">
      <c r="A16">
        <v>15</v>
      </c>
      <c r="B16">
        <v>0</v>
      </c>
      <c r="C16">
        <v>48</v>
      </c>
      <c r="D16">
        <v>11</v>
      </c>
      <c r="E16">
        <v>0</v>
      </c>
      <c r="J16" s="23">
        <f t="shared" si="3"/>
        <v>-7.7053289139154533</v>
      </c>
      <c r="K16" s="28">
        <f t="shared" si="4"/>
        <v>4.5021773663617344E-4</v>
      </c>
      <c r="L16" s="2">
        <f t="shared" si="0"/>
        <v>5.9907838052082488E-4</v>
      </c>
      <c r="M16" s="2">
        <f t="shared" si="1"/>
        <v>3.651687771996511E-5</v>
      </c>
      <c r="N16" s="2">
        <f t="shared" si="2"/>
        <v>3.2679536942020099E-5</v>
      </c>
    </row>
    <row r="17" spans="1:14" x14ac:dyDescent="0.25">
      <c r="A17">
        <v>16</v>
      </c>
      <c r="B17">
        <v>1</v>
      </c>
      <c r="C17">
        <v>65</v>
      </c>
      <c r="D17">
        <v>50</v>
      </c>
      <c r="E17">
        <v>0</v>
      </c>
      <c r="J17" s="23">
        <f t="shared" si="3"/>
        <v>-2.1624758594256654</v>
      </c>
      <c r="K17" s="28">
        <f t="shared" si="4"/>
        <v>0.10317114278763109</v>
      </c>
      <c r="L17" s="2">
        <f t="shared" si="0"/>
        <v>0.12317552812962948</v>
      </c>
      <c r="M17" s="2">
        <f t="shared" si="1"/>
        <v>7.5081756328635278E-3</v>
      </c>
      <c r="N17" s="2">
        <f t="shared" si="2"/>
        <v>6.7191862580077465E-3</v>
      </c>
    </row>
    <row r="18" spans="1:14" x14ac:dyDescent="0.25">
      <c r="A18">
        <v>17</v>
      </c>
      <c r="B18">
        <v>0</v>
      </c>
      <c r="C18">
        <v>41</v>
      </c>
      <c r="D18">
        <v>76</v>
      </c>
      <c r="E18">
        <v>0</v>
      </c>
      <c r="J18" s="23">
        <f t="shared" si="3"/>
        <v>-3.5531304571857865</v>
      </c>
      <c r="K18" s="28">
        <f t="shared" si="4"/>
        <v>2.7837729539929256E-2</v>
      </c>
      <c r="L18" s="2">
        <f t="shared" si="0"/>
        <v>3.602709055034712E-2</v>
      </c>
      <c r="M18" s="2">
        <f t="shared" si="1"/>
        <v>2.1960346141841852E-3</v>
      </c>
      <c r="N18" s="2">
        <f t="shared" si="2"/>
        <v>1.9652664406450658E-3</v>
      </c>
    </row>
    <row r="19" spans="1:14" x14ac:dyDescent="0.25">
      <c r="A19">
        <v>18</v>
      </c>
      <c r="B19">
        <v>0</v>
      </c>
      <c r="C19">
        <v>61</v>
      </c>
      <c r="D19">
        <v>13</v>
      </c>
      <c r="E19">
        <v>0</v>
      </c>
      <c r="J19" s="23">
        <f t="shared" si="3"/>
        <v>-6.5051946173093835</v>
      </c>
      <c r="K19" s="28">
        <f t="shared" si="4"/>
        <v>1.4934160239277031E-3</v>
      </c>
      <c r="L19" s="2">
        <f t="shared" si="0"/>
        <v>1.9851272802879761E-3</v>
      </c>
      <c r="M19" s="2">
        <f t="shared" si="1"/>
        <v>1.2100361573692783E-4</v>
      </c>
      <c r="N19" s="2">
        <f t="shared" si="2"/>
        <v>1.0828806780572466E-4</v>
      </c>
    </row>
    <row r="20" spans="1:14" x14ac:dyDescent="0.25">
      <c r="A20">
        <v>19</v>
      </c>
      <c r="B20">
        <v>1</v>
      </c>
      <c r="C20">
        <v>28</v>
      </c>
      <c r="D20">
        <v>82</v>
      </c>
      <c r="E20">
        <v>0</v>
      </c>
      <c r="J20" s="23">
        <f t="shared" si="3"/>
        <v>-2.8410738304388232</v>
      </c>
      <c r="K20" s="28">
        <f t="shared" si="4"/>
        <v>5.5144560575566465E-2</v>
      </c>
      <c r="L20" s="2">
        <f t="shared" si="0"/>
        <v>6.9362488501628683E-2</v>
      </c>
      <c r="M20" s="2">
        <f t="shared" si="1"/>
        <v>4.227996858715573E-3</v>
      </c>
      <c r="N20" s="2">
        <f t="shared" si="2"/>
        <v>3.7837018979198895E-3</v>
      </c>
    </row>
    <row r="21" spans="1:14" x14ac:dyDescent="0.25">
      <c r="A21">
        <v>20</v>
      </c>
      <c r="B21">
        <v>0</v>
      </c>
      <c r="C21">
        <v>16</v>
      </c>
      <c r="D21">
        <v>59</v>
      </c>
      <c r="E21">
        <v>0</v>
      </c>
      <c r="J21" s="23">
        <f t="shared" si="3"/>
        <v>-6.816297103730327</v>
      </c>
      <c r="K21" s="28">
        <f t="shared" si="4"/>
        <v>1.0945715456928207E-3</v>
      </c>
      <c r="L21" s="2">
        <f t="shared" si="0"/>
        <v>1.4555433527421125E-3</v>
      </c>
      <c r="M21" s="2">
        <f t="shared" si="1"/>
        <v>8.872277878227342E-5</v>
      </c>
      <c r="N21" s="2">
        <f t="shared" si="2"/>
        <v>7.9399431382074677E-5</v>
      </c>
    </row>
    <row r="22" spans="1:14" x14ac:dyDescent="0.25">
      <c r="A22">
        <v>21</v>
      </c>
      <c r="B22">
        <v>1</v>
      </c>
      <c r="C22">
        <v>88</v>
      </c>
      <c r="D22">
        <v>23</v>
      </c>
      <c r="E22">
        <v>1</v>
      </c>
      <c r="J22" s="23">
        <f t="shared" si="3"/>
        <v>-2.2568267278239782</v>
      </c>
      <c r="K22" s="28">
        <f t="shared" si="4"/>
        <v>9.4762229871360168E-2</v>
      </c>
      <c r="L22" s="2">
        <f t="shared" si="0"/>
        <v>0.11419696337442399</v>
      </c>
      <c r="M22" s="2">
        <f t="shared" si="1"/>
        <v>6.9608863933793971E-3</v>
      </c>
      <c r="N22" s="2">
        <f t="shared" si="2"/>
        <v>6.2294083789446279E-3</v>
      </c>
    </row>
    <row r="23" spans="1:14" x14ac:dyDescent="0.25">
      <c r="A23">
        <v>22</v>
      </c>
      <c r="B23">
        <v>0</v>
      </c>
      <c r="C23">
        <v>40</v>
      </c>
      <c r="D23">
        <v>62</v>
      </c>
      <c r="E23">
        <v>0</v>
      </c>
      <c r="J23" s="23">
        <f t="shared" si="3"/>
        <v>-4.6509390864734801</v>
      </c>
      <c r="K23" s="28">
        <f t="shared" si="4"/>
        <v>9.4622377467584329E-3</v>
      </c>
      <c r="L23" s="2">
        <f t="shared" si="0"/>
        <v>1.2477325664367185E-2</v>
      </c>
      <c r="M23" s="2">
        <f t="shared" si="1"/>
        <v>7.6055653212149326E-4</v>
      </c>
      <c r="N23" s="2">
        <f t="shared" si="2"/>
        <v>6.806341845149071E-4</v>
      </c>
    </row>
    <row r="24" spans="1:14" x14ac:dyDescent="0.25">
      <c r="A24">
        <v>23</v>
      </c>
      <c r="B24">
        <v>1</v>
      </c>
      <c r="C24">
        <v>57</v>
      </c>
      <c r="D24">
        <v>14</v>
      </c>
      <c r="E24">
        <v>0</v>
      </c>
      <c r="J24" s="23">
        <f t="shared" si="3"/>
        <v>-5.425918675981773</v>
      </c>
      <c r="K24" s="28">
        <f t="shared" si="4"/>
        <v>4.3817370739020435E-3</v>
      </c>
      <c r="L24" s="2">
        <f t="shared" si="0"/>
        <v>5.8075878293748938E-3</v>
      </c>
      <c r="M24" s="2">
        <f t="shared" si="1"/>
        <v>3.5400204966313007E-4</v>
      </c>
      <c r="N24" s="2">
        <f t="shared" si="2"/>
        <v>3.168020866469672E-4</v>
      </c>
    </row>
    <row r="25" spans="1:14" x14ac:dyDescent="0.25">
      <c r="A25">
        <v>24</v>
      </c>
      <c r="B25">
        <v>0</v>
      </c>
      <c r="C25">
        <v>6</v>
      </c>
      <c r="D25">
        <v>90</v>
      </c>
      <c r="E25">
        <v>0</v>
      </c>
      <c r="J25" s="23">
        <f t="shared" si="3"/>
        <v>-5.3765744066800103</v>
      </c>
      <c r="K25" s="28">
        <f t="shared" si="4"/>
        <v>4.6023539227226665E-3</v>
      </c>
      <c r="L25" s="2">
        <f t="shared" si="0"/>
        <v>6.0986434036645523E-3</v>
      </c>
      <c r="M25" s="2">
        <f t="shared" si="1"/>
        <v>3.71743368932254E-4</v>
      </c>
      <c r="N25" s="2">
        <f t="shared" si="2"/>
        <v>3.3267907653919236E-4</v>
      </c>
    </row>
    <row r="26" spans="1:14" x14ac:dyDescent="0.25">
      <c r="A26">
        <v>25</v>
      </c>
      <c r="B26">
        <v>1</v>
      </c>
      <c r="C26">
        <v>85</v>
      </c>
      <c r="D26">
        <v>73</v>
      </c>
      <c r="E26">
        <v>1</v>
      </c>
      <c r="J26" s="23">
        <f t="shared" si="3"/>
        <v>1.1306738584258511</v>
      </c>
      <c r="K26" s="28">
        <f t="shared" si="4"/>
        <v>0.75596323584002589</v>
      </c>
      <c r="L26" s="2">
        <f t="shared" si="0"/>
        <v>0.24559105851897409</v>
      </c>
      <c r="M26" s="2">
        <f t="shared" si="1"/>
        <v>1.4970025533649555E-2</v>
      </c>
      <c r="N26" s="2">
        <f t="shared" si="2"/>
        <v>1.3396914878689475E-2</v>
      </c>
    </row>
    <row r="27" spans="1:14" x14ac:dyDescent="0.25">
      <c r="A27">
        <v>26</v>
      </c>
      <c r="B27">
        <v>1</v>
      </c>
      <c r="C27">
        <v>87</v>
      </c>
      <c r="D27">
        <v>98</v>
      </c>
      <c r="E27">
        <v>1</v>
      </c>
      <c r="J27" s="23">
        <f t="shared" si="3"/>
        <v>3.1084348189323405</v>
      </c>
      <c r="K27" s="28">
        <f t="shared" si="4"/>
        <v>0.95723933532257632</v>
      </c>
      <c r="L27" s="2">
        <f t="shared" si="0"/>
        <v>5.4490601474823284E-2</v>
      </c>
      <c r="M27" s="2">
        <f t="shared" si="1"/>
        <v>3.3214796187663507E-3</v>
      </c>
      <c r="N27" s="2">
        <f t="shared" si="2"/>
        <v>2.9724451453935945E-3</v>
      </c>
    </row>
    <row r="28" spans="1:14" x14ac:dyDescent="0.25">
      <c r="A28">
        <v>27</v>
      </c>
      <c r="B28">
        <v>1</v>
      </c>
      <c r="C28">
        <v>40</v>
      </c>
      <c r="D28">
        <v>53</v>
      </c>
      <c r="E28">
        <v>0</v>
      </c>
      <c r="J28" s="23">
        <f t="shared" si="3"/>
        <v>-3.9732671855108763</v>
      </c>
      <c r="K28" s="28">
        <f t="shared" si="4"/>
        <v>1.8464518612883937E-2</v>
      </c>
      <c r="L28" s="2">
        <f t="shared" si="0"/>
        <v>2.4126849270539822E-2</v>
      </c>
      <c r="M28" s="2">
        <f t="shared" si="1"/>
        <v>1.4706543137383437E-3</v>
      </c>
      <c r="N28" s="2">
        <f t="shared" si="2"/>
        <v>1.3161120275208276E-3</v>
      </c>
    </row>
    <row r="29" spans="1:14" x14ac:dyDescent="0.25">
      <c r="A29">
        <v>28</v>
      </c>
      <c r="B29">
        <v>1</v>
      </c>
      <c r="C29">
        <v>69</v>
      </c>
      <c r="D29">
        <v>54</v>
      </c>
      <c r="E29">
        <v>0</v>
      </c>
      <c r="J29" s="23">
        <f t="shared" si="3"/>
        <v>-1.5474171754691417</v>
      </c>
      <c r="K29" s="28">
        <f t="shared" si="4"/>
        <v>0.17545962137520926</v>
      </c>
      <c r="L29" s="2">
        <f t="shared" si="0"/>
        <v>0.19259532194679921</v>
      </c>
      <c r="M29" s="2">
        <f t="shared" si="1"/>
        <v>1.1739665542352354E-2</v>
      </c>
      <c r="N29" s="2">
        <f t="shared" si="2"/>
        <v>1.0506014142838681E-2</v>
      </c>
    </row>
    <row r="30" spans="1:14" x14ac:dyDescent="0.25">
      <c r="A30">
        <v>29</v>
      </c>
      <c r="B30">
        <v>0</v>
      </c>
      <c r="C30">
        <v>35</v>
      </c>
      <c r="D30">
        <v>48</v>
      </c>
      <c r="E30">
        <v>0</v>
      </c>
      <c r="J30" s="23">
        <f t="shared" si="3"/>
        <v>-6.0733313356258325</v>
      </c>
      <c r="K30" s="28">
        <f t="shared" si="4"/>
        <v>2.2981928704112861E-3</v>
      </c>
      <c r="L30" s="2">
        <f t="shared" si="0"/>
        <v>3.0524169024381421E-3</v>
      </c>
      <c r="M30" s="2">
        <f t="shared" si="1"/>
        <v>1.8606035270340323E-4</v>
      </c>
      <c r="N30" s="2">
        <f t="shared" si="2"/>
        <v>1.6650838048762852E-4</v>
      </c>
    </row>
    <row r="31" spans="1:14" x14ac:dyDescent="0.25">
      <c r="A31">
        <v>30</v>
      </c>
      <c r="B31">
        <v>0</v>
      </c>
      <c r="C31">
        <v>62</v>
      </c>
      <c r="D31">
        <v>72</v>
      </c>
      <c r="E31">
        <v>0</v>
      </c>
      <c r="J31" s="23">
        <f t="shared" si="3"/>
        <v>-2.1395415169881993</v>
      </c>
      <c r="K31" s="28">
        <f t="shared" si="4"/>
        <v>0.10531258081946863</v>
      </c>
      <c r="L31" s="2">
        <f t="shared" si="0"/>
        <v>0.12543195872234339</v>
      </c>
      <c r="M31" s="2">
        <f t="shared" si="1"/>
        <v>7.6457165669331032E-3</v>
      </c>
      <c r="N31" s="2">
        <f t="shared" si="2"/>
        <v>6.8422738360431811E-3</v>
      </c>
    </row>
    <row r="32" spans="1:14" x14ac:dyDescent="0.25">
      <c r="A32">
        <v>31</v>
      </c>
      <c r="B32">
        <v>0</v>
      </c>
      <c r="C32">
        <v>3</v>
      </c>
      <c r="D32">
        <v>63</v>
      </c>
      <c r="E32">
        <v>0</v>
      </c>
      <c r="J32" s="23">
        <f t="shared" si="3"/>
        <v>-7.5807188041985984</v>
      </c>
      <c r="K32" s="28">
        <f t="shared" si="4"/>
        <v>5.0993419577899683E-4</v>
      </c>
      <c r="L32" s="2">
        <f t="shared" si="0"/>
        <v>6.7849903788955125E-4</v>
      </c>
      <c r="M32" s="2">
        <f t="shared" si="1"/>
        <v>4.1357971185984806E-5</v>
      </c>
      <c r="N32" s="2">
        <f t="shared" si="2"/>
        <v>3.7011908783221258E-5</v>
      </c>
    </row>
    <row r="33" spans="1:14" x14ac:dyDescent="0.25">
      <c r="A33">
        <v>32</v>
      </c>
      <c r="B33">
        <v>1</v>
      </c>
      <c r="C33">
        <v>82</v>
      </c>
      <c r="D33">
        <v>96</v>
      </c>
      <c r="E33">
        <v>1</v>
      </c>
      <c r="J33" s="23">
        <f t="shared" si="3"/>
        <v>2.5574677620555857</v>
      </c>
      <c r="K33" s="28">
        <f t="shared" si="4"/>
        <v>0.92807360641081216</v>
      </c>
      <c r="L33" s="2">
        <f t="shared" si="0"/>
        <v>8.886430015202626E-2</v>
      </c>
      <c r="M33" s="2">
        <f t="shared" si="1"/>
        <v>5.4167315794314778E-3</v>
      </c>
      <c r="N33" s="2">
        <f t="shared" si="2"/>
        <v>4.8475195801928215E-3</v>
      </c>
    </row>
    <row r="34" spans="1:14" x14ac:dyDescent="0.25">
      <c r="A34">
        <v>33</v>
      </c>
      <c r="B34">
        <v>0</v>
      </c>
      <c r="C34">
        <v>50</v>
      </c>
      <c r="D34">
        <v>27</v>
      </c>
      <c r="E34">
        <v>0</v>
      </c>
      <c r="J34" s="23">
        <f t="shared" si="3"/>
        <v>-6.3811368476156627</v>
      </c>
      <c r="K34" s="28">
        <f t="shared" si="4"/>
        <v>1.6903348852434631E-3</v>
      </c>
      <c r="L34" s="2">
        <f t="shared" ref="L34:L65" si="5">$H$3*(K34*(1-K34))</f>
        <v>2.2464390929019459E-3</v>
      </c>
      <c r="M34" s="2">
        <f t="shared" ref="M34:M65" si="6">$H$4*(K34*(1-K34))</f>
        <v>1.3693190128065072E-4</v>
      </c>
      <c r="N34" s="2">
        <f t="shared" ref="N34:N65" si="7">$H$5*(K34*(1-K34))</f>
        <v>1.22542544868109E-4</v>
      </c>
    </row>
    <row r="35" spans="1:14" x14ac:dyDescent="0.25">
      <c r="A35">
        <v>34</v>
      </c>
      <c r="B35">
        <v>1</v>
      </c>
      <c r="C35">
        <v>97</v>
      </c>
      <c r="D35">
        <v>6</v>
      </c>
      <c r="E35">
        <v>0</v>
      </c>
      <c r="J35" s="23">
        <f t="shared" si="3"/>
        <v>-2.7610326055189272</v>
      </c>
      <c r="K35" s="28">
        <f t="shared" si="4"/>
        <v>5.9466585749829604E-2</v>
      </c>
      <c r="L35" s="2">
        <f t="shared" si="5"/>
        <v>7.4456711595305133E-2</v>
      </c>
      <c r="M35" s="2">
        <f t="shared" si="6"/>
        <v>4.5385156953797832E-3</v>
      </c>
      <c r="N35" s="2">
        <f t="shared" si="7"/>
        <v>4.0615901629511867E-3</v>
      </c>
    </row>
    <row r="36" spans="1:14" x14ac:dyDescent="0.25">
      <c r="A36">
        <v>35</v>
      </c>
      <c r="B36">
        <v>1</v>
      </c>
      <c r="C36">
        <v>29</v>
      </c>
      <c r="D36">
        <v>19</v>
      </c>
      <c r="E36">
        <v>0</v>
      </c>
      <c r="J36" s="23">
        <f t="shared" si="3"/>
        <v>-7.3349101849195435</v>
      </c>
      <c r="K36" s="28">
        <f t="shared" si="4"/>
        <v>6.519371902090705E-4</v>
      </c>
      <c r="L36" s="2">
        <f t="shared" si="5"/>
        <v>8.6731957673602501E-4</v>
      </c>
      <c r="M36" s="2">
        <f t="shared" si="6"/>
        <v>5.2867544477680174E-5</v>
      </c>
      <c r="N36" s="2">
        <f t="shared" si="7"/>
        <v>4.7312009697029784E-5</v>
      </c>
    </row>
    <row r="37" spans="1:14" x14ac:dyDescent="0.25">
      <c r="A37">
        <v>36</v>
      </c>
      <c r="B37">
        <v>1</v>
      </c>
      <c r="C37">
        <v>19</v>
      </c>
      <c r="D37">
        <v>69</v>
      </c>
      <c r="E37">
        <v>0</v>
      </c>
      <c r="J37" s="23">
        <f t="shared" si="3"/>
        <v>-4.5154309334328664</v>
      </c>
      <c r="K37" s="28">
        <f t="shared" si="4"/>
        <v>1.0820525635900096E-2</v>
      </c>
      <c r="L37" s="2">
        <f t="shared" si="5"/>
        <v>1.424885845390356E-2</v>
      </c>
      <c r="M37" s="2">
        <f t="shared" si="6"/>
        <v>8.6854047605244898E-4</v>
      </c>
      <c r="N37" s="2">
        <f t="shared" si="7"/>
        <v>7.7727074013442927E-4</v>
      </c>
    </row>
    <row r="38" spans="1:14" x14ac:dyDescent="0.25">
      <c r="A38">
        <v>37</v>
      </c>
      <c r="B38">
        <v>0</v>
      </c>
      <c r="C38">
        <v>89</v>
      </c>
      <c r="D38">
        <v>20</v>
      </c>
      <c r="E38">
        <v>0</v>
      </c>
      <c r="J38" s="23">
        <f t="shared" si="3"/>
        <v>-3.7247779160960151</v>
      </c>
      <c r="K38" s="28">
        <f t="shared" si="4"/>
        <v>2.3550455524045593E-2</v>
      </c>
      <c r="L38" s="2">
        <f t="shared" si="5"/>
        <v>3.0612989103036357E-2</v>
      </c>
      <c r="M38" s="2">
        <f t="shared" si="6"/>
        <v>1.8660175630880464E-3</v>
      </c>
      <c r="N38" s="2">
        <f t="shared" si="7"/>
        <v>1.6699289121877422E-3</v>
      </c>
    </row>
    <row r="39" spans="1:14" x14ac:dyDescent="0.25">
      <c r="A39">
        <v>38</v>
      </c>
      <c r="B39">
        <v>1</v>
      </c>
      <c r="C39">
        <v>77</v>
      </c>
      <c r="D39">
        <v>25</v>
      </c>
      <c r="E39">
        <v>0</v>
      </c>
      <c r="J39" s="23">
        <f t="shared" si="3"/>
        <v>-3.0041941504058536</v>
      </c>
      <c r="K39" s="28">
        <f t="shared" si="4"/>
        <v>4.7236754726878299E-2</v>
      </c>
      <c r="L39" s="2">
        <f t="shared" si="5"/>
        <v>5.991308269774108E-2</v>
      </c>
      <c r="M39" s="2">
        <f t="shared" si="6"/>
        <v>3.6520074598544385E-3</v>
      </c>
      <c r="N39" s="2">
        <f t="shared" si="7"/>
        <v>3.2682397879705729E-3</v>
      </c>
    </row>
    <row r="40" spans="1:14" x14ac:dyDescent="0.25">
      <c r="A40">
        <v>39</v>
      </c>
      <c r="B40">
        <v>0</v>
      </c>
      <c r="C40">
        <v>31</v>
      </c>
      <c r="D40">
        <v>72</v>
      </c>
      <c r="E40">
        <v>0</v>
      </c>
      <c r="J40" s="23">
        <f t="shared" si="3"/>
        <v>-4.6550645709392953</v>
      </c>
      <c r="K40" s="28">
        <f t="shared" si="4"/>
        <v>9.4236489499211432E-3</v>
      </c>
      <c r="L40" s="2">
        <f t="shared" si="5"/>
        <v>1.2426924870299736E-2</v>
      </c>
      <c r="M40" s="2">
        <f t="shared" si="6"/>
        <v>7.5748434708896022E-4</v>
      </c>
      <c r="N40" s="2">
        <f t="shared" si="7"/>
        <v>6.7788483707525765E-4</v>
      </c>
    </row>
    <row r="41" spans="1:14" x14ac:dyDescent="0.25">
      <c r="A41">
        <v>40</v>
      </c>
      <c r="B41">
        <v>0</v>
      </c>
      <c r="C41">
        <v>38</v>
      </c>
      <c r="D41">
        <v>4</v>
      </c>
      <c r="E41">
        <v>0</v>
      </c>
      <c r="J41" s="23">
        <f t="shared" si="3"/>
        <v>-9.0251193257378635</v>
      </c>
      <c r="K41" s="28">
        <f t="shared" si="4"/>
        <v>1.2033396163854138E-4</v>
      </c>
      <c r="L41" s="2">
        <f t="shared" si="5"/>
        <v>1.601742020616342E-4</v>
      </c>
      <c r="M41" s="2">
        <f t="shared" si="6"/>
        <v>9.7634332013327544E-6</v>
      </c>
      <c r="N41" s="2">
        <f t="shared" si="7"/>
        <v>8.7374522660642238E-6</v>
      </c>
    </row>
    <row r="42" spans="1:14" x14ac:dyDescent="0.25">
      <c r="A42">
        <v>41</v>
      </c>
      <c r="B42">
        <v>1</v>
      </c>
      <c r="C42">
        <v>27</v>
      </c>
      <c r="D42">
        <v>52</v>
      </c>
      <c r="E42">
        <v>0</v>
      </c>
      <c r="J42" s="23">
        <f t="shared" si="3"/>
        <v>-5.1007827160939794</v>
      </c>
      <c r="K42" s="28">
        <f t="shared" si="4"/>
        <v>6.055088951878819E-3</v>
      </c>
      <c r="L42" s="2">
        <f t="shared" si="5"/>
        <v>8.0119726825329338E-3</v>
      </c>
      <c r="M42" s="2">
        <f t="shared" si="6"/>
        <v>4.8837053089680928E-4</v>
      </c>
      <c r="N42" s="2">
        <f t="shared" si="7"/>
        <v>4.3705058598453187E-4</v>
      </c>
    </row>
    <row r="43" spans="1:14" x14ac:dyDescent="0.25">
      <c r="A43">
        <v>42</v>
      </c>
      <c r="B43">
        <v>1</v>
      </c>
      <c r="C43">
        <v>5</v>
      </c>
      <c r="D43">
        <v>36</v>
      </c>
      <c r="E43">
        <v>0</v>
      </c>
      <c r="J43" s="23">
        <f t="shared" si="3"/>
        <v>-8.0478928817170612</v>
      </c>
      <c r="K43" s="28">
        <f t="shared" si="4"/>
        <v>3.1967279349895633E-4</v>
      </c>
      <c r="L43" s="2">
        <f t="shared" si="5"/>
        <v>4.2542542338960078E-4</v>
      </c>
      <c r="M43" s="2">
        <f t="shared" si="6"/>
        <v>2.5931845765117554E-5</v>
      </c>
      <c r="N43" s="2">
        <f t="shared" si="7"/>
        <v>2.320682283284586E-5</v>
      </c>
    </row>
    <row r="44" spans="1:14" x14ac:dyDescent="0.25">
      <c r="A44">
        <v>43</v>
      </c>
      <c r="B44">
        <v>1</v>
      </c>
      <c r="C44">
        <v>66</v>
      </c>
      <c r="D44">
        <v>32</v>
      </c>
      <c r="E44">
        <v>0</v>
      </c>
      <c r="J44" s="23">
        <f t="shared" si="3"/>
        <v>-3.3884677428728969</v>
      </c>
      <c r="K44" s="28">
        <f t="shared" si="4"/>
        <v>3.2657826643006746E-2</v>
      </c>
      <c r="L44" s="2">
        <f t="shared" si="5"/>
        <v>4.2055618016358397E-2</v>
      </c>
      <c r="M44" s="2">
        <f t="shared" si="6"/>
        <v>2.5635040596954685E-3</v>
      </c>
      <c r="N44" s="2">
        <f t="shared" si="7"/>
        <v>2.29412071487246E-3</v>
      </c>
    </row>
    <row r="45" spans="1:14" x14ac:dyDescent="0.25">
      <c r="A45">
        <v>44</v>
      </c>
      <c r="B45">
        <v>1</v>
      </c>
      <c r="C45">
        <v>90</v>
      </c>
      <c r="D45">
        <v>88</v>
      </c>
      <c r="E45">
        <v>1</v>
      </c>
      <c r="J45" s="23">
        <f t="shared" si="3"/>
        <v>2.6256848736011689</v>
      </c>
      <c r="K45" s="28">
        <f t="shared" si="4"/>
        <v>0.93249643225837908</v>
      </c>
      <c r="L45" s="2">
        <f t="shared" si="5"/>
        <v>8.3797396121554138E-2</v>
      </c>
      <c r="M45" s="2">
        <f t="shared" si="6"/>
        <v>5.1078779787745981E-3</v>
      </c>
      <c r="N45" s="2">
        <f t="shared" si="7"/>
        <v>4.5711215614535547E-3</v>
      </c>
    </row>
    <row r="46" spans="1:14" x14ac:dyDescent="0.25">
      <c r="A46">
        <v>45</v>
      </c>
      <c r="B46">
        <v>0</v>
      </c>
      <c r="C46">
        <v>53</v>
      </c>
      <c r="D46">
        <v>15</v>
      </c>
      <c r="E46">
        <v>0</v>
      </c>
      <c r="J46" s="23">
        <f t="shared" si="3"/>
        <v>-7.0091243249927659</v>
      </c>
      <c r="K46" s="28">
        <f t="shared" si="4"/>
        <v>9.027837466107423E-4</v>
      </c>
      <c r="L46" s="2">
        <f t="shared" si="5"/>
        <v>1.2007375668371153E-3</v>
      </c>
      <c r="M46" s="2">
        <f t="shared" si="6"/>
        <v>7.3191068694282777E-5</v>
      </c>
      <c r="N46" s="2">
        <f t="shared" si="7"/>
        <v>6.5499856027204461E-5</v>
      </c>
    </row>
    <row r="47" spans="1:14" x14ac:dyDescent="0.25">
      <c r="A47">
        <v>46</v>
      </c>
      <c r="B47">
        <v>1</v>
      </c>
      <c r="C47">
        <v>4</v>
      </c>
      <c r="D47">
        <v>8</v>
      </c>
      <c r="E47">
        <v>0</v>
      </c>
      <c r="J47" s="23">
        <f t="shared" si="3"/>
        <v>-10.162364235326285</v>
      </c>
      <c r="K47" s="28">
        <f t="shared" si="4"/>
        <v>3.8594420811904823E-5</v>
      </c>
      <c r="L47" s="2">
        <f t="shared" si="5"/>
        <v>5.1376484528545389E-5</v>
      </c>
      <c r="M47" s="2">
        <f t="shared" si="6"/>
        <v>3.1316583342225196E-6</v>
      </c>
      <c r="N47" s="2">
        <f t="shared" si="7"/>
        <v>2.8025710469506084E-6</v>
      </c>
    </row>
    <row r="48" spans="1:14" x14ac:dyDescent="0.25">
      <c r="A48">
        <v>47</v>
      </c>
      <c r="B48">
        <v>1</v>
      </c>
      <c r="C48">
        <v>61</v>
      </c>
      <c r="D48">
        <v>13</v>
      </c>
      <c r="E48">
        <v>0</v>
      </c>
      <c r="J48" s="23">
        <f t="shared" si="3"/>
        <v>-5.1739538221400814</v>
      </c>
      <c r="K48" s="28">
        <f t="shared" si="4"/>
        <v>5.6302581240657568E-3</v>
      </c>
      <c r="L48" s="2">
        <f t="shared" si="5"/>
        <v>7.4530292264198975E-3</v>
      </c>
      <c r="M48" s="2">
        <f t="shared" si="6"/>
        <v>4.5430008118118161E-4</v>
      </c>
      <c r="N48" s="2">
        <f t="shared" si="7"/>
        <v>4.0656039652607352E-4</v>
      </c>
    </row>
    <row r="49" spans="1:14" x14ac:dyDescent="0.25">
      <c r="A49">
        <v>48</v>
      </c>
      <c r="B49">
        <v>1</v>
      </c>
      <c r="C49">
        <v>66</v>
      </c>
      <c r="D49">
        <v>63</v>
      </c>
      <c r="E49">
        <v>0</v>
      </c>
      <c r="J49" s="23">
        <f t="shared" si="3"/>
        <v>-1.1372859961609372</v>
      </c>
      <c r="K49" s="28">
        <f t="shared" si="4"/>
        <v>0.24281900378437002</v>
      </c>
      <c r="L49" s="2">
        <f t="shared" si="5"/>
        <v>0.2447591838345792</v>
      </c>
      <c r="M49" s="2">
        <f t="shared" si="6"/>
        <v>1.491931853584073E-2</v>
      </c>
      <c r="N49" s="2">
        <f t="shared" si="7"/>
        <v>1.3351536376704175E-2</v>
      </c>
    </row>
    <row r="50" spans="1:14" x14ac:dyDescent="0.25">
      <c r="A50">
        <v>49</v>
      </c>
      <c r="B50">
        <v>0</v>
      </c>
      <c r="C50">
        <v>85</v>
      </c>
      <c r="D50">
        <v>6</v>
      </c>
      <c r="E50">
        <v>0</v>
      </c>
      <c r="J50" s="23">
        <f t="shared" si="3"/>
        <v>-5.0660242602822025</v>
      </c>
      <c r="K50" s="28">
        <f t="shared" si="4"/>
        <v>6.2679125982011618E-3</v>
      </c>
      <c r="L50" s="2">
        <f t="shared" si="5"/>
        <v>8.2918008558078085E-3</v>
      </c>
      <c r="M50" s="2">
        <f t="shared" si="6"/>
        <v>5.0542748290565342E-4</v>
      </c>
      <c r="N50" s="2">
        <f t="shared" si="7"/>
        <v>4.5231512468813873E-4</v>
      </c>
    </row>
    <row r="51" spans="1:14" x14ac:dyDescent="0.25">
      <c r="A51">
        <v>50</v>
      </c>
      <c r="B51">
        <v>1</v>
      </c>
      <c r="C51">
        <v>89</v>
      </c>
      <c r="D51">
        <v>32</v>
      </c>
      <c r="E51">
        <v>0</v>
      </c>
      <c r="J51" s="23">
        <f t="shared" si="3"/>
        <v>-1.5221119286511158</v>
      </c>
      <c r="K51" s="28">
        <f t="shared" si="4"/>
        <v>0.1791507376802299</v>
      </c>
      <c r="L51" s="2">
        <f t="shared" si="5"/>
        <v>0.1957666147208792</v>
      </c>
      <c r="M51" s="2">
        <f t="shared" si="6"/>
        <v>1.1932971984732412E-2</v>
      </c>
      <c r="N51" s="2">
        <f t="shared" si="7"/>
        <v>1.067900716467734E-2</v>
      </c>
    </row>
    <row r="52" spans="1:14" x14ac:dyDescent="0.25">
      <c r="A52">
        <v>51</v>
      </c>
      <c r="B52">
        <v>1</v>
      </c>
      <c r="C52">
        <v>9</v>
      </c>
      <c r="D52">
        <v>97</v>
      </c>
      <c r="E52">
        <v>0</v>
      </c>
      <c r="J52" s="23">
        <f t="shared" si="3"/>
        <v>-3.293564534451451</v>
      </c>
      <c r="K52" s="28">
        <f t="shared" si="4"/>
        <v>3.5792624645251521E-2</v>
      </c>
      <c r="L52" s="2">
        <f t="shared" si="5"/>
        <v>4.5943133564321635E-2</v>
      </c>
      <c r="M52" s="2">
        <f t="shared" si="6"/>
        <v>2.8004679270545612E-3</v>
      </c>
      <c r="N52" s="2">
        <f t="shared" si="7"/>
        <v>2.5061834634094622E-3</v>
      </c>
    </row>
    <row r="53" spans="1:14" x14ac:dyDescent="0.25">
      <c r="A53">
        <v>52</v>
      </c>
      <c r="B53">
        <v>0</v>
      </c>
      <c r="C53">
        <v>80</v>
      </c>
      <c r="D53">
        <v>84</v>
      </c>
      <c r="E53">
        <v>0</v>
      </c>
      <c r="J53" s="23">
        <f t="shared" si="3"/>
        <v>0.19250996467835702</v>
      </c>
      <c r="K53" s="28">
        <f t="shared" si="4"/>
        <v>0.54797940586864302</v>
      </c>
      <c r="L53" s="2">
        <f t="shared" si="5"/>
        <v>0.32974565134744122</v>
      </c>
      <c r="M53" s="2">
        <f t="shared" si="6"/>
        <v>2.0099676470508494E-2</v>
      </c>
      <c r="N53" s="2">
        <f t="shared" si="7"/>
        <v>1.798752140798477E-2</v>
      </c>
    </row>
    <row r="54" spans="1:14" x14ac:dyDescent="0.25">
      <c r="A54">
        <v>53</v>
      </c>
      <c r="B54">
        <v>0</v>
      </c>
      <c r="C54">
        <v>85</v>
      </c>
      <c r="D54">
        <v>50</v>
      </c>
      <c r="E54">
        <v>0</v>
      </c>
      <c r="J54" s="23">
        <f t="shared" si="3"/>
        <v>-1.870798555271679</v>
      </c>
      <c r="K54" s="28">
        <f t="shared" si="4"/>
        <v>0.13344935007214034</v>
      </c>
      <c r="L54" s="2">
        <f t="shared" si="5"/>
        <v>0.15394551230378514</v>
      </c>
      <c r="M54" s="2">
        <f t="shared" si="6"/>
        <v>9.3837628449342618E-3</v>
      </c>
      <c r="N54" s="2">
        <f t="shared" si="7"/>
        <v>8.3976792018701056E-3</v>
      </c>
    </row>
    <row r="55" spans="1:14" x14ac:dyDescent="0.25">
      <c r="A55">
        <v>54</v>
      </c>
      <c r="B55">
        <v>0</v>
      </c>
      <c r="C55">
        <v>22</v>
      </c>
      <c r="D55">
        <v>86</v>
      </c>
      <c r="E55">
        <v>0</v>
      </c>
      <c r="J55" s="23">
        <f t="shared" si="3"/>
        <v>-4.3687149913132464</v>
      </c>
      <c r="K55" s="28">
        <f t="shared" si="4"/>
        <v>1.250904948757061E-2</v>
      </c>
      <c r="L55" s="2">
        <f t="shared" si="5"/>
        <v>1.6444249327205115E-2</v>
      </c>
      <c r="M55" s="2">
        <f t="shared" si="6"/>
        <v>1.0023607284177294E-3</v>
      </c>
      <c r="N55" s="2">
        <f t="shared" si="7"/>
        <v>8.9702862070401186E-4</v>
      </c>
    </row>
    <row r="56" spans="1:14" x14ac:dyDescent="0.25">
      <c r="A56">
        <v>55</v>
      </c>
      <c r="B56">
        <v>0</v>
      </c>
      <c r="C56">
        <v>7</v>
      </c>
      <c r="D56">
        <v>50</v>
      </c>
      <c r="E56">
        <v>0</v>
      </c>
      <c r="J56" s="23">
        <f t="shared" si="3"/>
        <v>-8.2001791426325035</v>
      </c>
      <c r="K56" s="28">
        <f t="shared" si="4"/>
        <v>2.7452898535575187E-4</v>
      </c>
      <c r="L56" s="2">
        <f t="shared" si="5"/>
        <v>3.6536385425018638E-4</v>
      </c>
      <c r="M56" s="2">
        <f t="shared" si="6"/>
        <v>2.2270787300569968E-5</v>
      </c>
      <c r="N56" s="2">
        <f t="shared" si="7"/>
        <v>1.9930483156256652E-5</v>
      </c>
    </row>
    <row r="57" spans="1:14" x14ac:dyDescent="0.25">
      <c r="A57">
        <v>56</v>
      </c>
      <c r="B57">
        <v>0</v>
      </c>
      <c r="C57">
        <v>51</v>
      </c>
      <c r="D57">
        <v>50</v>
      </c>
      <c r="E57">
        <v>0</v>
      </c>
      <c r="J57" s="23">
        <f t="shared" si="3"/>
        <v>-4.6297593241212693</v>
      </c>
      <c r="K57" s="28">
        <f t="shared" si="4"/>
        <v>9.6628258927870924E-3</v>
      </c>
      <c r="L57" s="2">
        <f t="shared" si="5"/>
        <v>1.2739249800166403E-2</v>
      </c>
      <c r="M57" s="2">
        <f t="shared" si="6"/>
        <v>7.7652214188122495E-4</v>
      </c>
      <c r="N57" s="2">
        <f t="shared" si="7"/>
        <v>6.9492206361415913E-4</v>
      </c>
    </row>
    <row r="58" spans="1:14" x14ac:dyDescent="0.25">
      <c r="A58">
        <v>57</v>
      </c>
      <c r="B58">
        <v>0</v>
      </c>
      <c r="C58">
        <v>42</v>
      </c>
      <c r="D58">
        <v>21</v>
      </c>
      <c r="E58">
        <v>0</v>
      </c>
      <c r="J58" s="23">
        <f t="shared" si="3"/>
        <v>-7.4660166834827759</v>
      </c>
      <c r="K58" s="28">
        <f t="shared" si="4"/>
        <v>5.7187580009273513E-4</v>
      </c>
      <c r="L58" s="2">
        <f t="shared" si="5"/>
        <v>7.6086902329361287E-4</v>
      </c>
      <c r="M58" s="2">
        <f t="shared" si="6"/>
        <v>4.6378841213343214E-5</v>
      </c>
      <c r="N58" s="2">
        <f t="shared" si="7"/>
        <v>4.1505165539683554E-5</v>
      </c>
    </row>
    <row r="59" spans="1:14" x14ac:dyDescent="0.25">
      <c r="A59">
        <v>58</v>
      </c>
      <c r="B59">
        <v>0</v>
      </c>
      <c r="C59">
        <v>24</v>
      </c>
      <c r="D59">
        <v>81</v>
      </c>
      <c r="E59">
        <v>0</v>
      </c>
      <c r="J59" s="23">
        <f t="shared" si="3"/>
        <v>-4.5695170114957495</v>
      </c>
      <c r="K59" s="28">
        <f t="shared" si="4"/>
        <v>1.0256674159409585E-2</v>
      </c>
      <c r="L59" s="2">
        <f t="shared" si="5"/>
        <v>1.3514057377700821E-2</v>
      </c>
      <c r="M59" s="2">
        <f t="shared" si="6"/>
        <v>8.2375060894880473E-4</v>
      </c>
      <c r="N59" s="2">
        <f t="shared" si="7"/>
        <v>7.371875728969014E-4</v>
      </c>
    </row>
    <row r="60" spans="1:14" x14ac:dyDescent="0.25">
      <c r="A60">
        <v>59</v>
      </c>
      <c r="B60">
        <v>1</v>
      </c>
      <c r="C60">
        <v>40</v>
      </c>
      <c r="D60">
        <v>84</v>
      </c>
      <c r="E60">
        <v>0</v>
      </c>
      <c r="J60" s="23">
        <f t="shared" si="3"/>
        <v>-1.7220854387989171</v>
      </c>
      <c r="K60" s="28">
        <f t="shared" si="4"/>
        <v>0.15160274094588616</v>
      </c>
      <c r="L60" s="2">
        <f t="shared" si="5"/>
        <v>0.17122332561317669</v>
      </c>
      <c r="M60" s="2">
        <f t="shared" si="6"/>
        <v>1.0436933542462888E-2</v>
      </c>
      <c r="N60" s="2">
        <f t="shared" si="7"/>
        <v>9.3401784752218005E-3</v>
      </c>
    </row>
    <row r="61" spans="1:14" x14ac:dyDescent="0.25">
      <c r="A61">
        <v>60</v>
      </c>
      <c r="B61">
        <v>0</v>
      </c>
      <c r="C61">
        <v>44</v>
      </c>
      <c r="D61">
        <v>53</v>
      </c>
      <c r="E61">
        <v>0</v>
      </c>
      <c r="J61" s="23">
        <f t="shared" si="3"/>
        <v>-4.9799243608155201</v>
      </c>
      <c r="K61" s="28">
        <f t="shared" si="4"/>
        <v>6.8276453144766837E-3</v>
      </c>
      <c r="L61" s="2">
        <f t="shared" si="5"/>
        <v>9.0271818708328403E-3</v>
      </c>
      <c r="M61" s="2">
        <f t="shared" si="6"/>
        <v>5.5025270023348761E-4</v>
      </c>
      <c r="N61" s="2">
        <f t="shared" si="7"/>
        <v>4.9242992740573636E-4</v>
      </c>
    </row>
    <row r="62" spans="1:14" x14ac:dyDescent="0.25">
      <c r="A62">
        <v>61</v>
      </c>
      <c r="B62">
        <v>1</v>
      </c>
      <c r="C62">
        <v>24</v>
      </c>
      <c r="D62">
        <v>14</v>
      </c>
      <c r="E62">
        <v>0</v>
      </c>
      <c r="J62" s="23">
        <f t="shared" si="3"/>
        <v>-8.1037335398651997</v>
      </c>
      <c r="K62" s="28">
        <f t="shared" si="4"/>
        <v>3.0231655260374072E-4</v>
      </c>
      <c r="L62" s="2">
        <f t="shared" si="5"/>
        <v>4.0233445873189087E-4</v>
      </c>
      <c r="M62" s="2">
        <f t="shared" si="6"/>
        <v>2.4524333893117498E-5</v>
      </c>
      <c r="N62" s="2">
        <f t="shared" si="7"/>
        <v>2.1947217984641393E-5</v>
      </c>
    </row>
    <row r="63" spans="1:14" x14ac:dyDescent="0.25">
      <c r="A63">
        <v>62</v>
      </c>
      <c r="B63">
        <v>1</v>
      </c>
      <c r="C63">
        <v>7</v>
      </c>
      <c r="D63">
        <v>62</v>
      </c>
      <c r="E63">
        <v>0</v>
      </c>
      <c r="J63" s="23">
        <f t="shared" si="3"/>
        <v>-5.9975131551876046</v>
      </c>
      <c r="K63" s="28">
        <f t="shared" si="4"/>
        <v>2.4787645779226872E-3</v>
      </c>
      <c r="L63" s="2">
        <f t="shared" si="5"/>
        <v>3.291653019768432E-3</v>
      </c>
      <c r="M63" s="2">
        <f t="shared" si="6"/>
        <v>2.0064301221308945E-4</v>
      </c>
      <c r="N63" s="2">
        <f t="shared" si="7"/>
        <v>1.7955863532634223E-4</v>
      </c>
    </row>
    <row r="64" spans="1:14" x14ac:dyDescent="0.25">
      <c r="A64">
        <v>63</v>
      </c>
      <c r="B64">
        <v>1</v>
      </c>
      <c r="C64">
        <v>56</v>
      </c>
      <c r="D64">
        <v>8</v>
      </c>
      <c r="E64">
        <v>0</v>
      </c>
      <c r="J64" s="23">
        <f t="shared" si="3"/>
        <v>-5.9427771770857358</v>
      </c>
      <c r="K64" s="28">
        <f t="shared" si="4"/>
        <v>2.6178590056946515E-3</v>
      </c>
      <c r="L64" s="2">
        <f t="shared" si="5"/>
        <v>3.4758774639032488E-3</v>
      </c>
      <c r="M64" s="2">
        <f t="shared" si="6"/>
        <v>2.1187243012940802E-4</v>
      </c>
      <c r="N64" s="2">
        <f t="shared" si="7"/>
        <v>1.8960802072144346E-4</v>
      </c>
    </row>
    <row r="65" spans="1:14" x14ac:dyDescent="0.25">
      <c r="A65">
        <v>64</v>
      </c>
      <c r="B65">
        <v>1</v>
      </c>
      <c r="C65">
        <v>21</v>
      </c>
      <c r="D65">
        <v>17</v>
      </c>
      <c r="E65">
        <v>0</v>
      </c>
      <c r="J65" s="23">
        <f t="shared" si="3"/>
        <v>-8.1293149566947918</v>
      </c>
      <c r="K65" s="28">
        <f t="shared" si="4"/>
        <v>2.9468319812903798E-4</v>
      </c>
      <c r="L65" s="2">
        <f t="shared" si="5"/>
        <v>3.9217869246287521E-4</v>
      </c>
      <c r="M65" s="2">
        <f t="shared" si="6"/>
        <v>2.3905288227213519E-5</v>
      </c>
      <c r="N65" s="2">
        <f t="shared" si="7"/>
        <v>2.1393224133829609E-5</v>
      </c>
    </row>
    <row r="66" spans="1:14" x14ac:dyDescent="0.25">
      <c r="A66">
        <v>65</v>
      </c>
      <c r="B66">
        <v>1</v>
      </c>
      <c r="C66">
        <v>63</v>
      </c>
      <c r="D66">
        <v>95</v>
      </c>
      <c r="E66">
        <v>1</v>
      </c>
      <c r="J66" s="23">
        <f t="shared" si="3"/>
        <v>0.94307680167549535</v>
      </c>
      <c r="K66" s="28">
        <f t="shared" si="4"/>
        <v>0.71972073784075985</v>
      </c>
      <c r="L66" s="2">
        <f t="shared" ref="L66:L97" si="8">$H$3*(K66*(1-K66))</f>
        <v>0.26854161716491293</v>
      </c>
      <c r="M66" s="2">
        <f t="shared" ref="M66:M97" si="9">$H$4*(K66*(1-K66))</f>
        <v>1.6368978944303478E-2</v>
      </c>
      <c r="N66" s="2">
        <f t="shared" ref="N66:N97" si="10">$H$5*(K66*(1-K66))</f>
        <v>1.464886062318106E-2</v>
      </c>
    </row>
    <row r="67" spans="1:14" x14ac:dyDescent="0.25">
      <c r="A67">
        <v>66</v>
      </c>
      <c r="B67">
        <v>1</v>
      </c>
      <c r="C67">
        <v>76</v>
      </c>
      <c r="D67">
        <v>2</v>
      </c>
      <c r="E67">
        <v>0</v>
      </c>
      <c r="J67" s="23">
        <f t="shared" ref="J67:J130" si="11">$H$2+$H$3*B67+$H$4*C67+$H$5*D67</f>
        <v>-4.7555716739002465</v>
      </c>
      <c r="K67" s="28">
        <f t="shared" ref="K67:K130" si="12">EXP(J67)/(1+EXP(J67))</f>
        <v>8.5302338873834496E-3</v>
      </c>
      <c r="L67" s="2">
        <f t="shared" si="8"/>
        <v>1.1258927752965543E-2</v>
      </c>
      <c r="M67" s="2">
        <f t="shared" si="9"/>
        <v>6.8628897550188322E-4</v>
      </c>
      <c r="N67" s="2">
        <f t="shared" si="10"/>
        <v>6.1417096225488443E-4</v>
      </c>
    </row>
    <row r="68" spans="1:14" x14ac:dyDescent="0.25">
      <c r="A68">
        <v>67</v>
      </c>
      <c r="B68">
        <v>0</v>
      </c>
      <c r="C68">
        <v>16</v>
      </c>
      <c r="D68">
        <v>30</v>
      </c>
      <c r="E68">
        <v>0</v>
      </c>
      <c r="J68" s="23">
        <f t="shared" si="11"/>
        <v>-8.9222413183963543</v>
      </c>
      <c r="K68" s="28">
        <f t="shared" si="12"/>
        <v>1.3337115217329864E-4</v>
      </c>
      <c r="L68" s="2">
        <f t="shared" si="8"/>
        <v>1.7752543874130353E-4</v>
      </c>
      <c r="M68" s="2">
        <f t="shared" si="9"/>
        <v>1.0821079427141822E-5</v>
      </c>
      <c r="N68" s="2">
        <f t="shared" si="10"/>
        <v>9.6839567611355127E-6</v>
      </c>
    </row>
    <row r="69" spans="1:14" x14ac:dyDescent="0.25">
      <c r="A69">
        <v>68</v>
      </c>
      <c r="B69">
        <v>1</v>
      </c>
      <c r="C69">
        <v>90</v>
      </c>
      <c r="D69">
        <v>62</v>
      </c>
      <c r="E69">
        <v>0</v>
      </c>
      <c r="J69" s="23">
        <f t="shared" si="11"/>
        <v>0.73759695700404215</v>
      </c>
      <c r="K69" s="28">
        <f t="shared" si="12"/>
        <v>0.67647015355515516</v>
      </c>
      <c r="L69" s="2">
        <f t="shared" si="8"/>
        <v>0.29135307722528359</v>
      </c>
      <c r="M69" s="2">
        <f t="shared" si="9"/>
        <v>1.775945358789557E-2</v>
      </c>
      <c r="N69" s="2">
        <f t="shared" si="10"/>
        <v>1.5893218583647277E-2</v>
      </c>
    </row>
    <row r="70" spans="1:14" x14ac:dyDescent="0.25">
      <c r="A70">
        <v>69</v>
      </c>
      <c r="B70">
        <v>1</v>
      </c>
      <c r="C70">
        <v>54</v>
      </c>
      <c r="D70">
        <v>3</v>
      </c>
      <c r="E70">
        <v>0</v>
      </c>
      <c r="J70" s="23">
        <f t="shared" si="11"/>
        <v>-6.468162817132896</v>
      </c>
      <c r="K70" s="28">
        <f t="shared" si="12"/>
        <v>1.5496693576214408E-3</v>
      </c>
      <c r="L70" s="2">
        <f t="shared" si="8"/>
        <v>2.0597861262438692E-3</v>
      </c>
      <c r="M70" s="2">
        <f t="shared" si="9"/>
        <v>1.2555445255082664E-4</v>
      </c>
      <c r="N70" s="2">
        <f t="shared" si="10"/>
        <v>1.1236068433437166E-4</v>
      </c>
    </row>
    <row r="71" spans="1:14" x14ac:dyDescent="0.25">
      <c r="A71">
        <v>70</v>
      </c>
      <c r="B71">
        <v>0</v>
      </c>
      <c r="C71">
        <v>32</v>
      </c>
      <c r="D71">
        <v>95</v>
      </c>
      <c r="E71">
        <v>0</v>
      </c>
      <c r="J71" s="23">
        <f t="shared" si="11"/>
        <v>-2.9036870474449037</v>
      </c>
      <c r="K71" s="28">
        <f t="shared" si="12"/>
        <v>5.1971599833877571E-2</v>
      </c>
      <c r="L71" s="2">
        <f t="shared" si="8"/>
        <v>6.5590969681008138E-2</v>
      </c>
      <c r="M71" s="2">
        <f t="shared" si="9"/>
        <v>3.9981035825278847E-3</v>
      </c>
      <c r="N71" s="2">
        <f t="shared" si="10"/>
        <v>3.5779667343193585E-3</v>
      </c>
    </row>
    <row r="72" spans="1:14" x14ac:dyDescent="0.25">
      <c r="A72">
        <v>71</v>
      </c>
      <c r="B72">
        <v>1</v>
      </c>
      <c r="C72">
        <v>79</v>
      </c>
      <c r="D72">
        <v>27</v>
      </c>
      <c r="E72">
        <v>0</v>
      </c>
      <c r="J72" s="23">
        <f t="shared" si="11"/>
        <v>-2.6966648084275917</v>
      </c>
      <c r="K72" s="28">
        <f t="shared" si="12"/>
        <v>6.3170445170388542E-2</v>
      </c>
      <c r="L72" s="2">
        <f t="shared" si="8"/>
        <v>7.8782750420098996E-2</v>
      </c>
      <c r="M72" s="2">
        <f t="shared" si="9"/>
        <v>4.8022097893637462E-3</v>
      </c>
      <c r="N72" s="2">
        <f t="shared" si="10"/>
        <v>4.2975742181002941E-3</v>
      </c>
    </row>
    <row r="73" spans="1:14" x14ac:dyDescent="0.25">
      <c r="A73">
        <v>72</v>
      </c>
      <c r="B73">
        <v>0</v>
      </c>
      <c r="C73">
        <v>61</v>
      </c>
      <c r="D73">
        <v>76</v>
      </c>
      <c r="E73">
        <v>1</v>
      </c>
      <c r="J73" s="23">
        <f t="shared" si="11"/>
        <v>-1.9302123578624979</v>
      </c>
      <c r="K73" s="28">
        <f t="shared" si="12"/>
        <v>0.12672707718260651</v>
      </c>
      <c r="L73" s="2">
        <f t="shared" si="8"/>
        <v>0.14732485785388205</v>
      </c>
      <c r="M73" s="2">
        <f t="shared" si="9"/>
        <v>8.9802002447231365E-3</v>
      </c>
      <c r="N73" s="2">
        <f t="shared" si="10"/>
        <v>8.0365245871970494E-3</v>
      </c>
    </row>
    <row r="74" spans="1:14" x14ac:dyDescent="0.25">
      <c r="A74">
        <v>73</v>
      </c>
      <c r="B74">
        <v>0</v>
      </c>
      <c r="C74">
        <v>84</v>
      </c>
      <c r="D74">
        <v>22</v>
      </c>
      <c r="E74">
        <v>0</v>
      </c>
      <c r="J74" s="23">
        <f t="shared" si="11"/>
        <v>-3.9852699088809036</v>
      </c>
      <c r="K74" s="28">
        <f t="shared" si="12"/>
        <v>1.8248238929937627E-2</v>
      </c>
      <c r="L74" s="2">
        <f t="shared" si="8"/>
        <v>2.3849499282963166E-2</v>
      </c>
      <c r="M74" s="2">
        <f t="shared" si="9"/>
        <v>1.4537484197663969E-3</v>
      </c>
      <c r="N74" s="2">
        <f t="shared" si="10"/>
        <v>1.3009826730664067E-3</v>
      </c>
    </row>
    <row r="75" spans="1:14" x14ac:dyDescent="0.25">
      <c r="A75">
        <v>74</v>
      </c>
      <c r="B75">
        <v>1</v>
      </c>
      <c r="C75">
        <v>13</v>
      </c>
      <c r="D75">
        <v>57</v>
      </c>
      <c r="E75">
        <v>0</v>
      </c>
      <c r="J75" s="23">
        <f t="shared" si="11"/>
        <v>-5.8737315555054508</v>
      </c>
      <c r="K75" s="28">
        <f t="shared" si="12"/>
        <v>2.8044720716353167E-3</v>
      </c>
      <c r="L75" s="2">
        <f t="shared" si="8"/>
        <v>3.7229573371522036E-3</v>
      </c>
      <c r="M75" s="2">
        <f t="shared" si="9"/>
        <v>2.2693320650169591E-4</v>
      </c>
      <c r="N75" s="2">
        <f t="shared" si="10"/>
        <v>2.0308614997466254E-4</v>
      </c>
    </row>
    <row r="76" spans="1:14" x14ac:dyDescent="0.25">
      <c r="A76">
        <v>75</v>
      </c>
      <c r="B76">
        <v>1</v>
      </c>
      <c r="C76">
        <v>29</v>
      </c>
      <c r="D76">
        <v>97</v>
      </c>
      <c r="E76">
        <v>0</v>
      </c>
      <c r="J76" s="23">
        <f t="shared" si="11"/>
        <v>-1.6706464351281616</v>
      </c>
      <c r="K76" s="28">
        <f t="shared" si="12"/>
        <v>0.15833801129131481</v>
      </c>
      <c r="L76" s="2">
        <f t="shared" si="8"/>
        <v>0.17741058083314318</v>
      </c>
      <c r="M76" s="2">
        <f t="shared" si="9"/>
        <v>1.0814078252798296E-2</v>
      </c>
      <c r="N76" s="2">
        <f t="shared" si="10"/>
        <v>9.6776912984266987E-3</v>
      </c>
    </row>
    <row r="77" spans="1:14" x14ac:dyDescent="0.25">
      <c r="A77">
        <v>76</v>
      </c>
      <c r="B77">
        <v>1</v>
      </c>
      <c r="C77">
        <v>73</v>
      </c>
      <c r="D77">
        <v>86</v>
      </c>
      <c r="E77">
        <v>1</v>
      </c>
      <c r="J77" s="23">
        <f t="shared" si="11"/>
        <v>1.1009669571304412</v>
      </c>
      <c r="K77" s="28">
        <f t="shared" si="12"/>
        <v>0.75044124038910998</v>
      </c>
      <c r="L77" s="2">
        <f t="shared" si="8"/>
        <v>0.2493136913076425</v>
      </c>
      <c r="M77" s="2">
        <f t="shared" si="9"/>
        <v>1.5196938957268605E-2</v>
      </c>
      <c r="N77" s="2">
        <f t="shared" si="10"/>
        <v>1.3599983324646582E-2</v>
      </c>
    </row>
    <row r="78" spans="1:14" x14ac:dyDescent="0.25">
      <c r="A78">
        <v>77</v>
      </c>
      <c r="B78">
        <v>0</v>
      </c>
      <c r="C78">
        <v>35</v>
      </c>
      <c r="D78">
        <v>10</v>
      </c>
      <c r="E78">
        <v>0</v>
      </c>
      <c r="J78" s="23">
        <f t="shared" si="11"/>
        <v>-8.8328444444985568</v>
      </c>
      <c r="K78" s="28">
        <f t="shared" si="12"/>
        <v>1.4584147750988422E-4</v>
      </c>
      <c r="L78" s="2">
        <f t="shared" si="8"/>
        <v>1.9412180934791007E-4</v>
      </c>
      <c r="M78" s="2">
        <f t="shared" si="9"/>
        <v>1.1832712722120335E-5</v>
      </c>
      <c r="N78" s="2">
        <f t="shared" si="10"/>
        <v>1.0589283549711219E-5</v>
      </c>
    </row>
    <row r="79" spans="1:14" x14ac:dyDescent="0.25">
      <c r="A79">
        <v>78</v>
      </c>
      <c r="B79">
        <v>0</v>
      </c>
      <c r="C79">
        <v>15</v>
      </c>
      <c r="D79">
        <v>71</v>
      </c>
      <c r="E79">
        <v>0</v>
      </c>
      <c r="J79" s="23">
        <f t="shared" si="11"/>
        <v>-6.0260178164208931</v>
      </c>
      <c r="K79" s="28">
        <f t="shared" si="12"/>
        <v>2.4092735776735067E-3</v>
      </c>
      <c r="L79" s="2">
        <f t="shared" si="8"/>
        <v>3.1995959541049968E-3</v>
      </c>
      <c r="M79" s="2">
        <f t="shared" si="9"/>
        <v>1.950316653186014E-4</v>
      </c>
      <c r="N79" s="2">
        <f t="shared" si="10"/>
        <v>1.7453695139325358E-4</v>
      </c>
    </row>
    <row r="80" spans="1:14" x14ac:dyDescent="0.25">
      <c r="A80">
        <v>79</v>
      </c>
      <c r="B80">
        <v>1</v>
      </c>
      <c r="C80">
        <v>18</v>
      </c>
      <c r="D80">
        <v>26</v>
      </c>
      <c r="E80">
        <v>0</v>
      </c>
      <c r="J80" s="23">
        <f t="shared" si="11"/>
        <v>-7.7191837773865881</v>
      </c>
      <c r="K80" s="28">
        <f t="shared" si="12"/>
        <v>4.4402579437088474E-4</v>
      </c>
      <c r="L80" s="2">
        <f t="shared" si="8"/>
        <v>5.9084278559509088E-4</v>
      </c>
      <c r="M80" s="2">
        <f t="shared" si="9"/>
        <v>3.6014876274690556E-5</v>
      </c>
      <c r="N80" s="2">
        <f t="shared" si="10"/>
        <v>3.2230287833112083E-5</v>
      </c>
    </row>
    <row r="81" spans="1:14" x14ac:dyDescent="0.25">
      <c r="A81">
        <v>80</v>
      </c>
      <c r="B81">
        <v>1</v>
      </c>
      <c r="C81">
        <v>43</v>
      </c>
      <c r="D81">
        <v>54</v>
      </c>
      <c r="E81">
        <v>0</v>
      </c>
      <c r="J81" s="23">
        <f t="shared" si="11"/>
        <v>-3.6572107045894171</v>
      </c>
      <c r="K81" s="28">
        <f t="shared" si="12"/>
        <v>2.5155272087017198E-2</v>
      </c>
      <c r="L81" s="2">
        <f t="shared" si="8"/>
        <v>3.2645331596565914E-2</v>
      </c>
      <c r="M81" s="2">
        <f t="shared" si="9"/>
        <v>1.9898991864856176E-3</v>
      </c>
      <c r="N81" s="2">
        <f t="shared" si="10"/>
        <v>1.7807925550025535E-3</v>
      </c>
    </row>
    <row r="82" spans="1:14" x14ac:dyDescent="0.25">
      <c r="A82">
        <v>81</v>
      </c>
      <c r="B82">
        <v>1</v>
      </c>
      <c r="C82">
        <v>73</v>
      </c>
      <c r="D82">
        <v>34</v>
      </c>
      <c r="E82">
        <v>0</v>
      </c>
      <c r="J82" s="23">
        <f t="shared" si="11"/>
        <v>-2.6752088760638135</v>
      </c>
      <c r="K82" s="28">
        <f t="shared" si="12"/>
        <v>6.4452169864503514E-2</v>
      </c>
      <c r="L82" s="2">
        <f t="shared" si="8"/>
        <v>8.0271274169358725E-2</v>
      </c>
      <c r="M82" s="2">
        <f t="shared" si="9"/>
        <v>4.8929428912455495E-3</v>
      </c>
      <c r="N82" s="2">
        <f t="shared" si="10"/>
        <v>4.3787727197232658E-3</v>
      </c>
    </row>
    <row r="83" spans="1:14" x14ac:dyDescent="0.25">
      <c r="A83">
        <v>82</v>
      </c>
      <c r="B83">
        <v>1</v>
      </c>
      <c r="C83">
        <v>11</v>
      </c>
      <c r="D83">
        <v>91</v>
      </c>
      <c r="E83">
        <v>0</v>
      </c>
      <c r="J83" s="23">
        <f t="shared" si="11"/>
        <v>-3.5669853206569204</v>
      </c>
      <c r="K83" s="28">
        <f t="shared" si="12"/>
        <v>2.7465221088068606E-2</v>
      </c>
      <c r="L83" s="2">
        <f t="shared" si="8"/>
        <v>3.5558616750052431E-2</v>
      </c>
      <c r="M83" s="2">
        <f t="shared" si="9"/>
        <v>2.1674787506501081E-3</v>
      </c>
      <c r="N83" s="2">
        <f t="shared" si="10"/>
        <v>1.9397113424126958E-3</v>
      </c>
    </row>
    <row r="84" spans="1:14" x14ac:dyDescent="0.25">
      <c r="A84">
        <v>83</v>
      </c>
      <c r="B84">
        <v>1</v>
      </c>
      <c r="C84">
        <v>7</v>
      </c>
      <c r="D84">
        <v>91</v>
      </c>
      <c r="E84">
        <v>0</v>
      </c>
      <c r="J84" s="23">
        <f t="shared" si="11"/>
        <v>-3.8915689405215783</v>
      </c>
      <c r="K84" s="28">
        <f t="shared" si="12"/>
        <v>2.0004927203194564E-2</v>
      </c>
      <c r="L84" s="2">
        <f t="shared" si="8"/>
        <v>2.6098616475142101E-2</v>
      </c>
      <c r="M84" s="2">
        <f t="shared" si="9"/>
        <v>1.5908435648345047E-3</v>
      </c>
      <c r="N84" s="2">
        <f t="shared" si="10"/>
        <v>1.4236713074064487E-3</v>
      </c>
    </row>
    <row r="85" spans="1:14" x14ac:dyDescent="0.25">
      <c r="A85">
        <v>84</v>
      </c>
      <c r="B85">
        <v>0</v>
      </c>
      <c r="C85">
        <v>11</v>
      </c>
      <c r="D85">
        <v>95</v>
      </c>
      <c r="E85">
        <v>0</v>
      </c>
      <c r="J85" s="23">
        <f t="shared" si="11"/>
        <v>-4.6077510517343567</v>
      </c>
      <c r="K85" s="28">
        <f t="shared" si="12"/>
        <v>9.8757219492552825E-3</v>
      </c>
      <c r="L85" s="2">
        <f t="shared" si="8"/>
        <v>1.3017128180243311E-2</v>
      </c>
      <c r="M85" s="2">
        <f t="shared" si="9"/>
        <v>7.9346024406656617E-4</v>
      </c>
      <c r="N85" s="2">
        <f t="shared" si="10"/>
        <v>7.1008024171302035E-4</v>
      </c>
    </row>
    <row r="86" spans="1:14" x14ac:dyDescent="0.25">
      <c r="A86">
        <v>85</v>
      </c>
      <c r="B86">
        <v>1</v>
      </c>
      <c r="C86">
        <v>41</v>
      </c>
      <c r="D86">
        <v>99</v>
      </c>
      <c r="E86">
        <v>0</v>
      </c>
      <c r="J86" s="23">
        <f t="shared" si="11"/>
        <v>-0.55165804348825631</v>
      </c>
      <c r="K86" s="28">
        <f t="shared" si="12"/>
        <v>0.36547981584976391</v>
      </c>
      <c r="L86" s="2">
        <f t="shared" si="8"/>
        <v>0.3087204914347943</v>
      </c>
      <c r="M86" s="2">
        <f t="shared" si="9"/>
        <v>1.8818085916522294E-2</v>
      </c>
      <c r="N86" s="2">
        <f t="shared" si="10"/>
        <v>1.6840605557875334E-2</v>
      </c>
    </row>
    <row r="87" spans="1:14" x14ac:dyDescent="0.25">
      <c r="A87">
        <v>86</v>
      </c>
      <c r="B87">
        <v>0</v>
      </c>
      <c r="C87">
        <v>79</v>
      </c>
      <c r="D87">
        <v>90</v>
      </c>
      <c r="E87">
        <v>1</v>
      </c>
      <c r="J87" s="23">
        <f t="shared" si="11"/>
        <v>0.54707665584999177</v>
      </c>
      <c r="K87" s="28">
        <f t="shared" si="12"/>
        <v>0.63345708724948357</v>
      </c>
      <c r="L87" s="2">
        <f t="shared" si="8"/>
        <v>0.30909974304263421</v>
      </c>
      <c r="M87" s="2">
        <f t="shared" si="9"/>
        <v>1.8841203233118747E-2</v>
      </c>
      <c r="N87" s="2">
        <f t="shared" si="10"/>
        <v>1.6861293613615141E-2</v>
      </c>
    </row>
    <row r="88" spans="1:14" x14ac:dyDescent="0.25">
      <c r="A88">
        <v>87</v>
      </c>
      <c r="B88">
        <v>0</v>
      </c>
      <c r="C88">
        <v>74</v>
      </c>
      <c r="D88">
        <v>22</v>
      </c>
      <c r="E88">
        <v>0</v>
      </c>
      <c r="J88" s="23">
        <f t="shared" si="11"/>
        <v>-4.7967289585425483</v>
      </c>
      <c r="K88" s="28">
        <f t="shared" si="12"/>
        <v>8.1890959702867819E-3</v>
      </c>
      <c r="L88" s="2">
        <f t="shared" si="8"/>
        <v>1.0812383902436086E-2</v>
      </c>
      <c r="M88" s="2">
        <f t="shared" si="9"/>
        <v>6.5906985407037679E-4</v>
      </c>
      <c r="N88" s="2">
        <f t="shared" si="10"/>
        <v>5.8981213587406482E-4</v>
      </c>
    </row>
    <row r="89" spans="1:14" x14ac:dyDescent="0.25">
      <c r="A89">
        <v>88</v>
      </c>
      <c r="B89">
        <v>1</v>
      </c>
      <c r="C89">
        <v>24</v>
      </c>
      <c r="D89">
        <v>81</v>
      </c>
      <c r="E89">
        <v>0</v>
      </c>
      <c r="J89" s="23">
        <f t="shared" si="11"/>
        <v>-3.2382762163264474</v>
      </c>
      <c r="K89" s="28">
        <f t="shared" si="12"/>
        <v>3.7750457702050086E-2</v>
      </c>
      <c r="L89" s="2">
        <f t="shared" si="8"/>
        <v>4.8357801990308542E-2</v>
      </c>
      <c r="M89" s="2">
        <f t="shared" si="9"/>
        <v>2.9476542627880687E-3</v>
      </c>
      <c r="N89" s="2">
        <f t="shared" si="10"/>
        <v>2.6379028654035146E-3</v>
      </c>
    </row>
    <row r="90" spans="1:14" x14ac:dyDescent="0.25">
      <c r="A90">
        <v>89</v>
      </c>
      <c r="B90">
        <v>1</v>
      </c>
      <c r="C90">
        <v>96</v>
      </c>
      <c r="D90">
        <v>77</v>
      </c>
      <c r="E90">
        <v>1</v>
      </c>
      <c r="J90" s="23">
        <f t="shared" si="11"/>
        <v>2.3137538771455253</v>
      </c>
      <c r="K90" s="28">
        <f t="shared" si="12"/>
        <v>0.91000974136324009</v>
      </c>
      <c r="L90" s="2">
        <f t="shared" si="8"/>
        <v>0.10901798715591937</v>
      </c>
      <c r="M90" s="2">
        <f t="shared" si="9"/>
        <v>6.6452014222053019E-3</v>
      </c>
      <c r="N90" s="2">
        <f t="shared" si="10"/>
        <v>5.9468968576519947E-3</v>
      </c>
    </row>
    <row r="91" spans="1:14" x14ac:dyDescent="0.25">
      <c r="A91">
        <v>90</v>
      </c>
      <c r="B91">
        <v>1</v>
      </c>
      <c r="C91">
        <v>92</v>
      </c>
      <c r="D91">
        <v>58</v>
      </c>
      <c r="E91">
        <v>1</v>
      </c>
      <c r="J91" s="23">
        <f t="shared" si="11"/>
        <v>0.60941370284450525</v>
      </c>
      <c r="K91" s="28">
        <f t="shared" si="12"/>
        <v>0.64780704817566659</v>
      </c>
      <c r="L91" s="2">
        <f t="shared" si="8"/>
        <v>0.30372668299295758</v>
      </c>
      <c r="M91" s="2">
        <f t="shared" si="9"/>
        <v>1.8513687864185731E-2</v>
      </c>
      <c r="N91" s="2">
        <f t="shared" si="10"/>
        <v>1.6568194880470326E-2</v>
      </c>
    </row>
    <row r="92" spans="1:14" x14ac:dyDescent="0.25">
      <c r="A92">
        <v>91</v>
      </c>
      <c r="B92">
        <v>0</v>
      </c>
      <c r="C92">
        <v>15</v>
      </c>
      <c r="D92">
        <v>53</v>
      </c>
      <c r="E92">
        <v>0</v>
      </c>
      <c r="J92" s="23">
        <f t="shared" si="11"/>
        <v>-7.333155604834289</v>
      </c>
      <c r="K92" s="28">
        <f t="shared" si="12"/>
        <v>6.5308132261823759E-4</v>
      </c>
      <c r="L92" s="2">
        <f t="shared" si="8"/>
        <v>8.6884070477994822E-4</v>
      </c>
      <c r="M92" s="2">
        <f t="shared" si="9"/>
        <v>5.2960264977338439E-5</v>
      </c>
      <c r="N92" s="2">
        <f t="shared" si="10"/>
        <v>4.7394986752655985E-5</v>
      </c>
    </row>
    <row r="93" spans="1:14" x14ac:dyDescent="0.25">
      <c r="A93">
        <v>92</v>
      </c>
      <c r="B93">
        <v>0</v>
      </c>
      <c r="C93">
        <v>42</v>
      </c>
      <c r="D93">
        <v>52</v>
      </c>
      <c r="E93">
        <v>0</v>
      </c>
      <c r="J93" s="23">
        <f t="shared" si="11"/>
        <v>-5.2148349367708153</v>
      </c>
      <c r="K93" s="28">
        <f t="shared" si="12"/>
        <v>5.4059474641142222E-3</v>
      </c>
      <c r="L93" s="2">
        <f t="shared" si="8"/>
        <v>7.1577132630206153E-3</v>
      </c>
      <c r="M93" s="2">
        <f t="shared" si="9"/>
        <v>4.3629906950249286E-4</v>
      </c>
      <c r="N93" s="2">
        <f t="shared" si="10"/>
        <v>3.9045100374998144E-4</v>
      </c>
    </row>
    <row r="94" spans="1:14" x14ac:dyDescent="0.25">
      <c r="A94">
        <v>93</v>
      </c>
      <c r="B94">
        <v>0</v>
      </c>
      <c r="C94">
        <v>96</v>
      </c>
      <c r="D94">
        <v>93</v>
      </c>
      <c r="E94">
        <v>1</v>
      </c>
      <c r="J94" s="23">
        <f t="shared" si="11"/>
        <v>2.1444133383436856</v>
      </c>
      <c r="K94" s="28">
        <f t="shared" si="12"/>
        <v>0.89514556929978673</v>
      </c>
      <c r="L94" s="2">
        <f t="shared" si="8"/>
        <v>0.12495023316206599</v>
      </c>
      <c r="M94" s="2">
        <f t="shared" si="9"/>
        <v>7.6163529411518863E-3</v>
      </c>
      <c r="N94" s="2">
        <f t="shared" si="10"/>
        <v>6.8159958584781853E-3</v>
      </c>
    </row>
    <row r="95" spans="1:14" x14ac:dyDescent="0.25">
      <c r="A95">
        <v>94</v>
      </c>
      <c r="B95">
        <v>0</v>
      </c>
      <c r="C95">
        <v>2</v>
      </c>
      <c r="D95">
        <v>78</v>
      </c>
      <c r="E95">
        <v>0</v>
      </c>
      <c r="J95" s="23">
        <f t="shared" si="11"/>
        <v>-6.5725832188202657</v>
      </c>
      <c r="K95" s="28">
        <f t="shared" si="12"/>
        <v>1.3962287553377433E-3</v>
      </c>
      <c r="L95" s="2">
        <f t="shared" si="8"/>
        <v>1.8561214848195238E-3</v>
      </c>
      <c r="M95" s="2">
        <f t="shared" si="9"/>
        <v>1.1314005562281928E-4</v>
      </c>
      <c r="N95" s="2">
        <f t="shared" si="10"/>
        <v>1.0125084230097381E-4</v>
      </c>
    </row>
    <row r="96" spans="1:14" x14ac:dyDescent="0.25">
      <c r="A96">
        <v>95</v>
      </c>
      <c r="B96">
        <v>0</v>
      </c>
      <c r="C96">
        <v>2</v>
      </c>
      <c r="D96">
        <v>29</v>
      </c>
      <c r="E96">
        <v>0</v>
      </c>
      <c r="J96" s="23">
        <f t="shared" si="11"/>
        <v>-10.130902753945621</v>
      </c>
      <c r="K96" s="28">
        <f t="shared" si="12"/>
        <v>3.9827912091240402E-5</v>
      </c>
      <c r="L96" s="2">
        <f t="shared" si="8"/>
        <v>5.3018429664815547E-5</v>
      </c>
      <c r="M96" s="2">
        <f t="shared" si="9"/>
        <v>3.231743250843851E-6</v>
      </c>
      <c r="N96" s="2">
        <f t="shared" si="10"/>
        <v>2.8921386369058024E-6</v>
      </c>
    </row>
    <row r="97" spans="1:14" x14ac:dyDescent="0.25">
      <c r="A97">
        <v>96</v>
      </c>
      <c r="B97">
        <v>0</v>
      </c>
      <c r="C97">
        <v>17</v>
      </c>
      <c r="D97">
        <v>72</v>
      </c>
      <c r="E97">
        <v>0</v>
      </c>
      <c r="J97" s="23">
        <f t="shared" si="11"/>
        <v>-5.7911072404655979</v>
      </c>
      <c r="K97" s="28">
        <f t="shared" si="12"/>
        <v>3.0452959732564923E-3</v>
      </c>
      <c r="L97" s="2">
        <f t="shared" si="8"/>
        <v>4.0416765353823107E-3</v>
      </c>
      <c r="M97" s="2">
        <f t="shared" si="9"/>
        <v>2.4636076450947417E-4</v>
      </c>
      <c r="N97" s="2">
        <f t="shared" si="10"/>
        <v>2.2047218183853445E-4</v>
      </c>
    </row>
    <row r="98" spans="1:14" x14ac:dyDescent="0.25">
      <c r="A98">
        <v>97</v>
      </c>
      <c r="B98">
        <v>1</v>
      </c>
      <c r="C98">
        <v>15</v>
      </c>
      <c r="D98">
        <v>62</v>
      </c>
      <c r="E98">
        <v>0</v>
      </c>
      <c r="J98" s="23">
        <f t="shared" si="11"/>
        <v>-5.3483459154582889</v>
      </c>
      <c r="K98" s="28">
        <f t="shared" si="12"/>
        <v>4.7334987677992123E-3</v>
      </c>
      <c r="L98" s="2">
        <f t="shared" ref="L98:L129" si="13">$H$3*(K98*(1-K98))</f>
        <v>6.271598868230515E-3</v>
      </c>
      <c r="M98" s="2">
        <f t="shared" ref="M98:M129" si="14">$H$4*(K98*(1-K98))</f>
        <v>3.8228588516370975E-4</v>
      </c>
      <c r="N98" s="2">
        <f t="shared" ref="N98:N129" si="15">$H$5*(K98*(1-K98))</f>
        <v>3.4211374264864842E-4</v>
      </c>
    </row>
    <row r="99" spans="1:14" x14ac:dyDescent="0.25">
      <c r="A99">
        <v>98</v>
      </c>
      <c r="B99">
        <v>1</v>
      </c>
      <c r="C99">
        <v>63</v>
      </c>
      <c r="D99">
        <v>44</v>
      </c>
      <c r="E99">
        <v>0</v>
      </c>
      <c r="J99" s="23">
        <f t="shared" si="11"/>
        <v>-2.7604802654957932</v>
      </c>
      <c r="K99" s="28">
        <f t="shared" si="12"/>
        <v>5.9497485817011739E-2</v>
      </c>
      <c r="L99" s="2">
        <f t="shared" si="13"/>
        <v>7.449295338707225E-2</v>
      </c>
      <c r="M99" s="2">
        <f t="shared" si="14"/>
        <v>4.5407248171263591E-3</v>
      </c>
      <c r="N99" s="2">
        <f t="shared" si="15"/>
        <v>4.0635671412755743E-3</v>
      </c>
    </row>
    <row r="100" spans="1:14" x14ac:dyDescent="0.25">
      <c r="A100">
        <v>99</v>
      </c>
      <c r="B100">
        <v>1</v>
      </c>
      <c r="C100">
        <v>50</v>
      </c>
      <c r="D100">
        <v>71</v>
      </c>
      <c r="E100">
        <v>0</v>
      </c>
      <c r="J100" s="23">
        <f t="shared" si="11"/>
        <v>-1.8546703474358361</v>
      </c>
      <c r="K100" s="28">
        <f t="shared" si="12"/>
        <v>0.13532547666936545</v>
      </c>
      <c r="L100" s="2">
        <f t="shared" si="13"/>
        <v>0.15577180293951737</v>
      </c>
      <c r="M100" s="2">
        <f t="shared" si="14"/>
        <v>9.4950845584105045E-3</v>
      </c>
      <c r="N100" s="2">
        <f t="shared" si="15"/>
        <v>8.4973027807503689E-3</v>
      </c>
    </row>
    <row r="101" spans="1:14" x14ac:dyDescent="0.25">
      <c r="A101">
        <v>100</v>
      </c>
      <c r="B101">
        <v>0</v>
      </c>
      <c r="C101">
        <v>77</v>
      </c>
      <c r="D101">
        <v>3</v>
      </c>
      <c r="E101">
        <v>0</v>
      </c>
      <c r="J101" s="23">
        <f t="shared" si="11"/>
        <v>-5.933047798080417</v>
      </c>
      <c r="K101" s="28">
        <f t="shared" si="12"/>
        <v>2.6433857992902532E-3</v>
      </c>
      <c r="L101" s="2">
        <f t="shared" si="13"/>
        <v>3.50968098366087E-3</v>
      </c>
      <c r="M101" s="2">
        <f t="shared" si="14"/>
        <v>2.1393292678164962E-4</v>
      </c>
      <c r="N101" s="2">
        <f t="shared" si="15"/>
        <v>1.9145199207579129E-4</v>
      </c>
    </row>
    <row r="102" spans="1:14" x14ac:dyDescent="0.25">
      <c r="A102">
        <v>101</v>
      </c>
      <c r="B102">
        <v>0</v>
      </c>
      <c r="C102">
        <v>94</v>
      </c>
      <c r="D102">
        <v>61</v>
      </c>
      <c r="E102">
        <v>0</v>
      </c>
      <c r="J102" s="23">
        <f t="shared" si="11"/>
        <v>-0.34167898432356925</v>
      </c>
      <c r="K102" s="28">
        <f t="shared" si="12"/>
        <v>0.41540168943715622</v>
      </c>
      <c r="L102" s="2">
        <f t="shared" si="13"/>
        <v>0.32328267595783677</v>
      </c>
      <c r="M102" s="2">
        <f t="shared" si="14"/>
        <v>1.9705725211903318E-2</v>
      </c>
      <c r="N102" s="2">
        <f t="shared" si="15"/>
        <v>1.7634968136380599E-2</v>
      </c>
    </row>
    <row r="103" spans="1:14" x14ac:dyDescent="0.25">
      <c r="A103">
        <v>102</v>
      </c>
      <c r="B103">
        <v>0</v>
      </c>
      <c r="C103">
        <v>65</v>
      </c>
      <c r="D103">
        <v>40</v>
      </c>
      <c r="E103">
        <v>0</v>
      </c>
      <c r="J103" s="23">
        <f t="shared" si="11"/>
        <v>-4.2199043148246318</v>
      </c>
      <c r="K103" s="28">
        <f t="shared" si="12"/>
        <v>1.4487090051755436E-2</v>
      </c>
      <c r="L103" s="2">
        <f t="shared" si="13"/>
        <v>1.9006410082373495E-2</v>
      </c>
      <c r="M103" s="2">
        <f t="shared" si="14"/>
        <v>1.1585374726261189E-3</v>
      </c>
      <c r="N103" s="2">
        <f t="shared" si="15"/>
        <v>1.0367936827934267E-3</v>
      </c>
    </row>
    <row r="104" spans="1:14" x14ac:dyDescent="0.25">
      <c r="A104">
        <v>103</v>
      </c>
      <c r="B104">
        <v>0</v>
      </c>
      <c r="C104">
        <v>55</v>
      </c>
      <c r="D104">
        <v>34</v>
      </c>
      <c r="E104">
        <v>0</v>
      </c>
      <c r="J104" s="23">
        <f t="shared" si="11"/>
        <v>-5.467075960624074</v>
      </c>
      <c r="K104" s="28">
        <f t="shared" si="12"/>
        <v>4.2058005196266837E-3</v>
      </c>
      <c r="L104" s="2">
        <f t="shared" si="13"/>
        <v>5.5753852317913149E-3</v>
      </c>
      <c r="M104" s="2">
        <f t="shared" si="14"/>
        <v>3.398481189957505E-4</v>
      </c>
      <c r="N104" s="2">
        <f t="shared" si="15"/>
        <v>3.0413550809481094E-4</v>
      </c>
    </row>
    <row r="105" spans="1:14" x14ac:dyDescent="0.25">
      <c r="A105">
        <v>104</v>
      </c>
      <c r="B105">
        <v>1</v>
      </c>
      <c r="C105">
        <v>65</v>
      </c>
      <c r="D105">
        <v>9</v>
      </c>
      <c r="E105">
        <v>0</v>
      </c>
      <c r="J105" s="23">
        <f t="shared" si="11"/>
        <v>-5.1398452663672893</v>
      </c>
      <c r="K105" s="28">
        <f t="shared" si="12"/>
        <v>5.8244729302987215E-3</v>
      </c>
      <c r="L105" s="2">
        <f t="shared" si="13"/>
        <v>7.7086143168979522E-3</v>
      </c>
      <c r="M105" s="2">
        <f t="shared" si="14"/>
        <v>4.69879293851015E-4</v>
      </c>
      <c r="N105" s="2">
        <f t="shared" si="15"/>
        <v>4.2050248269991564E-4</v>
      </c>
    </row>
    <row r="106" spans="1:14" x14ac:dyDescent="0.25">
      <c r="A106">
        <v>105</v>
      </c>
      <c r="B106">
        <v>1</v>
      </c>
      <c r="C106">
        <v>20</v>
      </c>
      <c r="D106">
        <v>72</v>
      </c>
      <c r="E106">
        <v>0</v>
      </c>
      <c r="J106" s="23">
        <f t="shared" si="11"/>
        <v>-4.2164287303978032</v>
      </c>
      <c r="K106" s="28">
        <f t="shared" si="12"/>
        <v>1.4536795540392522E-2</v>
      </c>
      <c r="L106" s="2">
        <f t="shared" si="13"/>
        <v>1.9070659546829682E-2</v>
      </c>
      <c r="M106" s="2">
        <f t="shared" si="14"/>
        <v>1.1624538046344282E-3</v>
      </c>
      <c r="N106" s="2">
        <f t="shared" si="15"/>
        <v>1.040298470840319E-3</v>
      </c>
    </row>
    <row r="107" spans="1:14" x14ac:dyDescent="0.25">
      <c r="A107">
        <v>106</v>
      </c>
      <c r="B107">
        <v>0</v>
      </c>
      <c r="C107">
        <v>85</v>
      </c>
      <c r="D107">
        <v>61</v>
      </c>
      <c r="E107">
        <v>0</v>
      </c>
      <c r="J107" s="23">
        <f t="shared" si="11"/>
        <v>-1.0719921290190486</v>
      </c>
      <c r="K107" s="28">
        <f t="shared" si="12"/>
        <v>0.25502442095385458</v>
      </c>
      <c r="L107" s="2">
        <f t="shared" si="13"/>
        <v>0.2529183992516727</v>
      </c>
      <c r="M107" s="2">
        <f t="shared" si="14"/>
        <v>1.5416664261149375E-2</v>
      </c>
      <c r="N107" s="2">
        <f t="shared" si="15"/>
        <v>1.3796619007476123E-2</v>
      </c>
    </row>
    <row r="108" spans="1:14" x14ac:dyDescent="0.25">
      <c r="A108">
        <v>107</v>
      </c>
      <c r="B108">
        <v>1</v>
      </c>
      <c r="C108">
        <v>76</v>
      </c>
      <c r="D108">
        <v>53</v>
      </c>
      <c r="E108">
        <v>0</v>
      </c>
      <c r="J108" s="23">
        <f t="shared" si="11"/>
        <v>-1.052014606728958</v>
      </c>
      <c r="K108" s="28">
        <f t="shared" si="12"/>
        <v>0.25883842872166435</v>
      </c>
      <c r="L108" s="2">
        <f t="shared" si="13"/>
        <v>0.25538669390214919</v>
      </c>
      <c r="M108" s="2">
        <f t="shared" si="14"/>
        <v>1.5567119388323107E-2</v>
      </c>
      <c r="N108" s="2">
        <f t="shared" si="15"/>
        <v>1.3931263703123312E-2</v>
      </c>
    </row>
    <row r="109" spans="1:14" x14ac:dyDescent="0.25">
      <c r="A109">
        <v>108</v>
      </c>
      <c r="B109">
        <v>0</v>
      </c>
      <c r="C109">
        <v>73</v>
      </c>
      <c r="D109">
        <v>55</v>
      </c>
      <c r="E109">
        <v>0</v>
      </c>
      <c r="J109" s="23">
        <f t="shared" si="11"/>
        <v>-2.4814555847508206</v>
      </c>
      <c r="K109" s="28">
        <f t="shared" si="12"/>
        <v>7.7168481023837596E-2</v>
      </c>
      <c r="L109" s="2">
        <f t="shared" si="13"/>
        <v>9.4802325100143039E-2</v>
      </c>
      <c r="M109" s="2">
        <f t="shared" si="14"/>
        <v>5.7786844356503397E-3</v>
      </c>
      <c r="N109" s="2">
        <f t="shared" si="15"/>
        <v>5.1714369705782252E-3</v>
      </c>
    </row>
    <row r="110" spans="1:14" x14ac:dyDescent="0.25">
      <c r="A110">
        <v>109</v>
      </c>
      <c r="B110">
        <v>0</v>
      </c>
      <c r="C110">
        <v>37</v>
      </c>
      <c r="D110">
        <v>22</v>
      </c>
      <c r="E110">
        <v>0</v>
      </c>
      <c r="J110" s="23">
        <f t="shared" si="11"/>
        <v>-7.799127442290632</v>
      </c>
      <c r="K110" s="28">
        <f t="shared" si="12"/>
        <v>4.0992454537305486E-4</v>
      </c>
      <c r="L110" s="2">
        <f t="shared" si="13"/>
        <v>5.4548457852418087E-4</v>
      </c>
      <c r="M110" s="2">
        <f t="shared" si="14"/>
        <v>3.3250062595777128E-5</v>
      </c>
      <c r="N110" s="2">
        <f t="shared" si="15"/>
        <v>2.9756011925660811E-5</v>
      </c>
    </row>
    <row r="111" spans="1:14" x14ac:dyDescent="0.25">
      <c r="A111">
        <v>110</v>
      </c>
      <c r="B111">
        <v>1</v>
      </c>
      <c r="C111">
        <v>69</v>
      </c>
      <c r="D111">
        <v>9</v>
      </c>
      <c r="E111">
        <v>0</v>
      </c>
      <c r="J111" s="23">
        <f t="shared" si="11"/>
        <v>-4.8152616465026314</v>
      </c>
      <c r="K111" s="28">
        <f t="shared" si="12"/>
        <v>8.0399366296269488E-3</v>
      </c>
      <c r="L111" s="2">
        <f t="shared" si="13"/>
        <v>1.061703945347353E-2</v>
      </c>
      <c r="M111" s="2">
        <f t="shared" si="14"/>
        <v>6.4716261523822588E-4</v>
      </c>
      <c r="N111" s="2">
        <f t="shared" si="15"/>
        <v>5.7915615771851787E-4</v>
      </c>
    </row>
    <row r="112" spans="1:14" x14ac:dyDescent="0.25">
      <c r="A112">
        <v>111</v>
      </c>
      <c r="B112">
        <v>0</v>
      </c>
      <c r="C112">
        <v>31</v>
      </c>
      <c r="D112">
        <v>62</v>
      </c>
      <c r="E112">
        <v>0</v>
      </c>
      <c r="J112" s="23">
        <f t="shared" si="11"/>
        <v>-5.3812522311689595</v>
      </c>
      <c r="K112" s="28">
        <f t="shared" si="12"/>
        <v>4.5809735883472922E-3</v>
      </c>
      <c r="L112" s="2">
        <f t="shared" si="13"/>
        <v>6.0704424096257696E-3</v>
      </c>
      <c r="M112" s="2">
        <f t="shared" si="14"/>
        <v>3.7002437474988942E-4</v>
      </c>
      <c r="N112" s="2">
        <f t="shared" si="15"/>
        <v>3.3114072119795829E-4</v>
      </c>
    </row>
    <row r="113" spans="1:14" x14ac:dyDescent="0.25">
      <c r="A113">
        <v>112</v>
      </c>
      <c r="B113">
        <v>1</v>
      </c>
      <c r="C113">
        <v>63</v>
      </c>
      <c r="D113">
        <v>56</v>
      </c>
      <c r="E113">
        <v>1</v>
      </c>
      <c r="J113" s="23">
        <f t="shared" si="11"/>
        <v>-1.8890550732201961</v>
      </c>
      <c r="K113" s="28">
        <f t="shared" si="12"/>
        <v>0.13135224693067823</v>
      </c>
      <c r="L113" s="2">
        <f t="shared" si="13"/>
        <v>0.15189302271097566</v>
      </c>
      <c r="M113" s="2">
        <f t="shared" si="14"/>
        <v>9.2586531532492366E-3</v>
      </c>
      <c r="N113" s="2">
        <f t="shared" si="15"/>
        <v>8.2857165411361032E-3</v>
      </c>
    </row>
    <row r="114" spans="1:14" x14ac:dyDescent="0.25">
      <c r="A114">
        <v>113</v>
      </c>
      <c r="B114">
        <v>1</v>
      </c>
      <c r="C114">
        <v>73</v>
      </c>
      <c r="D114">
        <v>77</v>
      </c>
      <c r="E114">
        <v>1</v>
      </c>
      <c r="J114" s="23">
        <f t="shared" si="11"/>
        <v>0.44739806292374329</v>
      </c>
      <c r="K114" s="28">
        <f t="shared" si="12"/>
        <v>0.61002042230411158</v>
      </c>
      <c r="L114" s="2">
        <f t="shared" si="13"/>
        <v>0.31669620347459559</v>
      </c>
      <c r="M114" s="2">
        <f t="shared" si="14"/>
        <v>1.9304246176610251E-2</v>
      </c>
      <c r="N114" s="2">
        <f t="shared" si="15"/>
        <v>1.7275678137221303E-2</v>
      </c>
    </row>
    <row r="115" spans="1:14" x14ac:dyDescent="0.25">
      <c r="A115">
        <v>114</v>
      </c>
      <c r="B115">
        <v>1</v>
      </c>
      <c r="C115">
        <v>13</v>
      </c>
      <c r="D115">
        <v>83</v>
      </c>
      <c r="E115">
        <v>0</v>
      </c>
      <c r="J115" s="23">
        <f t="shared" si="11"/>
        <v>-3.9856436389083232</v>
      </c>
      <c r="K115" s="28">
        <f t="shared" si="12"/>
        <v>1.8241544671883658E-2</v>
      </c>
      <c r="L115" s="2">
        <f t="shared" si="13"/>
        <v>2.3840912798436812E-2</v>
      </c>
      <c r="M115" s="2">
        <f t="shared" si="14"/>
        <v>1.4532250298132817E-3</v>
      </c>
      <c r="N115" s="2">
        <f t="shared" si="15"/>
        <v>1.3005142830403182E-3</v>
      </c>
    </row>
    <row r="116" spans="1:14" x14ac:dyDescent="0.25">
      <c r="A116">
        <v>115</v>
      </c>
      <c r="B116">
        <v>1</v>
      </c>
      <c r="C116">
        <v>69</v>
      </c>
      <c r="D116">
        <v>21</v>
      </c>
      <c r="E116">
        <v>0</v>
      </c>
      <c r="J116" s="23">
        <f t="shared" si="11"/>
        <v>-3.9438364542270343</v>
      </c>
      <c r="K116" s="28">
        <f t="shared" si="12"/>
        <v>1.9005537061854868E-2</v>
      </c>
      <c r="L116" s="2">
        <f t="shared" si="13"/>
        <v>2.4820088198792816E-2</v>
      </c>
      <c r="M116" s="2">
        <f t="shared" si="14"/>
        <v>1.5129107562955363E-3</v>
      </c>
      <c r="N116" s="2">
        <f t="shared" si="15"/>
        <v>1.353927992680169E-3</v>
      </c>
    </row>
    <row r="117" spans="1:14" x14ac:dyDescent="0.25">
      <c r="A117">
        <v>116</v>
      </c>
      <c r="B117">
        <v>1</v>
      </c>
      <c r="C117">
        <v>19</v>
      </c>
      <c r="D117">
        <v>89</v>
      </c>
      <c r="E117">
        <v>0</v>
      </c>
      <c r="J117" s="23">
        <f t="shared" si="11"/>
        <v>-3.063055612973538</v>
      </c>
      <c r="K117" s="28">
        <f t="shared" si="12"/>
        <v>4.4657160214988542E-2</v>
      </c>
      <c r="L117" s="2">
        <f t="shared" si="13"/>
        <v>5.6794590599238581E-2</v>
      </c>
      <c r="M117" s="2">
        <f t="shared" si="14"/>
        <v>3.4619194875048259E-3</v>
      </c>
      <c r="N117" s="2">
        <f t="shared" si="15"/>
        <v>3.0981270263519493E-3</v>
      </c>
    </row>
    <row r="118" spans="1:14" x14ac:dyDescent="0.25">
      <c r="A118">
        <v>117</v>
      </c>
      <c r="B118">
        <v>0</v>
      </c>
      <c r="C118">
        <v>16</v>
      </c>
      <c r="D118">
        <v>11</v>
      </c>
      <c r="E118">
        <v>0</v>
      </c>
      <c r="J118" s="23">
        <f t="shared" si="11"/>
        <v>-10.301997872832716</v>
      </c>
      <c r="K118" s="28">
        <f t="shared" si="12"/>
        <v>3.3564840980702997E-5</v>
      </c>
      <c r="L118" s="2">
        <f t="shared" si="13"/>
        <v>4.4681385822932632E-5</v>
      </c>
      <c r="M118" s="2">
        <f t="shared" si="14"/>
        <v>2.7235579775656681E-6</v>
      </c>
      <c r="N118" s="2">
        <f t="shared" si="15"/>
        <v>2.4373555215792376E-6</v>
      </c>
    </row>
    <row r="119" spans="1:14" x14ac:dyDescent="0.25">
      <c r="A119">
        <v>118</v>
      </c>
      <c r="B119">
        <v>0</v>
      </c>
      <c r="C119">
        <v>19</v>
      </c>
      <c r="D119">
        <v>10</v>
      </c>
      <c r="E119">
        <v>0</v>
      </c>
      <c r="J119" s="23">
        <f t="shared" si="11"/>
        <v>-10.131178923957188</v>
      </c>
      <c r="K119" s="28">
        <f t="shared" si="12"/>
        <v>3.9816914772889341E-5</v>
      </c>
      <c r="L119" s="2">
        <f t="shared" si="13"/>
        <v>5.3003790751995696E-5</v>
      </c>
      <c r="M119" s="2">
        <f t="shared" si="14"/>
        <v>3.2308509345680889E-6</v>
      </c>
      <c r="N119" s="2">
        <f t="shared" si="15"/>
        <v>2.8913400888228759E-6</v>
      </c>
    </row>
    <row r="120" spans="1:14" x14ac:dyDescent="0.25">
      <c r="A120">
        <v>119</v>
      </c>
      <c r="B120">
        <v>1</v>
      </c>
      <c r="C120">
        <v>66</v>
      </c>
      <c r="D120">
        <v>73</v>
      </c>
      <c r="E120">
        <v>0</v>
      </c>
      <c r="J120" s="23">
        <f t="shared" si="11"/>
        <v>-0.41109833593127298</v>
      </c>
      <c r="K120" s="28">
        <f t="shared" si="12"/>
        <v>0.39864879006298409</v>
      </c>
      <c r="L120" s="2">
        <f t="shared" si="13"/>
        <v>0.31913560314519857</v>
      </c>
      <c r="M120" s="2">
        <f t="shared" si="14"/>
        <v>1.9452940007631311E-2</v>
      </c>
      <c r="N120" s="2">
        <f t="shared" si="15"/>
        <v>1.7408746620818587E-2</v>
      </c>
    </row>
    <row r="121" spans="1:14" x14ac:dyDescent="0.25">
      <c r="A121">
        <v>120</v>
      </c>
      <c r="B121">
        <v>0</v>
      </c>
      <c r="C121">
        <v>64</v>
      </c>
      <c r="D121">
        <v>42</v>
      </c>
      <c r="E121">
        <v>0</v>
      </c>
      <c r="J121" s="23">
        <f t="shared" si="11"/>
        <v>-4.1558126877448638</v>
      </c>
      <c r="K121" s="28">
        <f t="shared" si="12"/>
        <v>1.5431194791116994E-2</v>
      </c>
      <c r="L121" s="2">
        <f t="shared" si="13"/>
        <v>2.0225638606127482E-2</v>
      </c>
      <c r="M121" s="2">
        <f t="shared" si="14"/>
        <v>1.2328556592979718E-3</v>
      </c>
      <c r="N121" s="2">
        <f t="shared" si="15"/>
        <v>1.1033022146956192E-3</v>
      </c>
    </row>
    <row r="122" spans="1:14" x14ac:dyDescent="0.25">
      <c r="A122">
        <v>121</v>
      </c>
      <c r="B122">
        <v>1</v>
      </c>
      <c r="C122">
        <v>27</v>
      </c>
      <c r="D122">
        <v>55</v>
      </c>
      <c r="E122">
        <v>0</v>
      </c>
      <c r="J122" s="23">
        <f t="shared" si="11"/>
        <v>-4.8829264180250807</v>
      </c>
      <c r="K122" s="28">
        <f t="shared" si="12"/>
        <v>7.5178680315229071E-3</v>
      </c>
      <c r="L122" s="2">
        <f t="shared" si="13"/>
        <v>9.9328530967261151E-3</v>
      </c>
      <c r="M122" s="2">
        <f t="shared" si="14"/>
        <v>6.0545797300878509E-4</v>
      </c>
      <c r="N122" s="2">
        <f t="shared" si="15"/>
        <v>5.4183400748315964E-4</v>
      </c>
    </row>
    <row r="123" spans="1:14" x14ac:dyDescent="0.25">
      <c r="A123">
        <v>122</v>
      </c>
      <c r="B123">
        <v>0</v>
      </c>
      <c r="C123">
        <v>23</v>
      </c>
      <c r="D123">
        <v>15</v>
      </c>
      <c r="E123">
        <v>0</v>
      </c>
      <c r="J123" s="23">
        <f t="shared" si="11"/>
        <v>-9.4435014739776975</v>
      </c>
      <c r="K123" s="28">
        <f t="shared" si="12"/>
        <v>7.9196324073218001E-5</v>
      </c>
      <c r="L123" s="2">
        <f t="shared" si="13"/>
        <v>1.0542102781457442E-4</v>
      </c>
      <c r="M123" s="2">
        <f t="shared" si="14"/>
        <v>6.4259484351130495E-6</v>
      </c>
      <c r="N123" s="2">
        <f t="shared" si="15"/>
        <v>5.750683858658051E-6</v>
      </c>
    </row>
    <row r="124" spans="1:14" x14ac:dyDescent="0.25">
      <c r="A124">
        <v>123</v>
      </c>
      <c r="B124">
        <v>1</v>
      </c>
      <c r="C124">
        <v>75</v>
      </c>
      <c r="D124">
        <v>33</v>
      </c>
      <c r="E124">
        <v>0</v>
      </c>
      <c r="J124" s="23">
        <f t="shared" si="11"/>
        <v>-2.5855358321544513</v>
      </c>
      <c r="K124" s="28">
        <f t="shared" si="12"/>
        <v>7.0075130884870981E-2</v>
      </c>
      <c r="L124" s="2">
        <f t="shared" si="13"/>
        <v>8.6749783128202418E-2</v>
      </c>
      <c r="M124" s="2">
        <f t="shared" si="14"/>
        <v>5.2878409999907198E-3</v>
      </c>
      <c r="N124" s="2">
        <f t="shared" si="15"/>
        <v>4.7321733426362155E-3</v>
      </c>
    </row>
    <row r="125" spans="1:14" x14ac:dyDescent="0.25">
      <c r="A125">
        <v>124</v>
      </c>
      <c r="B125">
        <v>1</v>
      </c>
      <c r="C125">
        <v>15</v>
      </c>
      <c r="D125">
        <v>49</v>
      </c>
      <c r="E125">
        <v>0</v>
      </c>
      <c r="J125" s="23">
        <f t="shared" si="11"/>
        <v>-6.2923898737568535</v>
      </c>
      <c r="K125" s="28">
        <f t="shared" si="12"/>
        <v>1.846915189863658E-3</v>
      </c>
      <c r="L125" s="2">
        <f t="shared" si="13"/>
        <v>2.4541478561875994E-3</v>
      </c>
      <c r="M125" s="2">
        <f t="shared" si="14"/>
        <v>1.4959280802823402E-4</v>
      </c>
      <c r="N125" s="2">
        <f t="shared" si="15"/>
        <v>1.3387299247510435E-4</v>
      </c>
    </row>
    <row r="126" spans="1:14" x14ac:dyDescent="0.25">
      <c r="A126">
        <v>125</v>
      </c>
      <c r="B126">
        <v>0</v>
      </c>
      <c r="C126">
        <v>58</v>
      </c>
      <c r="D126">
        <v>87</v>
      </c>
      <c r="E126">
        <v>0</v>
      </c>
      <c r="J126" s="23">
        <f t="shared" si="11"/>
        <v>-1.3748436465083609</v>
      </c>
      <c r="K126" s="28">
        <f t="shared" si="12"/>
        <v>0.20183840958141055</v>
      </c>
      <c r="L126" s="2">
        <f t="shared" si="13"/>
        <v>0.21446244746609411</v>
      </c>
      <c r="M126" s="2">
        <f t="shared" si="14"/>
        <v>1.3072578187240334E-2</v>
      </c>
      <c r="N126" s="2">
        <f t="shared" si="15"/>
        <v>1.1698858951563584E-2</v>
      </c>
    </row>
    <row r="127" spans="1:14" x14ac:dyDescent="0.25">
      <c r="A127">
        <v>126</v>
      </c>
      <c r="B127">
        <v>0</v>
      </c>
      <c r="C127">
        <v>10</v>
      </c>
      <c r="D127">
        <v>87</v>
      </c>
      <c r="E127">
        <v>0</v>
      </c>
      <c r="J127" s="23">
        <f t="shared" si="11"/>
        <v>-5.269847084884252</v>
      </c>
      <c r="K127" s="28">
        <f t="shared" si="12"/>
        <v>5.1180677954984011E-3</v>
      </c>
      <c r="L127" s="2">
        <f t="shared" si="13"/>
        <v>6.7785092977683727E-3</v>
      </c>
      <c r="M127" s="2">
        <f t="shared" si="14"/>
        <v>4.1318465696434808E-4</v>
      </c>
      <c r="N127" s="2">
        <f t="shared" si="15"/>
        <v>3.6976554689832934E-4</v>
      </c>
    </row>
    <row r="128" spans="1:14" x14ac:dyDescent="0.25">
      <c r="A128">
        <v>127</v>
      </c>
      <c r="B128">
        <v>1</v>
      </c>
      <c r="C128">
        <v>100</v>
      </c>
      <c r="D128">
        <v>100</v>
      </c>
      <c r="E128">
        <v>1</v>
      </c>
      <c r="J128" s="23">
        <f t="shared" si="11"/>
        <v>4.3085691155384112</v>
      </c>
      <c r="K128" s="28">
        <f t="shared" si="12"/>
        <v>0.98672578988717063</v>
      </c>
      <c r="L128" s="2">
        <f t="shared" si="13"/>
        <v>1.7436599201984732E-2</v>
      </c>
      <c r="M128" s="2">
        <f t="shared" si="14"/>
        <v>1.0628495061987702E-3</v>
      </c>
      <c r="N128" s="2">
        <f t="shared" si="15"/>
        <v>9.5116099377358593E-4</v>
      </c>
    </row>
    <row r="129" spans="1:14" x14ac:dyDescent="0.25">
      <c r="A129">
        <v>128</v>
      </c>
      <c r="B129">
        <v>1</v>
      </c>
      <c r="C129">
        <v>30</v>
      </c>
      <c r="D129">
        <v>45</v>
      </c>
      <c r="E129">
        <v>0</v>
      </c>
      <c r="J129" s="23">
        <f t="shared" si="11"/>
        <v>-5.3656763633562523</v>
      </c>
      <c r="K129" s="28">
        <f t="shared" si="12"/>
        <v>4.6525502428479771E-3</v>
      </c>
      <c r="L129" s="2">
        <f t="shared" si="13"/>
        <v>6.1648483487204368E-3</v>
      </c>
      <c r="M129" s="2">
        <f t="shared" si="14"/>
        <v>3.7577889744016136E-4</v>
      </c>
      <c r="N129" s="2">
        <f t="shared" si="15"/>
        <v>3.3629053543680318E-4</v>
      </c>
    </row>
    <row r="130" spans="1:14" x14ac:dyDescent="0.25">
      <c r="A130">
        <v>129</v>
      </c>
      <c r="B130">
        <v>0</v>
      </c>
      <c r="C130">
        <v>90</v>
      </c>
      <c r="D130">
        <v>40</v>
      </c>
      <c r="E130">
        <v>1</v>
      </c>
      <c r="J130" s="23">
        <f t="shared" si="11"/>
        <v>-2.1912566906705218</v>
      </c>
      <c r="K130" s="28">
        <f t="shared" si="12"/>
        <v>0.10053839343036639</v>
      </c>
      <c r="L130" s="2">
        <f t="shared" ref="L130:L161" si="16">$H$3*(K130*(1-K130))</f>
        <v>0.12038467072049876</v>
      </c>
      <c r="M130" s="2">
        <f t="shared" ref="M130:M161" si="17">$H$4*(K130*(1-K130))</f>
        <v>7.3380586631032717E-3</v>
      </c>
      <c r="N130" s="2">
        <f t="shared" ref="N130:N161" si="18">$H$5*(K130*(1-K130))</f>
        <v>6.5669458654863087E-3</v>
      </c>
    </row>
    <row r="131" spans="1:14" x14ac:dyDescent="0.25">
      <c r="A131">
        <v>130</v>
      </c>
      <c r="B131">
        <v>0</v>
      </c>
      <c r="C131">
        <v>12</v>
      </c>
      <c r="D131">
        <v>21</v>
      </c>
      <c r="E131">
        <v>0</v>
      </c>
      <c r="J131" s="23">
        <f t="shared" ref="J131:J194" si="19">$H$2+$H$3*B131+$H$4*C131+$H$5*D131</f>
        <v>-9.9003938324677083</v>
      </c>
      <c r="K131" s="28">
        <f t="shared" ref="K131:K194" si="20">EXP(J131)/(1+EXP(J131))</f>
        <v>5.015241013756563E-5</v>
      </c>
      <c r="L131" s="2">
        <f t="shared" si="16"/>
        <v>6.6761585928819467E-5</v>
      </c>
      <c r="M131" s="2">
        <f t="shared" si="17"/>
        <v>4.069458603453806E-6</v>
      </c>
      <c r="N131" s="2">
        <f t="shared" si="18"/>
        <v>3.6418234818822085E-6</v>
      </c>
    </row>
    <row r="132" spans="1:14" x14ac:dyDescent="0.25">
      <c r="A132">
        <v>131</v>
      </c>
      <c r="B132">
        <v>0</v>
      </c>
      <c r="C132">
        <v>73</v>
      </c>
      <c r="D132">
        <v>7</v>
      </c>
      <c r="E132">
        <v>0</v>
      </c>
      <c r="J132" s="23">
        <f t="shared" si="19"/>
        <v>-5.9671563538532091</v>
      </c>
      <c r="K132" s="28">
        <f t="shared" si="20"/>
        <v>2.554970519166486E-3</v>
      </c>
      <c r="L132" s="2">
        <f t="shared" si="16"/>
        <v>3.3925908129237873E-3</v>
      </c>
      <c r="M132" s="2">
        <f t="shared" si="17"/>
        <v>2.0679568466769012E-4</v>
      </c>
      <c r="N132" s="2">
        <f t="shared" si="18"/>
        <v>1.8506476014660148E-4</v>
      </c>
    </row>
    <row r="133" spans="1:14" x14ac:dyDescent="0.25">
      <c r="A133">
        <v>132</v>
      </c>
      <c r="B133">
        <v>0</v>
      </c>
      <c r="C133">
        <v>28</v>
      </c>
      <c r="D133">
        <v>80</v>
      </c>
      <c r="E133">
        <v>0</v>
      </c>
      <c r="J133" s="23">
        <f t="shared" si="19"/>
        <v>-4.3175521576540579</v>
      </c>
      <c r="K133" s="28">
        <f t="shared" si="20"/>
        <v>1.3157063164980968E-2</v>
      </c>
      <c r="L133" s="2">
        <f t="shared" si="16"/>
        <v>1.7284770384086486E-2</v>
      </c>
      <c r="M133" s="2">
        <f t="shared" si="17"/>
        <v>1.0535947666557789E-3</v>
      </c>
      <c r="N133" s="2">
        <f t="shared" si="18"/>
        <v>9.4287877958475891E-4</v>
      </c>
    </row>
    <row r="134" spans="1:14" x14ac:dyDescent="0.25">
      <c r="A134">
        <v>133</v>
      </c>
      <c r="B134">
        <v>0</v>
      </c>
      <c r="C134">
        <v>80</v>
      </c>
      <c r="D134">
        <v>79</v>
      </c>
      <c r="E134">
        <v>1</v>
      </c>
      <c r="J134" s="23">
        <f t="shared" si="19"/>
        <v>-0.17058386543647508</v>
      </c>
      <c r="K134" s="28">
        <f t="shared" si="20"/>
        <v>0.45745714600590276</v>
      </c>
      <c r="L134" s="2">
        <f t="shared" si="16"/>
        <v>0.3304007934975341</v>
      </c>
      <c r="M134" s="2">
        <f t="shared" si="17"/>
        <v>2.0139610720453116E-2</v>
      </c>
      <c r="N134" s="2">
        <f t="shared" si="18"/>
        <v>1.8023259205896328E-2</v>
      </c>
    </row>
    <row r="135" spans="1:14" x14ac:dyDescent="0.25">
      <c r="A135">
        <v>134</v>
      </c>
      <c r="B135">
        <v>0</v>
      </c>
      <c r="C135">
        <v>38</v>
      </c>
      <c r="D135">
        <v>49</v>
      </c>
      <c r="E135">
        <v>0</v>
      </c>
      <c r="J135" s="23">
        <f t="shared" si="19"/>
        <v>-5.7572748547043737</v>
      </c>
      <c r="K135" s="28">
        <f t="shared" si="20"/>
        <v>3.1497582224877512E-3</v>
      </c>
      <c r="L135" s="2">
        <f t="shared" si="16"/>
        <v>4.1798794315715086E-3</v>
      </c>
      <c r="M135" s="2">
        <f t="shared" si="17"/>
        <v>2.5478493474292247E-4</v>
      </c>
      <c r="N135" s="2">
        <f t="shared" si="18"/>
        <v>2.2801110629042765E-4</v>
      </c>
    </row>
    <row r="136" spans="1:14" x14ac:dyDescent="0.25">
      <c r="A136">
        <v>135</v>
      </c>
      <c r="B136">
        <v>0</v>
      </c>
      <c r="C136">
        <v>58</v>
      </c>
      <c r="D136">
        <v>8</v>
      </c>
      <c r="E136">
        <v>0</v>
      </c>
      <c r="J136" s="23">
        <f t="shared" si="19"/>
        <v>-7.111726162322709</v>
      </c>
      <c r="K136" s="28">
        <f t="shared" si="20"/>
        <v>8.1482163933995768E-4</v>
      </c>
      <c r="L136" s="2">
        <f t="shared" si="16"/>
        <v>1.0838399506453672E-3</v>
      </c>
      <c r="M136" s="2">
        <f t="shared" si="17"/>
        <v>6.6065563760323484E-5</v>
      </c>
      <c r="N136" s="2">
        <f t="shared" si="18"/>
        <v>5.9123127887806136E-5</v>
      </c>
    </row>
    <row r="137" spans="1:14" x14ac:dyDescent="0.25">
      <c r="A137">
        <v>136</v>
      </c>
      <c r="B137">
        <v>1</v>
      </c>
      <c r="C137">
        <v>91</v>
      </c>
      <c r="D137">
        <v>59</v>
      </c>
      <c r="E137">
        <v>0</v>
      </c>
      <c r="J137" s="23">
        <f t="shared" si="19"/>
        <v>0.60088656390130701</v>
      </c>
      <c r="K137" s="28">
        <f t="shared" si="20"/>
        <v>0.64585911187226064</v>
      </c>
      <c r="L137" s="2">
        <f t="shared" si="16"/>
        <v>0.30448820993685471</v>
      </c>
      <c r="M137" s="2">
        <f t="shared" si="17"/>
        <v>1.8560106809009908E-2</v>
      </c>
      <c r="N137" s="2">
        <f t="shared" si="18"/>
        <v>1.6609735935371683E-2</v>
      </c>
    </row>
    <row r="138" spans="1:14" x14ac:dyDescent="0.25">
      <c r="A138">
        <v>137</v>
      </c>
      <c r="B138">
        <v>1</v>
      </c>
      <c r="C138">
        <v>34</v>
      </c>
      <c r="D138">
        <v>53</v>
      </c>
      <c r="E138">
        <v>0</v>
      </c>
      <c r="J138" s="23">
        <f t="shared" si="19"/>
        <v>-4.4601426153078627</v>
      </c>
      <c r="K138" s="28">
        <f t="shared" si="20"/>
        <v>1.1428591749437283E-2</v>
      </c>
      <c r="L138" s="2">
        <f t="shared" si="16"/>
        <v>1.5040330601098219E-2</v>
      </c>
      <c r="M138" s="2">
        <f t="shared" si="17"/>
        <v>9.167847334945866E-4</v>
      </c>
      <c r="N138" s="2">
        <f t="shared" si="18"/>
        <v>8.2044529644263958E-4</v>
      </c>
    </row>
    <row r="139" spans="1:14" x14ac:dyDescent="0.25">
      <c r="A139">
        <v>138</v>
      </c>
      <c r="B139">
        <v>1</v>
      </c>
      <c r="C139">
        <v>7</v>
      </c>
      <c r="D139">
        <v>79</v>
      </c>
      <c r="E139">
        <v>0</v>
      </c>
      <c r="J139" s="23">
        <f t="shared" si="19"/>
        <v>-4.7629941327971759</v>
      </c>
      <c r="K139" s="28">
        <f t="shared" si="20"/>
        <v>8.4676871237595146E-3</v>
      </c>
      <c r="L139" s="2">
        <f t="shared" si="16"/>
        <v>1.1177078278173765E-2</v>
      </c>
      <c r="M139" s="2">
        <f t="shared" si="17"/>
        <v>6.8129983324671415E-4</v>
      </c>
      <c r="N139" s="2">
        <f t="shared" si="18"/>
        <v>6.0970609918835643E-4</v>
      </c>
    </row>
    <row r="140" spans="1:14" x14ac:dyDescent="0.25">
      <c r="A140">
        <v>139</v>
      </c>
      <c r="B140">
        <v>1</v>
      </c>
      <c r="C140">
        <v>41</v>
      </c>
      <c r="D140">
        <v>78</v>
      </c>
      <c r="E140">
        <v>0</v>
      </c>
      <c r="J140" s="23">
        <f t="shared" si="19"/>
        <v>-2.0766521299705518</v>
      </c>
      <c r="K140" s="28">
        <f t="shared" si="20"/>
        <v>0.11138690756110474</v>
      </c>
      <c r="L140" s="2">
        <f t="shared" si="16"/>
        <v>0.13176603336974183</v>
      </c>
      <c r="M140" s="2">
        <f t="shared" si="17"/>
        <v>8.0318106689554348E-3</v>
      </c>
      <c r="N140" s="2">
        <f t="shared" si="18"/>
        <v>7.1877956127649753E-3</v>
      </c>
    </row>
    <row r="141" spans="1:14" x14ac:dyDescent="0.25">
      <c r="A141">
        <v>140</v>
      </c>
      <c r="B141">
        <v>1</v>
      </c>
      <c r="C141">
        <v>94</v>
      </c>
      <c r="D141">
        <v>11</v>
      </c>
      <c r="E141">
        <v>0</v>
      </c>
      <c r="J141" s="23">
        <f t="shared" si="19"/>
        <v>-2.6413764903025885</v>
      </c>
      <c r="K141" s="28">
        <f t="shared" si="20"/>
        <v>6.6522508274429931E-2</v>
      </c>
      <c r="L141" s="2">
        <f t="shared" si="16"/>
        <v>8.2666411327925793E-2</v>
      </c>
      <c r="M141" s="2">
        <f t="shared" si="17"/>
        <v>5.0389386967792087E-3</v>
      </c>
      <c r="N141" s="2">
        <f t="shared" si="18"/>
        <v>4.5094266972321015E-3</v>
      </c>
    </row>
    <row r="142" spans="1:14" x14ac:dyDescent="0.25">
      <c r="A142">
        <v>141</v>
      </c>
      <c r="B142">
        <v>0</v>
      </c>
      <c r="C142">
        <v>49</v>
      </c>
      <c r="D142">
        <v>39</v>
      </c>
      <c r="E142">
        <v>0</v>
      </c>
      <c r="J142" s="23">
        <f t="shared" si="19"/>
        <v>-5.5908575603062296</v>
      </c>
      <c r="K142" s="28">
        <f t="shared" si="20"/>
        <v>3.7179514772141399E-3</v>
      </c>
      <c r="L142" s="2">
        <f t="shared" si="16"/>
        <v>4.9310867221747266E-3</v>
      </c>
      <c r="M142" s="2">
        <f t="shared" si="17"/>
        <v>3.0057484415253174E-4</v>
      </c>
      <c r="N142" s="2">
        <f t="shared" si="18"/>
        <v>2.6898922735538796E-4</v>
      </c>
    </row>
    <row r="143" spans="1:14" x14ac:dyDescent="0.25">
      <c r="A143">
        <v>142</v>
      </c>
      <c r="B143">
        <v>1</v>
      </c>
      <c r="C143">
        <v>41</v>
      </c>
      <c r="D143">
        <v>9</v>
      </c>
      <c r="E143">
        <v>0</v>
      </c>
      <c r="J143" s="23">
        <f t="shared" si="19"/>
        <v>-7.0873469855552358</v>
      </c>
      <c r="K143" s="28">
        <f t="shared" si="20"/>
        <v>8.3491365308228222E-4</v>
      </c>
      <c r="L143" s="2">
        <f t="shared" si="16"/>
        <v>1.1105431330176881E-3</v>
      </c>
      <c r="M143" s="2">
        <f t="shared" si="17"/>
        <v>6.7693258694959962E-5</v>
      </c>
      <c r="N143" s="2">
        <f t="shared" si="18"/>
        <v>6.0579778074459677E-5</v>
      </c>
    </row>
    <row r="144" spans="1:14" x14ac:dyDescent="0.25">
      <c r="A144">
        <v>143</v>
      </c>
      <c r="B144">
        <v>1</v>
      </c>
      <c r="C144">
        <v>34</v>
      </c>
      <c r="D144">
        <v>53</v>
      </c>
      <c r="E144">
        <v>0</v>
      </c>
      <c r="J144" s="23">
        <f t="shared" si="19"/>
        <v>-4.4601426153078627</v>
      </c>
      <c r="K144" s="28">
        <f t="shared" si="20"/>
        <v>1.1428591749437283E-2</v>
      </c>
      <c r="L144" s="2">
        <f t="shared" si="16"/>
        <v>1.5040330601098219E-2</v>
      </c>
      <c r="M144" s="2">
        <f t="shared" si="17"/>
        <v>9.167847334945866E-4</v>
      </c>
      <c r="N144" s="2">
        <f t="shared" si="18"/>
        <v>8.2044529644263958E-4</v>
      </c>
    </row>
    <row r="145" spans="1:14" x14ac:dyDescent="0.25">
      <c r="A145">
        <v>144</v>
      </c>
      <c r="B145">
        <v>1</v>
      </c>
      <c r="C145">
        <v>8</v>
      </c>
      <c r="D145">
        <v>94</v>
      </c>
      <c r="E145">
        <v>0</v>
      </c>
      <c r="J145" s="23">
        <f t="shared" si="19"/>
        <v>-3.5925667374865133</v>
      </c>
      <c r="K145" s="28">
        <f t="shared" si="20"/>
        <v>2.6790116418098284E-2</v>
      </c>
      <c r="L145" s="2">
        <f t="shared" si="16"/>
        <v>3.4708650602452686E-2</v>
      </c>
      <c r="M145" s="2">
        <f t="shared" si="17"/>
        <v>2.1156689860396313E-3</v>
      </c>
      <c r="N145" s="2">
        <f t="shared" si="18"/>
        <v>1.893345956808555E-3</v>
      </c>
    </row>
    <row r="146" spans="1:14" x14ac:dyDescent="0.25">
      <c r="A146">
        <v>145</v>
      </c>
      <c r="B146">
        <v>0</v>
      </c>
      <c r="C146">
        <v>62</v>
      </c>
      <c r="D146">
        <v>91</v>
      </c>
      <c r="E146">
        <v>0</v>
      </c>
      <c r="J146" s="23">
        <f t="shared" si="19"/>
        <v>-0.75978496255183714</v>
      </c>
      <c r="K146" s="28">
        <f t="shared" si="20"/>
        <v>0.31869295498895445</v>
      </c>
      <c r="L146" s="2">
        <f t="shared" si="16"/>
        <v>0.28904932579111065</v>
      </c>
      <c r="M146" s="2">
        <f t="shared" si="17"/>
        <v>1.7619028207587654E-2</v>
      </c>
      <c r="N146" s="2">
        <f t="shared" si="18"/>
        <v>1.5767549668616768E-2</v>
      </c>
    </row>
    <row r="147" spans="1:14" x14ac:dyDescent="0.25">
      <c r="A147">
        <v>146</v>
      </c>
      <c r="B147">
        <v>0</v>
      </c>
      <c r="C147">
        <v>89</v>
      </c>
      <c r="D147">
        <v>93</v>
      </c>
      <c r="E147">
        <v>1</v>
      </c>
      <c r="J147" s="23">
        <f t="shared" si="19"/>
        <v>1.5763920035805343</v>
      </c>
      <c r="K147" s="28">
        <f t="shared" si="20"/>
        <v>0.82869293060989602</v>
      </c>
      <c r="L147" s="2">
        <f t="shared" si="16"/>
        <v>0.18898421776834451</v>
      </c>
      <c r="M147" s="2">
        <f t="shared" si="17"/>
        <v>1.1519550355414637E-2</v>
      </c>
      <c r="N147" s="2">
        <f t="shared" si="18"/>
        <v>1.0309029547436156E-2</v>
      </c>
    </row>
    <row r="148" spans="1:14" x14ac:dyDescent="0.25">
      <c r="A148">
        <v>147</v>
      </c>
      <c r="B148">
        <v>1</v>
      </c>
      <c r="C148">
        <v>33</v>
      </c>
      <c r="D148">
        <v>41</v>
      </c>
      <c r="E148">
        <v>0</v>
      </c>
      <c r="J148" s="23">
        <f t="shared" si="19"/>
        <v>-5.4127137125496239</v>
      </c>
      <c r="K148" s="28">
        <f t="shared" si="20"/>
        <v>4.4397228739573372E-3</v>
      </c>
      <c r="L148" s="2">
        <f t="shared" si="16"/>
        <v>5.8840999364392806E-3</v>
      </c>
      <c r="M148" s="2">
        <f t="shared" si="17"/>
        <v>3.5866585217815002E-4</v>
      </c>
      <c r="N148" s="2">
        <f t="shared" si="18"/>
        <v>3.2097579798528769E-4</v>
      </c>
    </row>
    <row r="149" spans="1:14" x14ac:dyDescent="0.25">
      <c r="A149">
        <v>148</v>
      </c>
      <c r="B149">
        <v>0</v>
      </c>
      <c r="C149">
        <v>84</v>
      </c>
      <c r="D149">
        <v>92</v>
      </c>
      <c r="E149">
        <v>1</v>
      </c>
      <c r="J149" s="23">
        <f t="shared" si="19"/>
        <v>1.0980437127267466</v>
      </c>
      <c r="K149" s="28">
        <f t="shared" si="20"/>
        <v>0.74989337685802848</v>
      </c>
      <c r="L149" s="2">
        <f t="shared" si="16"/>
        <v>0.24967860449819151</v>
      </c>
      <c r="M149" s="2">
        <f t="shared" si="17"/>
        <v>1.521918227432187E-2</v>
      </c>
      <c r="N149" s="2">
        <f t="shared" si="18"/>
        <v>1.3619889224239904E-2</v>
      </c>
    </row>
    <row r="150" spans="1:14" x14ac:dyDescent="0.25">
      <c r="A150">
        <v>149</v>
      </c>
      <c r="B150">
        <v>1</v>
      </c>
      <c r="C150">
        <v>59</v>
      </c>
      <c r="D150">
        <v>63</v>
      </c>
      <c r="E150">
        <v>0</v>
      </c>
      <c r="J150" s="23">
        <f t="shared" si="19"/>
        <v>-1.7053073309240885</v>
      </c>
      <c r="K150" s="28">
        <f t="shared" si="20"/>
        <v>0.15377336763592056</v>
      </c>
      <c r="L150" s="2">
        <f t="shared" si="16"/>
        <v>0.17323052942633438</v>
      </c>
      <c r="M150" s="2">
        <f t="shared" si="17"/>
        <v>1.0559282835288987E-2</v>
      </c>
      <c r="N150" s="2">
        <f t="shared" si="18"/>
        <v>9.4496708109412502E-3</v>
      </c>
    </row>
    <row r="151" spans="1:14" x14ac:dyDescent="0.25">
      <c r="A151">
        <v>150</v>
      </c>
      <c r="B151">
        <v>0</v>
      </c>
      <c r="C151">
        <v>77</v>
      </c>
      <c r="D151">
        <v>78</v>
      </c>
      <c r="E151">
        <v>1</v>
      </c>
      <c r="J151" s="23">
        <f t="shared" si="19"/>
        <v>-0.48664034635793474</v>
      </c>
      <c r="K151" s="28">
        <f t="shared" si="20"/>
        <v>0.38068533494476675</v>
      </c>
      <c r="L151" s="2">
        <f t="shared" si="16"/>
        <v>0.3138586690802429</v>
      </c>
      <c r="M151" s="2">
        <f t="shared" si="17"/>
        <v>1.9131284006927731E-2</v>
      </c>
      <c r="N151" s="2">
        <f t="shared" si="18"/>
        <v>1.7120891529859704E-2</v>
      </c>
    </row>
    <row r="152" spans="1:14" x14ac:dyDescent="0.25">
      <c r="A152">
        <v>151</v>
      </c>
      <c r="B152">
        <v>0</v>
      </c>
      <c r="C152">
        <v>42</v>
      </c>
      <c r="D152">
        <v>32</v>
      </c>
      <c r="E152">
        <v>0</v>
      </c>
      <c r="J152" s="23">
        <f t="shared" si="19"/>
        <v>-6.6672102572301446</v>
      </c>
      <c r="K152" s="28">
        <f t="shared" si="20"/>
        <v>1.2703264158332665E-3</v>
      </c>
      <c r="L152" s="2">
        <f t="shared" si="16"/>
        <v>1.6889620857913725E-3</v>
      </c>
      <c r="M152" s="2">
        <f t="shared" si="17"/>
        <v>1.029508390986859E-4</v>
      </c>
      <c r="N152" s="2">
        <f t="shared" si="18"/>
        <v>9.2132349740789611E-5</v>
      </c>
    </row>
    <row r="153" spans="1:14" x14ac:dyDescent="0.25">
      <c r="A153">
        <v>152</v>
      </c>
      <c r="B153">
        <v>0</v>
      </c>
      <c r="C153">
        <v>3</v>
      </c>
      <c r="D153">
        <v>61</v>
      </c>
      <c r="E153">
        <v>0</v>
      </c>
      <c r="J153" s="23">
        <f t="shared" si="19"/>
        <v>-7.7259563362445318</v>
      </c>
      <c r="K153" s="28">
        <f t="shared" si="20"/>
        <v>4.4103008556327817E-4</v>
      </c>
      <c r="L153" s="2">
        <f t="shared" si="16"/>
        <v>5.8685830543145779E-4</v>
      </c>
      <c r="M153" s="2">
        <f t="shared" si="17"/>
        <v>3.5772001920275492E-5</v>
      </c>
      <c r="N153" s="2">
        <f t="shared" si="18"/>
        <v>3.2012935695335068E-5</v>
      </c>
    </row>
    <row r="154" spans="1:14" x14ac:dyDescent="0.25">
      <c r="A154">
        <v>153</v>
      </c>
      <c r="B154">
        <v>0</v>
      </c>
      <c r="C154">
        <v>65</v>
      </c>
      <c r="D154">
        <v>32</v>
      </c>
      <c r="E154">
        <v>0</v>
      </c>
      <c r="J154" s="23">
        <f t="shared" si="19"/>
        <v>-4.8008544430083635</v>
      </c>
      <c r="K154" s="28">
        <f t="shared" si="20"/>
        <v>8.1556565370350317E-3</v>
      </c>
      <c r="L154" s="2">
        <f t="shared" si="16"/>
        <v>1.076859556670855E-2</v>
      </c>
      <c r="M154" s="2">
        <f t="shared" si="17"/>
        <v>6.5640073204341755E-4</v>
      </c>
      <c r="N154" s="2">
        <f t="shared" si="18"/>
        <v>5.8742349595387031E-4</v>
      </c>
    </row>
    <row r="155" spans="1:14" x14ac:dyDescent="0.25">
      <c r="A155">
        <v>154</v>
      </c>
      <c r="B155">
        <v>0</v>
      </c>
      <c r="C155">
        <v>27</v>
      </c>
      <c r="D155">
        <v>18</v>
      </c>
      <c r="E155">
        <v>0</v>
      </c>
      <c r="J155" s="23">
        <f t="shared" si="19"/>
        <v>-8.9010615560441408</v>
      </c>
      <c r="K155" s="28">
        <f t="shared" si="20"/>
        <v>1.3622565885551649E-4</v>
      </c>
      <c r="L155" s="2">
        <f t="shared" si="16"/>
        <v>1.8132445000923654E-4</v>
      </c>
      <c r="M155" s="2">
        <f t="shared" si="17"/>
        <v>1.1052648507981079E-5</v>
      </c>
      <c r="N155" s="2">
        <f t="shared" si="18"/>
        <v>9.8911916290765534E-6</v>
      </c>
    </row>
    <row r="156" spans="1:14" x14ac:dyDescent="0.25">
      <c r="A156">
        <v>155</v>
      </c>
      <c r="B156">
        <v>0</v>
      </c>
      <c r="C156">
        <v>70</v>
      </c>
      <c r="D156">
        <v>83</v>
      </c>
      <c r="E156">
        <v>0</v>
      </c>
      <c r="J156" s="23">
        <f t="shared" si="19"/>
        <v>-0.69156785100625306</v>
      </c>
      <c r="K156" s="28">
        <f t="shared" si="20"/>
        <v>0.33368438778851967</v>
      </c>
      <c r="L156" s="2">
        <f t="shared" si="16"/>
        <v>0.29598690309166603</v>
      </c>
      <c r="M156" s="2">
        <f t="shared" si="17"/>
        <v>1.8041908869274929E-2</v>
      </c>
      <c r="N156" s="2">
        <f t="shared" si="18"/>
        <v>1.6145992324959196E-2</v>
      </c>
    </row>
    <row r="157" spans="1:14" x14ac:dyDescent="0.25">
      <c r="A157">
        <v>156</v>
      </c>
      <c r="B157">
        <v>0</v>
      </c>
      <c r="C157">
        <v>7</v>
      </c>
      <c r="D157">
        <v>56</v>
      </c>
      <c r="E157">
        <v>0</v>
      </c>
      <c r="J157" s="23">
        <f t="shared" si="19"/>
        <v>-7.764466546494706</v>
      </c>
      <c r="K157" s="28">
        <f t="shared" si="20"/>
        <v>4.243758687877111E-4</v>
      </c>
      <c r="L157" s="2">
        <f t="shared" si="16"/>
        <v>5.647067193670091E-4</v>
      </c>
      <c r="M157" s="2">
        <f t="shared" si="17"/>
        <v>3.4421749956725229E-5</v>
      </c>
      <c r="N157" s="2">
        <f t="shared" si="18"/>
        <v>3.0804573653479806E-5</v>
      </c>
    </row>
    <row r="158" spans="1:14" x14ac:dyDescent="0.25">
      <c r="A158">
        <v>157</v>
      </c>
      <c r="B158">
        <v>0</v>
      </c>
      <c r="C158">
        <v>34</v>
      </c>
      <c r="D158">
        <v>3</v>
      </c>
      <c r="E158">
        <v>0</v>
      </c>
      <c r="J158" s="23">
        <f t="shared" si="19"/>
        <v>-9.4223217116254876</v>
      </c>
      <c r="K158" s="28">
        <f t="shared" si="20"/>
        <v>8.0891435373563558E-5</v>
      </c>
      <c r="L158" s="2">
        <f t="shared" si="16"/>
        <v>1.0767726787569837E-4</v>
      </c>
      <c r="M158" s="2">
        <f t="shared" si="17"/>
        <v>6.5634777553120544E-6</v>
      </c>
      <c r="N158" s="2">
        <f t="shared" si="18"/>
        <v>5.8737610432552718E-6</v>
      </c>
    </row>
    <row r="159" spans="1:14" x14ac:dyDescent="0.25">
      <c r="A159">
        <v>158</v>
      </c>
      <c r="B159">
        <v>0</v>
      </c>
      <c r="C159">
        <v>80</v>
      </c>
      <c r="D159">
        <v>17</v>
      </c>
      <c r="E159">
        <v>0</v>
      </c>
      <c r="J159" s="23">
        <f t="shared" si="19"/>
        <v>-4.6729473588603936</v>
      </c>
      <c r="K159" s="28">
        <f t="shared" si="20"/>
        <v>9.258172035921261E-3</v>
      </c>
      <c r="L159" s="2">
        <f t="shared" si="16"/>
        <v>1.2210750662943635E-2</v>
      </c>
      <c r="M159" s="2">
        <f t="shared" si="17"/>
        <v>7.4430742842037094E-4</v>
      </c>
      <c r="N159" s="2">
        <f t="shared" si="18"/>
        <v>6.6609260216091474E-4</v>
      </c>
    </row>
    <row r="160" spans="1:14" x14ac:dyDescent="0.25">
      <c r="A160">
        <v>159</v>
      </c>
      <c r="B160">
        <v>0</v>
      </c>
      <c r="C160">
        <v>99</v>
      </c>
      <c r="D160">
        <v>85</v>
      </c>
      <c r="E160">
        <v>1</v>
      </c>
      <c r="J160" s="23">
        <f t="shared" si="19"/>
        <v>1.8069009250584473</v>
      </c>
      <c r="K160" s="28">
        <f t="shared" si="20"/>
        <v>0.85898690573487746</v>
      </c>
      <c r="L160" s="2">
        <f t="shared" si="16"/>
        <v>0.16125106954495469</v>
      </c>
      <c r="M160" s="2">
        <f t="shared" si="17"/>
        <v>9.8290737577067522E-3</v>
      </c>
      <c r="N160" s="2">
        <f t="shared" si="18"/>
        <v>8.7961950480558507E-3</v>
      </c>
    </row>
    <row r="161" spans="1:14" x14ac:dyDescent="0.25">
      <c r="A161">
        <v>160</v>
      </c>
      <c r="B161">
        <v>1</v>
      </c>
      <c r="C161">
        <v>88</v>
      </c>
      <c r="D161">
        <v>25</v>
      </c>
      <c r="E161">
        <v>0</v>
      </c>
      <c r="J161" s="23">
        <f t="shared" si="19"/>
        <v>-2.1115891957780453</v>
      </c>
      <c r="K161" s="28">
        <f t="shared" si="20"/>
        <v>0.10797550512934014</v>
      </c>
      <c r="L161" s="2">
        <f t="shared" si="16"/>
        <v>0.12822084732494887</v>
      </c>
      <c r="M161" s="2">
        <f t="shared" si="17"/>
        <v>7.8157135279107465E-3</v>
      </c>
      <c r="N161" s="2">
        <f t="shared" si="18"/>
        <v>6.9944068307888603E-3</v>
      </c>
    </row>
    <row r="162" spans="1:14" x14ac:dyDescent="0.25">
      <c r="A162">
        <v>161</v>
      </c>
      <c r="B162">
        <v>0</v>
      </c>
      <c r="C162">
        <v>96</v>
      </c>
      <c r="D162">
        <v>98</v>
      </c>
      <c r="E162">
        <v>1</v>
      </c>
      <c r="J162" s="23">
        <f t="shared" si="19"/>
        <v>2.5075071684585177</v>
      </c>
      <c r="K162" s="28">
        <f t="shared" si="20"/>
        <v>0.92466642751961214</v>
      </c>
      <c r="L162" s="2">
        <f t="shared" ref="L162:L193" si="21">$H$3*(K162*(1-K162))</f>
        <v>9.2732137536841189E-2</v>
      </c>
      <c r="M162" s="2">
        <f t="shared" ref="M162:M193" si="22">$H$4*(K162*(1-K162))</f>
        <v>5.652495962548099E-3</v>
      </c>
      <c r="N162" s="2">
        <f t="shared" ref="N162:N193" si="23">$H$5*(K162*(1-K162))</f>
        <v>5.0585088911288918E-3</v>
      </c>
    </row>
    <row r="163" spans="1:14" x14ac:dyDescent="0.25">
      <c r="A163">
        <v>162</v>
      </c>
      <c r="B163">
        <v>0</v>
      </c>
      <c r="C163">
        <v>77</v>
      </c>
      <c r="D163">
        <v>18</v>
      </c>
      <c r="E163">
        <v>0</v>
      </c>
      <c r="J163" s="23">
        <f t="shared" si="19"/>
        <v>-4.8437663077359208</v>
      </c>
      <c r="K163" s="28">
        <f t="shared" si="20"/>
        <v>7.815762327062192E-3</v>
      </c>
      <c r="L163" s="2">
        <f t="shared" si="21"/>
        <v>1.0323341292542539E-2</v>
      </c>
      <c r="M163" s="2">
        <f t="shared" si="22"/>
        <v>6.2926021685761387E-4</v>
      </c>
      <c r="N163" s="2">
        <f t="shared" si="23"/>
        <v>5.6313501555744789E-4</v>
      </c>
    </row>
    <row r="164" spans="1:14" x14ac:dyDescent="0.25">
      <c r="A164">
        <v>163</v>
      </c>
      <c r="B164">
        <v>1</v>
      </c>
      <c r="C164">
        <v>4</v>
      </c>
      <c r="D164">
        <v>53</v>
      </c>
      <c r="E164">
        <v>0</v>
      </c>
      <c r="J164" s="23">
        <f t="shared" si="19"/>
        <v>-6.8945197642927951</v>
      </c>
      <c r="K164" s="28">
        <f t="shared" si="20"/>
        <v>1.0122977067793016E-3</v>
      </c>
      <c r="L164" s="2">
        <f t="shared" si="21"/>
        <v>1.3462478195795391E-3</v>
      </c>
      <c r="M164" s="2">
        <f t="shared" si="22"/>
        <v>8.2060659517735302E-5</v>
      </c>
      <c r="N164" s="2">
        <f t="shared" si="23"/>
        <v>7.3437394477189339E-5</v>
      </c>
    </row>
    <row r="165" spans="1:14" x14ac:dyDescent="0.25">
      <c r="A165">
        <v>164</v>
      </c>
      <c r="B165">
        <v>0</v>
      </c>
      <c r="C165">
        <v>95</v>
      </c>
      <c r="D165">
        <v>11</v>
      </c>
      <c r="E165">
        <v>0</v>
      </c>
      <c r="J165" s="23">
        <f t="shared" si="19"/>
        <v>-3.8914713805057262</v>
      </c>
      <c r="K165" s="28">
        <f t="shared" si="20"/>
        <v>2.0006839930541302E-2</v>
      </c>
      <c r="L165" s="2">
        <f t="shared" si="21"/>
        <v>2.6101060893826494E-2</v>
      </c>
      <c r="M165" s="2">
        <f t="shared" si="22"/>
        <v>1.5909925645999723E-3</v>
      </c>
      <c r="N165" s="2">
        <f t="shared" si="23"/>
        <v>1.4238046496756671E-3</v>
      </c>
    </row>
    <row r="166" spans="1:14" x14ac:dyDescent="0.25">
      <c r="A166">
        <v>165</v>
      </c>
      <c r="B166">
        <v>0</v>
      </c>
      <c r="C166">
        <v>80</v>
      </c>
      <c r="D166">
        <v>94</v>
      </c>
      <c r="E166">
        <v>0</v>
      </c>
      <c r="J166" s="23">
        <f t="shared" si="19"/>
        <v>0.91869762490802209</v>
      </c>
      <c r="K166" s="28">
        <f t="shared" si="20"/>
        <v>0.71477666349534041</v>
      </c>
      <c r="L166" s="2">
        <f t="shared" si="21"/>
        <v>0.27140137194080927</v>
      </c>
      <c r="M166" s="2">
        <f t="shared" si="22"/>
        <v>1.6543295559384302E-2</v>
      </c>
      <c r="N166" s="2">
        <f t="shared" si="23"/>
        <v>1.4804859345356235E-2</v>
      </c>
    </row>
    <row r="167" spans="1:14" x14ac:dyDescent="0.25">
      <c r="A167">
        <v>166</v>
      </c>
      <c r="B167">
        <v>1</v>
      </c>
      <c r="C167">
        <v>27</v>
      </c>
      <c r="D167">
        <v>1</v>
      </c>
      <c r="E167">
        <v>0</v>
      </c>
      <c r="J167" s="23">
        <f t="shared" si="19"/>
        <v>-8.8043397832652683</v>
      </c>
      <c r="K167" s="28">
        <f t="shared" si="20"/>
        <v>1.5005782287009614E-4</v>
      </c>
      <c r="L167" s="2">
        <f t="shared" si="21"/>
        <v>1.9973311942376976E-4</v>
      </c>
      <c r="M167" s="2">
        <f t="shared" si="22"/>
        <v>1.2174750643286569E-5</v>
      </c>
      <c r="N167" s="2">
        <f t="shared" si="23"/>
        <v>1.0895378746733293E-5</v>
      </c>
    </row>
    <row r="168" spans="1:14" x14ac:dyDescent="0.25">
      <c r="A168">
        <v>167</v>
      </c>
      <c r="B168">
        <v>1</v>
      </c>
      <c r="C168">
        <v>50</v>
      </c>
      <c r="D168">
        <v>51</v>
      </c>
      <c r="E168">
        <v>0</v>
      </c>
      <c r="J168" s="23">
        <f t="shared" si="19"/>
        <v>-3.3070456678951654</v>
      </c>
      <c r="K168" s="28">
        <f t="shared" si="20"/>
        <v>3.5330270769792407E-2</v>
      </c>
      <c r="L168" s="2">
        <f t="shared" si="21"/>
        <v>4.5371405674365178E-2</v>
      </c>
      <c r="M168" s="2">
        <f t="shared" si="22"/>
        <v>2.7656182009995443E-3</v>
      </c>
      <c r="N168" s="2">
        <f t="shared" si="23"/>
        <v>2.4749958871120633E-3</v>
      </c>
    </row>
    <row r="169" spans="1:14" x14ac:dyDescent="0.25">
      <c r="A169">
        <v>168</v>
      </c>
      <c r="B169">
        <v>1</v>
      </c>
      <c r="C169">
        <v>61</v>
      </c>
      <c r="D169">
        <v>4</v>
      </c>
      <c r="E169">
        <v>0</v>
      </c>
      <c r="J169" s="23">
        <f t="shared" si="19"/>
        <v>-5.8275227163467793</v>
      </c>
      <c r="K169" s="28">
        <f t="shared" si="20"/>
        <v>2.9367147578835493E-3</v>
      </c>
      <c r="L169" s="2">
        <f t="shared" si="21"/>
        <v>3.8979934780415254E-3</v>
      </c>
      <c r="M169" s="2">
        <f t="shared" si="22"/>
        <v>2.3760255054958677E-4</v>
      </c>
      <c r="N169" s="2">
        <f t="shared" si="23"/>
        <v>2.1263431632212497E-4</v>
      </c>
    </row>
    <row r="170" spans="1:14" x14ac:dyDescent="0.25">
      <c r="A170">
        <v>169</v>
      </c>
      <c r="B170">
        <v>0</v>
      </c>
      <c r="C170">
        <v>10</v>
      </c>
      <c r="D170">
        <v>81</v>
      </c>
      <c r="E170">
        <v>0</v>
      </c>
      <c r="J170" s="23">
        <f t="shared" si="19"/>
        <v>-5.7055596810220504</v>
      </c>
      <c r="K170" s="28">
        <f t="shared" si="20"/>
        <v>3.316379603278981E-3</v>
      </c>
      <c r="L170" s="2">
        <f t="shared" si="21"/>
        <v>4.4002583364382937E-3</v>
      </c>
      <c r="M170" s="2">
        <f t="shared" si="22"/>
        <v>2.6821815113454696E-4</v>
      </c>
      <c r="N170" s="2">
        <f t="shared" si="23"/>
        <v>2.4003270612945856E-4</v>
      </c>
    </row>
    <row r="171" spans="1:14" x14ac:dyDescent="0.25">
      <c r="A171">
        <v>170</v>
      </c>
      <c r="B171">
        <v>1</v>
      </c>
      <c r="C171">
        <v>70</v>
      </c>
      <c r="D171">
        <v>48</v>
      </c>
      <c r="E171">
        <v>0</v>
      </c>
      <c r="J171" s="23">
        <f t="shared" si="19"/>
        <v>-1.901983866640776</v>
      </c>
      <c r="K171" s="28">
        <f t="shared" si="20"/>
        <v>0.12988410454188504</v>
      </c>
      <c r="L171" s="2">
        <f t="shared" si="21"/>
        <v>0.15044914532900003</v>
      </c>
      <c r="M171" s="2">
        <f t="shared" si="22"/>
        <v>9.1706414747867483E-3</v>
      </c>
      <c r="N171" s="2">
        <f t="shared" si="23"/>
        <v>8.2069534847844482E-3</v>
      </c>
    </row>
    <row r="172" spans="1:14" x14ac:dyDescent="0.25">
      <c r="A172">
        <v>171</v>
      </c>
      <c r="B172">
        <v>1</v>
      </c>
      <c r="C172">
        <v>19</v>
      </c>
      <c r="D172">
        <v>86</v>
      </c>
      <c r="E172">
        <v>0</v>
      </c>
      <c r="J172" s="23">
        <f t="shared" si="19"/>
        <v>-3.2809119110424367</v>
      </c>
      <c r="K172" s="28">
        <f t="shared" si="20"/>
        <v>3.6231859780283461E-2</v>
      </c>
      <c r="L172" s="2">
        <f t="shared" si="21"/>
        <v>4.6485746581434589E-2</v>
      </c>
      <c r="M172" s="2">
        <f t="shared" si="22"/>
        <v>2.833542953360716E-3</v>
      </c>
      <c r="N172" s="2">
        <f t="shared" si="23"/>
        <v>2.5357828325647093E-3</v>
      </c>
    </row>
    <row r="173" spans="1:14" x14ac:dyDescent="0.25">
      <c r="A173">
        <v>172</v>
      </c>
      <c r="B173">
        <v>0</v>
      </c>
      <c r="C173">
        <v>12</v>
      </c>
      <c r="D173">
        <v>68</v>
      </c>
      <c r="E173">
        <v>0</v>
      </c>
      <c r="J173" s="23">
        <f t="shared" si="19"/>
        <v>-6.4873118293882852</v>
      </c>
      <c r="K173" s="28">
        <f t="shared" si="20"/>
        <v>1.5203217209951354E-3</v>
      </c>
      <c r="L173" s="2">
        <f t="shared" si="21"/>
        <v>2.0208372959039135E-3</v>
      </c>
      <c r="M173" s="2">
        <f t="shared" si="22"/>
        <v>1.2318032301935646E-4</v>
      </c>
      <c r="N173" s="2">
        <f t="shared" si="23"/>
        <v>1.102360379085793E-4</v>
      </c>
    </row>
    <row r="174" spans="1:14" x14ac:dyDescent="0.25">
      <c r="A174">
        <v>173</v>
      </c>
      <c r="B174">
        <v>1</v>
      </c>
      <c r="C174">
        <v>43</v>
      </c>
      <c r="D174">
        <v>93</v>
      </c>
      <c r="E174">
        <v>1</v>
      </c>
      <c r="J174" s="23">
        <f t="shared" si="19"/>
        <v>-0.82507882969372659</v>
      </c>
      <c r="K174" s="28">
        <f t="shared" si="20"/>
        <v>0.30468663011283936</v>
      </c>
      <c r="L174" s="2">
        <f t="shared" si="21"/>
        <v>0.28202694022392472</v>
      </c>
      <c r="M174" s="2">
        <f t="shared" si="22"/>
        <v>1.7190978050216865E-2</v>
      </c>
      <c r="N174" s="2">
        <f t="shared" si="23"/>
        <v>1.5384480748045057E-2</v>
      </c>
    </row>
    <row r="175" spans="1:14" x14ac:dyDescent="0.25">
      <c r="A175">
        <v>174</v>
      </c>
      <c r="B175">
        <v>0</v>
      </c>
      <c r="C175">
        <v>52</v>
      </c>
      <c r="D175">
        <v>72</v>
      </c>
      <c r="E175">
        <v>0</v>
      </c>
      <c r="J175" s="23">
        <f t="shared" si="19"/>
        <v>-2.9510005666498422</v>
      </c>
      <c r="K175" s="28">
        <f t="shared" si="20"/>
        <v>4.9689243285308334E-2</v>
      </c>
      <c r="L175" s="2">
        <f t="shared" si="21"/>
        <v>6.2861486398596789E-2</v>
      </c>
      <c r="M175" s="2">
        <f t="shared" si="22"/>
        <v>3.8317276783000412E-3</v>
      </c>
      <c r="N175" s="2">
        <f t="shared" si="23"/>
        <v>3.4290742810770282E-3</v>
      </c>
    </row>
    <row r="176" spans="1:14" x14ac:dyDescent="0.25">
      <c r="A176">
        <v>175</v>
      </c>
      <c r="B176">
        <v>0</v>
      </c>
      <c r="C176">
        <v>25</v>
      </c>
      <c r="D176">
        <v>85</v>
      </c>
      <c r="E176">
        <v>0</v>
      </c>
      <c r="J176" s="23">
        <f t="shared" si="19"/>
        <v>-4.1978960424377183</v>
      </c>
      <c r="K176" s="28">
        <f t="shared" si="20"/>
        <v>1.4804687679157625E-2</v>
      </c>
      <c r="L176" s="2">
        <f t="shared" si="21"/>
        <v>1.941682446848797E-2</v>
      </c>
      <c r="M176" s="2">
        <f t="shared" si="22"/>
        <v>1.1835543192351176E-3</v>
      </c>
      <c r="N176" s="2">
        <f t="shared" si="23"/>
        <v>1.059181658271534E-3</v>
      </c>
    </row>
    <row r="177" spans="1:14" x14ac:dyDescent="0.25">
      <c r="A177">
        <v>176</v>
      </c>
      <c r="B177">
        <v>1</v>
      </c>
      <c r="C177">
        <v>96</v>
      </c>
      <c r="D177">
        <v>59</v>
      </c>
      <c r="E177">
        <v>1</v>
      </c>
      <c r="J177" s="23">
        <f t="shared" si="19"/>
        <v>1.0066160887321294</v>
      </c>
      <c r="K177" s="28">
        <f t="shared" si="20"/>
        <v>0.73235739038962067</v>
      </c>
      <c r="L177" s="2">
        <f t="shared" si="21"/>
        <v>0.26093656567931495</v>
      </c>
      <c r="M177" s="2">
        <f t="shared" si="22"/>
        <v>1.590541233234832E-2</v>
      </c>
      <c r="N177" s="2">
        <f t="shared" si="23"/>
        <v>1.423400746030528E-2</v>
      </c>
    </row>
    <row r="178" spans="1:14" x14ac:dyDescent="0.25">
      <c r="A178">
        <v>177</v>
      </c>
      <c r="B178">
        <v>1</v>
      </c>
      <c r="C178">
        <v>66</v>
      </c>
      <c r="D178">
        <v>14</v>
      </c>
      <c r="E178">
        <v>0</v>
      </c>
      <c r="J178" s="23">
        <f t="shared" si="19"/>
        <v>-4.6956055312862928</v>
      </c>
      <c r="K178" s="28">
        <f t="shared" si="20"/>
        <v>9.0526351171757741E-3</v>
      </c>
      <c r="L178" s="2">
        <f t="shared" si="21"/>
        <v>1.1942141718940081E-2</v>
      </c>
      <c r="M178" s="2">
        <f t="shared" si="22"/>
        <v>7.2793434556243301E-4</v>
      </c>
      <c r="N178" s="2">
        <f t="shared" si="23"/>
        <v>6.514400688798945E-4</v>
      </c>
    </row>
    <row r="179" spans="1:14" x14ac:dyDescent="0.25">
      <c r="A179">
        <v>178</v>
      </c>
      <c r="B179">
        <v>1</v>
      </c>
      <c r="C179">
        <v>65</v>
      </c>
      <c r="D179">
        <v>76</v>
      </c>
      <c r="E179">
        <v>1</v>
      </c>
      <c r="J179" s="23">
        <f t="shared" si="19"/>
        <v>-0.27438794282853785</v>
      </c>
      <c r="K179" s="28">
        <f t="shared" si="20"/>
        <v>0.43183018023875414</v>
      </c>
      <c r="L179" s="2">
        <f t="shared" si="21"/>
        <v>0.3266237573089571</v>
      </c>
      <c r="M179" s="2">
        <f t="shared" si="22"/>
        <v>1.9909381132594779E-2</v>
      </c>
      <c r="N179" s="2">
        <f t="shared" si="23"/>
        <v>1.7817223071611793E-2</v>
      </c>
    </row>
    <row r="180" spans="1:14" x14ac:dyDescent="0.25">
      <c r="A180">
        <v>179</v>
      </c>
      <c r="B180">
        <v>1</v>
      </c>
      <c r="C180">
        <v>39</v>
      </c>
      <c r="D180">
        <v>45</v>
      </c>
      <c r="E180">
        <v>0</v>
      </c>
      <c r="J180" s="23">
        <f t="shared" si="19"/>
        <v>-4.6353632186607729</v>
      </c>
      <c r="K180" s="28">
        <f t="shared" si="20"/>
        <v>9.6093467620994889E-3</v>
      </c>
      <c r="L180" s="2">
        <f t="shared" si="21"/>
        <v>1.2669428255064893E-2</v>
      </c>
      <c r="M180" s="2">
        <f t="shared" si="22"/>
        <v>7.7226616318529164E-4</v>
      </c>
      <c r="N180" s="2">
        <f t="shared" si="23"/>
        <v>6.9111332032332292E-4</v>
      </c>
    </row>
    <row r="181" spans="1:14" x14ac:dyDescent="0.25">
      <c r="A181">
        <v>180</v>
      </c>
      <c r="B181">
        <v>1</v>
      </c>
      <c r="C181">
        <v>77</v>
      </c>
      <c r="D181">
        <v>71</v>
      </c>
      <c r="E181">
        <v>0</v>
      </c>
      <c r="J181" s="23">
        <f t="shared" si="19"/>
        <v>0.33626908665060284</v>
      </c>
      <c r="K181" s="28">
        <f t="shared" si="20"/>
        <v>0.58328395576861447</v>
      </c>
      <c r="L181" s="2">
        <f t="shared" si="21"/>
        <v>0.32357642337375775</v>
      </c>
      <c r="M181" s="2">
        <f t="shared" si="22"/>
        <v>1.9723630612626372E-2</v>
      </c>
      <c r="N181" s="2">
        <f t="shared" si="23"/>
        <v>1.7650991965385859E-2</v>
      </c>
    </row>
    <row r="182" spans="1:14" x14ac:dyDescent="0.25">
      <c r="A182">
        <v>181</v>
      </c>
      <c r="B182">
        <v>1</v>
      </c>
      <c r="C182">
        <v>39</v>
      </c>
      <c r="D182">
        <v>84</v>
      </c>
      <c r="E182">
        <v>1</v>
      </c>
      <c r="J182" s="23">
        <f t="shared" si="19"/>
        <v>-1.8032313437650824</v>
      </c>
      <c r="K182" s="28">
        <f t="shared" si="20"/>
        <v>0.14145817059508778</v>
      </c>
      <c r="L182" s="2">
        <f t="shared" si="21"/>
        <v>0.16167620802375277</v>
      </c>
      <c r="M182" s="2">
        <f t="shared" si="22"/>
        <v>9.8549881127379339E-3</v>
      </c>
      <c r="N182" s="2">
        <f t="shared" si="23"/>
        <v>8.8193862181516203E-3</v>
      </c>
    </row>
    <row r="183" spans="1:14" x14ac:dyDescent="0.25">
      <c r="A183">
        <v>182</v>
      </c>
      <c r="B183">
        <v>0</v>
      </c>
      <c r="C183">
        <v>25</v>
      </c>
      <c r="D183">
        <v>54</v>
      </c>
      <c r="E183">
        <v>0</v>
      </c>
      <c r="J183" s="23">
        <f t="shared" si="19"/>
        <v>-6.449077789149678</v>
      </c>
      <c r="K183" s="28">
        <f t="shared" si="20"/>
        <v>1.5794817066047964E-3</v>
      </c>
      <c r="L183" s="2">
        <f t="shared" si="21"/>
        <v>2.0993493534929315E-3</v>
      </c>
      <c r="M183" s="2">
        <f t="shared" si="22"/>
        <v>1.2796603270233401E-4</v>
      </c>
      <c r="N183" s="2">
        <f t="shared" si="23"/>
        <v>1.1451884591801492E-4</v>
      </c>
    </row>
    <row r="184" spans="1:14" x14ac:dyDescent="0.25">
      <c r="A184">
        <v>183</v>
      </c>
      <c r="B184">
        <v>1</v>
      </c>
      <c r="C184">
        <v>54</v>
      </c>
      <c r="D184">
        <v>22</v>
      </c>
      <c r="E184">
        <v>0</v>
      </c>
      <c r="J184" s="23">
        <f t="shared" si="19"/>
        <v>-5.0884062626965338</v>
      </c>
      <c r="K184" s="28">
        <f t="shared" si="20"/>
        <v>6.1300329037455061E-3</v>
      </c>
      <c r="L184" s="2">
        <f t="shared" si="21"/>
        <v>8.1105254379362883E-3</v>
      </c>
      <c r="M184" s="2">
        <f t="shared" si="22"/>
        <v>4.943778231561312E-4</v>
      </c>
      <c r="N184" s="2">
        <f t="shared" si="23"/>
        <v>4.4242660774672902E-4</v>
      </c>
    </row>
    <row r="185" spans="1:14" x14ac:dyDescent="0.25">
      <c r="A185">
        <v>184</v>
      </c>
      <c r="B185">
        <v>1</v>
      </c>
      <c r="C185">
        <v>56</v>
      </c>
      <c r="D185">
        <v>36</v>
      </c>
      <c r="E185">
        <v>0</v>
      </c>
      <c r="J185" s="23">
        <f t="shared" si="19"/>
        <v>-3.9094517284426757</v>
      </c>
      <c r="K185" s="28">
        <f t="shared" si="20"/>
        <v>1.9657332864079818E-2</v>
      </c>
      <c r="L185" s="2">
        <f t="shared" si="21"/>
        <v>2.5654237698323638E-2</v>
      </c>
      <c r="M185" s="2">
        <f t="shared" si="22"/>
        <v>1.56375641566995E-3</v>
      </c>
      <c r="N185" s="2">
        <f t="shared" si="23"/>
        <v>1.399430585114545E-3</v>
      </c>
    </row>
    <row r="186" spans="1:14" x14ac:dyDescent="0.25">
      <c r="A186">
        <v>185</v>
      </c>
      <c r="B186">
        <v>0</v>
      </c>
      <c r="C186">
        <v>99</v>
      </c>
      <c r="D186">
        <v>63</v>
      </c>
      <c r="E186">
        <v>0</v>
      </c>
      <c r="J186" s="23">
        <f t="shared" si="19"/>
        <v>0.2092880725531856</v>
      </c>
      <c r="K186" s="28">
        <f t="shared" si="20"/>
        <v>0.55213186908148593</v>
      </c>
      <c r="L186" s="2">
        <f t="shared" si="21"/>
        <v>0.32919224338454328</v>
      </c>
      <c r="M186" s="2">
        <f t="shared" si="22"/>
        <v>2.0065943437290321E-2</v>
      </c>
      <c r="N186" s="2">
        <f t="shared" si="23"/>
        <v>1.7957333177937462E-2</v>
      </c>
    </row>
    <row r="187" spans="1:14" x14ac:dyDescent="0.25">
      <c r="A187">
        <v>186</v>
      </c>
      <c r="B187">
        <v>1</v>
      </c>
      <c r="C187">
        <v>91</v>
      </c>
      <c r="D187">
        <v>36</v>
      </c>
      <c r="E187">
        <v>0</v>
      </c>
      <c r="J187" s="23">
        <f t="shared" si="19"/>
        <v>-1.069345054626921</v>
      </c>
      <c r="K187" s="28">
        <f t="shared" si="20"/>
        <v>0.25552765662419413</v>
      </c>
      <c r="L187" s="2">
        <f t="shared" si="21"/>
        <v>0.2532462940479564</v>
      </c>
      <c r="M187" s="2">
        <f t="shared" si="22"/>
        <v>1.5436651118579442E-2</v>
      </c>
      <c r="N187" s="2">
        <f t="shared" si="23"/>
        <v>1.3814505565323418E-2</v>
      </c>
    </row>
    <row r="188" spans="1:14" x14ac:dyDescent="0.25">
      <c r="A188">
        <v>187</v>
      </c>
      <c r="B188">
        <v>1</v>
      </c>
      <c r="C188">
        <v>73</v>
      </c>
      <c r="D188">
        <v>70</v>
      </c>
      <c r="E188">
        <v>1</v>
      </c>
      <c r="J188" s="23">
        <f t="shared" si="19"/>
        <v>-6.0933299237022176E-2</v>
      </c>
      <c r="K188" s="28">
        <f t="shared" si="20"/>
        <v>0.48477138671711789</v>
      </c>
      <c r="L188" s="2">
        <f t="shared" si="21"/>
        <v>0.33250146985754481</v>
      </c>
      <c r="M188" s="2">
        <f t="shared" si="22"/>
        <v>2.0267657640959648E-2</v>
      </c>
      <c r="N188" s="2">
        <f t="shared" si="23"/>
        <v>1.8137850439601866E-2</v>
      </c>
    </row>
    <row r="189" spans="1:14" x14ac:dyDescent="0.25">
      <c r="A189">
        <v>188</v>
      </c>
      <c r="B189">
        <v>1</v>
      </c>
      <c r="C189">
        <v>53</v>
      </c>
      <c r="D189">
        <v>16</v>
      </c>
      <c r="E189">
        <v>0</v>
      </c>
      <c r="J189" s="23">
        <f t="shared" si="19"/>
        <v>-5.6052647638004967</v>
      </c>
      <c r="K189" s="28">
        <f t="shared" si="20"/>
        <v>3.6649651177447528E-3</v>
      </c>
      <c r="L189" s="2">
        <f t="shared" si="21"/>
        <v>4.8610698921036418E-3</v>
      </c>
      <c r="M189" s="2">
        <f t="shared" si="22"/>
        <v>2.9630696184333781E-4</v>
      </c>
      <c r="N189" s="2">
        <f t="shared" si="23"/>
        <v>2.6516983133097806E-4</v>
      </c>
    </row>
    <row r="190" spans="1:14" x14ac:dyDescent="0.25">
      <c r="A190">
        <v>189</v>
      </c>
      <c r="B190">
        <v>1</v>
      </c>
      <c r="C190">
        <v>49</v>
      </c>
      <c r="D190">
        <v>10</v>
      </c>
      <c r="E190">
        <v>0</v>
      </c>
      <c r="J190" s="23">
        <f t="shared" si="19"/>
        <v>-6.3655609798029538</v>
      </c>
      <c r="K190" s="28">
        <f t="shared" si="20"/>
        <v>1.7168238756661322E-3</v>
      </c>
      <c r="L190" s="2">
        <f t="shared" si="21"/>
        <v>2.2815821701705676E-3</v>
      </c>
      <c r="M190" s="2">
        <f t="shared" si="22"/>
        <v>1.3907405078403598E-4</v>
      </c>
      <c r="N190" s="2">
        <f t="shared" si="23"/>
        <v>1.2445958866270853E-4</v>
      </c>
    </row>
    <row r="191" spans="1:14" x14ac:dyDescent="0.25">
      <c r="A191">
        <v>190</v>
      </c>
      <c r="B191">
        <v>0</v>
      </c>
      <c r="C191">
        <v>29</v>
      </c>
      <c r="D191">
        <v>53</v>
      </c>
      <c r="E191">
        <v>0</v>
      </c>
      <c r="J191" s="23">
        <f t="shared" si="19"/>
        <v>-6.1971129353079881</v>
      </c>
      <c r="K191" s="28">
        <f t="shared" si="20"/>
        <v>2.0311641749839737E-3</v>
      </c>
      <c r="L191" s="2">
        <f t="shared" si="21"/>
        <v>2.6984764072512579E-3</v>
      </c>
      <c r="M191" s="2">
        <f t="shared" si="22"/>
        <v>1.6448587730396246E-4</v>
      </c>
      <c r="N191" s="2">
        <f t="shared" si="23"/>
        <v>1.4720103796980819E-4</v>
      </c>
    </row>
    <row r="192" spans="1:14" x14ac:dyDescent="0.25">
      <c r="A192">
        <v>191</v>
      </c>
      <c r="B192">
        <v>0</v>
      </c>
      <c r="C192">
        <v>52</v>
      </c>
      <c r="D192">
        <v>14</v>
      </c>
      <c r="E192">
        <v>0</v>
      </c>
      <c r="J192" s="23">
        <f t="shared" si="19"/>
        <v>-7.1628889959818958</v>
      </c>
      <c r="K192" s="28">
        <f t="shared" si="20"/>
        <v>7.7421301515927232E-4</v>
      </c>
      <c r="L192" s="2">
        <f t="shared" si="21"/>
        <v>1.029865996486761E-3</v>
      </c>
      <c r="M192" s="2">
        <f t="shared" si="22"/>
        <v>6.2775576426179799E-5</v>
      </c>
      <c r="N192" s="2">
        <f t="shared" si="23"/>
        <v>5.6178865690763367E-5</v>
      </c>
    </row>
    <row r="193" spans="1:14" x14ac:dyDescent="0.25">
      <c r="A193">
        <v>192</v>
      </c>
      <c r="B193">
        <v>1</v>
      </c>
      <c r="C193">
        <v>44</v>
      </c>
      <c r="D193">
        <v>45</v>
      </c>
      <c r="E193">
        <v>0</v>
      </c>
      <c r="J193" s="23">
        <f t="shared" si="19"/>
        <v>-4.2296336938299506</v>
      </c>
      <c r="K193" s="28">
        <f t="shared" si="20"/>
        <v>1.4348835790611811E-2</v>
      </c>
      <c r="L193" s="2">
        <f t="shared" si="21"/>
        <v>1.8827667613695229E-2</v>
      </c>
      <c r="M193" s="2">
        <f t="shared" si="22"/>
        <v>1.1476422090273652E-3</v>
      </c>
      <c r="N193" s="2">
        <f t="shared" si="23"/>
        <v>1.027043337432606E-3</v>
      </c>
    </row>
    <row r="194" spans="1:14" x14ac:dyDescent="0.25">
      <c r="A194">
        <v>193</v>
      </c>
      <c r="B194">
        <v>0</v>
      </c>
      <c r="C194">
        <v>75</v>
      </c>
      <c r="D194">
        <v>85</v>
      </c>
      <c r="E194">
        <v>0</v>
      </c>
      <c r="J194" s="23">
        <f t="shared" si="19"/>
        <v>-0.14060079412949822</v>
      </c>
      <c r="K194" s="28">
        <f t="shared" si="20"/>
        <v>0.46490759302692514</v>
      </c>
      <c r="L194" s="2">
        <f t="shared" ref="L194:L201" si="24">$H$3*(K194*(1-K194))</f>
        <v>0.33117080633545126</v>
      </c>
      <c r="M194" s="2">
        <f t="shared" ref="M194:M201" si="25">$H$4*(K194*(1-K194))</f>
        <v>2.0186546923726848E-2</v>
      </c>
      <c r="N194" s="2">
        <f t="shared" ref="N194:N201" si="26">$H$5*(K194*(1-K194))</f>
        <v>1.8065263163643337E-2</v>
      </c>
    </row>
    <row r="195" spans="1:14" x14ac:dyDescent="0.25">
      <c r="A195">
        <v>194</v>
      </c>
      <c r="B195">
        <v>1</v>
      </c>
      <c r="C195">
        <v>41</v>
      </c>
      <c r="D195">
        <v>63</v>
      </c>
      <c r="E195">
        <v>0</v>
      </c>
      <c r="J195" s="23">
        <f t="shared" ref="J195:J201" si="27">$H$2+$H$3*B195+$H$4*C195+$H$5*D195</f>
        <v>-3.1659336203150481</v>
      </c>
      <c r="K195" s="28">
        <f t="shared" ref="K195:K201" si="28">EXP(J195)/(1+EXP(J195))</f>
        <v>4.0468019684519081E-2</v>
      </c>
      <c r="L195" s="2">
        <f t="shared" si="24"/>
        <v>5.1692558081505205E-2</v>
      </c>
      <c r="M195" s="2">
        <f t="shared" si="25"/>
        <v>3.1509246266798008E-3</v>
      </c>
      <c r="N195" s="2">
        <f t="shared" si="26"/>
        <v>2.8198127596983894E-3</v>
      </c>
    </row>
    <row r="196" spans="1:14" x14ac:dyDescent="0.25">
      <c r="A196">
        <v>195</v>
      </c>
      <c r="B196">
        <v>1</v>
      </c>
      <c r="C196">
        <v>2</v>
      </c>
      <c r="D196">
        <v>73</v>
      </c>
      <c r="E196">
        <v>0</v>
      </c>
      <c r="J196" s="23">
        <f t="shared" si="27"/>
        <v>-5.6044362537657957</v>
      </c>
      <c r="K196" s="28">
        <f t="shared" si="28"/>
        <v>3.6679916940114683E-3</v>
      </c>
      <c r="L196" s="2">
        <f t="shared" si="24"/>
        <v>4.865069448670125E-3</v>
      </c>
      <c r="M196" s="2">
        <f t="shared" si="25"/>
        <v>2.9655075518127366E-4</v>
      </c>
      <c r="N196" s="2">
        <f t="shared" si="26"/>
        <v>2.6538800588178131E-4</v>
      </c>
    </row>
    <row r="197" spans="1:14" x14ac:dyDescent="0.25">
      <c r="A197">
        <v>196</v>
      </c>
      <c r="B197">
        <v>0</v>
      </c>
      <c r="C197">
        <v>96</v>
      </c>
      <c r="D197">
        <v>26</v>
      </c>
      <c r="E197">
        <v>0</v>
      </c>
      <c r="J197" s="23">
        <f t="shared" si="27"/>
        <v>-2.721043985195065</v>
      </c>
      <c r="K197" s="28">
        <f t="shared" si="28"/>
        <v>6.174295972257423E-2</v>
      </c>
      <c r="L197" s="2">
        <f t="shared" si="24"/>
        <v>7.7119799856280091E-2</v>
      </c>
      <c r="M197" s="2">
        <f t="shared" si="25"/>
        <v>4.7008444849764835E-3</v>
      </c>
      <c r="N197" s="2">
        <f t="shared" si="26"/>
        <v>4.2068607886892257E-3</v>
      </c>
    </row>
    <row r="198" spans="1:14" x14ac:dyDescent="0.25">
      <c r="A198">
        <v>197</v>
      </c>
      <c r="B198">
        <v>0</v>
      </c>
      <c r="C198">
        <v>82</v>
      </c>
      <c r="D198">
        <v>31</v>
      </c>
      <c r="E198">
        <v>1</v>
      </c>
      <c r="J198" s="23">
        <f t="shared" si="27"/>
        <v>-3.4939928246065346</v>
      </c>
      <c r="K198" s="28">
        <f t="shared" si="28"/>
        <v>2.9483637193224204E-2</v>
      </c>
      <c r="L198" s="2">
        <f t="shared" si="24"/>
        <v>3.8092593150484896E-2</v>
      </c>
      <c r="M198" s="2">
        <f t="shared" si="25"/>
        <v>2.3219375149263681E-3</v>
      </c>
      <c r="N198" s="2">
        <f t="shared" si="26"/>
        <v>2.0779389568296065E-3</v>
      </c>
    </row>
    <row r="199" spans="1:14" x14ac:dyDescent="0.25">
      <c r="A199">
        <v>198</v>
      </c>
      <c r="B199">
        <v>0</v>
      </c>
      <c r="C199">
        <v>8</v>
      </c>
      <c r="D199">
        <v>91</v>
      </c>
      <c r="E199">
        <v>0</v>
      </c>
      <c r="J199" s="23">
        <f t="shared" si="27"/>
        <v>-5.1416638307247151</v>
      </c>
      <c r="K199" s="28">
        <f t="shared" si="28"/>
        <v>5.8139519033273013E-3</v>
      </c>
      <c r="L199" s="2">
        <f t="shared" si="24"/>
        <v>7.6947713046011338E-3</v>
      </c>
      <c r="M199" s="2">
        <f t="shared" si="25"/>
        <v>4.6903549176475145E-4</v>
      </c>
      <c r="N199" s="2">
        <f t="shared" si="26"/>
        <v>4.1974735073980481E-4</v>
      </c>
    </row>
    <row r="200" spans="1:14" x14ac:dyDescent="0.25">
      <c r="A200">
        <v>199</v>
      </c>
      <c r="B200">
        <v>1</v>
      </c>
      <c r="C200">
        <v>67</v>
      </c>
      <c r="D200">
        <v>73</v>
      </c>
      <c r="E200">
        <v>1</v>
      </c>
      <c r="J200" s="23">
        <f t="shared" si="27"/>
        <v>-0.32995243096510851</v>
      </c>
      <c r="K200" s="28">
        <f t="shared" si="28"/>
        <v>0.41825219748213333</v>
      </c>
      <c r="L200" s="2">
        <f t="shared" si="24"/>
        <v>0.32391391164851152</v>
      </c>
      <c r="M200" s="2">
        <f t="shared" si="25"/>
        <v>1.9744202241417902E-2</v>
      </c>
      <c r="N200" s="2">
        <f t="shared" si="26"/>
        <v>1.7669401844461658E-2</v>
      </c>
    </row>
    <row r="201" spans="1:14" x14ac:dyDescent="0.25">
      <c r="A201">
        <v>200</v>
      </c>
      <c r="B201">
        <v>1</v>
      </c>
      <c r="C201">
        <v>75</v>
      </c>
      <c r="D201">
        <v>23</v>
      </c>
      <c r="E201">
        <v>0</v>
      </c>
      <c r="J201" s="23">
        <f t="shared" si="27"/>
        <v>-3.3117234923841155</v>
      </c>
      <c r="K201" s="28">
        <f t="shared" si="28"/>
        <v>3.5171187037044756E-2</v>
      </c>
      <c r="L201" s="2">
        <f t="shared" si="24"/>
        <v>4.5174557630435361E-2</v>
      </c>
      <c r="M201" s="2">
        <f t="shared" si="25"/>
        <v>2.7536193103980338E-3</v>
      </c>
      <c r="N201" s="2">
        <f t="shared" si="26"/>
        <v>2.4642578883246986E-3</v>
      </c>
    </row>
    <row r="202" spans="1:14" x14ac:dyDescent="0.25">
      <c r="E202" s="18"/>
      <c r="F202" s="18"/>
    </row>
    <row r="203" spans="1:14" x14ac:dyDescent="0.25">
      <c r="A203" s="37" t="s">
        <v>47</v>
      </c>
      <c r="B203">
        <f>AVERAGE(B2:B201)</f>
        <v>0.52</v>
      </c>
      <c r="C203">
        <f>AVERAGE(C2:C201)</f>
        <v>50.094999999999999</v>
      </c>
      <c r="D203">
        <f>AVERAGE(D2:D201)</f>
        <v>51.835000000000001</v>
      </c>
      <c r="E203" s="33">
        <f>AVERAGE(E2:E201)</f>
        <v>0.15</v>
      </c>
      <c r="J203" s="28">
        <f>AVERAGE(J2:J201)</f>
        <v>-3.8776957189754682</v>
      </c>
      <c r="K203" s="28">
        <f>AVERAGE(K2:K201)</f>
        <v>0.15000000000001448</v>
      </c>
      <c r="L203" s="32">
        <f>AVERAGE(L2:L201)</f>
        <v>8.1190989964702712E-2</v>
      </c>
      <c r="M203" s="32">
        <f>AVERAGE(M2:M201)</f>
        <v>4.9490042520419393E-3</v>
      </c>
      <c r="N203" s="32">
        <f>AVERAGE(N2:N201)</f>
        <v>4.4289429266400528E-3</v>
      </c>
    </row>
    <row r="204" spans="1:14" x14ac:dyDescent="0.25">
      <c r="B204" s="3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3"/>
  <sheetViews>
    <sheetView workbookViewId="0">
      <selection activeCell="D11" sqref="D11"/>
    </sheetView>
  </sheetViews>
  <sheetFormatPr defaultRowHeight="13.2" x14ac:dyDescent="0.25"/>
  <cols>
    <col min="4" max="4" width="9.44140625" customWidth="1"/>
    <col min="5" max="5" width="9.5546875" bestFit="1" customWidth="1"/>
    <col min="6" max="6" width="1.88671875" customWidth="1"/>
    <col min="7" max="7" width="18.88671875" bestFit="1" customWidth="1"/>
  </cols>
  <sheetData>
    <row r="1" spans="1:7" x14ac:dyDescent="0.25">
      <c r="A1" s="8" t="s">
        <v>18</v>
      </c>
      <c r="B1" s="4" t="s">
        <v>19</v>
      </c>
    </row>
    <row r="2" spans="1:7" x14ac:dyDescent="0.25">
      <c r="A2" s="9" t="s">
        <v>28</v>
      </c>
      <c r="B2" s="11">
        <v>-12.399138778543977</v>
      </c>
    </row>
    <row r="3" spans="1:7" x14ac:dyDescent="0.25">
      <c r="A3" s="7" t="s">
        <v>1</v>
      </c>
      <c r="B3" s="12">
        <v>1.3312407951693026</v>
      </c>
    </row>
    <row r="4" spans="1:7" x14ac:dyDescent="0.25">
      <c r="A4" s="7" t="s">
        <v>2</v>
      </c>
      <c r="B4" s="12">
        <v>8.1145904966164417E-2</v>
      </c>
      <c r="D4" s="33">
        <f>B4*0.15*0.85</f>
        <v>1.0346102883185963E-2</v>
      </c>
    </row>
    <row r="5" spans="1:7" ht="13.8" thickBot="1" x14ac:dyDescent="0.3">
      <c r="A5" s="10" t="s">
        <v>3</v>
      </c>
      <c r="B5" s="13">
        <v>7.2618766022966436E-2</v>
      </c>
    </row>
    <row r="7" spans="1:7" x14ac:dyDescent="0.25">
      <c r="D7" s="18" t="s">
        <v>43</v>
      </c>
      <c r="E7" s="18" t="s">
        <v>44</v>
      </c>
    </row>
    <row r="8" spans="1:7" x14ac:dyDescent="0.25">
      <c r="C8" s="18" t="s">
        <v>1</v>
      </c>
      <c r="D8" s="18">
        <v>1</v>
      </c>
      <c r="E8" s="18">
        <v>1</v>
      </c>
    </row>
    <row r="9" spans="1:7" x14ac:dyDescent="0.25">
      <c r="C9" s="18" t="s">
        <v>2</v>
      </c>
      <c r="D9" s="18">
        <v>90</v>
      </c>
      <c r="E9">
        <f>D9+1</f>
        <v>91</v>
      </c>
    </row>
    <row r="10" spans="1:7" x14ac:dyDescent="0.25">
      <c r="C10" s="18" t="s">
        <v>3</v>
      </c>
      <c r="D10" s="18">
        <v>50</v>
      </c>
      <c r="E10">
        <f>D10</f>
        <v>50</v>
      </c>
    </row>
    <row r="12" spans="1:7" x14ac:dyDescent="0.25">
      <c r="C12" s="18" t="s">
        <v>31</v>
      </c>
      <c r="D12" s="23">
        <f>$B$2+SUMPRODUCT($B$3:$B$5,D8:D10)</f>
        <v>-0.1338282352715563</v>
      </c>
      <c r="E12" s="23">
        <f>$B$2+SUMPRODUCT($B$3:$B$5,E8:E10)</f>
        <v>-5.2682330305389158E-2</v>
      </c>
      <c r="G12" s="36" t="s">
        <v>45</v>
      </c>
    </row>
    <row r="13" spans="1:7" x14ac:dyDescent="0.25">
      <c r="C13" s="18" t="s">
        <v>34</v>
      </c>
      <c r="D13" s="23">
        <f>EXP(D12)/(1+EXP(D12))</f>
        <v>0.46659278656163961</v>
      </c>
      <c r="E13" s="23">
        <f>EXP(E12)/(1+EXP(E12))</f>
        <v>0.4868324627453392</v>
      </c>
      <c r="G13" s="33">
        <f>E13-D13</f>
        <v>2.0239676183699595E-2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06"/>
  <sheetViews>
    <sheetView workbookViewId="0">
      <pane ySplit="4" topLeftCell="A5" activePane="bottomLeft" state="frozen"/>
      <selection pane="bottomLeft" activeCell="H5" sqref="H5"/>
    </sheetView>
  </sheetViews>
  <sheetFormatPr defaultRowHeight="13.2" x14ac:dyDescent="0.25"/>
  <cols>
    <col min="1" max="1" width="11" customWidth="1"/>
    <col min="5" max="5" width="3" customWidth="1"/>
    <col min="7" max="7" width="12.44140625" bestFit="1" customWidth="1"/>
    <col min="8" max="8" width="12.44140625" customWidth="1"/>
  </cols>
  <sheetData>
    <row r="1" spans="1:8" x14ac:dyDescent="0.25">
      <c r="A1" t="s">
        <v>28</v>
      </c>
      <c r="B1" t="s">
        <v>1</v>
      </c>
      <c r="C1" t="s">
        <v>2</v>
      </c>
      <c r="D1" t="s">
        <v>3</v>
      </c>
    </row>
    <row r="2" spans="1:8" x14ac:dyDescent="0.25">
      <c r="A2" s="23">
        <v>-12.399138778543977</v>
      </c>
      <c r="B2" s="23">
        <v>1.3312407951693026</v>
      </c>
      <c r="C2" s="23">
        <v>8.1145904966164417E-2</v>
      </c>
      <c r="D2" s="23">
        <v>7.2618766022966436E-2</v>
      </c>
    </row>
    <row r="3" spans="1:8" s="21" customFormat="1" x14ac:dyDescent="0.25"/>
    <row r="4" spans="1:8" s="27" customFormat="1" ht="14.4" x14ac:dyDescent="0.3">
      <c r="A4" s="24" t="s">
        <v>33</v>
      </c>
      <c r="B4" s="25" t="s">
        <v>1</v>
      </c>
      <c r="C4" s="25" t="s">
        <v>2</v>
      </c>
      <c r="D4" s="26" t="s">
        <v>3</v>
      </c>
      <c r="F4" s="24" t="s">
        <v>31</v>
      </c>
      <c r="G4" s="24" t="s">
        <v>34</v>
      </c>
      <c r="H4" s="24" t="s">
        <v>37</v>
      </c>
    </row>
    <row r="5" spans="1:8" x14ac:dyDescent="0.25">
      <c r="A5">
        <v>1</v>
      </c>
      <c r="B5">
        <v>1</v>
      </c>
      <c r="C5">
        <v>64</v>
      </c>
      <c r="D5">
        <v>11</v>
      </c>
      <c r="F5" s="23">
        <f>$A$2+SUMPRODUCT($B$2:$D$2,B5:D5)</f>
        <v>-5.0757536392875213</v>
      </c>
      <c r="G5" s="23">
        <f>EXP(F5)/(1+EXP(F5))</f>
        <v>6.2076021259970977E-3</v>
      </c>
      <c r="H5" s="23">
        <f>G5/'Score and Prob-Est. Samp'!$E$203</f>
        <v>4.1384014173313985E-2</v>
      </c>
    </row>
    <row r="6" spans="1:8" x14ac:dyDescent="0.25">
      <c r="A6">
        <v>2</v>
      </c>
      <c r="B6">
        <v>1</v>
      </c>
      <c r="C6">
        <v>30</v>
      </c>
      <c r="D6">
        <v>32</v>
      </c>
      <c r="F6" s="23">
        <f t="shared" ref="F6:F69" si="0">$A$2+SUMPRODUCT($B$2:$D$2,B6:D6)</f>
        <v>-6.3097203216548152</v>
      </c>
      <c r="G6" s="23">
        <f t="shared" ref="G6:G69" si="1">EXP(F6)/(1+EXP(F6))</f>
        <v>1.8152406838330395E-3</v>
      </c>
      <c r="H6" s="23">
        <f>G6/'Score and Prob-Est. Samp'!$E$203</f>
        <v>1.210160455888693E-2</v>
      </c>
    </row>
    <row r="7" spans="1:8" ht="12.75" customHeight="1" x14ac:dyDescent="0.25">
      <c r="A7">
        <v>3</v>
      </c>
      <c r="B7">
        <v>0</v>
      </c>
      <c r="C7">
        <v>49</v>
      </c>
      <c r="D7">
        <v>60</v>
      </c>
      <c r="F7" s="23">
        <f t="shared" si="0"/>
        <v>-4.0658634738239332</v>
      </c>
      <c r="G7" s="23">
        <f t="shared" si="1"/>
        <v>1.685907352016992E-2</v>
      </c>
      <c r="H7" s="23">
        <f>G7/'Score and Prob-Est. Samp'!$E$203</f>
        <v>0.11239382346779947</v>
      </c>
    </row>
    <row r="8" spans="1:8" ht="33" customHeight="1" x14ac:dyDescent="0.25">
      <c r="A8">
        <v>4</v>
      </c>
      <c r="B8">
        <v>1</v>
      </c>
      <c r="C8">
        <v>23</v>
      </c>
      <c r="D8">
        <v>42</v>
      </c>
      <c r="F8" s="23">
        <f t="shared" si="0"/>
        <v>-6.1515539961883023</v>
      </c>
      <c r="G8" s="23">
        <f t="shared" si="1"/>
        <v>2.1256409479551851E-3</v>
      </c>
      <c r="H8" s="23">
        <f>G8/'Score and Prob-Est. Samp'!$E$203</f>
        <v>1.4170939653034568E-2</v>
      </c>
    </row>
    <row r="9" spans="1:8" x14ac:dyDescent="0.25">
      <c r="A9">
        <v>5</v>
      </c>
      <c r="B9">
        <v>1</v>
      </c>
      <c r="C9">
        <v>94</v>
      </c>
      <c r="D9">
        <v>63</v>
      </c>
      <c r="F9" s="23">
        <f t="shared" si="0"/>
        <v>1.1347993428916663</v>
      </c>
      <c r="G9" s="23">
        <f t="shared" si="1"/>
        <v>0.7567235129460701</v>
      </c>
      <c r="H9" s="23">
        <f>G9/'Score and Prob-Est. Samp'!$E$203</f>
        <v>5.0448234196404673</v>
      </c>
    </row>
    <row r="10" spans="1:8" x14ac:dyDescent="0.25">
      <c r="A10">
        <v>6</v>
      </c>
      <c r="B10">
        <v>1</v>
      </c>
      <c r="C10">
        <v>52</v>
      </c>
      <c r="D10">
        <v>28</v>
      </c>
      <c r="F10" s="23">
        <f t="shared" si="0"/>
        <v>-4.8149854764910636</v>
      </c>
      <c r="G10" s="23">
        <f t="shared" si="1"/>
        <v>8.04213946650254E-3</v>
      </c>
      <c r="H10" s="23">
        <f>G10/'Score and Prob-Est. Samp'!$E$203</f>
        <v>5.3614263110016935E-2</v>
      </c>
    </row>
    <row r="11" spans="1:8" x14ac:dyDescent="0.25">
      <c r="A11">
        <v>7</v>
      </c>
      <c r="B11">
        <v>0</v>
      </c>
      <c r="C11">
        <v>38</v>
      </c>
      <c r="D11">
        <v>75</v>
      </c>
      <c r="F11" s="23">
        <f t="shared" si="0"/>
        <v>-3.8691869381072461</v>
      </c>
      <c r="G11" s="23">
        <f t="shared" si="1"/>
        <v>2.0448466861313467E-2</v>
      </c>
      <c r="H11" s="23">
        <f>G11/'Score and Prob-Est. Samp'!$E$203</f>
        <v>0.13632311240875644</v>
      </c>
    </row>
    <row r="12" spans="1:8" x14ac:dyDescent="0.25">
      <c r="A12">
        <v>8</v>
      </c>
      <c r="B12">
        <v>1</v>
      </c>
      <c r="C12">
        <v>43</v>
      </c>
      <c r="D12">
        <v>23</v>
      </c>
      <c r="F12" s="23">
        <f t="shared" si="0"/>
        <v>-5.9083924513013759</v>
      </c>
      <c r="G12" s="23">
        <f t="shared" si="1"/>
        <v>2.7091907131765649E-3</v>
      </c>
      <c r="H12" s="23">
        <f>G12/'Score and Prob-Est. Samp'!$E$203</f>
        <v>1.80612714211771E-2</v>
      </c>
    </row>
    <row r="13" spans="1:8" x14ac:dyDescent="0.25">
      <c r="A13">
        <v>9</v>
      </c>
      <c r="B13">
        <v>0</v>
      </c>
      <c r="C13">
        <v>49</v>
      </c>
      <c r="D13">
        <v>1</v>
      </c>
      <c r="F13" s="23">
        <f t="shared" si="0"/>
        <v>-8.3503706691789539</v>
      </c>
      <c r="G13" s="23">
        <f t="shared" si="1"/>
        <v>2.3625308105515395E-4</v>
      </c>
      <c r="H13" s="23">
        <f>G13/'Score and Prob-Est. Samp'!$E$203</f>
        <v>1.575020540367693E-3</v>
      </c>
    </row>
    <row r="14" spans="1:8" x14ac:dyDescent="0.25">
      <c r="A14">
        <v>10</v>
      </c>
      <c r="B14">
        <v>1</v>
      </c>
      <c r="C14">
        <v>74</v>
      </c>
      <c r="D14">
        <v>68</v>
      </c>
      <c r="F14" s="23">
        <f t="shared" si="0"/>
        <v>-0.12502492631678841</v>
      </c>
      <c r="G14" s="23">
        <f t="shared" si="1"/>
        <v>0.46878441933073123</v>
      </c>
      <c r="H14" s="23">
        <f>G14/'Score and Prob-Est. Samp'!$E$203</f>
        <v>3.1252294622048749</v>
      </c>
    </row>
    <row r="15" spans="1:8" x14ac:dyDescent="0.25">
      <c r="A15">
        <v>11</v>
      </c>
      <c r="B15">
        <v>1</v>
      </c>
      <c r="C15">
        <v>66</v>
      </c>
      <c r="D15">
        <v>73</v>
      </c>
      <c r="F15" s="23">
        <f t="shared" si="0"/>
        <v>-0.41109833593127298</v>
      </c>
      <c r="G15" s="23">
        <f t="shared" si="1"/>
        <v>0.39864879006298409</v>
      </c>
      <c r="H15" s="23">
        <f>G15/'Score and Prob-Est. Samp'!$E$203</f>
        <v>2.6576586004198939</v>
      </c>
    </row>
    <row r="16" spans="1:8" x14ac:dyDescent="0.25">
      <c r="A16">
        <v>12</v>
      </c>
      <c r="B16">
        <v>1</v>
      </c>
      <c r="C16">
        <v>15</v>
      </c>
      <c r="D16">
        <v>95</v>
      </c>
      <c r="F16" s="23">
        <f t="shared" si="0"/>
        <v>-2.9519266367003958</v>
      </c>
      <c r="G16" s="23">
        <f t="shared" si="1"/>
        <v>4.9645532283030917E-2</v>
      </c>
      <c r="H16" s="23">
        <f>G16/'Score and Prob-Est. Samp'!$E$203</f>
        <v>0.33097021522020614</v>
      </c>
    </row>
    <row r="17" spans="1:8" x14ac:dyDescent="0.25">
      <c r="A17">
        <v>13</v>
      </c>
      <c r="B17">
        <v>1</v>
      </c>
      <c r="C17">
        <v>42</v>
      </c>
      <c r="D17">
        <v>81</v>
      </c>
      <c r="F17" s="23">
        <f t="shared" si="0"/>
        <v>-1.7776499269354868</v>
      </c>
      <c r="G17" s="23">
        <f t="shared" si="1"/>
        <v>0.14459356314045729</v>
      </c>
      <c r="H17" s="23">
        <f>G17/'Score and Prob-Est. Samp'!$E$203</f>
        <v>0.96395708760304866</v>
      </c>
    </row>
    <row r="18" spans="1:8" x14ac:dyDescent="0.25">
      <c r="A18">
        <v>14</v>
      </c>
      <c r="B18">
        <v>0</v>
      </c>
      <c r="C18">
        <v>46</v>
      </c>
      <c r="D18">
        <v>25</v>
      </c>
      <c r="F18" s="23">
        <f t="shared" si="0"/>
        <v>-6.8509579995262531</v>
      </c>
      <c r="G18" s="23">
        <f t="shared" si="1"/>
        <v>1.0573221075627966E-3</v>
      </c>
      <c r="H18" s="23">
        <f>G18/'Score and Prob-Est. Samp'!$E$203</f>
        <v>7.0488140504186446E-3</v>
      </c>
    </row>
    <row r="19" spans="1:8" x14ac:dyDescent="0.25">
      <c r="A19">
        <v>15</v>
      </c>
      <c r="B19">
        <v>0</v>
      </c>
      <c r="C19">
        <v>9</v>
      </c>
      <c r="D19">
        <v>15</v>
      </c>
      <c r="F19" s="23">
        <f t="shared" si="0"/>
        <v>-10.579544143504</v>
      </c>
      <c r="G19" s="23">
        <f t="shared" si="1"/>
        <v>2.5430290015873125E-5</v>
      </c>
      <c r="H19" s="23">
        <f>G19/'Score and Prob-Est. Samp'!$E$203</f>
        <v>1.6953526677248752E-4</v>
      </c>
    </row>
    <row r="20" spans="1:8" x14ac:dyDescent="0.25">
      <c r="A20">
        <v>16</v>
      </c>
      <c r="B20">
        <v>1</v>
      </c>
      <c r="C20">
        <v>33</v>
      </c>
      <c r="D20">
        <v>99</v>
      </c>
      <c r="F20" s="23">
        <f t="shared" si="0"/>
        <v>-1.2008252832175703</v>
      </c>
      <c r="G20" s="23">
        <f t="shared" si="1"/>
        <v>0.23132843574088552</v>
      </c>
      <c r="H20" s="23">
        <f>G20/'Score and Prob-Est. Samp'!$E$203</f>
        <v>1.5421895716059035</v>
      </c>
    </row>
    <row r="21" spans="1:8" x14ac:dyDescent="0.25">
      <c r="A21">
        <v>17</v>
      </c>
      <c r="B21">
        <v>1</v>
      </c>
      <c r="C21">
        <v>5</v>
      </c>
      <c r="D21">
        <v>74</v>
      </c>
      <c r="F21" s="23">
        <f t="shared" si="0"/>
        <v>-5.288379772844336</v>
      </c>
      <c r="G21" s="23">
        <f t="shared" si="1"/>
        <v>5.0245619630821213E-3</v>
      </c>
      <c r="H21" s="23">
        <f>G21/'Score and Prob-Est. Samp'!$E$203</f>
        <v>3.3497079753880811E-2</v>
      </c>
    </row>
    <row r="22" spans="1:8" x14ac:dyDescent="0.25">
      <c r="A22">
        <v>18</v>
      </c>
      <c r="B22">
        <v>0</v>
      </c>
      <c r="C22">
        <v>49</v>
      </c>
      <c r="D22">
        <v>24</v>
      </c>
      <c r="F22" s="23">
        <f t="shared" si="0"/>
        <v>-6.6801390506507259</v>
      </c>
      <c r="G22" s="23">
        <f t="shared" si="1"/>
        <v>1.254028805166557E-3</v>
      </c>
      <c r="H22" s="23">
        <f>G22/'Score and Prob-Est. Samp'!$E$203</f>
        <v>8.3601920344437142E-3</v>
      </c>
    </row>
    <row r="23" spans="1:8" x14ac:dyDescent="0.25">
      <c r="A23">
        <v>19</v>
      </c>
      <c r="B23">
        <v>0</v>
      </c>
      <c r="C23">
        <v>18</v>
      </c>
      <c r="D23">
        <v>68</v>
      </c>
      <c r="F23" s="23">
        <f t="shared" si="0"/>
        <v>-6.0004363995912993</v>
      </c>
      <c r="G23" s="23">
        <f t="shared" si="1"/>
        <v>2.4715470066596508E-3</v>
      </c>
      <c r="H23" s="23">
        <f>G23/'Score and Prob-Est. Samp'!$E$203</f>
        <v>1.6476980044397672E-2</v>
      </c>
    </row>
    <row r="24" spans="1:8" x14ac:dyDescent="0.25">
      <c r="A24">
        <v>20</v>
      </c>
      <c r="B24">
        <v>1</v>
      </c>
      <c r="C24">
        <v>68</v>
      </c>
      <c r="D24">
        <v>16</v>
      </c>
      <c r="F24" s="23">
        <f t="shared" si="0"/>
        <v>-4.3880761893080305</v>
      </c>
      <c r="G24" s="23">
        <f t="shared" si="1"/>
        <v>1.2272132393865454E-2</v>
      </c>
      <c r="H24" s="23">
        <f>G24/'Score and Prob-Est. Samp'!$E$203</f>
        <v>8.1814215959103029E-2</v>
      </c>
    </row>
    <row r="25" spans="1:8" x14ac:dyDescent="0.25">
      <c r="A25">
        <v>21</v>
      </c>
      <c r="B25">
        <v>0</v>
      </c>
      <c r="C25">
        <v>21</v>
      </c>
      <c r="D25">
        <v>45</v>
      </c>
      <c r="F25" s="23">
        <f t="shared" si="0"/>
        <v>-7.4272303032210338</v>
      </c>
      <c r="G25" s="23">
        <f t="shared" si="1"/>
        <v>5.9447912314152256E-4</v>
      </c>
      <c r="H25" s="23">
        <f>G25/'Score and Prob-Est. Samp'!$E$203</f>
        <v>3.9631941542768176E-3</v>
      </c>
    </row>
    <row r="26" spans="1:8" x14ac:dyDescent="0.25">
      <c r="A26">
        <v>22</v>
      </c>
      <c r="B26">
        <v>1</v>
      </c>
      <c r="C26">
        <v>67</v>
      </c>
      <c r="D26">
        <v>71</v>
      </c>
      <c r="F26" s="23">
        <f t="shared" si="0"/>
        <v>-0.47518996301104011</v>
      </c>
      <c r="G26" s="23">
        <f t="shared" si="1"/>
        <v>0.38338858689037991</v>
      </c>
      <c r="H26" s="23">
        <f>G26/'Score and Prob-Est. Samp'!$E$203</f>
        <v>2.555923912602533</v>
      </c>
    </row>
    <row r="27" spans="1:8" x14ac:dyDescent="0.25">
      <c r="A27">
        <v>23</v>
      </c>
      <c r="B27">
        <v>1</v>
      </c>
      <c r="C27">
        <v>2</v>
      </c>
      <c r="D27">
        <v>70</v>
      </c>
      <c r="F27" s="23">
        <f t="shared" si="0"/>
        <v>-5.8222925518346944</v>
      </c>
      <c r="G27" s="23">
        <f t="shared" si="1"/>
        <v>2.952069034579838E-3</v>
      </c>
      <c r="H27" s="23">
        <f>G27/'Score and Prob-Est. Samp'!$E$203</f>
        <v>1.9680460230532253E-2</v>
      </c>
    </row>
    <row r="28" spans="1:8" x14ac:dyDescent="0.25">
      <c r="A28">
        <v>24</v>
      </c>
      <c r="B28">
        <v>0</v>
      </c>
      <c r="C28">
        <v>12</v>
      </c>
      <c r="D28">
        <v>15</v>
      </c>
      <c r="F28" s="23">
        <f t="shared" si="0"/>
        <v>-10.336106428605508</v>
      </c>
      <c r="G28" s="23">
        <f t="shared" si="1"/>
        <v>3.2439333697407704E-5</v>
      </c>
      <c r="H28" s="23">
        <f>G28/'Score and Prob-Est. Samp'!$E$203</f>
        <v>2.162622246493847E-4</v>
      </c>
    </row>
    <row r="29" spans="1:8" x14ac:dyDescent="0.25">
      <c r="A29">
        <v>25</v>
      </c>
      <c r="B29">
        <v>1</v>
      </c>
      <c r="C29">
        <v>26</v>
      </c>
      <c r="D29">
        <v>37</v>
      </c>
      <c r="F29" s="23">
        <f t="shared" si="0"/>
        <v>-6.271210111404641</v>
      </c>
      <c r="G29" s="23">
        <f t="shared" si="1"/>
        <v>1.886375024805975E-3</v>
      </c>
      <c r="H29" s="23">
        <f>G29/'Score and Prob-Est. Samp'!$E$203</f>
        <v>1.2575833498706501E-2</v>
      </c>
    </row>
    <row r="30" spans="1:8" x14ac:dyDescent="0.25">
      <c r="A30">
        <v>26</v>
      </c>
      <c r="B30">
        <v>1</v>
      </c>
      <c r="C30">
        <v>13</v>
      </c>
      <c r="D30">
        <v>79</v>
      </c>
      <c r="F30" s="23">
        <f t="shared" si="0"/>
        <v>-4.2761187030001881</v>
      </c>
      <c r="G30" s="23">
        <f t="shared" si="1"/>
        <v>1.3706028231808382E-2</v>
      </c>
      <c r="H30" s="23">
        <f>G30/'Score and Prob-Est. Samp'!$E$203</f>
        <v>9.1373521545389219E-2</v>
      </c>
    </row>
    <row r="31" spans="1:8" x14ac:dyDescent="0.25">
      <c r="A31">
        <v>27</v>
      </c>
      <c r="B31">
        <v>1</v>
      </c>
      <c r="C31">
        <v>28</v>
      </c>
      <c r="D31">
        <v>62</v>
      </c>
      <c r="F31" s="23">
        <f t="shared" si="0"/>
        <v>-4.2934491508981516</v>
      </c>
      <c r="G31" s="23">
        <f t="shared" si="1"/>
        <v>1.3473715909800038E-2</v>
      </c>
      <c r="H31" s="23">
        <f>G31/'Score and Prob-Est. Samp'!$E$203</f>
        <v>8.9824772732000263E-2</v>
      </c>
    </row>
    <row r="32" spans="1:8" x14ac:dyDescent="0.25">
      <c r="A32">
        <v>28</v>
      </c>
      <c r="B32">
        <v>0</v>
      </c>
      <c r="C32">
        <v>33</v>
      </c>
      <c r="D32">
        <v>53</v>
      </c>
      <c r="F32" s="23">
        <f t="shared" si="0"/>
        <v>-5.8725293154433302</v>
      </c>
      <c r="G32" s="23">
        <f t="shared" si="1"/>
        <v>2.8078362751603855E-3</v>
      </c>
      <c r="H32" s="23">
        <f>G32/'Score and Prob-Est. Samp'!$E$203</f>
        <v>1.8718908501069238E-2</v>
      </c>
    </row>
    <row r="33" spans="1:8" x14ac:dyDescent="0.25">
      <c r="A33">
        <v>29</v>
      </c>
      <c r="B33">
        <v>1</v>
      </c>
      <c r="C33">
        <v>40</v>
      </c>
      <c r="D33">
        <v>58</v>
      </c>
      <c r="F33" s="23">
        <f t="shared" si="0"/>
        <v>-3.6101733553960447</v>
      </c>
      <c r="G33" s="23">
        <f t="shared" si="1"/>
        <v>2.6334874194128614E-2</v>
      </c>
      <c r="H33" s="23">
        <f>G33/'Score and Prob-Est. Samp'!$E$203</f>
        <v>0.17556582796085743</v>
      </c>
    </row>
    <row r="34" spans="1:8" x14ac:dyDescent="0.25">
      <c r="A34">
        <v>30</v>
      </c>
      <c r="B34">
        <v>1</v>
      </c>
      <c r="C34">
        <v>44</v>
      </c>
      <c r="D34">
        <v>40</v>
      </c>
      <c r="F34" s="23">
        <f t="shared" si="0"/>
        <v>-4.5927275239447818</v>
      </c>
      <c r="G34" s="23">
        <f t="shared" si="1"/>
        <v>1.0023711813902868E-2</v>
      </c>
      <c r="H34" s="23">
        <f>G34/'Score and Prob-Est. Samp'!$E$203</f>
        <v>6.6824745426019128E-2</v>
      </c>
    </row>
    <row r="35" spans="1:8" x14ac:dyDescent="0.25">
      <c r="A35">
        <v>31</v>
      </c>
      <c r="B35">
        <v>0</v>
      </c>
      <c r="C35">
        <v>9</v>
      </c>
      <c r="D35">
        <v>58</v>
      </c>
      <c r="F35" s="23">
        <f t="shared" si="0"/>
        <v>-7.4569372045164428</v>
      </c>
      <c r="G35" s="23">
        <f t="shared" si="1"/>
        <v>5.7708876765619514E-4</v>
      </c>
      <c r="H35" s="23">
        <f>G35/'Score and Prob-Est. Samp'!$E$203</f>
        <v>3.8472584510413012E-3</v>
      </c>
    </row>
    <row r="36" spans="1:8" x14ac:dyDescent="0.25">
      <c r="A36">
        <v>32</v>
      </c>
      <c r="B36">
        <v>1</v>
      </c>
      <c r="C36">
        <v>29</v>
      </c>
      <c r="D36">
        <v>65</v>
      </c>
      <c r="F36" s="23">
        <f t="shared" si="0"/>
        <v>-3.9944469478630875</v>
      </c>
      <c r="G36" s="23">
        <f t="shared" si="1"/>
        <v>1.8084554872535259E-2</v>
      </c>
      <c r="H36" s="23">
        <f>G36/'Score and Prob-Est. Samp'!$E$203</f>
        <v>0.12056369915023506</v>
      </c>
    </row>
    <row r="37" spans="1:8" x14ac:dyDescent="0.25">
      <c r="A37">
        <v>33</v>
      </c>
      <c r="B37">
        <v>1</v>
      </c>
      <c r="C37">
        <v>14</v>
      </c>
      <c r="D37">
        <v>45</v>
      </c>
      <c r="F37" s="23">
        <f t="shared" si="0"/>
        <v>-6.6640108428148821</v>
      </c>
      <c r="G37" s="23">
        <f t="shared" si="1"/>
        <v>1.2743920373037001E-3</v>
      </c>
      <c r="H37" s="23">
        <f>G37/'Score and Prob-Est. Samp'!$E$203</f>
        <v>8.4959469153580019E-3</v>
      </c>
    </row>
    <row r="38" spans="1:8" x14ac:dyDescent="0.25">
      <c r="A38">
        <v>34</v>
      </c>
      <c r="B38">
        <v>1</v>
      </c>
      <c r="C38">
        <v>91</v>
      </c>
      <c r="D38">
        <v>42</v>
      </c>
      <c r="F38" s="23">
        <f t="shared" si="0"/>
        <v>-0.63363245848912264</v>
      </c>
      <c r="G38" s="23">
        <f t="shared" si="1"/>
        <v>0.34668734575409355</v>
      </c>
      <c r="H38" s="23">
        <f>G38/'Score and Prob-Est. Samp'!$E$203</f>
        <v>2.3112489716939573</v>
      </c>
    </row>
    <row r="39" spans="1:8" x14ac:dyDescent="0.25">
      <c r="A39">
        <v>35</v>
      </c>
      <c r="B39">
        <v>1</v>
      </c>
      <c r="C39">
        <v>99</v>
      </c>
      <c r="D39">
        <v>6</v>
      </c>
      <c r="F39" s="23">
        <f t="shared" si="0"/>
        <v>-2.5987407955865987</v>
      </c>
      <c r="G39" s="23">
        <f t="shared" si="1"/>
        <v>6.9219504578662341E-2</v>
      </c>
      <c r="H39" s="23">
        <f>G39/'Score and Prob-Est. Samp'!$E$203</f>
        <v>0.46146336385774894</v>
      </c>
    </row>
    <row r="40" spans="1:8" x14ac:dyDescent="0.25">
      <c r="A40">
        <v>36</v>
      </c>
      <c r="B40">
        <v>1</v>
      </c>
      <c r="C40">
        <v>52</v>
      </c>
      <c r="D40">
        <v>54</v>
      </c>
      <c r="F40" s="23">
        <f t="shared" si="0"/>
        <v>-2.926897559893936</v>
      </c>
      <c r="G40" s="23">
        <f t="shared" si="1"/>
        <v>5.0839825157280125E-2</v>
      </c>
      <c r="H40" s="23">
        <f>G40/'Score and Prob-Est. Samp'!$E$203</f>
        <v>0.33893216771520085</v>
      </c>
    </row>
    <row r="41" spans="1:8" x14ac:dyDescent="0.25">
      <c r="A41">
        <v>37</v>
      </c>
      <c r="B41">
        <v>1</v>
      </c>
      <c r="C41">
        <v>30</v>
      </c>
      <c r="D41">
        <v>96</v>
      </c>
      <c r="F41" s="23">
        <f t="shared" si="0"/>
        <v>-1.6621192961849633</v>
      </c>
      <c r="G41" s="23">
        <f t="shared" si="1"/>
        <v>0.15947771174229886</v>
      </c>
      <c r="H41" s="23">
        <f>G41/'Score and Prob-Est. Samp'!$E$203</f>
        <v>1.0631847449486591</v>
      </c>
    </row>
    <row r="42" spans="1:8" x14ac:dyDescent="0.25">
      <c r="A42">
        <v>38</v>
      </c>
      <c r="B42">
        <v>1</v>
      </c>
      <c r="C42">
        <v>12</v>
      </c>
      <c r="D42">
        <v>50</v>
      </c>
      <c r="F42" s="23">
        <f t="shared" si="0"/>
        <v>-6.4632088226323789</v>
      </c>
      <c r="G42" s="23">
        <f t="shared" si="1"/>
        <v>1.5573534730282284E-3</v>
      </c>
      <c r="H42" s="23">
        <f>G42/'Score and Prob-Est. Samp'!$E$203</f>
        <v>1.0382356486854856E-2</v>
      </c>
    </row>
    <row r="43" spans="1:8" x14ac:dyDescent="0.25">
      <c r="A43">
        <v>39</v>
      </c>
      <c r="B43">
        <v>1</v>
      </c>
      <c r="C43">
        <v>84</v>
      </c>
      <c r="D43">
        <v>22</v>
      </c>
      <c r="F43" s="23">
        <f t="shared" si="0"/>
        <v>-2.6540291137116014</v>
      </c>
      <c r="G43" s="23">
        <f t="shared" si="1"/>
        <v>6.5741111073126732E-2</v>
      </c>
      <c r="H43" s="23">
        <f>G43/'Score and Prob-Est. Samp'!$E$203</f>
        <v>0.43827407382084488</v>
      </c>
    </row>
    <row r="44" spans="1:8" x14ac:dyDescent="0.25">
      <c r="A44">
        <v>40</v>
      </c>
      <c r="B44">
        <v>1</v>
      </c>
      <c r="C44">
        <v>39</v>
      </c>
      <c r="D44">
        <v>1</v>
      </c>
      <c r="F44" s="23">
        <f t="shared" si="0"/>
        <v>-7.8305889236712956</v>
      </c>
      <c r="G44" s="23">
        <f t="shared" si="1"/>
        <v>3.9723352099641315E-4</v>
      </c>
      <c r="H44" s="23">
        <f>G44/'Score and Prob-Est. Samp'!$E$203</f>
        <v>2.6482234733094211E-3</v>
      </c>
    </row>
    <row r="45" spans="1:8" x14ac:dyDescent="0.25">
      <c r="A45">
        <v>41</v>
      </c>
      <c r="B45">
        <v>1</v>
      </c>
      <c r="C45">
        <v>70</v>
      </c>
      <c r="D45">
        <v>6</v>
      </c>
      <c r="F45" s="23">
        <f t="shared" si="0"/>
        <v>-4.9519720396053666</v>
      </c>
      <c r="G45" s="23">
        <f t="shared" si="1"/>
        <v>7.0198275828333156E-3</v>
      </c>
      <c r="H45" s="23">
        <f>G45/'Score and Prob-Est. Samp'!$E$203</f>
        <v>4.6798850552222104E-2</v>
      </c>
    </row>
    <row r="46" spans="1:8" x14ac:dyDescent="0.25">
      <c r="A46">
        <v>42</v>
      </c>
      <c r="B46">
        <v>1</v>
      </c>
      <c r="C46">
        <v>4</v>
      </c>
      <c r="D46">
        <v>63</v>
      </c>
      <c r="F46" s="23">
        <f t="shared" si="0"/>
        <v>-6.1683321040631309</v>
      </c>
      <c r="G46" s="23">
        <f t="shared" si="1"/>
        <v>2.0903481664595065E-3</v>
      </c>
      <c r="H46" s="23">
        <f>G46/'Score and Prob-Est. Samp'!$E$203</f>
        <v>1.3935654443063376E-2</v>
      </c>
    </row>
    <row r="47" spans="1:8" x14ac:dyDescent="0.25">
      <c r="A47">
        <v>43</v>
      </c>
      <c r="B47">
        <v>0</v>
      </c>
      <c r="C47">
        <v>94</v>
      </c>
      <c r="D47">
        <v>2</v>
      </c>
      <c r="F47" s="23">
        <f t="shared" si="0"/>
        <v>-4.626186179678589</v>
      </c>
      <c r="G47" s="23">
        <f t="shared" si="1"/>
        <v>9.6970789166146605E-3</v>
      </c>
      <c r="H47" s="23">
        <f>G47/'Score and Prob-Est. Samp'!$E$203</f>
        <v>6.464719277743107E-2</v>
      </c>
    </row>
    <row r="48" spans="1:8" x14ac:dyDescent="0.25">
      <c r="A48">
        <v>44</v>
      </c>
      <c r="B48">
        <v>1</v>
      </c>
      <c r="C48">
        <v>10</v>
      </c>
      <c r="D48">
        <v>78</v>
      </c>
      <c r="F48" s="23">
        <f t="shared" si="0"/>
        <v>-4.5921751839216478</v>
      </c>
      <c r="G48" s="23">
        <f t="shared" si="1"/>
        <v>1.0029194298470188E-2</v>
      </c>
      <c r="H48" s="23">
        <f>G48/'Score and Prob-Est. Samp'!$E$203</f>
        <v>6.686129532313459E-2</v>
      </c>
    </row>
    <row r="49" spans="1:8" x14ac:dyDescent="0.25">
      <c r="A49">
        <v>45</v>
      </c>
      <c r="B49">
        <v>1</v>
      </c>
      <c r="C49">
        <v>54</v>
      </c>
      <c r="D49">
        <v>91</v>
      </c>
      <c r="F49" s="23">
        <f t="shared" si="0"/>
        <v>-7.7711407111848985E-2</v>
      </c>
      <c r="G49" s="23">
        <f t="shared" si="1"/>
        <v>0.48058191948922263</v>
      </c>
      <c r="H49" s="23">
        <f>G49/'Score and Prob-Est. Samp'!$E$203</f>
        <v>3.2038794632614844</v>
      </c>
    </row>
    <row r="50" spans="1:8" x14ac:dyDescent="0.25">
      <c r="A50">
        <v>46</v>
      </c>
      <c r="B50">
        <v>1</v>
      </c>
      <c r="C50">
        <v>67</v>
      </c>
      <c r="D50">
        <v>46</v>
      </c>
      <c r="F50" s="23">
        <f t="shared" si="0"/>
        <v>-2.2906591135852015</v>
      </c>
      <c r="G50" s="23">
        <f t="shared" si="1"/>
        <v>9.1899529464279803E-2</v>
      </c>
      <c r="H50" s="23">
        <f>G50/'Score and Prob-Est. Samp'!$E$203</f>
        <v>0.61266352976186533</v>
      </c>
    </row>
    <row r="51" spans="1:8" x14ac:dyDescent="0.25">
      <c r="A51">
        <v>47</v>
      </c>
      <c r="B51">
        <v>0</v>
      </c>
      <c r="C51">
        <v>55</v>
      </c>
      <c r="D51">
        <v>48</v>
      </c>
      <c r="F51" s="23">
        <f t="shared" si="0"/>
        <v>-4.4504132363025448</v>
      </c>
      <c r="G51" s="23">
        <f t="shared" si="1"/>
        <v>1.1539038205097187E-2</v>
      </c>
      <c r="H51" s="23">
        <f>G51/'Score and Prob-Est. Samp'!$E$203</f>
        <v>7.6926921367314591E-2</v>
      </c>
    </row>
    <row r="52" spans="1:8" x14ac:dyDescent="0.25">
      <c r="A52">
        <v>48</v>
      </c>
      <c r="B52">
        <v>0</v>
      </c>
      <c r="C52">
        <v>1</v>
      </c>
      <c r="D52">
        <v>38</v>
      </c>
      <c r="F52" s="23">
        <f t="shared" si="0"/>
        <v>-9.558479764705087</v>
      </c>
      <c r="G52" s="23">
        <f t="shared" si="1"/>
        <v>7.0595061787874565E-5</v>
      </c>
      <c r="H52" s="23">
        <f>G52/'Score and Prob-Est. Samp'!$E$203</f>
        <v>4.7063374525249712E-4</v>
      </c>
    </row>
    <row r="53" spans="1:8" x14ac:dyDescent="0.25">
      <c r="A53">
        <v>49</v>
      </c>
      <c r="B53">
        <v>1</v>
      </c>
      <c r="C53">
        <v>98</v>
      </c>
      <c r="D53">
        <v>7</v>
      </c>
      <c r="F53" s="23">
        <f t="shared" si="0"/>
        <v>-2.607267934529796</v>
      </c>
      <c r="G53" s="23">
        <f t="shared" si="1"/>
        <v>6.8672130664938727E-2</v>
      </c>
      <c r="H53" s="23">
        <f>G53/'Score and Prob-Est. Samp'!$E$203</f>
        <v>0.45781420443292486</v>
      </c>
    </row>
    <row r="54" spans="1:8" x14ac:dyDescent="0.25">
      <c r="A54">
        <v>50</v>
      </c>
      <c r="B54">
        <v>1</v>
      </c>
      <c r="C54">
        <v>69</v>
      </c>
      <c r="D54">
        <v>61</v>
      </c>
      <c r="F54" s="23">
        <f t="shared" si="0"/>
        <v>-1.0390858133083771</v>
      </c>
      <c r="G54" s="23">
        <f t="shared" si="1"/>
        <v>0.26132642536674083</v>
      </c>
      <c r="H54" s="23">
        <f>G54/'Score and Prob-Est. Samp'!$E$203</f>
        <v>1.7421761691116056</v>
      </c>
    </row>
    <row r="55" spans="1:8" x14ac:dyDescent="0.25">
      <c r="A55">
        <v>51</v>
      </c>
      <c r="B55">
        <v>1</v>
      </c>
      <c r="C55">
        <v>21</v>
      </c>
      <c r="D55">
        <v>19</v>
      </c>
      <c r="F55" s="23">
        <f t="shared" si="0"/>
        <v>-7.9840774246488593</v>
      </c>
      <c r="G55" s="23">
        <f t="shared" si="1"/>
        <v>3.4073067116567883E-4</v>
      </c>
      <c r="H55" s="23">
        <f>G55/'Score and Prob-Est. Samp'!$E$203</f>
        <v>2.2715378077711925E-3</v>
      </c>
    </row>
    <row r="56" spans="1:8" x14ac:dyDescent="0.25">
      <c r="A56">
        <v>52</v>
      </c>
      <c r="B56">
        <v>0</v>
      </c>
      <c r="C56">
        <v>4</v>
      </c>
      <c r="D56">
        <v>68</v>
      </c>
      <c r="F56" s="23">
        <f t="shared" si="0"/>
        <v>-7.136479069117601</v>
      </c>
      <c r="G56" s="23">
        <f t="shared" si="1"/>
        <v>7.9491584752835835E-4</v>
      </c>
      <c r="H56" s="23">
        <f>G56/'Score and Prob-Est. Samp'!$E$203</f>
        <v>5.2994389835223895E-3</v>
      </c>
    </row>
    <row r="57" spans="1:8" x14ac:dyDescent="0.25">
      <c r="A57">
        <v>53</v>
      </c>
      <c r="B57">
        <v>0</v>
      </c>
      <c r="C57">
        <v>48</v>
      </c>
      <c r="D57">
        <v>8</v>
      </c>
      <c r="F57" s="23">
        <f t="shared" si="0"/>
        <v>-7.9231852119843529</v>
      </c>
      <c r="G57" s="23">
        <f t="shared" si="1"/>
        <v>3.6211547943569886E-4</v>
      </c>
      <c r="H57" s="23">
        <f>G57/'Score and Prob-Est. Samp'!$E$203</f>
        <v>2.4141031962379923E-3</v>
      </c>
    </row>
    <row r="58" spans="1:8" x14ac:dyDescent="0.25">
      <c r="A58">
        <v>54</v>
      </c>
      <c r="B58">
        <v>1</v>
      </c>
      <c r="C58">
        <v>34</v>
      </c>
      <c r="D58">
        <v>48</v>
      </c>
      <c r="F58" s="23">
        <f t="shared" si="0"/>
        <v>-4.8232364454226957</v>
      </c>
      <c r="G58" s="23">
        <f t="shared" si="1"/>
        <v>7.9765841328127592E-3</v>
      </c>
      <c r="H58" s="23">
        <f>G58/'Score and Prob-Est. Samp'!$E$203</f>
        <v>5.3177227552085066E-2</v>
      </c>
    </row>
    <row r="59" spans="1:8" x14ac:dyDescent="0.25">
      <c r="A59">
        <v>55</v>
      </c>
      <c r="B59">
        <v>0</v>
      </c>
      <c r="C59">
        <v>15</v>
      </c>
      <c r="D59">
        <v>16</v>
      </c>
      <c r="F59" s="23">
        <f t="shared" si="0"/>
        <v>-10.020049947684047</v>
      </c>
      <c r="G59" s="23">
        <f t="shared" si="1"/>
        <v>4.4496748208773145E-5</v>
      </c>
      <c r="H59" s="23">
        <f>G59/'Score and Prob-Est. Samp'!$E$203</f>
        <v>2.9664498805848766E-4</v>
      </c>
    </row>
    <row r="60" spans="1:8" x14ac:dyDescent="0.25">
      <c r="A60">
        <v>56</v>
      </c>
      <c r="B60">
        <v>0</v>
      </c>
      <c r="C60">
        <v>28</v>
      </c>
      <c r="D60">
        <v>68</v>
      </c>
      <c r="F60" s="23">
        <f t="shared" si="0"/>
        <v>-5.1889773499296554</v>
      </c>
      <c r="G60" s="23">
        <f t="shared" si="1"/>
        <v>5.5467696814053653E-3</v>
      </c>
      <c r="H60" s="23">
        <f>G60/'Score and Prob-Est. Samp'!$E$203</f>
        <v>3.6978464542702434E-2</v>
      </c>
    </row>
    <row r="61" spans="1:8" x14ac:dyDescent="0.25">
      <c r="A61">
        <v>57</v>
      </c>
      <c r="B61">
        <v>1</v>
      </c>
      <c r="C61">
        <v>18</v>
      </c>
      <c r="D61">
        <v>20</v>
      </c>
      <c r="F61" s="23">
        <f t="shared" si="0"/>
        <v>-8.1548963735243856</v>
      </c>
      <c r="G61" s="23">
        <f t="shared" si="1"/>
        <v>2.8724252697880667E-4</v>
      </c>
      <c r="H61" s="23">
        <f>G61/'Score and Prob-Est. Samp'!$E$203</f>
        <v>1.9149501798587112E-3</v>
      </c>
    </row>
    <row r="62" spans="1:8" x14ac:dyDescent="0.25">
      <c r="A62">
        <v>58</v>
      </c>
      <c r="B62">
        <v>0</v>
      </c>
      <c r="C62">
        <v>33</v>
      </c>
      <c r="D62">
        <v>8</v>
      </c>
      <c r="F62" s="23">
        <f t="shared" si="0"/>
        <v>-9.1403737864768182</v>
      </c>
      <c r="G62" s="23">
        <f t="shared" si="1"/>
        <v>1.0723573371688923E-4</v>
      </c>
      <c r="H62" s="23">
        <f>G62/'Score and Prob-Est. Samp'!$E$203</f>
        <v>7.1490489144592829E-4</v>
      </c>
    </row>
    <row r="63" spans="1:8" x14ac:dyDescent="0.25">
      <c r="A63">
        <v>59</v>
      </c>
      <c r="B63">
        <v>0</v>
      </c>
      <c r="C63">
        <v>57</v>
      </c>
      <c r="D63">
        <v>88</v>
      </c>
      <c r="F63" s="23">
        <f t="shared" si="0"/>
        <v>-1.3833707854515591</v>
      </c>
      <c r="G63" s="23">
        <f t="shared" si="1"/>
        <v>0.20046818240346362</v>
      </c>
      <c r="H63" s="23">
        <f>G63/'Score and Prob-Est. Samp'!$E$203</f>
        <v>1.3364545493564242</v>
      </c>
    </row>
    <row r="64" spans="1:8" x14ac:dyDescent="0.25">
      <c r="A64">
        <v>60</v>
      </c>
      <c r="B64">
        <v>1</v>
      </c>
      <c r="C64">
        <v>18</v>
      </c>
      <c r="D64">
        <v>37</v>
      </c>
      <c r="F64" s="23">
        <f t="shared" si="0"/>
        <v>-6.9203773511339559</v>
      </c>
      <c r="G64" s="23">
        <f t="shared" si="1"/>
        <v>9.8648314217182034E-4</v>
      </c>
      <c r="H64" s="23">
        <f>G64/'Score and Prob-Est. Samp'!$E$203</f>
        <v>6.576554281145469E-3</v>
      </c>
    </row>
    <row r="65" spans="1:8" x14ac:dyDescent="0.25">
      <c r="A65">
        <v>61</v>
      </c>
      <c r="B65">
        <v>0</v>
      </c>
      <c r="C65">
        <v>95</v>
      </c>
      <c r="D65">
        <v>58</v>
      </c>
      <c r="F65" s="23">
        <f t="shared" si="0"/>
        <v>-0.4783893774263035</v>
      </c>
      <c r="G65" s="23">
        <f t="shared" si="1"/>
        <v>0.38263252235671086</v>
      </c>
      <c r="H65" s="23">
        <f>G65/'Score and Prob-Est. Samp'!$E$203</f>
        <v>2.5508834823780724</v>
      </c>
    </row>
    <row r="66" spans="1:8" x14ac:dyDescent="0.25">
      <c r="A66">
        <v>62</v>
      </c>
      <c r="B66">
        <v>0</v>
      </c>
      <c r="C66">
        <v>10</v>
      </c>
      <c r="D66">
        <v>65</v>
      </c>
      <c r="F66" s="23">
        <f t="shared" si="0"/>
        <v>-6.8674599373895147</v>
      </c>
      <c r="G66" s="23">
        <f t="shared" si="1"/>
        <v>1.0400354144882052E-3</v>
      </c>
      <c r="H66" s="23">
        <f>G66/'Score and Prob-Est. Samp'!$E$203</f>
        <v>6.9335694299213681E-3</v>
      </c>
    </row>
    <row r="67" spans="1:8" x14ac:dyDescent="0.25">
      <c r="A67">
        <v>63</v>
      </c>
      <c r="B67">
        <v>0</v>
      </c>
      <c r="C67">
        <v>53</v>
      </c>
      <c r="D67">
        <v>36</v>
      </c>
      <c r="F67" s="23">
        <f t="shared" si="0"/>
        <v>-5.4841302385104704</v>
      </c>
      <c r="G67" s="23">
        <f t="shared" si="1"/>
        <v>4.1349758660490137E-3</v>
      </c>
      <c r="H67" s="23">
        <f>G67/'Score and Prob-Est. Samp'!$E$203</f>
        <v>2.7566505773660092E-2</v>
      </c>
    </row>
    <row r="68" spans="1:8" x14ac:dyDescent="0.25">
      <c r="A68">
        <v>64</v>
      </c>
      <c r="B68">
        <v>0</v>
      </c>
      <c r="C68">
        <v>35</v>
      </c>
      <c r="D68">
        <v>89</v>
      </c>
      <c r="F68" s="23">
        <f t="shared" si="0"/>
        <v>-3.0959619286842095</v>
      </c>
      <c r="G68" s="23">
        <f t="shared" si="1"/>
        <v>4.3274129073845619E-2</v>
      </c>
      <c r="H68" s="23">
        <f>G68/'Score and Prob-Est. Samp'!$E$203</f>
        <v>0.28849419382563746</v>
      </c>
    </row>
    <row r="69" spans="1:8" x14ac:dyDescent="0.25">
      <c r="A69">
        <v>65</v>
      </c>
      <c r="B69">
        <v>0</v>
      </c>
      <c r="C69">
        <v>21</v>
      </c>
      <c r="D69">
        <v>97</v>
      </c>
      <c r="F69" s="23">
        <f t="shared" si="0"/>
        <v>-3.6510544700267804</v>
      </c>
      <c r="G69" s="23">
        <f t="shared" si="1"/>
        <v>2.5306680379818317E-2</v>
      </c>
      <c r="H69" s="23">
        <f>G69/'Score and Prob-Est. Samp'!$E$203</f>
        <v>0.16871120253212213</v>
      </c>
    </row>
    <row r="70" spans="1:8" x14ac:dyDescent="0.25">
      <c r="A70">
        <v>66</v>
      </c>
      <c r="B70">
        <v>1</v>
      </c>
      <c r="C70">
        <v>35</v>
      </c>
      <c r="D70">
        <v>85</v>
      </c>
      <c r="F70" s="23">
        <f t="shared" ref="F70:F133" si="2">$A$2+SUMPRODUCT($B$2:$D$2,B70:D70)</f>
        <v>-2.0551961976067705</v>
      </c>
      <c r="G70" s="23">
        <f t="shared" ref="G70:G133" si="3">EXP(F70)/(1+EXP(F70))</f>
        <v>0.11352838645504498</v>
      </c>
      <c r="H70" s="23">
        <f>G70/'Score and Prob-Est. Samp'!$E$203</f>
        <v>0.75685590970029992</v>
      </c>
    </row>
    <row r="71" spans="1:8" x14ac:dyDescent="0.25">
      <c r="A71">
        <v>67</v>
      </c>
      <c r="B71">
        <v>1</v>
      </c>
      <c r="C71">
        <v>85</v>
      </c>
      <c r="D71">
        <v>21</v>
      </c>
      <c r="F71" s="23">
        <f t="shared" si="2"/>
        <v>-2.6455019747684041</v>
      </c>
      <c r="G71" s="23">
        <f t="shared" si="3"/>
        <v>6.6266784650179739E-2</v>
      </c>
      <c r="H71" s="23">
        <f>G71/'Score and Prob-Est. Samp'!$E$203</f>
        <v>0.44177856433453161</v>
      </c>
    </row>
    <row r="72" spans="1:8" x14ac:dyDescent="0.25">
      <c r="A72">
        <v>68</v>
      </c>
      <c r="B72">
        <v>0</v>
      </c>
      <c r="C72">
        <v>71</v>
      </c>
      <c r="D72">
        <v>63</v>
      </c>
      <c r="F72" s="23">
        <f t="shared" si="2"/>
        <v>-2.0627972664994179</v>
      </c>
      <c r="G72" s="23">
        <f t="shared" si="3"/>
        <v>0.11276566147456372</v>
      </c>
      <c r="H72" s="23">
        <f>G72/'Score and Prob-Est. Samp'!$E$203</f>
        <v>0.75177107649709152</v>
      </c>
    </row>
    <row r="73" spans="1:8" x14ac:dyDescent="0.25">
      <c r="A73">
        <v>69</v>
      </c>
      <c r="B73">
        <v>0</v>
      </c>
      <c r="C73">
        <v>21</v>
      </c>
      <c r="D73">
        <v>47</v>
      </c>
      <c r="F73" s="23">
        <f t="shared" si="2"/>
        <v>-7.2819927711751014</v>
      </c>
      <c r="G73" s="23">
        <f t="shared" si="3"/>
        <v>6.8734077978740353E-4</v>
      </c>
      <c r="H73" s="23">
        <f>G73/'Score and Prob-Est. Samp'!$E$203</f>
        <v>4.5822718652493571E-3</v>
      </c>
    </row>
    <row r="74" spans="1:8" x14ac:dyDescent="0.25">
      <c r="A74">
        <v>70</v>
      </c>
      <c r="B74">
        <v>0</v>
      </c>
      <c r="C74">
        <v>39</v>
      </c>
      <c r="D74">
        <v>26</v>
      </c>
      <c r="F74" s="23">
        <f t="shared" si="2"/>
        <v>-7.3463605682664372</v>
      </c>
      <c r="G74" s="23">
        <f t="shared" si="3"/>
        <v>6.4451961881911983E-4</v>
      </c>
      <c r="H74" s="23">
        <f>G74/'Score and Prob-Est. Samp'!$E$203</f>
        <v>4.2967974587941327E-3</v>
      </c>
    </row>
    <row r="75" spans="1:8" x14ac:dyDescent="0.25">
      <c r="A75">
        <v>71</v>
      </c>
      <c r="B75">
        <v>1</v>
      </c>
      <c r="C75">
        <v>43</v>
      </c>
      <c r="D75">
        <v>53</v>
      </c>
      <c r="F75" s="23">
        <f t="shared" si="2"/>
        <v>-3.7298294706123833</v>
      </c>
      <c r="G75" s="23">
        <f t="shared" si="3"/>
        <v>2.3434569988224518E-2</v>
      </c>
      <c r="H75" s="23">
        <f>G75/'Score and Prob-Est. Samp'!$E$203</f>
        <v>0.15623046658816347</v>
      </c>
    </row>
    <row r="76" spans="1:8" x14ac:dyDescent="0.25">
      <c r="A76">
        <v>72</v>
      </c>
      <c r="B76">
        <v>0</v>
      </c>
      <c r="C76">
        <v>29</v>
      </c>
      <c r="D76">
        <v>87</v>
      </c>
      <c r="F76" s="23">
        <f t="shared" si="2"/>
        <v>-3.7280748905271288</v>
      </c>
      <c r="G76" s="23">
        <f t="shared" si="3"/>
        <v>2.3474757833021047E-2</v>
      </c>
      <c r="H76" s="23">
        <f>G76/'Score and Prob-Est. Samp'!$E$203</f>
        <v>0.15649838555347365</v>
      </c>
    </row>
    <row r="77" spans="1:8" x14ac:dyDescent="0.25">
      <c r="A77">
        <v>73</v>
      </c>
      <c r="B77">
        <v>0</v>
      </c>
      <c r="C77">
        <v>25</v>
      </c>
      <c r="D77">
        <v>83</v>
      </c>
      <c r="F77" s="23">
        <f t="shared" si="2"/>
        <v>-4.3431335744836517</v>
      </c>
      <c r="G77" s="23">
        <f t="shared" si="3"/>
        <v>1.2829018603482005E-2</v>
      </c>
      <c r="H77" s="23">
        <f>G77/'Score and Prob-Est. Samp'!$E$203</f>
        <v>8.5526790689880033E-2</v>
      </c>
    </row>
    <row r="78" spans="1:8" x14ac:dyDescent="0.25">
      <c r="A78">
        <v>74</v>
      </c>
      <c r="B78">
        <v>1</v>
      </c>
      <c r="C78">
        <v>13</v>
      </c>
      <c r="D78">
        <v>92</v>
      </c>
      <c r="F78" s="23">
        <f t="shared" si="2"/>
        <v>-3.3320747447016235</v>
      </c>
      <c r="G78" s="23">
        <f t="shared" si="3"/>
        <v>3.448707925417014E-2</v>
      </c>
      <c r="H78" s="23">
        <f>G78/'Score and Prob-Est. Samp'!$E$203</f>
        <v>0.22991386169446762</v>
      </c>
    </row>
    <row r="79" spans="1:8" x14ac:dyDescent="0.25">
      <c r="A79">
        <v>75</v>
      </c>
      <c r="B79">
        <v>0</v>
      </c>
      <c r="C79">
        <v>12</v>
      </c>
      <c r="D79">
        <v>93</v>
      </c>
      <c r="F79" s="23">
        <f t="shared" si="2"/>
        <v>-4.6718426788141256</v>
      </c>
      <c r="G79" s="23">
        <f t="shared" si="3"/>
        <v>9.2683101625418256E-3</v>
      </c>
      <c r="H79" s="23">
        <f>G79/'Score and Prob-Est. Samp'!$E$203</f>
        <v>6.1788734416945504E-2</v>
      </c>
    </row>
    <row r="80" spans="1:8" x14ac:dyDescent="0.25">
      <c r="A80">
        <v>76</v>
      </c>
      <c r="B80">
        <v>1</v>
      </c>
      <c r="C80">
        <v>95</v>
      </c>
      <c r="D80">
        <v>44</v>
      </c>
      <c r="F80" s="23">
        <f t="shared" si="2"/>
        <v>-0.16381130657853049</v>
      </c>
      <c r="G80" s="23">
        <f t="shared" si="3"/>
        <v>0.45913850611738266</v>
      </c>
      <c r="H80" s="23">
        <f>G80/'Score and Prob-Est. Samp'!$E$203</f>
        <v>3.0609233741158843</v>
      </c>
    </row>
    <row r="81" spans="1:8" x14ac:dyDescent="0.25">
      <c r="A81">
        <v>77</v>
      </c>
      <c r="B81">
        <v>0</v>
      </c>
      <c r="C81">
        <v>54</v>
      </c>
      <c r="D81">
        <v>44</v>
      </c>
      <c r="F81" s="23">
        <f t="shared" si="2"/>
        <v>-4.8220342053605751</v>
      </c>
      <c r="G81" s="23">
        <f t="shared" si="3"/>
        <v>7.9861030377906539E-3</v>
      </c>
      <c r="H81" s="23">
        <f>G81/'Score and Prob-Est. Samp'!$E$203</f>
        <v>5.3240686918604362E-2</v>
      </c>
    </row>
    <row r="82" spans="1:8" x14ac:dyDescent="0.25">
      <c r="A82">
        <v>78</v>
      </c>
      <c r="B82">
        <v>1</v>
      </c>
      <c r="C82">
        <v>75</v>
      </c>
      <c r="D82">
        <v>93</v>
      </c>
      <c r="F82" s="23">
        <f t="shared" si="2"/>
        <v>1.7715901292235348</v>
      </c>
      <c r="G82" s="23">
        <f t="shared" si="3"/>
        <v>0.85465530771444587</v>
      </c>
      <c r="H82" s="23">
        <f>G82/'Score and Prob-Est. Samp'!$E$203</f>
        <v>5.6977020514296397</v>
      </c>
    </row>
    <row r="83" spans="1:8" x14ac:dyDescent="0.25">
      <c r="A83">
        <v>79</v>
      </c>
      <c r="B83">
        <v>1</v>
      </c>
      <c r="C83">
        <v>32</v>
      </c>
      <c r="D83">
        <v>41</v>
      </c>
      <c r="F83" s="23">
        <f t="shared" si="2"/>
        <v>-5.4938596175157883</v>
      </c>
      <c r="G83" s="23">
        <f t="shared" si="3"/>
        <v>4.0951041458331811E-3</v>
      </c>
      <c r="H83" s="23">
        <f>G83/'Score and Prob-Est. Samp'!$E$203</f>
        <v>2.730069430555454E-2</v>
      </c>
    </row>
    <row r="84" spans="1:8" x14ac:dyDescent="0.25">
      <c r="A84">
        <v>80</v>
      </c>
      <c r="B84">
        <v>0</v>
      </c>
      <c r="C84">
        <v>15</v>
      </c>
      <c r="D84">
        <v>46</v>
      </c>
      <c r="F84" s="23">
        <f t="shared" si="2"/>
        <v>-7.8414869669950544</v>
      </c>
      <c r="G84" s="23">
        <f t="shared" si="3"/>
        <v>3.9292964838578878E-4</v>
      </c>
      <c r="H84" s="23">
        <f>G84/'Score and Prob-Est. Samp'!$E$203</f>
        <v>2.6195309892385918E-3</v>
      </c>
    </row>
    <row r="85" spans="1:8" x14ac:dyDescent="0.25">
      <c r="A85">
        <v>81</v>
      </c>
      <c r="B85">
        <v>0</v>
      </c>
      <c r="C85">
        <v>85</v>
      </c>
      <c r="D85">
        <v>76</v>
      </c>
      <c r="F85" s="23">
        <f t="shared" si="2"/>
        <v>1.7289361325447672E-2</v>
      </c>
      <c r="G85" s="23">
        <f t="shared" si="3"/>
        <v>0.50432223266435694</v>
      </c>
      <c r="H85" s="23">
        <f>G85/'Score and Prob-Est. Samp'!$E$203</f>
        <v>3.3621482177623796</v>
      </c>
    </row>
    <row r="86" spans="1:8" x14ac:dyDescent="0.25">
      <c r="A86">
        <v>82</v>
      </c>
      <c r="B86">
        <v>0</v>
      </c>
      <c r="C86">
        <v>28</v>
      </c>
      <c r="D86">
        <v>20</v>
      </c>
      <c r="F86" s="23">
        <f t="shared" si="2"/>
        <v>-8.6746781190320448</v>
      </c>
      <c r="G86" s="23">
        <f t="shared" si="3"/>
        <v>1.7082875049072202E-4</v>
      </c>
      <c r="H86" s="23">
        <f>G86/'Score and Prob-Est. Samp'!$E$203</f>
        <v>1.1388583366048134E-3</v>
      </c>
    </row>
    <row r="87" spans="1:8" x14ac:dyDescent="0.25">
      <c r="A87">
        <v>83</v>
      </c>
      <c r="B87">
        <v>0</v>
      </c>
      <c r="C87">
        <v>15</v>
      </c>
      <c r="D87">
        <v>53</v>
      </c>
      <c r="F87" s="23">
        <f t="shared" si="2"/>
        <v>-7.333155604834289</v>
      </c>
      <c r="G87" s="23">
        <f t="shared" si="3"/>
        <v>6.5308132261823759E-4</v>
      </c>
      <c r="H87" s="23">
        <f>G87/'Score and Prob-Est. Samp'!$E$203</f>
        <v>4.3538754841215841E-3</v>
      </c>
    </row>
    <row r="88" spans="1:8" x14ac:dyDescent="0.25">
      <c r="A88">
        <v>84</v>
      </c>
      <c r="B88">
        <v>1</v>
      </c>
      <c r="C88">
        <v>99</v>
      </c>
      <c r="D88">
        <v>3</v>
      </c>
      <c r="F88" s="23">
        <f t="shared" si="2"/>
        <v>-2.8165970936554992</v>
      </c>
      <c r="G88" s="23">
        <f t="shared" si="3"/>
        <v>5.6433861938899273E-2</v>
      </c>
      <c r="H88" s="23">
        <f>G88/'Score and Prob-Est. Samp'!$E$203</f>
        <v>0.37622574625932848</v>
      </c>
    </row>
    <row r="89" spans="1:8" x14ac:dyDescent="0.25">
      <c r="A89">
        <v>85</v>
      </c>
      <c r="B89">
        <v>0</v>
      </c>
      <c r="C89">
        <v>41</v>
      </c>
      <c r="D89">
        <v>89</v>
      </c>
      <c r="F89" s="23">
        <f t="shared" si="2"/>
        <v>-2.6090864988872227</v>
      </c>
      <c r="G89" s="23">
        <f t="shared" si="3"/>
        <v>6.8555913266121218E-2</v>
      </c>
      <c r="H89" s="23">
        <f>G89/'Score and Prob-Est. Samp'!$E$203</f>
        <v>0.45703942177414147</v>
      </c>
    </row>
    <row r="90" spans="1:8" x14ac:dyDescent="0.25">
      <c r="A90">
        <v>86</v>
      </c>
      <c r="B90">
        <v>1</v>
      </c>
      <c r="C90">
        <v>43</v>
      </c>
      <c r="D90">
        <v>95</v>
      </c>
      <c r="F90" s="23">
        <f t="shared" si="2"/>
        <v>-0.67984129764779233</v>
      </c>
      <c r="G90" s="23">
        <f t="shared" si="3"/>
        <v>0.33629672423672302</v>
      </c>
      <c r="H90" s="23">
        <f>G90/'Score and Prob-Est. Samp'!$E$203</f>
        <v>2.2419781615781535</v>
      </c>
    </row>
    <row r="91" spans="1:8" x14ac:dyDescent="0.25">
      <c r="A91">
        <v>87</v>
      </c>
      <c r="B91">
        <v>0</v>
      </c>
      <c r="C91">
        <v>55</v>
      </c>
      <c r="D91">
        <v>14</v>
      </c>
      <c r="F91" s="23">
        <f t="shared" si="2"/>
        <v>-6.9194512810834032</v>
      </c>
      <c r="G91" s="23">
        <f t="shared" si="3"/>
        <v>9.8739621534649213E-4</v>
      </c>
      <c r="H91" s="23">
        <f>G91/'Score and Prob-Est. Samp'!$E$203</f>
        <v>6.5826414356432812E-3</v>
      </c>
    </row>
    <row r="92" spans="1:8" x14ac:dyDescent="0.25">
      <c r="A92">
        <v>88</v>
      </c>
      <c r="B92">
        <v>0</v>
      </c>
      <c r="C92">
        <v>66</v>
      </c>
      <c r="D92">
        <v>68</v>
      </c>
      <c r="F92" s="23">
        <f t="shared" si="2"/>
        <v>-2.1054329612154081</v>
      </c>
      <c r="G92" s="23">
        <f t="shared" si="3"/>
        <v>0.10856988651397095</v>
      </c>
      <c r="H92" s="23">
        <f>G92/'Score and Prob-Est. Samp'!$E$203</f>
        <v>0.72379924342647306</v>
      </c>
    </row>
    <row r="93" spans="1:8" x14ac:dyDescent="0.25">
      <c r="A93">
        <v>89</v>
      </c>
      <c r="B93">
        <v>1</v>
      </c>
      <c r="C93">
        <v>7</v>
      </c>
      <c r="D93">
        <v>38</v>
      </c>
      <c r="F93" s="23">
        <f t="shared" si="2"/>
        <v>-7.740363539738798</v>
      </c>
      <c r="G93" s="23">
        <f t="shared" si="3"/>
        <v>4.3472437054767901E-4</v>
      </c>
      <c r="H93" s="23">
        <f>G93/'Score and Prob-Est. Samp'!$E$203</f>
        <v>2.8981624703178603E-3</v>
      </c>
    </row>
    <row r="94" spans="1:8" x14ac:dyDescent="0.25">
      <c r="A94">
        <v>90</v>
      </c>
      <c r="B94">
        <v>1</v>
      </c>
      <c r="C94">
        <v>11</v>
      </c>
      <c r="D94">
        <v>7</v>
      </c>
      <c r="F94" s="23">
        <f t="shared" si="2"/>
        <v>-9.6669616665861007</v>
      </c>
      <c r="G94" s="23">
        <f t="shared" si="3"/>
        <v>6.3338005471036068E-5</v>
      </c>
      <c r="H94" s="23">
        <f>G94/'Score and Prob-Est. Samp'!$E$203</f>
        <v>4.2225336980690714E-4</v>
      </c>
    </row>
    <row r="95" spans="1:8" x14ac:dyDescent="0.25">
      <c r="A95">
        <v>91</v>
      </c>
      <c r="B95">
        <v>0</v>
      </c>
      <c r="C95">
        <v>23</v>
      </c>
      <c r="D95">
        <v>81</v>
      </c>
      <c r="F95" s="23">
        <f t="shared" si="2"/>
        <v>-4.6506629164619131</v>
      </c>
      <c r="G95" s="23">
        <f t="shared" si="3"/>
        <v>9.4648265571706854E-3</v>
      </c>
      <c r="H95" s="23">
        <f>G95/'Score and Prob-Est. Samp'!$E$203</f>
        <v>6.3098843714471234E-2</v>
      </c>
    </row>
    <row r="96" spans="1:8" x14ac:dyDescent="0.25">
      <c r="A96">
        <v>92</v>
      </c>
      <c r="B96">
        <v>0</v>
      </c>
      <c r="C96">
        <v>91</v>
      </c>
      <c r="D96">
        <v>19</v>
      </c>
      <c r="F96" s="23">
        <f t="shared" si="2"/>
        <v>-3.6351048721866519</v>
      </c>
      <c r="G96" s="23">
        <f t="shared" si="3"/>
        <v>2.5703090064988127E-2</v>
      </c>
      <c r="H96" s="23">
        <f>G96/'Score and Prob-Est. Samp'!$E$203</f>
        <v>0.17135393376658753</v>
      </c>
    </row>
    <row r="97" spans="1:8" x14ac:dyDescent="0.25">
      <c r="A97">
        <v>93</v>
      </c>
      <c r="B97">
        <v>1</v>
      </c>
      <c r="C97">
        <v>63</v>
      </c>
      <c r="D97">
        <v>62</v>
      </c>
      <c r="F97" s="23">
        <f t="shared" si="2"/>
        <v>-1.4533424770823959</v>
      </c>
      <c r="G97" s="23">
        <f t="shared" si="3"/>
        <v>0.18948768848616543</v>
      </c>
      <c r="H97" s="23">
        <f>G97/'Score and Prob-Est. Samp'!$E$203</f>
        <v>1.2632512565744363</v>
      </c>
    </row>
    <row r="98" spans="1:8" x14ac:dyDescent="0.25">
      <c r="A98">
        <v>94</v>
      </c>
      <c r="B98">
        <v>0</v>
      </c>
      <c r="C98">
        <v>44</v>
      </c>
      <c r="D98">
        <v>80</v>
      </c>
      <c r="F98" s="23">
        <f t="shared" si="2"/>
        <v>-3.0192176781954263</v>
      </c>
      <c r="G98" s="23">
        <f t="shared" si="3"/>
        <v>4.6565194841852529E-2</v>
      </c>
      <c r="H98" s="23">
        <f>G98/'Score and Prob-Est. Samp'!$E$203</f>
        <v>0.31043463227901685</v>
      </c>
    </row>
    <row r="99" spans="1:8" x14ac:dyDescent="0.25">
      <c r="A99">
        <v>95</v>
      </c>
      <c r="B99">
        <v>0</v>
      </c>
      <c r="C99">
        <v>31</v>
      </c>
      <c r="D99">
        <v>59</v>
      </c>
      <c r="F99" s="23">
        <f t="shared" si="2"/>
        <v>-5.59910852923786</v>
      </c>
      <c r="G99" s="23">
        <f t="shared" si="3"/>
        <v>3.6875136393510906E-3</v>
      </c>
      <c r="H99" s="23">
        <f>G99/'Score and Prob-Est. Samp'!$E$203</f>
        <v>2.4583424262340604E-2</v>
      </c>
    </row>
    <row r="100" spans="1:8" x14ac:dyDescent="0.25">
      <c r="A100">
        <v>96</v>
      </c>
      <c r="B100">
        <v>0</v>
      </c>
      <c r="C100">
        <v>96</v>
      </c>
      <c r="D100">
        <v>86</v>
      </c>
      <c r="F100" s="23">
        <f t="shared" si="2"/>
        <v>1.6360819761829202</v>
      </c>
      <c r="G100" s="23">
        <f t="shared" si="3"/>
        <v>0.8370011059749084</v>
      </c>
      <c r="H100" s="23">
        <f>G100/'Score and Prob-Est. Samp'!$E$203</f>
        <v>5.5800073731660564</v>
      </c>
    </row>
    <row r="101" spans="1:8" x14ac:dyDescent="0.25">
      <c r="A101">
        <v>97</v>
      </c>
      <c r="B101">
        <v>0</v>
      </c>
      <c r="C101">
        <v>43</v>
      </c>
      <c r="D101">
        <v>77</v>
      </c>
      <c r="F101" s="23">
        <f t="shared" si="2"/>
        <v>-3.3182198812304904</v>
      </c>
      <c r="G101" s="23">
        <f t="shared" si="3"/>
        <v>3.4951401903456344E-2</v>
      </c>
      <c r="H101" s="23">
        <f>G101/'Score and Prob-Est. Samp'!$E$203</f>
        <v>0.2330093460230423</v>
      </c>
    </row>
    <row r="102" spans="1:8" x14ac:dyDescent="0.25">
      <c r="A102">
        <v>98</v>
      </c>
      <c r="B102">
        <v>0</v>
      </c>
      <c r="C102">
        <v>94</v>
      </c>
      <c r="D102">
        <v>49</v>
      </c>
      <c r="F102" s="23">
        <f t="shared" si="2"/>
        <v>-1.2131041765991668</v>
      </c>
      <c r="G102" s="23">
        <f t="shared" si="3"/>
        <v>0.22915226357388629</v>
      </c>
      <c r="H102" s="23">
        <f>G102/'Score and Prob-Est. Samp'!$E$203</f>
        <v>1.527681757159242</v>
      </c>
    </row>
    <row r="103" spans="1:8" x14ac:dyDescent="0.25">
      <c r="A103">
        <v>99</v>
      </c>
      <c r="B103">
        <v>1</v>
      </c>
      <c r="C103">
        <v>24</v>
      </c>
      <c r="D103">
        <v>63</v>
      </c>
      <c r="F103" s="23">
        <f t="shared" si="2"/>
        <v>-4.5454140047398424</v>
      </c>
      <c r="G103" s="23">
        <f t="shared" si="3"/>
        <v>1.0504265882123484E-2</v>
      </c>
      <c r="H103" s="23">
        <f>G103/'Score and Prob-Est. Samp'!$E$203</f>
        <v>7.0028439214156565E-2</v>
      </c>
    </row>
    <row r="104" spans="1:8" x14ac:dyDescent="0.25">
      <c r="A104">
        <v>100</v>
      </c>
      <c r="B104">
        <v>1</v>
      </c>
      <c r="C104">
        <v>81</v>
      </c>
      <c r="D104">
        <v>0</v>
      </c>
      <c r="F104" s="23">
        <f t="shared" si="2"/>
        <v>-4.4950796811153566</v>
      </c>
      <c r="G104" s="23">
        <f t="shared" si="3"/>
        <v>1.1040536790694529E-2</v>
      </c>
      <c r="H104" s="23">
        <f>G104/'Score and Prob-Est. Samp'!$E$203</f>
        <v>7.3603578604630196E-2</v>
      </c>
    </row>
    <row r="105" spans="1:8" x14ac:dyDescent="0.25">
      <c r="A105">
        <v>101</v>
      </c>
      <c r="B105">
        <v>0</v>
      </c>
      <c r="C105">
        <v>39</v>
      </c>
      <c r="D105">
        <v>10</v>
      </c>
      <c r="F105" s="23">
        <f t="shared" si="2"/>
        <v>-8.5082608246339007</v>
      </c>
      <c r="G105" s="23">
        <f t="shared" si="3"/>
        <v>2.017537630886431E-4</v>
      </c>
      <c r="H105" s="23">
        <f>G105/'Score and Prob-Est. Samp'!$E$203</f>
        <v>1.3450250872576207E-3</v>
      </c>
    </row>
    <row r="106" spans="1:8" x14ac:dyDescent="0.25">
      <c r="A106">
        <v>102</v>
      </c>
      <c r="B106">
        <v>1</v>
      </c>
      <c r="C106">
        <v>62</v>
      </c>
      <c r="D106">
        <v>72</v>
      </c>
      <c r="F106" s="23">
        <f t="shared" si="2"/>
        <v>-0.80830072181889712</v>
      </c>
      <c r="G106" s="23">
        <f t="shared" si="3"/>
        <v>0.30825271973815377</v>
      </c>
      <c r="H106" s="23">
        <f>G106/'Score and Prob-Est. Samp'!$E$203</f>
        <v>2.0550181315876919</v>
      </c>
    </row>
    <row r="107" spans="1:8" x14ac:dyDescent="0.25">
      <c r="A107">
        <v>103</v>
      </c>
      <c r="B107">
        <v>0</v>
      </c>
      <c r="C107">
        <v>38</v>
      </c>
      <c r="D107">
        <v>14</v>
      </c>
      <c r="F107" s="23">
        <f t="shared" si="2"/>
        <v>-8.2989316655081993</v>
      </c>
      <c r="G107" s="23">
        <f t="shared" si="3"/>
        <v>2.4872059075515412E-4</v>
      </c>
      <c r="H107" s="23">
        <f>G107/'Score and Prob-Est. Samp'!$E$203</f>
        <v>1.6581372717010276E-3</v>
      </c>
    </row>
    <row r="108" spans="1:8" x14ac:dyDescent="0.25">
      <c r="A108">
        <v>104</v>
      </c>
      <c r="B108">
        <v>1</v>
      </c>
      <c r="C108">
        <v>97</v>
      </c>
      <c r="D108">
        <v>89</v>
      </c>
      <c r="F108" s="23">
        <f t="shared" si="2"/>
        <v>3.2663249743872864</v>
      </c>
      <c r="G108" s="23">
        <f t="shared" si="3"/>
        <v>0.96325531721099134</v>
      </c>
      <c r="H108" s="23">
        <f>G108/'Score and Prob-Est. Samp'!$E$203</f>
        <v>6.4217021147399427</v>
      </c>
    </row>
    <row r="109" spans="1:8" x14ac:dyDescent="0.25">
      <c r="A109">
        <v>105</v>
      </c>
      <c r="B109">
        <v>0</v>
      </c>
      <c r="C109">
        <v>40</v>
      </c>
      <c r="D109">
        <v>60</v>
      </c>
      <c r="F109" s="23">
        <f t="shared" si="2"/>
        <v>-4.7961766185194143</v>
      </c>
      <c r="G109" s="23">
        <f t="shared" si="3"/>
        <v>8.1935833139671083E-3</v>
      </c>
      <c r="H109" s="23">
        <f>G109/'Score and Prob-Est. Samp'!$E$203</f>
        <v>5.4623888759780727E-2</v>
      </c>
    </row>
    <row r="110" spans="1:8" x14ac:dyDescent="0.25">
      <c r="A110">
        <v>106</v>
      </c>
      <c r="B110">
        <v>0</v>
      </c>
      <c r="C110">
        <v>71</v>
      </c>
      <c r="D110">
        <v>91</v>
      </c>
      <c r="F110" s="23">
        <f t="shared" si="2"/>
        <v>-2.9471817856355997E-2</v>
      </c>
      <c r="G110" s="23">
        <f t="shared" si="3"/>
        <v>0.49263257879935779</v>
      </c>
      <c r="H110" s="23">
        <f>G110/'Score and Prob-Est. Samp'!$E$203</f>
        <v>3.2842171919957188</v>
      </c>
    </row>
    <row r="111" spans="1:8" x14ac:dyDescent="0.25">
      <c r="A111">
        <v>107</v>
      </c>
      <c r="B111">
        <v>0</v>
      </c>
      <c r="C111">
        <v>65</v>
      </c>
      <c r="D111">
        <v>33</v>
      </c>
      <c r="F111" s="23">
        <f t="shared" si="2"/>
        <v>-4.7282356769853973</v>
      </c>
      <c r="G111" s="23">
        <f t="shared" si="3"/>
        <v>8.7645607808175766E-3</v>
      </c>
      <c r="H111" s="23">
        <f>G111/'Score and Prob-Est. Samp'!$E$203</f>
        <v>5.8430405205450515E-2</v>
      </c>
    </row>
    <row r="112" spans="1:8" x14ac:dyDescent="0.25">
      <c r="A112">
        <v>108</v>
      </c>
      <c r="B112">
        <v>1</v>
      </c>
      <c r="C112">
        <v>78</v>
      </c>
      <c r="D112">
        <v>15</v>
      </c>
      <c r="F112" s="23">
        <f t="shared" si="2"/>
        <v>-3.649235905669352</v>
      </c>
      <c r="G112" s="23">
        <f t="shared" si="3"/>
        <v>2.5351576291584285E-2</v>
      </c>
      <c r="H112" s="23">
        <f>G112/'Score and Prob-Est. Samp'!$E$203</f>
        <v>0.16901050861056191</v>
      </c>
    </row>
    <row r="113" spans="1:8" x14ac:dyDescent="0.25">
      <c r="A113">
        <v>109</v>
      </c>
      <c r="B113">
        <v>0</v>
      </c>
      <c r="C113">
        <v>14</v>
      </c>
      <c r="D113">
        <v>79</v>
      </c>
      <c r="F113" s="23">
        <f t="shared" si="2"/>
        <v>-5.5262135932033267</v>
      </c>
      <c r="G113" s="23">
        <f t="shared" si="3"/>
        <v>3.9652486118574764E-3</v>
      </c>
      <c r="H113" s="23">
        <f>G113/'Score and Prob-Est. Samp'!$E$203</f>
        <v>2.6434990745716511E-2</v>
      </c>
    </row>
    <row r="114" spans="1:8" x14ac:dyDescent="0.25">
      <c r="A114">
        <v>110</v>
      </c>
      <c r="B114">
        <v>0</v>
      </c>
      <c r="C114">
        <v>56</v>
      </c>
      <c r="D114">
        <v>86</v>
      </c>
      <c r="F114" s="23">
        <f t="shared" si="2"/>
        <v>-1.6097542224636552</v>
      </c>
      <c r="G114" s="23">
        <f t="shared" si="3"/>
        <v>0.16662273935003391</v>
      </c>
      <c r="H114" s="23">
        <f>G114/'Score and Prob-Est. Samp'!$E$203</f>
        <v>1.1108182623335594</v>
      </c>
    </row>
    <row r="115" spans="1:8" x14ac:dyDescent="0.25">
      <c r="A115">
        <v>111</v>
      </c>
      <c r="B115">
        <v>1</v>
      </c>
      <c r="C115">
        <v>88</v>
      </c>
      <c r="D115">
        <v>23</v>
      </c>
      <c r="F115" s="23">
        <f t="shared" si="2"/>
        <v>-2.2568267278239791</v>
      </c>
      <c r="G115" s="23">
        <f t="shared" si="3"/>
        <v>9.4762229871360099E-2</v>
      </c>
      <c r="H115" s="23">
        <f>G115/'Score and Prob-Est. Samp'!$E$203</f>
        <v>0.63174819914240066</v>
      </c>
    </row>
    <row r="116" spans="1:8" x14ac:dyDescent="0.25">
      <c r="A116">
        <v>112</v>
      </c>
      <c r="B116">
        <v>1</v>
      </c>
      <c r="C116">
        <v>18</v>
      </c>
      <c r="D116">
        <v>99</v>
      </c>
      <c r="F116" s="23">
        <f t="shared" si="2"/>
        <v>-2.4180138577100365</v>
      </c>
      <c r="G116" s="23">
        <f t="shared" si="3"/>
        <v>8.1809323771659392E-2</v>
      </c>
      <c r="H116" s="23">
        <f>G116/'Score and Prob-Est. Samp'!$E$203</f>
        <v>0.54539549181106262</v>
      </c>
    </row>
    <row r="117" spans="1:8" x14ac:dyDescent="0.25">
      <c r="A117">
        <v>113</v>
      </c>
      <c r="B117">
        <v>1</v>
      </c>
      <c r="C117">
        <v>45</v>
      </c>
      <c r="D117">
        <v>77</v>
      </c>
      <c r="F117" s="23">
        <f t="shared" si="2"/>
        <v>-1.8246872761288611</v>
      </c>
      <c r="G117" s="23">
        <f t="shared" si="3"/>
        <v>0.13887238698580903</v>
      </c>
      <c r="H117" s="23">
        <f>G117/'Score and Prob-Est. Samp'!$E$203</f>
        <v>0.92581591323872692</v>
      </c>
    </row>
    <row r="118" spans="1:8" x14ac:dyDescent="0.25">
      <c r="A118">
        <v>114</v>
      </c>
      <c r="B118">
        <v>0</v>
      </c>
      <c r="C118">
        <v>65</v>
      </c>
      <c r="D118">
        <v>6</v>
      </c>
      <c r="F118" s="23">
        <f t="shared" si="2"/>
        <v>-6.6889423596054911</v>
      </c>
      <c r="G118" s="23">
        <f t="shared" si="3"/>
        <v>1.2430513149630411E-3</v>
      </c>
      <c r="H118" s="23">
        <f>G118/'Score and Prob-Est. Samp'!$E$203</f>
        <v>8.2870087664202747E-3</v>
      </c>
    </row>
    <row r="119" spans="1:8" x14ac:dyDescent="0.25">
      <c r="A119">
        <v>115</v>
      </c>
      <c r="B119">
        <v>1</v>
      </c>
      <c r="C119">
        <v>61</v>
      </c>
      <c r="D119">
        <v>31</v>
      </c>
      <c r="F119" s="23">
        <f t="shared" si="2"/>
        <v>-3.8668160337266837</v>
      </c>
      <c r="G119" s="23">
        <f t="shared" si="3"/>
        <v>2.0496010885391793E-2</v>
      </c>
      <c r="H119" s="23">
        <f>G119/'Score and Prob-Est. Samp'!$E$203</f>
        <v>0.13664007256927863</v>
      </c>
    </row>
    <row r="120" spans="1:8" x14ac:dyDescent="0.25">
      <c r="A120">
        <v>116</v>
      </c>
      <c r="B120">
        <v>0</v>
      </c>
      <c r="C120">
        <v>90</v>
      </c>
      <c r="D120">
        <v>38</v>
      </c>
      <c r="F120" s="23">
        <f t="shared" si="2"/>
        <v>-2.3364942227164551</v>
      </c>
      <c r="G120" s="23">
        <f t="shared" si="3"/>
        <v>8.8145287563855049E-2</v>
      </c>
      <c r="H120" s="23">
        <f>G120/'Score and Prob-Est. Samp'!$E$203</f>
        <v>0.58763525042570031</v>
      </c>
    </row>
    <row r="121" spans="1:8" x14ac:dyDescent="0.25">
      <c r="A121">
        <v>117</v>
      </c>
      <c r="B121">
        <v>0</v>
      </c>
      <c r="C121">
        <v>34</v>
      </c>
      <c r="D121">
        <v>56</v>
      </c>
      <c r="F121" s="23">
        <f t="shared" si="2"/>
        <v>-5.5735271124082661</v>
      </c>
      <c r="G121" s="23">
        <f t="shared" si="3"/>
        <v>3.7827009560625984E-3</v>
      </c>
      <c r="H121" s="23">
        <f>G121/'Score and Prob-Est. Samp'!$E$203</f>
        <v>2.5218006373750657E-2</v>
      </c>
    </row>
    <row r="122" spans="1:8" x14ac:dyDescent="0.25">
      <c r="A122">
        <v>118</v>
      </c>
      <c r="B122">
        <v>1</v>
      </c>
      <c r="C122">
        <v>26</v>
      </c>
      <c r="D122">
        <v>23</v>
      </c>
      <c r="F122" s="23">
        <f t="shared" si="2"/>
        <v>-7.2878728357261711</v>
      </c>
      <c r="G122" s="23">
        <f t="shared" si="3"/>
        <v>6.833137844194161E-4</v>
      </c>
      <c r="H122" s="23">
        <f>G122/'Score and Prob-Est. Samp'!$E$203</f>
        <v>4.5554252294627744E-3</v>
      </c>
    </row>
    <row r="123" spans="1:8" x14ac:dyDescent="0.25">
      <c r="A123">
        <v>119</v>
      </c>
      <c r="B123">
        <v>0</v>
      </c>
      <c r="C123">
        <v>85</v>
      </c>
      <c r="D123">
        <v>62</v>
      </c>
      <c r="F123" s="23">
        <f t="shared" si="2"/>
        <v>-0.99937336299608148</v>
      </c>
      <c r="G123" s="23">
        <f t="shared" si="3"/>
        <v>0.26906464352006132</v>
      </c>
      <c r="H123" s="23">
        <f>G123/'Score and Prob-Est. Samp'!$E$203</f>
        <v>1.7937642901337423</v>
      </c>
    </row>
    <row r="124" spans="1:8" x14ac:dyDescent="0.25">
      <c r="A124">
        <v>120</v>
      </c>
      <c r="B124">
        <v>1</v>
      </c>
      <c r="C124">
        <v>37</v>
      </c>
      <c r="D124">
        <v>49</v>
      </c>
      <c r="F124" s="23">
        <f t="shared" si="2"/>
        <v>-4.5071799645012351</v>
      </c>
      <c r="G124" s="23">
        <f t="shared" si="3"/>
        <v>1.0909196794046687E-2</v>
      </c>
      <c r="H124" s="23">
        <f>G124/'Score and Prob-Est. Samp'!$E$203</f>
        <v>7.2727978626977913E-2</v>
      </c>
    </row>
    <row r="125" spans="1:8" x14ac:dyDescent="0.25">
      <c r="A125">
        <v>121</v>
      </c>
      <c r="B125">
        <v>1</v>
      </c>
      <c r="C125">
        <v>80</v>
      </c>
      <c r="D125">
        <v>53</v>
      </c>
      <c r="F125" s="23">
        <f t="shared" si="2"/>
        <v>-0.72743098686429875</v>
      </c>
      <c r="G125" s="23">
        <f t="shared" si="3"/>
        <v>0.32575873263857119</v>
      </c>
      <c r="H125" s="23">
        <f>G125/'Score and Prob-Est. Samp'!$E$203</f>
        <v>2.1717248842571415</v>
      </c>
    </row>
    <row r="126" spans="1:8" x14ac:dyDescent="0.25">
      <c r="A126">
        <v>122</v>
      </c>
      <c r="B126">
        <v>0</v>
      </c>
      <c r="C126">
        <v>29</v>
      </c>
      <c r="D126">
        <v>17</v>
      </c>
      <c r="F126" s="23">
        <f t="shared" si="2"/>
        <v>-8.8113885121347799</v>
      </c>
      <c r="G126" s="23">
        <f t="shared" si="3"/>
        <v>1.4900398204837828E-4</v>
      </c>
      <c r="H126" s="23">
        <f>G126/'Score and Prob-Est. Samp'!$E$203</f>
        <v>9.9335988032252199E-4</v>
      </c>
    </row>
    <row r="127" spans="1:8" x14ac:dyDescent="0.25">
      <c r="A127">
        <v>123</v>
      </c>
      <c r="B127">
        <v>0</v>
      </c>
      <c r="C127">
        <v>93</v>
      </c>
      <c r="D127">
        <v>95</v>
      </c>
      <c r="F127" s="23">
        <f t="shared" si="2"/>
        <v>2.0462131554911256</v>
      </c>
      <c r="G127" s="23">
        <f t="shared" si="3"/>
        <v>0.88556441955739018</v>
      </c>
      <c r="H127" s="23">
        <f>G127/'Score and Prob-Est. Samp'!$E$203</f>
        <v>5.9037627970492679</v>
      </c>
    </row>
    <row r="128" spans="1:8" x14ac:dyDescent="0.25">
      <c r="A128">
        <v>124</v>
      </c>
      <c r="B128">
        <v>0</v>
      </c>
      <c r="C128">
        <v>79</v>
      </c>
      <c r="D128">
        <v>96</v>
      </c>
      <c r="F128" s="23">
        <f t="shared" si="2"/>
        <v>0.98278925198779099</v>
      </c>
      <c r="G128" s="23">
        <f t="shared" si="3"/>
        <v>0.72766131417809887</v>
      </c>
      <c r="H128" s="23">
        <f>G128/'Score and Prob-Est. Samp'!$E$203</f>
        <v>4.8510754278539929</v>
      </c>
    </row>
    <row r="129" spans="1:8" x14ac:dyDescent="0.25">
      <c r="A129">
        <v>125</v>
      </c>
      <c r="B129">
        <v>0</v>
      </c>
      <c r="C129">
        <v>3</v>
      </c>
      <c r="D129">
        <v>31</v>
      </c>
      <c r="F129" s="23">
        <f t="shared" si="2"/>
        <v>-9.9045193169335235</v>
      </c>
      <c r="G129" s="23">
        <f t="shared" si="3"/>
        <v>4.9945943662534362E-5</v>
      </c>
      <c r="H129" s="23">
        <f>G129/'Score and Prob-Est. Samp'!$E$203</f>
        <v>3.3297295775022907E-4</v>
      </c>
    </row>
    <row r="130" spans="1:8" x14ac:dyDescent="0.25">
      <c r="A130">
        <v>126</v>
      </c>
      <c r="B130">
        <v>0</v>
      </c>
      <c r="C130">
        <v>85</v>
      </c>
      <c r="D130">
        <v>49</v>
      </c>
      <c r="F130" s="23">
        <f t="shared" si="2"/>
        <v>-1.9434173212946462</v>
      </c>
      <c r="G130" s="23">
        <f t="shared" si="3"/>
        <v>0.12527290801224869</v>
      </c>
      <c r="H130" s="23">
        <f>G130/'Score and Prob-Est. Samp'!$E$203</f>
        <v>0.83515272008165797</v>
      </c>
    </row>
    <row r="131" spans="1:8" x14ac:dyDescent="0.25">
      <c r="A131">
        <v>127</v>
      </c>
      <c r="B131">
        <v>0</v>
      </c>
      <c r="C131">
        <v>90</v>
      </c>
      <c r="D131">
        <v>64</v>
      </c>
      <c r="F131" s="23">
        <f t="shared" si="2"/>
        <v>-0.44840630611932752</v>
      </c>
      <c r="G131" s="23">
        <f t="shared" si="3"/>
        <v>0.38973974779403253</v>
      </c>
      <c r="H131" s="23">
        <f>G131/'Score and Prob-Est. Samp'!$E$203</f>
        <v>2.5982649852935502</v>
      </c>
    </row>
    <row r="132" spans="1:8" x14ac:dyDescent="0.25">
      <c r="A132">
        <v>128</v>
      </c>
      <c r="B132">
        <v>0</v>
      </c>
      <c r="C132">
        <v>89</v>
      </c>
      <c r="D132">
        <v>32</v>
      </c>
      <c r="F132" s="23">
        <f t="shared" si="2"/>
        <v>-2.8533527238204179</v>
      </c>
      <c r="G132" s="23">
        <f t="shared" si="3"/>
        <v>5.4508269189235035E-2</v>
      </c>
      <c r="H132" s="23">
        <f>G132/'Score and Prob-Est. Samp'!$E$203</f>
        <v>0.36338846126156693</v>
      </c>
    </row>
    <row r="133" spans="1:8" x14ac:dyDescent="0.25">
      <c r="A133">
        <v>129</v>
      </c>
      <c r="B133">
        <v>1</v>
      </c>
      <c r="C133">
        <v>65</v>
      </c>
      <c r="D133">
        <v>47</v>
      </c>
      <c r="F133" s="23">
        <f t="shared" si="2"/>
        <v>-2.3803321574945642</v>
      </c>
      <c r="G133" s="23">
        <f t="shared" si="3"/>
        <v>8.468481555601827E-2</v>
      </c>
      <c r="H133" s="23">
        <f>G133/'Score and Prob-Est. Samp'!$E$203</f>
        <v>0.56456543704012185</v>
      </c>
    </row>
    <row r="134" spans="1:8" x14ac:dyDescent="0.25">
      <c r="A134">
        <v>130</v>
      </c>
      <c r="B134">
        <v>0</v>
      </c>
      <c r="C134">
        <v>58</v>
      </c>
      <c r="D134">
        <v>9</v>
      </c>
      <c r="F134" s="23">
        <f t="shared" ref="F134:F197" si="4">$A$2+SUMPRODUCT($B$2:$D$2,B134:D134)</f>
        <v>-7.0391073962997428</v>
      </c>
      <c r="G134" s="23">
        <f t="shared" ref="G134:G197" si="5">EXP(F134)/(1+EXP(F134))</f>
        <v>8.7614064962370831E-4</v>
      </c>
      <c r="H134" s="23">
        <f>G134/'Score and Prob-Est. Samp'!$E$203</f>
        <v>5.8409376641580558E-3</v>
      </c>
    </row>
    <row r="135" spans="1:8" x14ac:dyDescent="0.25">
      <c r="A135">
        <v>131</v>
      </c>
      <c r="B135">
        <v>1</v>
      </c>
      <c r="C135">
        <v>19</v>
      </c>
      <c r="D135">
        <v>34</v>
      </c>
      <c r="F135" s="23">
        <f t="shared" si="4"/>
        <v>-7.0570877442366911</v>
      </c>
      <c r="G135" s="23">
        <f t="shared" si="5"/>
        <v>8.6054155114609419E-4</v>
      </c>
      <c r="H135" s="23">
        <f>G135/'Score and Prob-Est. Samp'!$E$203</f>
        <v>5.7369436743072945E-3</v>
      </c>
    </row>
    <row r="136" spans="1:8" x14ac:dyDescent="0.25">
      <c r="A136">
        <v>132</v>
      </c>
      <c r="B136">
        <v>1</v>
      </c>
      <c r="C136">
        <v>32</v>
      </c>
      <c r="D136">
        <v>87</v>
      </c>
      <c r="F136" s="23">
        <f t="shared" si="4"/>
        <v>-2.1533963804593323</v>
      </c>
      <c r="G136" s="23">
        <f t="shared" si="5"/>
        <v>0.10401427044568742</v>
      </c>
      <c r="H136" s="23">
        <f>G136/'Score and Prob-Est. Samp'!$E$203</f>
        <v>0.69342846963791616</v>
      </c>
    </row>
    <row r="137" spans="1:8" x14ac:dyDescent="0.25">
      <c r="A137">
        <v>133</v>
      </c>
      <c r="B137">
        <v>1</v>
      </c>
      <c r="C137">
        <v>10</v>
      </c>
      <c r="D137">
        <v>50</v>
      </c>
      <c r="F137" s="23">
        <f t="shared" si="4"/>
        <v>-6.6255006325647079</v>
      </c>
      <c r="G137" s="23">
        <f t="shared" si="5"/>
        <v>1.3243601121551564E-3</v>
      </c>
      <c r="H137" s="23">
        <f>G137/'Score and Prob-Est. Samp'!$E$203</f>
        <v>8.8290674143677098E-3</v>
      </c>
    </row>
    <row r="138" spans="1:8" x14ac:dyDescent="0.25">
      <c r="A138">
        <v>134</v>
      </c>
      <c r="B138">
        <v>0</v>
      </c>
      <c r="C138">
        <v>85</v>
      </c>
      <c r="D138">
        <v>93</v>
      </c>
      <c r="F138" s="23">
        <f t="shared" si="4"/>
        <v>1.2518083837158773</v>
      </c>
      <c r="G138" s="23">
        <f t="shared" si="5"/>
        <v>0.77761274406768155</v>
      </c>
      <c r="H138" s="23">
        <f>G138/'Score and Prob-Est. Samp'!$E$203</f>
        <v>5.1840849604512105</v>
      </c>
    </row>
    <row r="139" spans="1:8" x14ac:dyDescent="0.25">
      <c r="A139">
        <v>135</v>
      </c>
      <c r="B139">
        <v>0</v>
      </c>
      <c r="C139">
        <v>36</v>
      </c>
      <c r="D139">
        <v>99</v>
      </c>
      <c r="F139" s="23">
        <f t="shared" si="4"/>
        <v>-2.2886283634883799</v>
      </c>
      <c r="G139" s="23">
        <f t="shared" si="5"/>
        <v>9.2069144204877884E-2</v>
      </c>
      <c r="H139" s="23">
        <f>G139/'Score and Prob-Est. Samp'!$E$203</f>
        <v>0.61379429469918589</v>
      </c>
    </row>
    <row r="140" spans="1:8" x14ac:dyDescent="0.25">
      <c r="A140">
        <v>136</v>
      </c>
      <c r="B140">
        <v>1</v>
      </c>
      <c r="C140">
        <v>88</v>
      </c>
      <c r="D140">
        <v>57</v>
      </c>
      <c r="F140" s="23">
        <f t="shared" si="4"/>
        <v>0.21221131695688022</v>
      </c>
      <c r="G140" s="23">
        <f t="shared" si="5"/>
        <v>0.55285462492973148</v>
      </c>
      <c r="H140" s="23">
        <f>G140/'Score and Prob-Est. Samp'!$E$203</f>
        <v>3.6856974995315435</v>
      </c>
    </row>
    <row r="141" spans="1:8" x14ac:dyDescent="0.25">
      <c r="A141">
        <v>137</v>
      </c>
      <c r="B141">
        <v>0</v>
      </c>
      <c r="C141">
        <v>35</v>
      </c>
      <c r="D141">
        <v>76</v>
      </c>
      <c r="F141" s="23">
        <f t="shared" si="4"/>
        <v>-4.0400058869827724</v>
      </c>
      <c r="G141" s="23">
        <f t="shared" si="5"/>
        <v>1.7293056526196324E-2</v>
      </c>
      <c r="H141" s="23">
        <f>G141/'Score and Prob-Est. Samp'!$E$203</f>
        <v>0.1152870435079755</v>
      </c>
    </row>
    <row r="142" spans="1:8" x14ac:dyDescent="0.25">
      <c r="A142">
        <v>138</v>
      </c>
      <c r="B142">
        <v>1</v>
      </c>
      <c r="C142">
        <v>3</v>
      </c>
      <c r="D142">
        <v>9</v>
      </c>
      <c r="F142" s="23">
        <f t="shared" si="4"/>
        <v>-10.170891374269484</v>
      </c>
      <c r="G142" s="23">
        <f t="shared" si="5"/>
        <v>3.8266732524143396E-5</v>
      </c>
      <c r="H142" s="23">
        <f>G142/'Score and Prob-Est. Samp'!$E$203</f>
        <v>2.5511155016095599E-4</v>
      </c>
    </row>
    <row r="143" spans="1:8" x14ac:dyDescent="0.25">
      <c r="A143">
        <v>139</v>
      </c>
      <c r="B143">
        <v>1</v>
      </c>
      <c r="C143">
        <v>74</v>
      </c>
      <c r="D143">
        <v>35</v>
      </c>
      <c r="F143" s="23">
        <f t="shared" si="4"/>
        <v>-2.5214442050746815</v>
      </c>
      <c r="G143" s="23">
        <f t="shared" si="5"/>
        <v>7.4368468136099874E-2</v>
      </c>
      <c r="H143" s="23">
        <f>G143/'Score and Prob-Est. Samp'!$E$203</f>
        <v>0.49578978757399916</v>
      </c>
    </row>
    <row r="144" spans="1:8" x14ac:dyDescent="0.25">
      <c r="A144">
        <v>140</v>
      </c>
      <c r="B144">
        <v>0</v>
      </c>
      <c r="C144">
        <v>16</v>
      </c>
      <c r="D144">
        <v>36</v>
      </c>
      <c r="F144" s="23">
        <f t="shared" si="4"/>
        <v>-8.486528722258555</v>
      </c>
      <c r="G144" s="23">
        <f t="shared" si="5"/>
        <v>2.0618537217363312E-4</v>
      </c>
      <c r="H144" s="23">
        <f>G144/'Score and Prob-Est. Samp'!$E$203</f>
        <v>1.3745691478242209E-3</v>
      </c>
    </row>
    <row r="145" spans="1:8" x14ac:dyDescent="0.25">
      <c r="A145">
        <v>141</v>
      </c>
      <c r="B145">
        <v>0</v>
      </c>
      <c r="C145">
        <v>98</v>
      </c>
      <c r="D145">
        <v>21</v>
      </c>
      <c r="F145" s="23">
        <f t="shared" si="4"/>
        <v>-2.921846005377569</v>
      </c>
      <c r="G145" s="23">
        <f t="shared" si="5"/>
        <v>5.108414244011527E-2</v>
      </c>
      <c r="H145" s="23">
        <f>G145/'Score and Prob-Est. Samp'!$E$203</f>
        <v>0.34056094960076849</v>
      </c>
    </row>
    <row r="146" spans="1:8" x14ac:dyDescent="0.25">
      <c r="A146">
        <v>142</v>
      </c>
      <c r="B146">
        <v>1</v>
      </c>
      <c r="C146">
        <v>24</v>
      </c>
      <c r="D146">
        <v>61</v>
      </c>
      <c r="F146" s="23">
        <f t="shared" si="4"/>
        <v>-4.6906515367857757</v>
      </c>
      <c r="G146" s="23">
        <f t="shared" si="5"/>
        <v>9.0971840996303295E-3</v>
      </c>
      <c r="H146" s="23">
        <f>G146/'Score and Prob-Est. Samp'!$E$203</f>
        <v>6.0647893997535535E-2</v>
      </c>
    </row>
    <row r="147" spans="1:8" x14ac:dyDescent="0.25">
      <c r="A147">
        <v>143</v>
      </c>
      <c r="B147">
        <v>0</v>
      </c>
      <c r="C147">
        <v>87</v>
      </c>
      <c r="D147">
        <v>98</v>
      </c>
      <c r="F147" s="23">
        <f t="shared" si="4"/>
        <v>1.7771940237630393</v>
      </c>
      <c r="G147" s="23">
        <f t="shared" si="5"/>
        <v>0.85535003876184679</v>
      </c>
      <c r="H147" s="23">
        <f>G147/'Score and Prob-Est. Samp'!$E$203</f>
        <v>5.7023335917456457</v>
      </c>
    </row>
    <row r="148" spans="1:8" x14ac:dyDescent="0.25">
      <c r="A148">
        <v>144</v>
      </c>
      <c r="B148">
        <v>1</v>
      </c>
      <c r="C148">
        <v>85</v>
      </c>
      <c r="D148">
        <v>48</v>
      </c>
      <c r="F148" s="23">
        <f t="shared" si="4"/>
        <v>-0.68479529214831025</v>
      </c>
      <c r="G148" s="23">
        <f t="shared" si="5"/>
        <v>0.33519188480155365</v>
      </c>
      <c r="H148" s="23">
        <f>G148/'Score and Prob-Est. Samp'!$E$203</f>
        <v>2.2346125653436912</v>
      </c>
    </row>
    <row r="149" spans="1:8" x14ac:dyDescent="0.25">
      <c r="A149">
        <v>145</v>
      </c>
      <c r="B149">
        <v>0</v>
      </c>
      <c r="C149">
        <v>91</v>
      </c>
      <c r="D149">
        <v>75</v>
      </c>
      <c r="F149" s="23">
        <f t="shared" si="4"/>
        <v>0.43154602509946649</v>
      </c>
      <c r="G149" s="23">
        <f t="shared" si="5"/>
        <v>0.6062427844583631</v>
      </c>
      <c r="H149" s="23">
        <f>G149/'Score and Prob-Est. Samp'!$E$203</f>
        <v>4.0416185630557546</v>
      </c>
    </row>
    <row r="150" spans="1:8" x14ac:dyDescent="0.25">
      <c r="A150">
        <v>146</v>
      </c>
      <c r="B150">
        <v>0</v>
      </c>
      <c r="C150">
        <v>83</v>
      </c>
      <c r="D150">
        <v>25</v>
      </c>
      <c r="F150" s="23">
        <f t="shared" si="4"/>
        <v>-3.8485595157781685</v>
      </c>
      <c r="G150" s="23">
        <f t="shared" si="5"/>
        <v>2.0865753847337066E-2</v>
      </c>
      <c r="H150" s="23">
        <f>G150/'Score and Prob-Est. Samp'!$E$203</f>
        <v>0.13910502564891378</v>
      </c>
    </row>
    <row r="151" spans="1:8" x14ac:dyDescent="0.25">
      <c r="A151">
        <v>147</v>
      </c>
      <c r="B151">
        <v>0</v>
      </c>
      <c r="C151">
        <v>23</v>
      </c>
      <c r="D151">
        <v>69</v>
      </c>
      <c r="F151" s="23">
        <f t="shared" si="4"/>
        <v>-5.5220881087375115</v>
      </c>
      <c r="G151" s="23">
        <f t="shared" si="5"/>
        <v>3.981575705947496E-3</v>
      </c>
      <c r="H151" s="23">
        <f>G151/'Score and Prob-Est. Samp'!$E$203</f>
        <v>2.6543838039649974E-2</v>
      </c>
    </row>
    <row r="152" spans="1:8" x14ac:dyDescent="0.25">
      <c r="A152">
        <v>148</v>
      </c>
      <c r="B152">
        <v>0</v>
      </c>
      <c r="C152">
        <v>42</v>
      </c>
      <c r="D152">
        <v>25</v>
      </c>
      <c r="F152" s="23">
        <f t="shared" si="4"/>
        <v>-7.1755416193909101</v>
      </c>
      <c r="G152" s="23">
        <f t="shared" si="5"/>
        <v>7.6448634194236449E-4</v>
      </c>
      <c r="H152" s="23">
        <f>G152/'Score and Prob-Est. Samp'!$E$203</f>
        <v>5.0965756129490968E-3</v>
      </c>
    </row>
    <row r="153" spans="1:8" x14ac:dyDescent="0.25">
      <c r="A153">
        <v>149</v>
      </c>
      <c r="B153">
        <v>1</v>
      </c>
      <c r="C153">
        <v>2</v>
      </c>
      <c r="D153">
        <v>68</v>
      </c>
      <c r="F153" s="23">
        <f t="shared" si="4"/>
        <v>-5.9675300838806269</v>
      </c>
      <c r="G153" s="23">
        <f t="shared" si="5"/>
        <v>2.5540182666714496E-3</v>
      </c>
      <c r="H153" s="23">
        <f>G153/'Score and Prob-Est. Samp'!$E$203</f>
        <v>1.7026788444476332E-2</v>
      </c>
    </row>
    <row r="154" spans="1:8" x14ac:dyDescent="0.25">
      <c r="A154">
        <v>150</v>
      </c>
      <c r="B154">
        <v>1</v>
      </c>
      <c r="C154">
        <v>50</v>
      </c>
      <c r="D154">
        <v>2</v>
      </c>
      <c r="F154" s="23">
        <f t="shared" si="4"/>
        <v>-6.8653652030205201</v>
      </c>
      <c r="G154" s="23">
        <f t="shared" si="5"/>
        <v>1.0422140228568794E-3</v>
      </c>
      <c r="H154" s="23">
        <f>G154/'Score and Prob-Est. Samp'!$E$203</f>
        <v>6.9480934857125299E-3</v>
      </c>
    </row>
    <row r="155" spans="1:8" x14ac:dyDescent="0.25">
      <c r="A155">
        <v>151</v>
      </c>
      <c r="B155">
        <v>0</v>
      </c>
      <c r="C155">
        <v>26</v>
      </c>
      <c r="D155">
        <v>66</v>
      </c>
      <c r="F155" s="23">
        <f t="shared" si="4"/>
        <v>-5.4965066919079177</v>
      </c>
      <c r="G155" s="23">
        <f t="shared" si="5"/>
        <v>4.0843226507635191E-3</v>
      </c>
      <c r="H155" s="23">
        <f>G155/'Score and Prob-Est. Samp'!$E$203</f>
        <v>2.7228817671756795E-2</v>
      </c>
    </row>
    <row r="156" spans="1:8" x14ac:dyDescent="0.25">
      <c r="A156">
        <v>152</v>
      </c>
      <c r="B156">
        <v>1</v>
      </c>
      <c r="C156">
        <v>12</v>
      </c>
      <c r="D156">
        <v>9</v>
      </c>
      <c r="F156" s="23">
        <f t="shared" si="4"/>
        <v>-9.4405782295740028</v>
      </c>
      <c r="G156" s="23">
        <f t="shared" si="5"/>
        <v>7.9428154579454826E-5</v>
      </c>
      <c r="H156" s="23">
        <f>G156/'Score and Prob-Est. Samp'!$E$203</f>
        <v>5.2952103052969891E-4</v>
      </c>
    </row>
    <row r="157" spans="1:8" x14ac:dyDescent="0.25">
      <c r="A157">
        <v>153</v>
      </c>
      <c r="B157">
        <v>0</v>
      </c>
      <c r="C157">
        <v>95</v>
      </c>
      <c r="D157">
        <v>3</v>
      </c>
      <c r="F157" s="23">
        <f t="shared" si="4"/>
        <v>-4.4724215086894574</v>
      </c>
      <c r="G157" s="23">
        <f t="shared" si="5"/>
        <v>1.1290694066185884E-2</v>
      </c>
      <c r="H157" s="23">
        <f>G157/'Score and Prob-Est. Samp'!$E$203</f>
        <v>7.5271293774572562E-2</v>
      </c>
    </row>
    <row r="158" spans="1:8" x14ac:dyDescent="0.25">
      <c r="A158">
        <v>154</v>
      </c>
      <c r="B158">
        <v>0</v>
      </c>
      <c r="C158">
        <v>75</v>
      </c>
      <c r="D158">
        <v>28</v>
      </c>
      <c r="F158" s="23">
        <f t="shared" si="4"/>
        <v>-4.2798704574385855</v>
      </c>
      <c r="G158" s="23">
        <f t="shared" si="5"/>
        <v>1.3655403787604463E-2</v>
      </c>
      <c r="H158" s="23">
        <f>G158/'Score and Prob-Est. Samp'!$E$203</f>
        <v>9.1036025250696415E-2</v>
      </c>
    </row>
    <row r="159" spans="1:8" x14ac:dyDescent="0.25">
      <c r="A159">
        <v>155</v>
      </c>
      <c r="B159">
        <v>1</v>
      </c>
      <c r="C159">
        <v>35</v>
      </c>
      <c r="D159">
        <v>1</v>
      </c>
      <c r="F159" s="23">
        <f t="shared" si="4"/>
        <v>-8.1551725435359526</v>
      </c>
      <c r="G159" s="23">
        <f t="shared" si="5"/>
        <v>2.8716323293665011E-4</v>
      </c>
      <c r="H159" s="23">
        <f>G159/'Score and Prob-Est. Samp'!$E$203</f>
        <v>1.9144215529110008E-3</v>
      </c>
    </row>
    <row r="160" spans="1:8" x14ac:dyDescent="0.25">
      <c r="A160">
        <v>156</v>
      </c>
      <c r="B160">
        <v>0</v>
      </c>
      <c r="C160">
        <v>36</v>
      </c>
      <c r="D160">
        <v>87</v>
      </c>
      <c r="F160" s="23">
        <f t="shared" si="4"/>
        <v>-3.1600535557639784</v>
      </c>
      <c r="G160" s="23">
        <f t="shared" si="5"/>
        <v>4.0696962664453967E-2</v>
      </c>
      <c r="H160" s="23">
        <f>G160/'Score and Prob-Est. Samp'!$E$203</f>
        <v>0.27131308442969315</v>
      </c>
    </row>
    <row r="161" spans="1:8" x14ac:dyDescent="0.25">
      <c r="A161">
        <v>157</v>
      </c>
      <c r="B161">
        <v>0</v>
      </c>
      <c r="C161">
        <v>39</v>
      </c>
      <c r="D161">
        <v>13</v>
      </c>
      <c r="F161" s="23">
        <f t="shared" si="4"/>
        <v>-8.2904045265650019</v>
      </c>
      <c r="G161" s="23">
        <f t="shared" si="5"/>
        <v>2.5084999974943518E-4</v>
      </c>
      <c r="H161" s="23">
        <f>G161/'Score and Prob-Est. Samp'!$E$203</f>
        <v>1.6723333316629014E-3</v>
      </c>
    </row>
    <row r="162" spans="1:8" x14ac:dyDescent="0.25">
      <c r="A162">
        <v>158</v>
      </c>
      <c r="B162">
        <v>1</v>
      </c>
      <c r="C162">
        <v>44</v>
      </c>
      <c r="D162">
        <v>10</v>
      </c>
      <c r="F162" s="23">
        <f t="shared" si="4"/>
        <v>-6.7712905046337752</v>
      </c>
      <c r="G162" s="23">
        <f t="shared" si="5"/>
        <v>1.1449021974111104E-3</v>
      </c>
      <c r="H162" s="23">
        <f>G162/'Score and Prob-Est. Samp'!$E$203</f>
        <v>7.6326813160740694E-3</v>
      </c>
    </row>
    <row r="163" spans="1:8" x14ac:dyDescent="0.25">
      <c r="A163">
        <v>159</v>
      </c>
      <c r="B163">
        <v>0</v>
      </c>
      <c r="C163">
        <v>31</v>
      </c>
      <c r="D163">
        <v>28</v>
      </c>
      <c r="F163" s="23">
        <f t="shared" si="4"/>
        <v>-7.8502902759498197</v>
      </c>
      <c r="G163" s="23">
        <f t="shared" si="5"/>
        <v>3.8948708974729406E-4</v>
      </c>
      <c r="H163" s="23">
        <f>G163/'Score and Prob-Est. Samp'!$E$203</f>
        <v>2.5965805983152938E-3</v>
      </c>
    </row>
    <row r="164" spans="1:8" x14ac:dyDescent="0.25">
      <c r="A164">
        <v>160</v>
      </c>
      <c r="B164">
        <v>0</v>
      </c>
      <c r="C164">
        <v>70</v>
      </c>
      <c r="D164">
        <v>17</v>
      </c>
      <c r="F164" s="23">
        <f t="shared" si="4"/>
        <v>-5.4844064085220374</v>
      </c>
      <c r="G164" s="23">
        <f t="shared" si="5"/>
        <v>4.1338387874003775E-3</v>
      </c>
      <c r="H164" s="23">
        <f>G164/'Score and Prob-Est. Samp'!$E$203</f>
        <v>2.7558925249335852E-2</v>
      </c>
    </row>
    <row r="165" spans="1:8" x14ac:dyDescent="0.25">
      <c r="A165">
        <v>161</v>
      </c>
      <c r="B165">
        <v>1</v>
      </c>
      <c r="C165">
        <v>82</v>
      </c>
      <c r="D165">
        <v>97</v>
      </c>
      <c r="F165" s="23">
        <f t="shared" si="4"/>
        <v>2.6300865280785519</v>
      </c>
      <c r="G165" s="23">
        <f t="shared" si="5"/>
        <v>0.93277297557929173</v>
      </c>
      <c r="H165" s="23">
        <f>G165/'Score and Prob-Est. Samp'!$E$203</f>
        <v>6.2184865038619455</v>
      </c>
    </row>
    <row r="166" spans="1:8" x14ac:dyDescent="0.25">
      <c r="A166">
        <v>162</v>
      </c>
      <c r="B166">
        <v>0</v>
      </c>
      <c r="C166">
        <v>70</v>
      </c>
      <c r="D166">
        <v>40</v>
      </c>
      <c r="F166" s="23">
        <f t="shared" si="4"/>
        <v>-3.8141747899938085</v>
      </c>
      <c r="G166" s="23">
        <f t="shared" si="5"/>
        <v>2.1579942482124262E-2</v>
      </c>
      <c r="H166" s="23">
        <f>G166/'Score and Prob-Est. Samp'!$E$203</f>
        <v>0.14386628321416176</v>
      </c>
    </row>
    <row r="167" spans="1:8" x14ac:dyDescent="0.25">
      <c r="A167">
        <v>163</v>
      </c>
      <c r="B167">
        <v>0</v>
      </c>
      <c r="C167">
        <v>70</v>
      </c>
      <c r="D167">
        <v>93</v>
      </c>
      <c r="F167" s="23">
        <f t="shared" si="4"/>
        <v>3.4619809223411124E-2</v>
      </c>
      <c r="G167" s="23">
        <f t="shared" si="5"/>
        <v>0.50865408797358791</v>
      </c>
      <c r="H167" s="23">
        <f>G167/'Score and Prob-Est. Samp'!$E$203</f>
        <v>3.3910272531572527</v>
      </c>
    </row>
    <row r="168" spans="1:8" x14ac:dyDescent="0.25">
      <c r="A168">
        <v>164</v>
      </c>
      <c r="B168">
        <v>0</v>
      </c>
      <c r="C168">
        <v>30</v>
      </c>
      <c r="D168">
        <v>49</v>
      </c>
      <c r="F168" s="23">
        <f t="shared" si="4"/>
        <v>-6.4064420944336895</v>
      </c>
      <c r="G168" s="23">
        <f t="shared" si="5"/>
        <v>1.6481668297325433E-3</v>
      </c>
      <c r="H168" s="23">
        <f>G168/'Score and Prob-Est. Samp'!$E$203</f>
        <v>1.0987778864883621E-2</v>
      </c>
    </row>
    <row r="169" spans="1:8" x14ac:dyDescent="0.25">
      <c r="A169">
        <v>165</v>
      </c>
      <c r="B169">
        <v>0</v>
      </c>
      <c r="C169">
        <v>53</v>
      </c>
      <c r="D169">
        <v>70</v>
      </c>
      <c r="F169" s="23">
        <f t="shared" si="4"/>
        <v>-3.0150921937296129</v>
      </c>
      <c r="G169" s="23">
        <f t="shared" si="5"/>
        <v>4.6748696475103095E-2</v>
      </c>
      <c r="H169" s="23">
        <f>G169/'Score and Prob-Est. Samp'!$E$203</f>
        <v>0.31165797650068733</v>
      </c>
    </row>
    <row r="170" spans="1:8" x14ac:dyDescent="0.25">
      <c r="A170">
        <v>166</v>
      </c>
      <c r="B170">
        <v>0</v>
      </c>
      <c r="C170">
        <v>29</v>
      </c>
      <c r="D170">
        <v>49</v>
      </c>
      <c r="F170" s="23">
        <f t="shared" si="4"/>
        <v>-6.4875879993998531</v>
      </c>
      <c r="G170" s="23">
        <f t="shared" si="5"/>
        <v>1.5199025497691166E-3</v>
      </c>
      <c r="H170" s="23">
        <f>G170/'Score and Prob-Est. Samp'!$E$203</f>
        <v>1.0132683665127444E-2</v>
      </c>
    </row>
    <row r="171" spans="1:8" x14ac:dyDescent="0.25">
      <c r="A171">
        <v>167</v>
      </c>
      <c r="B171">
        <v>1</v>
      </c>
      <c r="C171">
        <v>73</v>
      </c>
      <c r="D171">
        <v>27</v>
      </c>
      <c r="F171" s="23">
        <f t="shared" si="4"/>
        <v>-3.1835402382245785</v>
      </c>
      <c r="G171" s="23">
        <f t="shared" si="5"/>
        <v>3.9789852823106174E-2</v>
      </c>
      <c r="H171" s="23">
        <f>G171/'Score and Prob-Est. Samp'!$E$203</f>
        <v>0.2652656854873745</v>
      </c>
    </row>
    <row r="172" spans="1:8" x14ac:dyDescent="0.25">
      <c r="A172">
        <v>168</v>
      </c>
      <c r="B172">
        <v>1</v>
      </c>
      <c r="C172">
        <v>86</v>
      </c>
      <c r="D172">
        <v>28</v>
      </c>
      <c r="F172" s="23">
        <f t="shared" si="4"/>
        <v>-2.0560247076414733</v>
      </c>
      <c r="G172" s="23">
        <f t="shared" si="5"/>
        <v>0.11344503215484565</v>
      </c>
      <c r="H172" s="23">
        <f>G172/'Score and Prob-Est. Samp'!$E$203</f>
        <v>0.75630021436563766</v>
      </c>
    </row>
    <row r="173" spans="1:8" x14ac:dyDescent="0.25">
      <c r="A173">
        <v>169</v>
      </c>
      <c r="B173">
        <v>0</v>
      </c>
      <c r="C173">
        <v>28</v>
      </c>
      <c r="D173">
        <v>43</v>
      </c>
      <c r="F173" s="23">
        <f t="shared" si="4"/>
        <v>-7.0044465005038159</v>
      </c>
      <c r="G173" s="23">
        <f t="shared" si="5"/>
        <v>9.070128639781514E-4</v>
      </c>
      <c r="H173" s="23">
        <f>G173/'Score and Prob-Est. Samp'!$E$203</f>
        <v>6.0467524265210093E-3</v>
      </c>
    </row>
    <row r="174" spans="1:8" x14ac:dyDescent="0.25">
      <c r="A174">
        <v>170</v>
      </c>
      <c r="B174">
        <v>1</v>
      </c>
      <c r="C174">
        <v>6</v>
      </c>
      <c r="D174">
        <v>43</v>
      </c>
      <c r="F174" s="23">
        <f t="shared" si="4"/>
        <v>-7.4584156145901304</v>
      </c>
      <c r="G174" s="23">
        <f t="shared" si="5"/>
        <v>5.7623671543526316E-4</v>
      </c>
      <c r="H174" s="23">
        <f>G174/'Score and Prob-Est. Samp'!$E$203</f>
        <v>3.8415781029017544E-3</v>
      </c>
    </row>
    <row r="175" spans="1:8" x14ac:dyDescent="0.25">
      <c r="A175">
        <v>171</v>
      </c>
      <c r="B175">
        <v>0</v>
      </c>
      <c r="C175">
        <v>87</v>
      </c>
      <c r="D175">
        <v>72</v>
      </c>
      <c r="F175" s="23">
        <f t="shared" si="4"/>
        <v>-0.11089389283408835</v>
      </c>
      <c r="G175" s="23">
        <f t="shared" si="5"/>
        <v>0.47230490257842417</v>
      </c>
      <c r="H175" s="23">
        <f>G175/'Score and Prob-Est. Samp'!$E$203</f>
        <v>3.1486993505228278</v>
      </c>
    </row>
    <row r="176" spans="1:8" x14ac:dyDescent="0.25">
      <c r="A176">
        <v>172</v>
      </c>
      <c r="B176">
        <v>1</v>
      </c>
      <c r="C176">
        <v>78</v>
      </c>
      <c r="D176">
        <v>4</v>
      </c>
      <c r="F176" s="23">
        <f t="shared" si="4"/>
        <v>-4.4480423319219833</v>
      </c>
      <c r="G176" s="23">
        <f t="shared" si="5"/>
        <v>1.1566111817935761E-2</v>
      </c>
      <c r="H176" s="23">
        <f>G176/'Score and Prob-Est. Samp'!$E$203</f>
        <v>7.7107412119571742E-2</v>
      </c>
    </row>
    <row r="177" spans="1:8" x14ac:dyDescent="0.25">
      <c r="A177">
        <v>173</v>
      </c>
      <c r="B177">
        <v>0</v>
      </c>
      <c r="C177">
        <v>52</v>
      </c>
      <c r="D177">
        <v>45</v>
      </c>
      <c r="F177" s="23">
        <f t="shared" si="4"/>
        <v>-4.911707249269937</v>
      </c>
      <c r="G177" s="23">
        <f t="shared" si="5"/>
        <v>7.3061398450315722E-3</v>
      </c>
      <c r="H177" s="23">
        <f>G177/'Score and Prob-Est. Samp'!$E$203</f>
        <v>4.8707598966877153E-2</v>
      </c>
    </row>
    <row r="178" spans="1:8" x14ac:dyDescent="0.25">
      <c r="A178">
        <v>174</v>
      </c>
      <c r="B178">
        <v>0</v>
      </c>
      <c r="C178">
        <v>77</v>
      </c>
      <c r="D178">
        <v>12</v>
      </c>
      <c r="F178" s="23">
        <f t="shared" si="4"/>
        <v>-5.2794789038737191</v>
      </c>
      <c r="G178" s="23">
        <f t="shared" si="5"/>
        <v>5.0692568350596667E-3</v>
      </c>
      <c r="H178" s="23">
        <f>G178/'Score and Prob-Est. Samp'!$E$203</f>
        <v>3.3795045567064447E-2</v>
      </c>
    </row>
    <row r="179" spans="1:8" x14ac:dyDescent="0.25">
      <c r="A179">
        <v>175</v>
      </c>
      <c r="B179">
        <v>0</v>
      </c>
      <c r="C179">
        <v>74</v>
      </c>
      <c r="D179">
        <v>52</v>
      </c>
      <c r="F179" s="23">
        <f t="shared" si="4"/>
        <v>-2.6181659778535558</v>
      </c>
      <c r="G179" s="23">
        <f t="shared" si="5"/>
        <v>6.7978400308700504E-2</v>
      </c>
      <c r="H179" s="23">
        <f>G179/'Score and Prob-Est. Samp'!$E$203</f>
        <v>0.45318933539133671</v>
      </c>
    </row>
    <row r="180" spans="1:8" x14ac:dyDescent="0.25">
      <c r="A180">
        <v>176</v>
      </c>
      <c r="B180">
        <v>1</v>
      </c>
      <c r="C180">
        <v>32</v>
      </c>
      <c r="D180">
        <v>33</v>
      </c>
      <c r="F180" s="23">
        <f t="shared" si="4"/>
        <v>-6.07480974569952</v>
      </c>
      <c r="G180" s="23">
        <f t="shared" si="5"/>
        <v>2.2948055004935034E-3</v>
      </c>
      <c r="H180" s="23">
        <f>G180/'Score and Prob-Est. Samp'!$E$203</f>
        <v>1.5298703336623356E-2</v>
      </c>
    </row>
    <row r="181" spans="1:8" x14ac:dyDescent="0.25">
      <c r="A181">
        <v>177</v>
      </c>
      <c r="B181">
        <v>1</v>
      </c>
      <c r="C181">
        <v>75</v>
      </c>
      <c r="D181">
        <v>61</v>
      </c>
      <c r="F181" s="23">
        <f t="shared" si="4"/>
        <v>-0.55221038351139207</v>
      </c>
      <c r="G181" s="23">
        <f t="shared" si="5"/>
        <v>0.36535173533201037</v>
      </c>
      <c r="H181" s="23">
        <f>G181/'Score and Prob-Est. Samp'!$E$203</f>
        <v>2.4356782355467361</v>
      </c>
    </row>
    <row r="182" spans="1:8" x14ac:dyDescent="0.25">
      <c r="A182">
        <v>178</v>
      </c>
      <c r="B182">
        <v>1</v>
      </c>
      <c r="C182">
        <v>2</v>
      </c>
      <c r="D182">
        <v>59</v>
      </c>
      <c r="F182" s="23">
        <f t="shared" si="4"/>
        <v>-6.6210989780873248</v>
      </c>
      <c r="G182" s="23">
        <f t="shared" si="5"/>
        <v>1.3301945647709753E-3</v>
      </c>
      <c r="H182" s="23">
        <f>G182/'Score and Prob-Est. Samp'!$E$203</f>
        <v>8.8679637651398347E-3</v>
      </c>
    </row>
    <row r="183" spans="1:8" x14ac:dyDescent="0.25">
      <c r="A183">
        <v>179</v>
      </c>
      <c r="B183">
        <v>1</v>
      </c>
      <c r="C183">
        <v>47</v>
      </c>
      <c r="D183">
        <v>14</v>
      </c>
      <c r="F183" s="23">
        <f t="shared" si="4"/>
        <v>-6.2373777256434169</v>
      </c>
      <c r="G183" s="23">
        <f t="shared" si="5"/>
        <v>1.951160817580623E-3</v>
      </c>
      <c r="H183" s="23">
        <f>G183/'Score and Prob-Est. Samp'!$E$203</f>
        <v>1.300773878387082E-2</v>
      </c>
    </row>
    <row r="184" spans="1:8" x14ac:dyDescent="0.25">
      <c r="A184">
        <v>180</v>
      </c>
      <c r="B184">
        <v>1</v>
      </c>
      <c r="C184">
        <v>8</v>
      </c>
      <c r="D184">
        <v>97</v>
      </c>
      <c r="F184" s="23">
        <f t="shared" si="4"/>
        <v>-3.3747104394176137</v>
      </c>
      <c r="G184" s="23">
        <f t="shared" si="5"/>
        <v>3.3095243059645417E-2</v>
      </c>
      <c r="H184" s="23">
        <f>G184/'Score and Prob-Est. Samp'!$E$203</f>
        <v>0.22063495373096945</v>
      </c>
    </row>
    <row r="185" spans="1:8" x14ac:dyDescent="0.25">
      <c r="A185">
        <v>181</v>
      </c>
      <c r="B185">
        <v>1</v>
      </c>
      <c r="C185">
        <v>58</v>
      </c>
      <c r="D185">
        <v>13</v>
      </c>
      <c r="F185" s="23">
        <f t="shared" si="4"/>
        <v>-5.4173915370385748</v>
      </c>
      <c r="G185" s="23">
        <f t="shared" si="5"/>
        <v>4.4190946915358895E-3</v>
      </c>
      <c r="H185" s="23">
        <f>G185/'Score and Prob-Est. Samp'!$E$203</f>
        <v>2.946063127690593E-2</v>
      </c>
    </row>
    <row r="186" spans="1:8" x14ac:dyDescent="0.25">
      <c r="A186">
        <v>182</v>
      </c>
      <c r="B186">
        <v>1</v>
      </c>
      <c r="C186">
        <v>82</v>
      </c>
      <c r="D186">
        <v>20</v>
      </c>
      <c r="F186" s="23">
        <f t="shared" si="4"/>
        <v>-2.9615584556898629</v>
      </c>
      <c r="G186" s="23">
        <f t="shared" si="5"/>
        <v>4.9193061040600485E-2</v>
      </c>
      <c r="H186" s="23">
        <f>G186/'Score and Prob-Est. Samp'!$E$203</f>
        <v>0.32795374027066992</v>
      </c>
    </row>
    <row r="187" spans="1:8" x14ac:dyDescent="0.25">
      <c r="A187">
        <v>183</v>
      </c>
      <c r="B187">
        <v>0</v>
      </c>
      <c r="C187">
        <v>80</v>
      </c>
      <c r="D187">
        <v>79</v>
      </c>
      <c r="F187" s="23">
        <f t="shared" si="4"/>
        <v>-0.17058386543647508</v>
      </c>
      <c r="G187" s="23">
        <f t="shared" si="5"/>
        <v>0.45745714600590276</v>
      </c>
      <c r="H187" s="23">
        <f>G187/'Score and Prob-Est. Samp'!$E$203</f>
        <v>3.0497143067060186</v>
      </c>
    </row>
    <row r="188" spans="1:8" x14ac:dyDescent="0.25">
      <c r="A188">
        <v>184</v>
      </c>
      <c r="B188">
        <v>1</v>
      </c>
      <c r="C188">
        <v>94</v>
      </c>
      <c r="D188">
        <v>77</v>
      </c>
      <c r="F188" s="23">
        <f t="shared" si="4"/>
        <v>2.1514620672131972</v>
      </c>
      <c r="G188" s="23">
        <f t="shared" si="5"/>
        <v>0.89580532251879486</v>
      </c>
      <c r="H188" s="23">
        <f>G188/'Score and Prob-Est. Samp'!$E$203</f>
        <v>5.9720354834586322</v>
      </c>
    </row>
    <row r="189" spans="1:8" x14ac:dyDescent="0.25">
      <c r="A189">
        <v>185</v>
      </c>
      <c r="B189">
        <v>1</v>
      </c>
      <c r="C189">
        <v>98</v>
      </c>
      <c r="D189">
        <v>72</v>
      </c>
      <c r="F189" s="23">
        <f t="shared" si="4"/>
        <v>2.1129518569630221</v>
      </c>
      <c r="G189" s="23">
        <f t="shared" si="5"/>
        <v>0.89215567193460732</v>
      </c>
      <c r="H189" s="23">
        <f>G189/'Score and Prob-Est. Samp'!$E$203</f>
        <v>5.9477044795640488</v>
      </c>
    </row>
    <row r="190" spans="1:8" x14ac:dyDescent="0.25">
      <c r="A190">
        <v>186</v>
      </c>
      <c r="B190">
        <v>0</v>
      </c>
      <c r="C190">
        <v>65</v>
      </c>
      <c r="D190">
        <v>58</v>
      </c>
      <c r="F190" s="23">
        <f t="shared" si="4"/>
        <v>-2.9127665264112359</v>
      </c>
      <c r="G190" s="23">
        <f t="shared" si="5"/>
        <v>5.1526064326238893E-2</v>
      </c>
      <c r="H190" s="23">
        <f>G190/'Score and Prob-Est. Samp'!$E$203</f>
        <v>0.34350709550825931</v>
      </c>
    </row>
    <row r="191" spans="1:8" x14ac:dyDescent="0.25">
      <c r="A191">
        <v>187</v>
      </c>
      <c r="B191">
        <v>0</v>
      </c>
      <c r="C191">
        <v>94</v>
      </c>
      <c r="D191">
        <v>29</v>
      </c>
      <c r="F191" s="23">
        <f t="shared" si="4"/>
        <v>-2.6654794970584952</v>
      </c>
      <c r="G191" s="23">
        <f t="shared" si="5"/>
        <v>6.5041324773887077E-2</v>
      </c>
      <c r="H191" s="23">
        <f>G191/'Score and Prob-Est. Samp'!$E$203</f>
        <v>0.43360883182591387</v>
      </c>
    </row>
    <row r="192" spans="1:8" x14ac:dyDescent="0.25">
      <c r="A192">
        <v>188</v>
      </c>
      <c r="B192">
        <v>1</v>
      </c>
      <c r="C192">
        <v>25</v>
      </c>
      <c r="D192">
        <v>58</v>
      </c>
      <c r="F192" s="23">
        <f t="shared" si="4"/>
        <v>-4.82736192988851</v>
      </c>
      <c r="G192" s="23">
        <f t="shared" si="5"/>
        <v>7.9440055219312401E-3</v>
      </c>
      <c r="H192" s="23">
        <f>G192/'Score and Prob-Est. Samp'!$E$203</f>
        <v>5.2960036812874936E-2</v>
      </c>
    </row>
    <row r="193" spans="1:8" x14ac:dyDescent="0.25">
      <c r="A193">
        <v>189</v>
      </c>
      <c r="B193">
        <v>1</v>
      </c>
      <c r="C193">
        <v>30</v>
      </c>
      <c r="D193">
        <v>89</v>
      </c>
      <c r="F193" s="23">
        <f t="shared" si="4"/>
        <v>-2.1704506583457288</v>
      </c>
      <c r="G193" s="23">
        <f t="shared" si="5"/>
        <v>0.10243559134637902</v>
      </c>
      <c r="H193" s="23">
        <f>G193/'Score and Prob-Est. Samp'!$E$203</f>
        <v>0.68290394230919349</v>
      </c>
    </row>
    <row r="194" spans="1:8" x14ac:dyDescent="0.25">
      <c r="A194">
        <v>190</v>
      </c>
      <c r="B194">
        <v>1</v>
      </c>
      <c r="C194">
        <v>13</v>
      </c>
      <c r="D194">
        <v>31</v>
      </c>
      <c r="F194" s="23">
        <f t="shared" si="4"/>
        <v>-7.7618194721025766</v>
      </c>
      <c r="G194" s="23">
        <f t="shared" si="5"/>
        <v>4.2550023277604306E-4</v>
      </c>
      <c r="H194" s="23">
        <f>G194/'Score and Prob-Est. Samp'!$E$203</f>
        <v>2.8366682185069539E-3</v>
      </c>
    </row>
    <row r="195" spans="1:8" x14ac:dyDescent="0.25">
      <c r="A195">
        <v>191</v>
      </c>
      <c r="B195">
        <v>0</v>
      </c>
      <c r="C195">
        <v>2</v>
      </c>
      <c r="D195">
        <v>9</v>
      </c>
      <c r="F195" s="23">
        <f t="shared" si="4"/>
        <v>-11.58327807440495</v>
      </c>
      <c r="G195" s="23">
        <f t="shared" si="5"/>
        <v>9.3205641963254947E-6</v>
      </c>
      <c r="H195" s="23">
        <f>G195/'Score and Prob-Est. Samp'!$E$203</f>
        <v>6.2137094642169974E-5</v>
      </c>
    </row>
    <row r="196" spans="1:8" x14ac:dyDescent="0.25">
      <c r="A196">
        <v>192</v>
      </c>
      <c r="B196">
        <v>1</v>
      </c>
      <c r="C196">
        <v>83</v>
      </c>
      <c r="D196">
        <v>100</v>
      </c>
      <c r="F196" s="23">
        <f t="shared" si="4"/>
        <v>2.929088731113616</v>
      </c>
      <c r="G196" s="23">
        <f t="shared" si="5"/>
        <v>0.94926580610768552</v>
      </c>
      <c r="H196" s="23">
        <f>G196/'Score and Prob-Est. Samp'!$E$203</f>
        <v>6.3284387073845707</v>
      </c>
    </row>
    <row r="197" spans="1:8" x14ac:dyDescent="0.25">
      <c r="A197">
        <v>193</v>
      </c>
      <c r="B197">
        <v>1</v>
      </c>
      <c r="C197">
        <v>79</v>
      </c>
      <c r="D197">
        <v>83</v>
      </c>
      <c r="F197" s="23">
        <f t="shared" si="4"/>
        <v>1.3699860888585285</v>
      </c>
      <c r="G197" s="23">
        <f t="shared" si="5"/>
        <v>0.79737790600538394</v>
      </c>
      <c r="H197" s="23">
        <f>G197/'Score and Prob-Est. Samp'!$E$203</f>
        <v>5.31585270670256</v>
      </c>
    </row>
    <row r="198" spans="1:8" x14ac:dyDescent="0.25">
      <c r="A198">
        <v>194</v>
      </c>
      <c r="B198">
        <v>1</v>
      </c>
      <c r="C198">
        <v>80</v>
      </c>
      <c r="D198">
        <v>9</v>
      </c>
      <c r="F198" s="23">
        <f t="shared" ref="F198:F261" si="6">$A$2+SUMPRODUCT($B$2:$D$2,B198:D198)</f>
        <v>-3.9226566918748222</v>
      </c>
      <c r="G198" s="23">
        <f t="shared" ref="G198:G261" si="7">EXP(F198)/(1+EXP(F198))</f>
        <v>1.940446861093682E-2</v>
      </c>
      <c r="H198" s="23">
        <f>G198/'Score and Prob-Est. Samp'!$E$203</f>
        <v>0.12936312407291214</v>
      </c>
    </row>
    <row r="199" spans="1:8" x14ac:dyDescent="0.25">
      <c r="A199">
        <v>195</v>
      </c>
      <c r="B199">
        <v>0</v>
      </c>
      <c r="C199">
        <v>6</v>
      </c>
      <c r="D199">
        <v>79</v>
      </c>
      <c r="F199" s="23">
        <f t="shared" si="6"/>
        <v>-6.1753808329326416</v>
      </c>
      <c r="G199" s="23">
        <f t="shared" si="7"/>
        <v>2.0756961526171821E-3</v>
      </c>
      <c r="H199" s="23">
        <f>G199/'Score and Prob-Est. Samp'!$E$203</f>
        <v>1.3837974350781214E-2</v>
      </c>
    </row>
    <row r="200" spans="1:8" x14ac:dyDescent="0.25">
      <c r="A200">
        <v>196</v>
      </c>
      <c r="B200">
        <v>1</v>
      </c>
      <c r="C200">
        <v>27</v>
      </c>
      <c r="D200">
        <v>37</v>
      </c>
      <c r="F200" s="23">
        <f t="shared" si="6"/>
        <v>-6.1900642064384765</v>
      </c>
      <c r="G200" s="23">
        <f t="shared" si="7"/>
        <v>2.0455024889045304E-3</v>
      </c>
      <c r="H200" s="23">
        <f>G200/'Score and Prob-Est. Samp'!$E$203</f>
        <v>1.3636683259363536E-2</v>
      </c>
    </row>
    <row r="201" spans="1:8" x14ac:dyDescent="0.25">
      <c r="A201">
        <v>197</v>
      </c>
      <c r="B201">
        <v>0</v>
      </c>
      <c r="C201">
        <v>92</v>
      </c>
      <c r="D201">
        <v>75</v>
      </c>
      <c r="F201" s="23">
        <f t="shared" si="6"/>
        <v>0.51269193006563185</v>
      </c>
      <c r="G201" s="23">
        <f t="shared" si="7"/>
        <v>0.6254373133919523</v>
      </c>
      <c r="H201" s="23">
        <f>G201/'Score and Prob-Est. Samp'!$E$203</f>
        <v>4.1695820892796824</v>
      </c>
    </row>
    <row r="202" spans="1:8" x14ac:dyDescent="0.25">
      <c r="A202">
        <v>198</v>
      </c>
      <c r="B202">
        <v>0</v>
      </c>
      <c r="C202">
        <v>26</v>
      </c>
      <c r="D202">
        <v>36</v>
      </c>
      <c r="F202" s="23">
        <f t="shared" si="6"/>
        <v>-7.6750696725969103</v>
      </c>
      <c r="G202" s="23">
        <f t="shared" si="7"/>
        <v>4.6404277472817225E-4</v>
      </c>
      <c r="H202" s="23">
        <f>G202/'Score and Prob-Est. Samp'!$E$203</f>
        <v>3.093618498187815E-3</v>
      </c>
    </row>
    <row r="203" spans="1:8" x14ac:dyDescent="0.25">
      <c r="A203">
        <v>199</v>
      </c>
      <c r="B203">
        <v>0</v>
      </c>
      <c r="C203">
        <v>1</v>
      </c>
      <c r="D203">
        <v>51</v>
      </c>
      <c r="F203" s="23">
        <f t="shared" si="6"/>
        <v>-8.6144358064065241</v>
      </c>
      <c r="G203" s="23">
        <f t="shared" si="7"/>
        <v>1.8143424487114109E-4</v>
      </c>
      <c r="H203" s="23">
        <f>G203/'Score and Prob-Est. Samp'!$E$203</f>
        <v>1.209561632474274E-3</v>
      </c>
    </row>
    <row r="204" spans="1:8" x14ac:dyDescent="0.25">
      <c r="A204">
        <v>200</v>
      </c>
      <c r="B204">
        <v>1</v>
      </c>
      <c r="C204">
        <v>56</v>
      </c>
      <c r="D204">
        <v>59</v>
      </c>
      <c r="F204" s="23">
        <f t="shared" si="6"/>
        <v>-2.2392201099144469</v>
      </c>
      <c r="G204" s="23">
        <f t="shared" si="7"/>
        <v>9.6283380839122065E-2</v>
      </c>
      <c r="H204" s="23">
        <f>G204/'Score and Prob-Est. Samp'!$E$203</f>
        <v>0.64188920559414708</v>
      </c>
    </row>
    <row r="205" spans="1:8" x14ac:dyDescent="0.25">
      <c r="A205">
        <v>201</v>
      </c>
      <c r="B205">
        <v>0</v>
      </c>
      <c r="C205">
        <v>63</v>
      </c>
      <c r="D205">
        <v>74</v>
      </c>
      <c r="F205" s="23">
        <f t="shared" si="6"/>
        <v>-1.9131580799761014</v>
      </c>
      <c r="G205" s="23">
        <f t="shared" si="7"/>
        <v>0.12862647383092429</v>
      </c>
      <c r="H205" s="23">
        <f>G205/'Score and Prob-Est. Samp'!$E$203</f>
        <v>0.85750982553949529</v>
      </c>
    </row>
    <row r="206" spans="1:8" x14ac:dyDescent="0.25">
      <c r="A206">
        <v>202</v>
      </c>
      <c r="B206">
        <v>1</v>
      </c>
      <c r="C206">
        <v>88</v>
      </c>
      <c r="D206">
        <v>47</v>
      </c>
      <c r="F206" s="23">
        <f t="shared" si="6"/>
        <v>-0.51397634327278396</v>
      </c>
      <c r="G206" s="23">
        <f t="shared" si="7"/>
        <v>0.3742618414425597</v>
      </c>
      <c r="H206" s="23">
        <f>G206/'Score and Prob-Est. Samp'!$E$203</f>
        <v>2.4950789429503981</v>
      </c>
    </row>
    <row r="207" spans="1:8" x14ac:dyDescent="0.25">
      <c r="A207">
        <v>203</v>
      </c>
      <c r="B207">
        <v>0</v>
      </c>
      <c r="C207">
        <v>92</v>
      </c>
      <c r="D207">
        <v>79</v>
      </c>
      <c r="F207" s="23">
        <f t="shared" si="6"/>
        <v>0.80316699415749859</v>
      </c>
      <c r="G207" s="23">
        <f t="shared" si="7"/>
        <v>0.69065152397931173</v>
      </c>
      <c r="H207" s="23">
        <f>G207/'Score and Prob-Est. Samp'!$E$203</f>
        <v>4.6043434931954117</v>
      </c>
    </row>
    <row r="208" spans="1:8" x14ac:dyDescent="0.25">
      <c r="A208">
        <v>204</v>
      </c>
      <c r="B208">
        <v>0</v>
      </c>
      <c r="C208">
        <v>61</v>
      </c>
      <c r="D208">
        <v>1</v>
      </c>
      <c r="F208" s="23">
        <f t="shared" si="6"/>
        <v>-7.3766198095849811</v>
      </c>
      <c r="G208" s="23">
        <f t="shared" si="7"/>
        <v>6.2532107117672128E-4</v>
      </c>
      <c r="H208" s="23">
        <f>G208/'Score and Prob-Est. Samp'!$E$203</f>
        <v>4.1688071411781422E-3</v>
      </c>
    </row>
    <row r="209" spans="1:8" x14ac:dyDescent="0.25">
      <c r="A209">
        <v>205</v>
      </c>
      <c r="B209">
        <v>1</v>
      </c>
      <c r="C209">
        <v>1</v>
      </c>
      <c r="D209">
        <v>21</v>
      </c>
      <c r="F209" s="23">
        <f t="shared" si="6"/>
        <v>-9.4617579919262145</v>
      </c>
      <c r="G209" s="23">
        <f t="shared" si="7"/>
        <v>7.776370450913516E-5</v>
      </c>
      <c r="H209" s="23">
        <f>G209/'Score and Prob-Est. Samp'!$E$203</f>
        <v>5.1842469672756775E-4</v>
      </c>
    </row>
    <row r="210" spans="1:8" x14ac:dyDescent="0.25">
      <c r="A210">
        <v>206</v>
      </c>
      <c r="B210">
        <v>0</v>
      </c>
      <c r="C210">
        <v>46</v>
      </c>
      <c r="D210">
        <v>3</v>
      </c>
      <c r="F210" s="23">
        <f t="shared" si="6"/>
        <v>-8.4485708520315139</v>
      </c>
      <c r="G210" s="23">
        <f t="shared" si="7"/>
        <v>2.1416045473290096E-4</v>
      </c>
      <c r="H210" s="23">
        <f>G210/'Score and Prob-Est. Samp'!$E$203</f>
        <v>1.4277363648860064E-3</v>
      </c>
    </row>
    <row r="211" spans="1:8" x14ac:dyDescent="0.25">
      <c r="A211">
        <v>207</v>
      </c>
      <c r="B211">
        <v>0</v>
      </c>
      <c r="C211">
        <v>23</v>
      </c>
      <c r="D211">
        <v>49</v>
      </c>
      <c r="F211" s="23">
        <f t="shared" si="6"/>
        <v>-6.9744634291968399</v>
      </c>
      <c r="G211" s="23">
        <f t="shared" si="7"/>
        <v>9.3459389483992086E-4</v>
      </c>
      <c r="H211" s="23">
        <f>G211/'Score and Prob-Est. Samp'!$E$203</f>
        <v>6.2306259655994728E-3</v>
      </c>
    </row>
    <row r="212" spans="1:8" x14ac:dyDescent="0.25">
      <c r="A212">
        <v>208</v>
      </c>
      <c r="B212">
        <v>0</v>
      </c>
      <c r="C212">
        <v>14</v>
      </c>
      <c r="D212">
        <v>2</v>
      </c>
      <c r="F212" s="23">
        <f t="shared" si="6"/>
        <v>-11.117858576971742</v>
      </c>
      <c r="G212" s="23">
        <f t="shared" si="7"/>
        <v>1.4844614451441292E-5</v>
      </c>
      <c r="H212" s="23">
        <f>G212/'Score and Prob-Est. Samp'!$E$203</f>
        <v>9.8964096342941949E-5</v>
      </c>
    </row>
    <row r="213" spans="1:8" x14ac:dyDescent="0.25">
      <c r="A213">
        <v>209</v>
      </c>
      <c r="B213">
        <v>1</v>
      </c>
      <c r="C213">
        <v>60</v>
      </c>
      <c r="D213">
        <v>75</v>
      </c>
      <c r="F213" s="23">
        <f t="shared" si="6"/>
        <v>-0.75273623368232734</v>
      </c>
      <c r="G213" s="23">
        <f t="shared" si="7"/>
        <v>0.32022538173937348</v>
      </c>
      <c r="H213" s="23">
        <f>G213/'Score and Prob-Est. Samp'!$E$203</f>
        <v>2.1348358782624901</v>
      </c>
    </row>
    <row r="214" spans="1:8" x14ac:dyDescent="0.25">
      <c r="A214">
        <v>210</v>
      </c>
      <c r="B214">
        <v>1</v>
      </c>
      <c r="C214">
        <v>71</v>
      </c>
      <c r="D214">
        <v>11</v>
      </c>
      <c r="F214" s="23">
        <f t="shared" si="6"/>
        <v>-4.5077323045243691</v>
      </c>
      <c r="G214" s="23">
        <f t="shared" si="7"/>
        <v>1.0903238552077999E-2</v>
      </c>
      <c r="H214" s="23">
        <f>G214/'Score and Prob-Est. Samp'!$E$203</f>
        <v>7.2688257013853327E-2</v>
      </c>
    </row>
    <row r="215" spans="1:8" x14ac:dyDescent="0.25">
      <c r="A215">
        <v>211</v>
      </c>
      <c r="B215">
        <v>1</v>
      </c>
      <c r="C215">
        <v>58</v>
      </c>
      <c r="D215">
        <v>38</v>
      </c>
      <c r="F215" s="23">
        <f t="shared" si="6"/>
        <v>-3.6019223864644143</v>
      </c>
      <c r="G215" s="23">
        <f t="shared" si="7"/>
        <v>2.6547269040534453E-2</v>
      </c>
      <c r="H215" s="23">
        <f>G215/'Score and Prob-Est. Samp'!$E$203</f>
        <v>0.17698179360356303</v>
      </c>
    </row>
    <row r="216" spans="1:8" x14ac:dyDescent="0.25">
      <c r="A216">
        <v>212</v>
      </c>
      <c r="B216">
        <v>0</v>
      </c>
      <c r="C216">
        <v>3</v>
      </c>
      <c r="D216">
        <v>88</v>
      </c>
      <c r="F216" s="23">
        <f t="shared" si="6"/>
        <v>-5.7652496536244371</v>
      </c>
      <c r="G216" s="23">
        <f t="shared" si="7"/>
        <v>3.1248176057181646E-3</v>
      </c>
      <c r="H216" s="23">
        <f>G216/'Score and Prob-Est. Samp'!$E$203</f>
        <v>2.083211737145443E-2</v>
      </c>
    </row>
    <row r="217" spans="1:8" x14ac:dyDescent="0.25">
      <c r="A217">
        <v>213</v>
      </c>
      <c r="B217">
        <v>1</v>
      </c>
      <c r="C217">
        <v>63</v>
      </c>
      <c r="D217">
        <v>52</v>
      </c>
      <c r="F217" s="23">
        <f t="shared" si="6"/>
        <v>-2.1795301373120601</v>
      </c>
      <c r="G217" s="23">
        <f t="shared" si="7"/>
        <v>0.10160380915923783</v>
      </c>
      <c r="H217" s="23">
        <f>G217/'Score and Prob-Est. Samp'!$E$203</f>
        <v>0.67735872772825223</v>
      </c>
    </row>
    <row r="218" spans="1:8" x14ac:dyDescent="0.25">
      <c r="A218">
        <v>214</v>
      </c>
      <c r="B218">
        <v>1</v>
      </c>
      <c r="C218">
        <v>34</v>
      </c>
      <c r="D218">
        <v>39</v>
      </c>
      <c r="F218" s="23">
        <f t="shared" si="6"/>
        <v>-5.4768053396293936</v>
      </c>
      <c r="G218" s="23">
        <f t="shared" si="7"/>
        <v>4.1652487253849551E-3</v>
      </c>
      <c r="H218" s="23">
        <f>G218/'Score and Prob-Est. Samp'!$E$203</f>
        <v>2.7768324835899701E-2</v>
      </c>
    </row>
    <row r="219" spans="1:8" x14ac:dyDescent="0.25">
      <c r="A219">
        <v>215</v>
      </c>
      <c r="B219">
        <v>0</v>
      </c>
      <c r="C219">
        <v>49</v>
      </c>
      <c r="D219">
        <v>70</v>
      </c>
      <c r="F219" s="23">
        <f t="shared" si="6"/>
        <v>-3.3396758135942708</v>
      </c>
      <c r="G219" s="23">
        <f t="shared" si="7"/>
        <v>3.4234874599949214E-2</v>
      </c>
      <c r="H219" s="23">
        <f>G219/'Score and Prob-Est. Samp'!$E$203</f>
        <v>0.22823249733299478</v>
      </c>
    </row>
    <row r="220" spans="1:8" x14ac:dyDescent="0.25">
      <c r="A220">
        <v>216</v>
      </c>
      <c r="B220">
        <v>1</v>
      </c>
      <c r="C220">
        <v>28</v>
      </c>
      <c r="D220">
        <v>64</v>
      </c>
      <c r="F220" s="23">
        <f t="shared" si="6"/>
        <v>-4.1482116188522191</v>
      </c>
      <c r="G220" s="23">
        <f t="shared" si="7"/>
        <v>1.554710475205698E-2</v>
      </c>
      <c r="H220" s="23">
        <f>G220/'Score and Prob-Est. Samp'!$E$203</f>
        <v>0.1036473650137132</v>
      </c>
    </row>
    <row r="221" spans="1:8" x14ac:dyDescent="0.25">
      <c r="A221">
        <v>217</v>
      </c>
      <c r="B221">
        <v>1</v>
      </c>
      <c r="C221">
        <v>73</v>
      </c>
      <c r="D221">
        <v>78</v>
      </c>
      <c r="F221" s="23">
        <f t="shared" si="6"/>
        <v>0.52001682894671042</v>
      </c>
      <c r="G221" s="23">
        <f t="shared" si="7"/>
        <v>0.62715170147536903</v>
      </c>
      <c r="H221" s="23">
        <f>G221/'Score and Prob-Est. Samp'!$E$203</f>
        <v>4.1810113431691267</v>
      </c>
    </row>
    <row r="222" spans="1:8" x14ac:dyDescent="0.25">
      <c r="A222">
        <v>218</v>
      </c>
      <c r="B222">
        <v>1</v>
      </c>
      <c r="C222">
        <v>77</v>
      </c>
      <c r="D222">
        <v>17</v>
      </c>
      <c r="F222" s="23">
        <f t="shared" si="6"/>
        <v>-3.5851442785895848</v>
      </c>
      <c r="G222" s="23">
        <f t="shared" si="7"/>
        <v>2.6984319002426323E-2</v>
      </c>
      <c r="H222" s="23">
        <f>G222/'Score and Prob-Est. Samp'!$E$203</f>
        <v>0.17989546001617548</v>
      </c>
    </row>
    <row r="223" spans="1:8" x14ac:dyDescent="0.25">
      <c r="A223">
        <v>219</v>
      </c>
      <c r="B223">
        <v>0</v>
      </c>
      <c r="C223">
        <v>3</v>
      </c>
      <c r="D223">
        <v>41</v>
      </c>
      <c r="F223" s="23">
        <f t="shared" si="6"/>
        <v>-9.1783316567038593</v>
      </c>
      <c r="G223" s="23">
        <f t="shared" si="7"/>
        <v>1.0324199039241616E-4</v>
      </c>
      <c r="H223" s="23">
        <f>G223/'Score and Prob-Est. Samp'!$E$203</f>
        <v>6.8827993594944108E-4</v>
      </c>
    </row>
    <row r="224" spans="1:8" x14ac:dyDescent="0.25">
      <c r="A224">
        <v>220</v>
      </c>
      <c r="B224">
        <v>0</v>
      </c>
      <c r="C224">
        <v>58</v>
      </c>
      <c r="D224">
        <v>41</v>
      </c>
      <c r="F224" s="23">
        <f t="shared" si="6"/>
        <v>-4.7153068835648169</v>
      </c>
      <c r="G224" s="23">
        <f t="shared" si="7"/>
        <v>8.8775991600542024E-3</v>
      </c>
      <c r="H224" s="23">
        <f>G224/'Score and Prob-Est. Samp'!$E$203</f>
        <v>5.9183994400361352E-2</v>
      </c>
    </row>
    <row r="225" spans="1:8" x14ac:dyDescent="0.25">
      <c r="A225">
        <v>221</v>
      </c>
      <c r="B225">
        <v>0</v>
      </c>
      <c r="C225">
        <v>86</v>
      </c>
      <c r="D225">
        <v>13</v>
      </c>
      <c r="F225" s="23">
        <f t="shared" si="6"/>
        <v>-4.4765469931552726</v>
      </c>
      <c r="G225" s="23">
        <f t="shared" si="7"/>
        <v>1.1244733128940192E-2</v>
      </c>
      <c r="H225" s="23">
        <f>G225/'Score and Prob-Est. Samp'!$E$203</f>
        <v>7.4964887526267954E-2</v>
      </c>
    </row>
    <row r="226" spans="1:8" x14ac:dyDescent="0.25">
      <c r="A226">
        <v>222</v>
      </c>
      <c r="B226">
        <v>1</v>
      </c>
      <c r="C226">
        <v>2</v>
      </c>
      <c r="D226">
        <v>25</v>
      </c>
      <c r="F226" s="23">
        <f t="shared" si="6"/>
        <v>-9.0901370228681841</v>
      </c>
      <c r="G226" s="23">
        <f t="shared" si="7"/>
        <v>1.1275989880848782E-4</v>
      </c>
      <c r="H226" s="23">
        <f>G226/'Score and Prob-Est. Samp'!$E$203</f>
        <v>7.5173265872325223E-4</v>
      </c>
    </row>
    <row r="227" spans="1:8" x14ac:dyDescent="0.25">
      <c r="A227">
        <v>223</v>
      </c>
      <c r="B227">
        <v>1</v>
      </c>
      <c r="C227">
        <v>97</v>
      </c>
      <c r="D227">
        <v>99</v>
      </c>
      <c r="F227" s="23">
        <f t="shared" si="6"/>
        <v>3.9925126346169524</v>
      </c>
      <c r="G227" s="23">
        <f t="shared" si="7"/>
        <v>0.9818810645147048</v>
      </c>
      <c r="H227" s="23">
        <f>G227/'Score and Prob-Est. Samp'!$E$203</f>
        <v>6.5458737634313655</v>
      </c>
    </row>
    <row r="228" spans="1:8" x14ac:dyDescent="0.25">
      <c r="A228">
        <v>224</v>
      </c>
      <c r="B228">
        <v>1</v>
      </c>
      <c r="C228">
        <v>79</v>
      </c>
      <c r="D228">
        <v>51</v>
      </c>
      <c r="F228" s="23">
        <f t="shared" si="6"/>
        <v>-0.95381442387639659</v>
      </c>
      <c r="G228" s="23">
        <f t="shared" si="7"/>
        <v>0.27811835790832257</v>
      </c>
      <c r="H228" s="23">
        <f>G228/'Score and Prob-Est. Samp'!$E$203</f>
        <v>1.8541223860554839</v>
      </c>
    </row>
    <row r="229" spans="1:8" x14ac:dyDescent="0.25">
      <c r="A229">
        <v>225</v>
      </c>
      <c r="B229">
        <v>0</v>
      </c>
      <c r="C229">
        <v>59</v>
      </c>
      <c r="D229">
        <v>14</v>
      </c>
      <c r="F229" s="23">
        <f t="shared" si="6"/>
        <v>-6.5948676612187462</v>
      </c>
      <c r="G229" s="23">
        <f t="shared" si="7"/>
        <v>1.3655007127547877E-3</v>
      </c>
      <c r="H229" s="23">
        <f>G229/'Score and Prob-Est. Samp'!$E$203</f>
        <v>9.103338085031918E-3</v>
      </c>
    </row>
    <row r="230" spans="1:8" x14ac:dyDescent="0.25">
      <c r="A230">
        <v>226</v>
      </c>
      <c r="B230">
        <v>0</v>
      </c>
      <c r="C230">
        <v>58</v>
      </c>
      <c r="D230">
        <v>25</v>
      </c>
      <c r="F230" s="23">
        <f t="shared" si="6"/>
        <v>-5.8772071399322794</v>
      </c>
      <c r="G230" s="23">
        <f t="shared" si="7"/>
        <v>2.7947690049738888E-3</v>
      </c>
      <c r="H230" s="23">
        <f>G230/'Score and Prob-Est. Samp'!$E$203</f>
        <v>1.8631793366492594E-2</v>
      </c>
    </row>
    <row r="231" spans="1:8" x14ac:dyDescent="0.25">
      <c r="A231">
        <v>227</v>
      </c>
      <c r="B231">
        <v>1</v>
      </c>
      <c r="C231">
        <v>80</v>
      </c>
      <c r="D231">
        <v>13</v>
      </c>
      <c r="F231" s="23">
        <f t="shared" si="6"/>
        <v>-3.6321816277829573</v>
      </c>
      <c r="G231" s="23">
        <f t="shared" si="7"/>
        <v>2.5776396827739169E-2</v>
      </c>
      <c r="H231" s="23">
        <f>G231/'Score and Prob-Est. Samp'!$E$203</f>
        <v>0.17184264551826114</v>
      </c>
    </row>
    <row r="232" spans="1:8" x14ac:dyDescent="0.25">
      <c r="A232">
        <v>228</v>
      </c>
      <c r="B232">
        <v>1</v>
      </c>
      <c r="C232">
        <v>26</v>
      </c>
      <c r="D232">
        <v>25</v>
      </c>
      <c r="F232" s="23">
        <f t="shared" si="6"/>
        <v>-7.1426353036802386</v>
      </c>
      <c r="G232" s="23">
        <f t="shared" si="7"/>
        <v>7.900410459350804E-4</v>
      </c>
      <c r="H232" s="23">
        <f>G232/'Score and Prob-Est. Samp'!$E$203</f>
        <v>5.2669403062338693E-3</v>
      </c>
    </row>
    <row r="233" spans="1:8" x14ac:dyDescent="0.25">
      <c r="A233">
        <v>229</v>
      </c>
      <c r="B233">
        <v>1</v>
      </c>
      <c r="C233">
        <v>29</v>
      </c>
      <c r="D233">
        <v>30</v>
      </c>
      <c r="F233" s="23">
        <f t="shared" si="6"/>
        <v>-6.5361037586669131</v>
      </c>
      <c r="G233" s="23">
        <f t="shared" si="7"/>
        <v>1.4480277283332199E-3</v>
      </c>
      <c r="H233" s="23">
        <f>G233/'Score and Prob-Est. Samp'!$E$203</f>
        <v>9.6535181888881324E-3</v>
      </c>
    </row>
    <row r="234" spans="1:8" x14ac:dyDescent="0.25">
      <c r="A234">
        <v>230</v>
      </c>
      <c r="B234">
        <v>1</v>
      </c>
      <c r="C234">
        <v>27</v>
      </c>
      <c r="D234">
        <v>10</v>
      </c>
      <c r="F234" s="23">
        <f t="shared" si="6"/>
        <v>-8.1507708890585704</v>
      </c>
      <c r="G234" s="23">
        <f t="shared" si="7"/>
        <v>2.8842964680695293E-4</v>
      </c>
      <c r="H234" s="23">
        <f>G234/'Score and Prob-Est. Samp'!$E$203</f>
        <v>1.922864312046353E-3</v>
      </c>
    </row>
    <row r="235" spans="1:8" x14ac:dyDescent="0.25">
      <c r="A235">
        <v>231</v>
      </c>
      <c r="B235">
        <v>0</v>
      </c>
      <c r="C235">
        <v>43</v>
      </c>
      <c r="D235">
        <v>1</v>
      </c>
      <c r="F235" s="23">
        <f t="shared" si="6"/>
        <v>-8.8372460989759407</v>
      </c>
      <c r="G235" s="23">
        <f t="shared" si="7"/>
        <v>1.4520103746024532E-4</v>
      </c>
      <c r="H235" s="23">
        <f>G235/'Score and Prob-Est. Samp'!$E$203</f>
        <v>9.6800691640163555E-4</v>
      </c>
    </row>
    <row r="236" spans="1:8" x14ac:dyDescent="0.25">
      <c r="A236">
        <v>232</v>
      </c>
      <c r="B236">
        <v>0</v>
      </c>
      <c r="C236">
        <v>63</v>
      </c>
      <c r="D236">
        <v>44</v>
      </c>
      <c r="F236" s="23">
        <f t="shared" si="6"/>
        <v>-4.0917210606650958</v>
      </c>
      <c r="G236" s="23">
        <f t="shared" si="7"/>
        <v>1.6435799508061434E-2</v>
      </c>
      <c r="H236" s="23">
        <f>G236/'Score and Prob-Est. Samp'!$E$203</f>
        <v>0.10957199672040957</v>
      </c>
    </row>
    <row r="237" spans="1:8" x14ac:dyDescent="0.25">
      <c r="A237">
        <v>233</v>
      </c>
      <c r="B237">
        <v>1</v>
      </c>
      <c r="C237">
        <v>40</v>
      </c>
      <c r="D237">
        <v>29</v>
      </c>
      <c r="F237" s="23">
        <f t="shared" si="6"/>
        <v>-5.716117570062071</v>
      </c>
      <c r="G237" s="23">
        <f t="shared" si="7"/>
        <v>3.2816641230636184E-3</v>
      </c>
      <c r="H237" s="23">
        <f>G237/'Score and Prob-Est. Samp'!$E$203</f>
        <v>2.1877760820424124E-2</v>
      </c>
    </row>
    <row r="238" spans="1:8" x14ac:dyDescent="0.25">
      <c r="A238">
        <v>234</v>
      </c>
      <c r="B238">
        <v>0</v>
      </c>
      <c r="C238">
        <v>66</v>
      </c>
      <c r="D238">
        <v>52</v>
      </c>
      <c r="F238" s="23">
        <f t="shared" si="6"/>
        <v>-3.2673332175828698</v>
      </c>
      <c r="G238" s="23">
        <f t="shared" si="7"/>
        <v>3.6709013177426135E-2</v>
      </c>
      <c r="H238" s="23">
        <f>G238/'Score and Prob-Est. Samp'!$E$203</f>
        <v>0.24472675451617423</v>
      </c>
    </row>
    <row r="239" spans="1:8" x14ac:dyDescent="0.25">
      <c r="A239">
        <v>235</v>
      </c>
      <c r="B239">
        <v>1</v>
      </c>
      <c r="C239">
        <v>50</v>
      </c>
      <c r="D239">
        <v>63</v>
      </c>
      <c r="F239" s="23">
        <f t="shared" si="6"/>
        <v>-2.435620475619567</v>
      </c>
      <c r="G239" s="23">
        <f t="shared" si="7"/>
        <v>8.0496475546006876E-2</v>
      </c>
      <c r="H239" s="23">
        <f>G239/'Score and Prob-Est. Samp'!$E$203</f>
        <v>0.53664317030671249</v>
      </c>
    </row>
    <row r="240" spans="1:8" x14ac:dyDescent="0.25">
      <c r="A240">
        <v>236</v>
      </c>
      <c r="B240">
        <v>1</v>
      </c>
      <c r="C240">
        <v>87</v>
      </c>
      <c r="D240">
        <v>18</v>
      </c>
      <c r="F240" s="23">
        <f t="shared" si="6"/>
        <v>-2.7010664629049739</v>
      </c>
      <c r="G240" s="23">
        <f t="shared" si="7"/>
        <v>6.2910455842559665E-2</v>
      </c>
      <c r="H240" s="23">
        <f>G240/'Score and Prob-Est. Samp'!$E$203</f>
        <v>0.41940303895039777</v>
      </c>
    </row>
    <row r="241" spans="1:8" x14ac:dyDescent="0.25">
      <c r="A241">
        <v>237</v>
      </c>
      <c r="B241">
        <v>0</v>
      </c>
      <c r="C241">
        <v>0</v>
      </c>
      <c r="D241">
        <v>85</v>
      </c>
      <c r="F241" s="23">
        <f t="shared" si="6"/>
        <v>-6.2265436665918292</v>
      </c>
      <c r="G241" s="23">
        <f t="shared" si="7"/>
        <v>1.9723728136516014E-3</v>
      </c>
      <c r="H241" s="23">
        <f>G241/'Score and Prob-Est. Samp'!$E$203</f>
        <v>1.3149152091010677E-2</v>
      </c>
    </row>
    <row r="242" spans="1:8" x14ac:dyDescent="0.25">
      <c r="A242">
        <v>238</v>
      </c>
      <c r="B242">
        <v>1</v>
      </c>
      <c r="C242">
        <v>100</v>
      </c>
      <c r="D242">
        <v>93</v>
      </c>
      <c r="F242" s="23">
        <f t="shared" si="6"/>
        <v>3.8002377533776457</v>
      </c>
      <c r="G242" s="23">
        <f t="shared" si="7"/>
        <v>0.97812381699760642</v>
      </c>
      <c r="H242" s="23">
        <f>G242/'Score and Prob-Est. Samp'!$E$203</f>
        <v>6.5208254466507096</v>
      </c>
    </row>
    <row r="243" spans="1:8" x14ac:dyDescent="0.25">
      <c r="A243">
        <v>239</v>
      </c>
      <c r="B243">
        <v>0</v>
      </c>
      <c r="C243">
        <v>72</v>
      </c>
      <c r="D243">
        <v>88</v>
      </c>
      <c r="F243" s="23">
        <f t="shared" si="6"/>
        <v>-0.16618221095909114</v>
      </c>
      <c r="G243" s="23">
        <f t="shared" si="7"/>
        <v>0.45854979593968365</v>
      </c>
      <c r="H243" s="23">
        <f>G243/'Score and Prob-Est. Samp'!$E$203</f>
        <v>3.0569986395978912</v>
      </c>
    </row>
    <row r="244" spans="1:8" x14ac:dyDescent="0.25">
      <c r="A244">
        <v>240</v>
      </c>
      <c r="B244">
        <v>0</v>
      </c>
      <c r="C244">
        <v>90</v>
      </c>
      <c r="D244">
        <v>12</v>
      </c>
      <c r="F244" s="23">
        <f t="shared" si="6"/>
        <v>-4.2245821393135827</v>
      </c>
      <c r="G244" s="23">
        <f t="shared" si="7"/>
        <v>1.4420455208038755E-2</v>
      </c>
      <c r="H244" s="23">
        <f>G244/'Score and Prob-Est. Samp'!$E$203</f>
        <v>9.61363680535917E-2</v>
      </c>
    </row>
    <row r="245" spans="1:8" x14ac:dyDescent="0.25">
      <c r="A245">
        <v>241</v>
      </c>
      <c r="B245">
        <v>1</v>
      </c>
      <c r="C245">
        <v>46</v>
      </c>
      <c r="D245">
        <v>62</v>
      </c>
      <c r="F245" s="23">
        <f t="shared" si="6"/>
        <v>-2.8328228615071911</v>
      </c>
      <c r="G245" s="23">
        <f t="shared" si="7"/>
        <v>5.5576047393501853E-2</v>
      </c>
      <c r="H245" s="23">
        <f>G245/'Score and Prob-Est. Samp'!$E$203</f>
        <v>0.37050698262334569</v>
      </c>
    </row>
    <row r="246" spans="1:8" x14ac:dyDescent="0.25">
      <c r="A246">
        <v>242</v>
      </c>
      <c r="B246">
        <v>1</v>
      </c>
      <c r="C246">
        <v>15</v>
      </c>
      <c r="D246">
        <v>52</v>
      </c>
      <c r="F246" s="23">
        <f t="shared" si="6"/>
        <v>-6.074533575687953</v>
      </c>
      <c r="G246" s="23">
        <f t="shared" si="7"/>
        <v>2.2954378895259486E-3</v>
      </c>
      <c r="H246" s="23">
        <f>G246/'Score and Prob-Est. Samp'!$E$203</f>
        <v>1.5302919263506324E-2</v>
      </c>
    </row>
    <row r="247" spans="1:8" x14ac:dyDescent="0.25">
      <c r="A247">
        <v>243</v>
      </c>
      <c r="B247">
        <v>1</v>
      </c>
      <c r="C247">
        <v>6</v>
      </c>
      <c r="D247">
        <v>53</v>
      </c>
      <c r="F247" s="23">
        <f t="shared" si="6"/>
        <v>-6.7322279543604662</v>
      </c>
      <c r="G247" s="23">
        <f t="shared" si="7"/>
        <v>1.1904556818906663E-3</v>
      </c>
      <c r="H247" s="23">
        <f>G247/'Score and Prob-Est. Samp'!$E$203</f>
        <v>7.9363712126044421E-3</v>
      </c>
    </row>
    <row r="248" spans="1:8" x14ac:dyDescent="0.25">
      <c r="A248">
        <v>244</v>
      </c>
      <c r="B248">
        <v>1</v>
      </c>
      <c r="C248">
        <v>74</v>
      </c>
      <c r="D248">
        <v>62</v>
      </c>
      <c r="F248" s="23">
        <f t="shared" si="6"/>
        <v>-0.56073752245458763</v>
      </c>
      <c r="G248" s="23">
        <f t="shared" si="7"/>
        <v>0.36337682843301355</v>
      </c>
      <c r="H248" s="23">
        <f>G248/'Score and Prob-Est. Samp'!$E$203</f>
        <v>2.4225121895534238</v>
      </c>
    </row>
    <row r="249" spans="1:8" x14ac:dyDescent="0.25">
      <c r="A249">
        <v>245</v>
      </c>
      <c r="B249">
        <v>0</v>
      </c>
      <c r="C249">
        <v>50</v>
      </c>
      <c r="D249">
        <v>52</v>
      </c>
      <c r="F249" s="23">
        <f t="shared" si="6"/>
        <v>-4.5656676970415013</v>
      </c>
      <c r="G249" s="23">
        <f t="shared" si="7"/>
        <v>1.0295824134322796E-2</v>
      </c>
      <c r="H249" s="23">
        <f>G249/'Score and Prob-Est. Samp'!$E$203</f>
        <v>6.8638827562151977E-2</v>
      </c>
    </row>
    <row r="250" spans="1:8" x14ac:dyDescent="0.25">
      <c r="A250">
        <v>246</v>
      </c>
      <c r="B250">
        <v>0</v>
      </c>
      <c r="C250">
        <v>76</v>
      </c>
      <c r="D250">
        <v>5</v>
      </c>
      <c r="F250" s="23">
        <f t="shared" si="6"/>
        <v>-5.868956171000649</v>
      </c>
      <c r="G250" s="23">
        <f t="shared" si="7"/>
        <v>2.817858703846569E-3</v>
      </c>
      <c r="H250" s="23">
        <f>G250/'Score and Prob-Est. Samp'!$E$203</f>
        <v>1.8785724692310463E-2</v>
      </c>
    </row>
    <row r="251" spans="1:8" x14ac:dyDescent="0.25">
      <c r="A251">
        <v>247</v>
      </c>
      <c r="B251">
        <v>0</v>
      </c>
      <c r="C251">
        <v>70</v>
      </c>
      <c r="D251">
        <v>13</v>
      </c>
      <c r="F251" s="23">
        <f t="shared" si="6"/>
        <v>-5.7748814726139033</v>
      </c>
      <c r="G251" s="23">
        <f t="shared" si="7"/>
        <v>3.0949571154556023E-3</v>
      </c>
      <c r="H251" s="23">
        <f>G251/'Score and Prob-Est. Samp'!$E$203</f>
        <v>2.0633047436370684E-2</v>
      </c>
    </row>
    <row r="252" spans="1:8" x14ac:dyDescent="0.25">
      <c r="A252">
        <v>248</v>
      </c>
      <c r="B252">
        <v>0</v>
      </c>
      <c r="C252">
        <v>22</v>
      </c>
      <c r="D252">
        <v>89</v>
      </c>
      <c r="F252" s="23">
        <f t="shared" si="6"/>
        <v>-4.1508586932443468</v>
      </c>
      <c r="G252" s="23">
        <f t="shared" si="7"/>
        <v>1.5506642152246534E-2</v>
      </c>
      <c r="H252" s="23">
        <f>G252/'Score and Prob-Est. Samp'!$E$203</f>
        <v>0.10337761434831023</v>
      </c>
    </row>
    <row r="253" spans="1:8" x14ac:dyDescent="0.25">
      <c r="A253">
        <v>249</v>
      </c>
      <c r="B253">
        <v>1</v>
      </c>
      <c r="C253">
        <v>50</v>
      </c>
      <c r="D253">
        <v>68</v>
      </c>
      <c r="F253" s="23">
        <f t="shared" si="6"/>
        <v>-2.0725266455047358</v>
      </c>
      <c r="G253" s="23">
        <f t="shared" si="7"/>
        <v>0.11179590258185881</v>
      </c>
      <c r="H253" s="23">
        <f>G253/'Score and Prob-Est. Samp'!$E$203</f>
        <v>0.74530601721239209</v>
      </c>
    </row>
    <row r="254" spans="1:8" x14ac:dyDescent="0.25">
      <c r="A254">
        <v>250</v>
      </c>
      <c r="B254">
        <v>1</v>
      </c>
      <c r="C254">
        <v>37</v>
      </c>
      <c r="D254">
        <v>1</v>
      </c>
      <c r="F254" s="23">
        <f t="shared" si="6"/>
        <v>-7.9928807336036245</v>
      </c>
      <c r="G254" s="23">
        <f t="shared" si="7"/>
        <v>3.377452867940395E-4</v>
      </c>
      <c r="H254" s="23">
        <f>G254/'Score and Prob-Est. Samp'!$E$203</f>
        <v>2.2516352452935967E-3</v>
      </c>
    </row>
    <row r="255" spans="1:8" x14ac:dyDescent="0.25">
      <c r="A255">
        <v>251</v>
      </c>
      <c r="B255">
        <v>0</v>
      </c>
      <c r="C255">
        <v>17</v>
      </c>
      <c r="D255">
        <v>65</v>
      </c>
      <c r="F255" s="23">
        <f t="shared" si="6"/>
        <v>-6.2994386026263633</v>
      </c>
      <c r="G255" s="23">
        <f t="shared" si="7"/>
        <v>1.8339663508019246E-3</v>
      </c>
      <c r="H255" s="23">
        <f>G255/'Score and Prob-Est. Samp'!$E$203</f>
        <v>1.2226442338679498E-2</v>
      </c>
    </row>
    <row r="256" spans="1:8" x14ac:dyDescent="0.25">
      <c r="A256">
        <v>252</v>
      </c>
      <c r="B256">
        <v>0</v>
      </c>
      <c r="C256">
        <v>70</v>
      </c>
      <c r="D256">
        <v>17</v>
      </c>
      <c r="F256" s="23">
        <f t="shared" si="6"/>
        <v>-5.4844064085220374</v>
      </c>
      <c r="G256" s="23">
        <f t="shared" si="7"/>
        <v>4.1338387874003775E-3</v>
      </c>
      <c r="H256" s="23">
        <f>G256/'Score and Prob-Est. Samp'!$E$203</f>
        <v>2.7558925249335852E-2</v>
      </c>
    </row>
    <row r="257" spans="1:8" x14ac:dyDescent="0.25">
      <c r="A257">
        <v>253</v>
      </c>
      <c r="B257">
        <v>1</v>
      </c>
      <c r="C257">
        <v>84</v>
      </c>
      <c r="D257">
        <v>25</v>
      </c>
      <c r="F257" s="23">
        <f t="shared" si="6"/>
        <v>-2.4361728156427009</v>
      </c>
      <c r="G257" s="23">
        <f t="shared" si="7"/>
        <v>8.0455602580521327E-2</v>
      </c>
      <c r="H257" s="23">
        <f>G257/'Score and Prob-Est. Samp'!$E$203</f>
        <v>0.5363706838701422</v>
      </c>
    </row>
    <row r="258" spans="1:8" x14ac:dyDescent="0.25">
      <c r="A258">
        <v>254</v>
      </c>
      <c r="B258">
        <v>1</v>
      </c>
      <c r="C258">
        <v>53</v>
      </c>
      <c r="D258">
        <v>7</v>
      </c>
      <c r="F258" s="23">
        <f t="shared" si="6"/>
        <v>-6.2588336580071946</v>
      </c>
      <c r="G258" s="23">
        <f t="shared" si="7"/>
        <v>1.9098218645494209E-3</v>
      </c>
      <c r="H258" s="23">
        <f>G258/'Score and Prob-Est. Samp'!$E$203</f>
        <v>1.2732145763662807E-2</v>
      </c>
    </row>
    <row r="259" spans="1:8" x14ac:dyDescent="0.25">
      <c r="A259">
        <v>255</v>
      </c>
      <c r="B259">
        <v>0</v>
      </c>
      <c r="C259">
        <v>79</v>
      </c>
      <c r="D259">
        <v>54</v>
      </c>
      <c r="F259" s="23">
        <f t="shared" si="6"/>
        <v>-2.0671989209768</v>
      </c>
      <c r="G259" s="23">
        <f t="shared" si="7"/>
        <v>0.11232602790254115</v>
      </c>
      <c r="H259" s="23">
        <f>G259/'Score and Prob-Est. Samp'!$E$203</f>
        <v>0.74884018601694102</v>
      </c>
    </row>
    <row r="260" spans="1:8" x14ac:dyDescent="0.25">
      <c r="A260">
        <v>256</v>
      </c>
      <c r="B260">
        <v>1</v>
      </c>
      <c r="C260">
        <v>2</v>
      </c>
      <c r="D260">
        <v>64</v>
      </c>
      <c r="F260" s="23">
        <f t="shared" si="6"/>
        <v>-6.2580051479724936</v>
      </c>
      <c r="G260" s="23">
        <f t="shared" si="7"/>
        <v>1.9114018011113175E-3</v>
      </c>
      <c r="H260" s="23">
        <f>G260/'Score and Prob-Est. Samp'!$E$203</f>
        <v>1.274267867407545E-2</v>
      </c>
    </row>
    <row r="261" spans="1:8" x14ac:dyDescent="0.25">
      <c r="A261">
        <v>257</v>
      </c>
      <c r="B261">
        <v>0</v>
      </c>
      <c r="C261">
        <v>18</v>
      </c>
      <c r="D261">
        <v>30</v>
      </c>
      <c r="F261" s="23">
        <f t="shared" si="6"/>
        <v>-8.7599495084640235</v>
      </c>
      <c r="G261" s="23">
        <f t="shared" si="7"/>
        <v>1.5686791872669933E-4</v>
      </c>
      <c r="H261" s="23">
        <f>G261/'Score and Prob-Est. Samp'!$E$203</f>
        <v>1.0457861248446623E-3</v>
      </c>
    </row>
    <row r="262" spans="1:8" x14ac:dyDescent="0.25">
      <c r="A262">
        <v>258</v>
      </c>
      <c r="B262">
        <v>0</v>
      </c>
      <c r="C262">
        <v>19</v>
      </c>
      <c r="D262">
        <v>13</v>
      </c>
      <c r="F262" s="23">
        <f t="shared" ref="F262:F304" si="8">$A$2+SUMPRODUCT($B$2:$D$2,B262:D262)</f>
        <v>-9.9133226258882896</v>
      </c>
      <c r="G262" s="23">
        <f t="shared" ref="G262:G304" si="9">EXP(F262)/(1+EXP(F262))</f>
        <v>4.9508205457001463E-5</v>
      </c>
      <c r="H262" s="23">
        <f>G262/'Score and Prob-Est. Samp'!$E$203</f>
        <v>3.3005470304667641E-4</v>
      </c>
    </row>
    <row r="263" spans="1:8" x14ac:dyDescent="0.25">
      <c r="A263">
        <v>259</v>
      </c>
      <c r="B263">
        <v>1</v>
      </c>
      <c r="C263">
        <v>77</v>
      </c>
      <c r="D263">
        <v>78</v>
      </c>
      <c r="F263" s="23">
        <f t="shared" si="8"/>
        <v>0.84460044881136831</v>
      </c>
      <c r="G263" s="23">
        <f t="shared" si="9"/>
        <v>0.69943323815473013</v>
      </c>
      <c r="H263" s="23">
        <f>G263/'Score and Prob-Est. Samp'!$E$203</f>
        <v>4.6628882543648675</v>
      </c>
    </row>
    <row r="264" spans="1:8" x14ac:dyDescent="0.25">
      <c r="A264">
        <v>260</v>
      </c>
      <c r="B264">
        <v>1</v>
      </c>
      <c r="C264">
        <v>21</v>
      </c>
      <c r="D264">
        <v>32</v>
      </c>
      <c r="F264" s="23">
        <f t="shared" si="8"/>
        <v>-7.0400334663502955</v>
      </c>
      <c r="G264" s="23">
        <f t="shared" si="9"/>
        <v>8.7533036746965931E-4</v>
      </c>
      <c r="H264" s="23">
        <f>G264/'Score and Prob-Est. Samp'!$E$203</f>
        <v>5.8355357831310619E-3</v>
      </c>
    </row>
    <row r="265" spans="1:8" x14ac:dyDescent="0.25">
      <c r="A265">
        <v>261</v>
      </c>
      <c r="B265">
        <v>1</v>
      </c>
      <c r="C265">
        <v>82</v>
      </c>
      <c r="D265">
        <v>72</v>
      </c>
      <c r="F265" s="23">
        <f t="shared" si="8"/>
        <v>0.81461737750439234</v>
      </c>
      <c r="G265" s="23">
        <f t="shared" si="9"/>
        <v>0.69309256569564692</v>
      </c>
      <c r="H265" s="23">
        <f>G265/'Score and Prob-Est. Samp'!$E$203</f>
        <v>4.6206171046376463</v>
      </c>
    </row>
    <row r="266" spans="1:8" x14ac:dyDescent="0.25">
      <c r="A266">
        <v>262</v>
      </c>
      <c r="B266">
        <v>0</v>
      </c>
      <c r="C266">
        <v>53</v>
      </c>
      <c r="D266">
        <v>36</v>
      </c>
      <c r="F266" s="23">
        <f t="shared" si="8"/>
        <v>-5.4841302385104704</v>
      </c>
      <c r="G266" s="23">
        <f t="shared" si="9"/>
        <v>4.1349758660490137E-3</v>
      </c>
      <c r="H266" s="23">
        <f>G266/'Score and Prob-Est. Samp'!$E$203</f>
        <v>2.7566505773660092E-2</v>
      </c>
    </row>
    <row r="267" spans="1:8" x14ac:dyDescent="0.25">
      <c r="A267">
        <v>263</v>
      </c>
      <c r="B267">
        <v>1</v>
      </c>
      <c r="C267">
        <v>54</v>
      </c>
      <c r="D267">
        <v>57</v>
      </c>
      <c r="F267" s="23">
        <f t="shared" si="8"/>
        <v>-2.5467494518927083</v>
      </c>
      <c r="G267" s="23">
        <f t="shared" si="9"/>
        <v>7.2645163812308122E-2</v>
      </c>
      <c r="H267" s="23">
        <f>G267/'Score and Prob-Est. Samp'!$E$203</f>
        <v>0.48430109208205419</v>
      </c>
    </row>
    <row r="268" spans="1:8" x14ac:dyDescent="0.25">
      <c r="A268">
        <v>264</v>
      </c>
      <c r="B268">
        <v>0</v>
      </c>
      <c r="C268">
        <v>38</v>
      </c>
      <c r="D268">
        <v>54</v>
      </c>
      <c r="F268" s="23">
        <f t="shared" si="8"/>
        <v>-5.3941810245895407</v>
      </c>
      <c r="G268" s="23">
        <f t="shared" si="9"/>
        <v>4.5223944672307687E-3</v>
      </c>
      <c r="H268" s="23">
        <f>G268/'Score and Prob-Est. Samp'!$E$203</f>
        <v>3.0149296448205125E-2</v>
      </c>
    </row>
    <row r="269" spans="1:8" x14ac:dyDescent="0.25">
      <c r="A269">
        <v>265</v>
      </c>
      <c r="B269">
        <v>1</v>
      </c>
      <c r="C269">
        <v>24</v>
      </c>
      <c r="D269">
        <v>86</v>
      </c>
      <c r="F269" s="23">
        <f t="shared" si="8"/>
        <v>-2.8751823862116144</v>
      </c>
      <c r="G269" s="23">
        <f t="shared" si="9"/>
        <v>5.339411066985477E-2</v>
      </c>
      <c r="H269" s="23">
        <f>G269/'Score and Prob-Est. Samp'!$E$203</f>
        <v>0.35596073779903181</v>
      </c>
    </row>
    <row r="270" spans="1:8" x14ac:dyDescent="0.25">
      <c r="A270">
        <v>266</v>
      </c>
      <c r="B270">
        <v>1</v>
      </c>
      <c r="C270">
        <v>76</v>
      </c>
      <c r="D270">
        <v>30</v>
      </c>
      <c r="F270" s="23">
        <f t="shared" si="8"/>
        <v>-2.7222462252571855</v>
      </c>
      <c r="G270" s="23">
        <f t="shared" si="9"/>
        <v>6.1673349719292496E-2</v>
      </c>
      <c r="H270" s="23">
        <f>G270/'Score and Prob-Est. Samp'!$E$203</f>
        <v>0.41115566479528332</v>
      </c>
    </row>
    <row r="271" spans="1:8" x14ac:dyDescent="0.25">
      <c r="A271">
        <v>267</v>
      </c>
      <c r="B271">
        <v>1</v>
      </c>
      <c r="C271">
        <v>59</v>
      </c>
      <c r="D271">
        <v>30</v>
      </c>
      <c r="F271" s="23">
        <f t="shared" si="8"/>
        <v>-4.1017266096819807</v>
      </c>
      <c r="G271" s="23">
        <f t="shared" si="9"/>
        <v>1.6274833314174873E-2</v>
      </c>
      <c r="H271" s="23">
        <f>G271/'Score and Prob-Est. Samp'!$E$203</f>
        <v>0.10849888876116583</v>
      </c>
    </row>
    <row r="272" spans="1:8" x14ac:dyDescent="0.25">
      <c r="A272">
        <v>268</v>
      </c>
      <c r="B272">
        <v>1</v>
      </c>
      <c r="C272">
        <v>54</v>
      </c>
      <c r="D272">
        <v>74</v>
      </c>
      <c r="F272" s="23">
        <f t="shared" si="8"/>
        <v>-1.3122304295022786</v>
      </c>
      <c r="G272" s="23">
        <f t="shared" si="9"/>
        <v>0.21211385190454513</v>
      </c>
      <c r="H272" s="23">
        <f>G272/'Score and Prob-Est. Samp'!$E$203</f>
        <v>1.414092346030301</v>
      </c>
    </row>
    <row r="273" spans="1:8" x14ac:dyDescent="0.25">
      <c r="A273">
        <v>269</v>
      </c>
      <c r="B273">
        <v>0</v>
      </c>
      <c r="C273">
        <v>22</v>
      </c>
      <c r="D273">
        <v>22</v>
      </c>
      <c r="F273" s="23">
        <f t="shared" si="8"/>
        <v>-9.0163160167830974</v>
      </c>
      <c r="G273" s="23">
        <f t="shared" si="9"/>
        <v>1.2139784606023336E-4</v>
      </c>
      <c r="H273" s="23">
        <f>G273/'Score and Prob-Est. Samp'!$E$203</f>
        <v>8.0931897373488911E-4</v>
      </c>
    </row>
    <row r="274" spans="1:8" x14ac:dyDescent="0.25">
      <c r="A274">
        <v>270</v>
      </c>
      <c r="B274">
        <v>1</v>
      </c>
      <c r="C274">
        <v>44</v>
      </c>
      <c r="D274">
        <v>2</v>
      </c>
      <c r="F274" s="23">
        <f t="shared" si="8"/>
        <v>-7.3522406328175069</v>
      </c>
      <c r="G274" s="23">
        <f t="shared" si="9"/>
        <v>6.407433434080516E-4</v>
      </c>
      <c r="H274" s="23">
        <f>G274/'Score and Prob-Est. Samp'!$E$203</f>
        <v>4.271622289387011E-3</v>
      </c>
    </row>
    <row r="275" spans="1:8" x14ac:dyDescent="0.25">
      <c r="A275">
        <v>271</v>
      </c>
      <c r="B275">
        <v>1</v>
      </c>
      <c r="C275">
        <v>74</v>
      </c>
      <c r="D275">
        <v>94</v>
      </c>
      <c r="F275" s="23">
        <f t="shared" si="8"/>
        <v>1.7630629902803374</v>
      </c>
      <c r="G275" s="23">
        <f t="shared" si="9"/>
        <v>0.85359286321567185</v>
      </c>
      <c r="H275" s="23">
        <f>G275/'Score and Prob-Est. Samp'!$E$203</f>
        <v>5.6906190881044791</v>
      </c>
    </row>
    <row r="276" spans="1:8" x14ac:dyDescent="0.25">
      <c r="A276">
        <v>272</v>
      </c>
      <c r="B276">
        <v>0</v>
      </c>
      <c r="C276">
        <v>76</v>
      </c>
      <c r="D276">
        <v>62</v>
      </c>
      <c r="F276" s="23">
        <f t="shared" si="8"/>
        <v>-1.7296865076915626</v>
      </c>
      <c r="G276" s="23">
        <f t="shared" si="9"/>
        <v>0.15062768324068057</v>
      </c>
      <c r="H276" s="23">
        <f>G276/'Score and Prob-Est. Samp'!$E$203</f>
        <v>1.0041845549378705</v>
      </c>
    </row>
    <row r="277" spans="1:8" x14ac:dyDescent="0.25">
      <c r="A277">
        <v>273</v>
      </c>
      <c r="B277">
        <v>0</v>
      </c>
      <c r="C277">
        <v>32</v>
      </c>
      <c r="D277">
        <v>87</v>
      </c>
      <c r="F277" s="23">
        <f t="shared" si="8"/>
        <v>-3.4846371756286363</v>
      </c>
      <c r="G277" s="23">
        <f t="shared" si="9"/>
        <v>2.9752524707150018E-2</v>
      </c>
      <c r="H277" s="23">
        <f>G277/'Score and Prob-Est. Samp'!$E$203</f>
        <v>0.19835016471433345</v>
      </c>
    </row>
    <row r="278" spans="1:8" x14ac:dyDescent="0.25">
      <c r="A278">
        <v>274</v>
      </c>
      <c r="B278">
        <v>0</v>
      </c>
      <c r="C278">
        <v>50</v>
      </c>
      <c r="D278">
        <v>86</v>
      </c>
      <c r="F278" s="23">
        <f t="shared" si="8"/>
        <v>-2.096629652260642</v>
      </c>
      <c r="G278" s="23">
        <f t="shared" si="9"/>
        <v>0.10942483298757742</v>
      </c>
      <c r="H278" s="23">
        <f>G278/'Score and Prob-Est. Samp'!$E$203</f>
        <v>0.72949888658384954</v>
      </c>
    </row>
    <row r="279" spans="1:8" x14ac:dyDescent="0.25">
      <c r="A279">
        <v>275</v>
      </c>
      <c r="B279">
        <v>0</v>
      </c>
      <c r="C279">
        <v>58</v>
      </c>
      <c r="D279">
        <v>59</v>
      </c>
      <c r="F279" s="23">
        <f t="shared" si="8"/>
        <v>-3.4081690951514201</v>
      </c>
      <c r="G279" s="23">
        <f t="shared" si="9"/>
        <v>3.2041133459986638E-2</v>
      </c>
      <c r="H279" s="23">
        <f>G279/'Score and Prob-Est. Samp'!$E$203</f>
        <v>0.21360755639991094</v>
      </c>
    </row>
    <row r="280" spans="1:8" x14ac:dyDescent="0.25">
      <c r="A280">
        <v>276</v>
      </c>
      <c r="B280">
        <v>0</v>
      </c>
      <c r="C280">
        <v>41</v>
      </c>
      <c r="D280">
        <v>91</v>
      </c>
      <c r="F280" s="23">
        <f t="shared" si="8"/>
        <v>-2.4638489668412902</v>
      </c>
      <c r="G280" s="23">
        <f t="shared" si="9"/>
        <v>7.8431681455684965E-2</v>
      </c>
      <c r="H280" s="23">
        <f>G280/'Score and Prob-Est. Samp'!$E$203</f>
        <v>0.52287787637123317</v>
      </c>
    </row>
    <row r="281" spans="1:8" x14ac:dyDescent="0.25">
      <c r="A281">
        <v>277</v>
      </c>
      <c r="B281">
        <v>1</v>
      </c>
      <c r="C281">
        <v>79</v>
      </c>
      <c r="D281">
        <v>13</v>
      </c>
      <c r="F281" s="23">
        <f t="shared" si="8"/>
        <v>-3.7133275327491226</v>
      </c>
      <c r="G281" s="23">
        <f t="shared" si="9"/>
        <v>2.3815208083736394E-2</v>
      </c>
      <c r="H281" s="23">
        <f>G281/'Score and Prob-Est. Samp'!$E$203</f>
        <v>0.15876805389157597</v>
      </c>
    </row>
    <row r="282" spans="1:8" x14ac:dyDescent="0.25">
      <c r="A282">
        <v>278</v>
      </c>
      <c r="B282">
        <v>1</v>
      </c>
      <c r="C282">
        <v>67</v>
      </c>
      <c r="D282">
        <v>85</v>
      </c>
      <c r="F282" s="23">
        <f t="shared" si="8"/>
        <v>0.54147276131048905</v>
      </c>
      <c r="G282" s="23">
        <f t="shared" si="9"/>
        <v>0.63215495299482038</v>
      </c>
      <c r="H282" s="23">
        <f>G282/'Score and Prob-Est. Samp'!$E$203</f>
        <v>4.2143663532988027</v>
      </c>
    </row>
    <row r="283" spans="1:8" x14ac:dyDescent="0.25">
      <c r="A283">
        <v>279</v>
      </c>
      <c r="B283">
        <v>0</v>
      </c>
      <c r="C283">
        <v>48</v>
      </c>
      <c r="D283">
        <v>49</v>
      </c>
      <c r="F283" s="23">
        <f t="shared" si="8"/>
        <v>-4.945815805042729</v>
      </c>
      <c r="G283" s="23">
        <f t="shared" si="9"/>
        <v>7.0628704160448225E-3</v>
      </c>
      <c r="H283" s="23">
        <f>G283/'Score and Prob-Est. Samp'!$E$203</f>
        <v>4.7085802773632154E-2</v>
      </c>
    </row>
    <row r="284" spans="1:8" x14ac:dyDescent="0.25">
      <c r="A284">
        <v>280</v>
      </c>
      <c r="B284">
        <v>0</v>
      </c>
      <c r="C284">
        <v>92</v>
      </c>
      <c r="D284">
        <v>58</v>
      </c>
      <c r="F284" s="23">
        <f t="shared" si="8"/>
        <v>-0.72182709232479603</v>
      </c>
      <c r="G284" s="23">
        <f t="shared" si="9"/>
        <v>0.32699077170265339</v>
      </c>
      <c r="H284" s="23">
        <f>G284/'Score and Prob-Est. Samp'!$E$203</f>
        <v>2.1799384780176894</v>
      </c>
    </row>
    <row r="285" spans="1:8" x14ac:dyDescent="0.25">
      <c r="A285">
        <v>281</v>
      </c>
      <c r="B285">
        <v>1</v>
      </c>
      <c r="C285">
        <v>69</v>
      </c>
      <c r="D285">
        <v>11</v>
      </c>
      <c r="F285" s="23">
        <f t="shared" si="8"/>
        <v>-4.6700241144566981</v>
      </c>
      <c r="G285" s="23">
        <f t="shared" si="9"/>
        <v>9.2850238746820107E-3</v>
      </c>
      <c r="H285" s="23">
        <f>G285/'Score and Prob-Est. Samp'!$E$203</f>
        <v>6.1900159164546741E-2</v>
      </c>
    </row>
    <row r="286" spans="1:8" x14ac:dyDescent="0.25">
      <c r="A286">
        <v>282</v>
      </c>
      <c r="B286">
        <v>0</v>
      </c>
      <c r="C286">
        <v>19</v>
      </c>
      <c r="D286">
        <v>86</v>
      </c>
      <c r="F286" s="23">
        <f t="shared" si="8"/>
        <v>-4.6121527062117389</v>
      </c>
      <c r="G286" s="23">
        <f t="shared" si="9"/>
        <v>9.8327744488330773E-3</v>
      </c>
      <c r="H286" s="23">
        <f>G286/'Score and Prob-Est. Samp'!$E$203</f>
        <v>6.5551829658887187E-2</v>
      </c>
    </row>
    <row r="287" spans="1:8" x14ac:dyDescent="0.25">
      <c r="A287">
        <v>283</v>
      </c>
      <c r="B287">
        <v>0</v>
      </c>
      <c r="C287">
        <v>30</v>
      </c>
      <c r="D287">
        <v>36</v>
      </c>
      <c r="F287" s="23">
        <f t="shared" si="8"/>
        <v>-7.3504860527322524</v>
      </c>
      <c r="G287" s="23">
        <f t="shared" si="9"/>
        <v>6.4186784353180784E-4</v>
      </c>
      <c r="H287" s="23">
        <f>G287/'Score and Prob-Est. Samp'!$E$203</f>
        <v>4.2791189568787188E-3</v>
      </c>
    </row>
    <row r="288" spans="1:8" x14ac:dyDescent="0.25">
      <c r="A288">
        <v>284</v>
      </c>
      <c r="B288">
        <v>0</v>
      </c>
      <c r="C288">
        <v>73</v>
      </c>
      <c r="D288">
        <v>89</v>
      </c>
      <c r="F288" s="23">
        <f t="shared" si="8"/>
        <v>-1.2417539969961311E-2</v>
      </c>
      <c r="G288" s="23">
        <f t="shared" si="9"/>
        <v>0.49689565489702558</v>
      </c>
      <c r="H288" s="23">
        <f>G288/'Score and Prob-Est. Samp'!$E$203</f>
        <v>3.312637699313504</v>
      </c>
    </row>
    <row r="289" spans="1:8" x14ac:dyDescent="0.25">
      <c r="A289">
        <v>285</v>
      </c>
      <c r="B289">
        <v>0</v>
      </c>
      <c r="C289">
        <v>64</v>
      </c>
      <c r="D289">
        <v>14</v>
      </c>
      <c r="F289" s="23">
        <f t="shared" si="8"/>
        <v>-6.1891381363879239</v>
      </c>
      <c r="G289" s="23">
        <f t="shared" si="9"/>
        <v>2.0473937647554528E-3</v>
      </c>
      <c r="H289" s="23">
        <f>G289/'Score and Prob-Est. Samp'!$E$203</f>
        <v>1.3649291765036353E-2</v>
      </c>
    </row>
    <row r="290" spans="1:8" x14ac:dyDescent="0.25">
      <c r="A290">
        <v>286</v>
      </c>
      <c r="B290">
        <v>0</v>
      </c>
      <c r="C290">
        <v>78</v>
      </c>
      <c r="D290">
        <v>81</v>
      </c>
      <c r="F290" s="23">
        <f t="shared" si="8"/>
        <v>-0.18763814332286977</v>
      </c>
      <c r="G290" s="23">
        <f t="shared" si="9"/>
        <v>0.45322761417360785</v>
      </c>
      <c r="H290" s="23">
        <f>G290/'Score and Prob-Est. Samp'!$E$203</f>
        <v>3.0215174278240524</v>
      </c>
    </row>
    <row r="291" spans="1:8" x14ac:dyDescent="0.25">
      <c r="A291">
        <v>287</v>
      </c>
      <c r="B291">
        <v>0</v>
      </c>
      <c r="C291">
        <v>23</v>
      </c>
      <c r="D291">
        <v>13</v>
      </c>
      <c r="F291" s="23">
        <f t="shared" si="8"/>
        <v>-9.5887390060236317</v>
      </c>
      <c r="G291" s="23">
        <f t="shared" si="9"/>
        <v>6.8491048544494439E-5</v>
      </c>
      <c r="H291" s="23">
        <f>G291/'Score and Prob-Est. Samp'!$E$203</f>
        <v>4.5660699029662961E-4</v>
      </c>
    </row>
    <row r="292" spans="1:8" x14ac:dyDescent="0.25">
      <c r="A292">
        <v>288</v>
      </c>
      <c r="B292">
        <v>1</v>
      </c>
      <c r="C292">
        <v>57</v>
      </c>
      <c r="D292">
        <v>73</v>
      </c>
      <c r="F292" s="23">
        <f t="shared" si="8"/>
        <v>-1.1414114806267524</v>
      </c>
      <c r="G292" s="23">
        <f t="shared" si="9"/>
        <v>0.24206130571826204</v>
      </c>
      <c r="H292" s="23">
        <f>G292/'Score and Prob-Est. Samp'!$E$203</f>
        <v>1.6137420381217469</v>
      </c>
    </row>
    <row r="293" spans="1:8" x14ac:dyDescent="0.25">
      <c r="A293">
        <v>289</v>
      </c>
      <c r="B293">
        <v>1</v>
      </c>
      <c r="C293">
        <v>13</v>
      </c>
      <c r="D293">
        <v>7</v>
      </c>
      <c r="F293" s="23">
        <f t="shared" si="8"/>
        <v>-9.5046698566537717</v>
      </c>
      <c r="G293" s="23">
        <f t="shared" si="9"/>
        <v>7.4497547172782956E-5</v>
      </c>
      <c r="H293" s="23">
        <f>G293/'Score and Prob-Est. Samp'!$E$203</f>
        <v>4.9665031448521972E-4</v>
      </c>
    </row>
    <row r="294" spans="1:8" x14ac:dyDescent="0.25">
      <c r="A294">
        <v>290</v>
      </c>
      <c r="B294">
        <v>1</v>
      </c>
      <c r="C294">
        <v>34</v>
      </c>
      <c r="D294">
        <v>10</v>
      </c>
      <c r="F294" s="23">
        <f t="shared" si="8"/>
        <v>-7.58274955429542</v>
      </c>
      <c r="G294" s="23">
        <f t="shared" si="9"/>
        <v>5.0890022407702599E-4</v>
      </c>
      <c r="H294" s="23">
        <f>G294/'Score and Prob-Est. Samp'!$E$203</f>
        <v>3.3926681605135067E-3</v>
      </c>
    </row>
    <row r="295" spans="1:8" x14ac:dyDescent="0.25">
      <c r="A295">
        <v>291</v>
      </c>
      <c r="B295">
        <v>1</v>
      </c>
      <c r="C295">
        <v>83</v>
      </c>
      <c r="D295">
        <v>36</v>
      </c>
      <c r="F295" s="23">
        <f t="shared" si="8"/>
        <v>-1.7185122943562359</v>
      </c>
      <c r="G295" s="23">
        <f t="shared" si="9"/>
        <v>0.1520628887975437</v>
      </c>
      <c r="H295" s="23">
        <f>G295/'Score and Prob-Est. Samp'!$E$203</f>
        <v>1.0137525919836248</v>
      </c>
    </row>
    <row r="296" spans="1:8" x14ac:dyDescent="0.25">
      <c r="A296">
        <v>292</v>
      </c>
      <c r="B296">
        <v>1</v>
      </c>
      <c r="C296">
        <v>60</v>
      </c>
      <c r="D296">
        <v>26</v>
      </c>
      <c r="F296" s="23">
        <f t="shared" si="8"/>
        <v>-4.311055768807682</v>
      </c>
      <c r="G296" s="23">
        <f t="shared" si="9"/>
        <v>1.3241679304129532E-2</v>
      </c>
      <c r="H296" s="23">
        <f>G296/'Score and Prob-Est. Samp'!$E$203</f>
        <v>8.8277862027530213E-2</v>
      </c>
    </row>
    <row r="297" spans="1:8" x14ac:dyDescent="0.25">
      <c r="A297">
        <v>293</v>
      </c>
      <c r="B297">
        <v>0</v>
      </c>
      <c r="C297">
        <v>55</v>
      </c>
      <c r="D297">
        <v>28</v>
      </c>
      <c r="F297" s="23">
        <f t="shared" si="8"/>
        <v>-5.9027885567618732</v>
      </c>
      <c r="G297" s="23">
        <f t="shared" si="9"/>
        <v>2.72437387340508E-3</v>
      </c>
      <c r="H297" s="23">
        <f>G297/'Score and Prob-Est. Samp'!$E$203</f>
        <v>1.8162492489367202E-2</v>
      </c>
    </row>
    <row r="298" spans="1:8" x14ac:dyDescent="0.25">
      <c r="A298">
        <v>294</v>
      </c>
      <c r="B298">
        <v>1</v>
      </c>
      <c r="C298">
        <v>88</v>
      </c>
      <c r="D298">
        <v>9</v>
      </c>
      <c r="F298" s="23">
        <f t="shared" si="8"/>
        <v>-3.2734894521455082</v>
      </c>
      <c r="G298" s="23">
        <f t="shared" si="9"/>
        <v>3.6491939533168295E-2</v>
      </c>
      <c r="H298" s="23">
        <f>G298/'Score and Prob-Est. Samp'!$E$203</f>
        <v>0.24327959688778864</v>
      </c>
    </row>
    <row r="299" spans="1:8" x14ac:dyDescent="0.25">
      <c r="A299">
        <v>295</v>
      </c>
      <c r="B299">
        <v>1</v>
      </c>
      <c r="C299">
        <v>63</v>
      </c>
      <c r="D299">
        <v>27</v>
      </c>
      <c r="F299" s="23">
        <f t="shared" si="8"/>
        <v>-3.9949992878862215</v>
      </c>
      <c r="G299" s="23">
        <f t="shared" si="9"/>
        <v>1.8074749302811995E-2</v>
      </c>
      <c r="H299" s="23">
        <f>G299/'Score and Prob-Est. Samp'!$E$203</f>
        <v>0.12049832868541331</v>
      </c>
    </row>
    <row r="300" spans="1:8" x14ac:dyDescent="0.25">
      <c r="A300">
        <v>296</v>
      </c>
      <c r="B300">
        <v>0</v>
      </c>
      <c r="C300">
        <v>21</v>
      </c>
      <c r="D300">
        <v>9</v>
      </c>
      <c r="F300" s="23">
        <f t="shared" si="8"/>
        <v>-10.041505880047826</v>
      </c>
      <c r="G300" s="23">
        <f t="shared" si="9"/>
        <v>4.3552239460856301E-5</v>
      </c>
      <c r="H300" s="23">
        <f>G300/'Score and Prob-Est. Samp'!$E$203</f>
        <v>2.9034826307237536E-4</v>
      </c>
    </row>
    <row r="301" spans="1:8" x14ac:dyDescent="0.25">
      <c r="A301">
        <v>297</v>
      </c>
      <c r="B301">
        <v>1</v>
      </c>
      <c r="C301">
        <v>33</v>
      </c>
      <c r="D301">
        <v>68</v>
      </c>
      <c r="F301" s="23">
        <f t="shared" si="8"/>
        <v>-3.4520070299295309</v>
      </c>
      <c r="G301" s="23">
        <f t="shared" si="9"/>
        <v>3.0709061771430495E-2</v>
      </c>
      <c r="H301" s="23">
        <f>G301/'Score and Prob-Est. Samp'!$E$203</f>
        <v>0.20472707847620331</v>
      </c>
    </row>
    <row r="302" spans="1:8" x14ac:dyDescent="0.25">
      <c r="A302">
        <v>298</v>
      </c>
      <c r="B302">
        <v>1</v>
      </c>
      <c r="C302">
        <v>63</v>
      </c>
      <c r="D302">
        <v>81</v>
      </c>
      <c r="F302" s="23">
        <f t="shared" si="8"/>
        <v>-7.3585922646033808E-2</v>
      </c>
      <c r="G302" s="23">
        <f t="shared" si="9"/>
        <v>0.48161181608614045</v>
      </c>
      <c r="H302" s="23">
        <f>G302/'Score and Prob-Est. Samp'!$E$203</f>
        <v>3.2107454405742697</v>
      </c>
    </row>
    <row r="303" spans="1:8" x14ac:dyDescent="0.25">
      <c r="A303">
        <v>299</v>
      </c>
      <c r="B303">
        <v>0</v>
      </c>
      <c r="C303">
        <v>44</v>
      </c>
      <c r="D303">
        <v>90</v>
      </c>
      <c r="F303" s="23">
        <f t="shared" si="8"/>
        <v>-2.2930300179657639</v>
      </c>
      <c r="G303" s="23">
        <f t="shared" si="9"/>
        <v>9.1701859347715908E-2</v>
      </c>
      <c r="H303" s="23">
        <f>G303/'Score and Prob-Est. Samp'!$E$203</f>
        <v>0.6113457289847728</v>
      </c>
    </row>
    <row r="304" spans="1:8" x14ac:dyDescent="0.25">
      <c r="A304">
        <v>300</v>
      </c>
      <c r="B304">
        <v>0</v>
      </c>
      <c r="C304">
        <v>4</v>
      </c>
      <c r="D304">
        <v>36</v>
      </c>
      <c r="F304" s="23">
        <f t="shared" si="8"/>
        <v>-9.4602795818525269</v>
      </c>
      <c r="G304" s="23">
        <f t="shared" si="9"/>
        <v>7.7878747218987032E-5</v>
      </c>
      <c r="H304" s="23">
        <f>G304/'Score and Prob-Est. Samp'!$E$203</f>
        <v>5.1919164812658019E-4</v>
      </c>
    </row>
    <row r="306" spans="7:8" x14ac:dyDescent="0.25">
      <c r="G306" s="23">
        <f>AVERAGE(G5:G304)</f>
        <v>0.12612483968376001</v>
      </c>
      <c r="H306" s="23">
        <f>AVERAGE(H5:H304)</f>
        <v>0.8408322645584001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L304"/>
  <sheetViews>
    <sheetView workbookViewId="0">
      <pane ySplit="2" topLeftCell="A3" activePane="bottomLeft" state="frozen"/>
      <selection pane="bottomLeft" activeCell="L29" sqref="L29"/>
    </sheetView>
  </sheetViews>
  <sheetFormatPr defaultRowHeight="13.2" x14ac:dyDescent="0.25"/>
  <cols>
    <col min="2" max="2" width="10" bestFit="1" customWidth="1"/>
    <col min="8" max="8" width="10.88671875" bestFit="1" customWidth="1"/>
    <col min="12" max="12" width="12.44140625" customWidth="1"/>
  </cols>
  <sheetData>
    <row r="2" spans="1:12" s="21" customFormat="1" ht="26.4" x14ac:dyDescent="0.25">
      <c r="A2" s="38" t="s">
        <v>48</v>
      </c>
      <c r="B2" s="22" t="s">
        <v>33</v>
      </c>
      <c r="C2" s="22" t="s">
        <v>1</v>
      </c>
      <c r="D2" s="22" t="s">
        <v>2</v>
      </c>
      <c r="E2" s="22" t="s">
        <v>3</v>
      </c>
      <c r="F2" s="22"/>
      <c r="G2" s="22" t="s">
        <v>31</v>
      </c>
      <c r="H2" s="22" t="s">
        <v>34</v>
      </c>
      <c r="I2" s="22" t="s">
        <v>37</v>
      </c>
      <c r="J2" s="24" t="s">
        <v>38</v>
      </c>
      <c r="K2" s="22" t="s">
        <v>36</v>
      </c>
      <c r="L2" s="22" t="s">
        <v>39</v>
      </c>
    </row>
    <row r="3" spans="1:12" x14ac:dyDescent="0.25">
      <c r="A3">
        <v>1</v>
      </c>
      <c r="B3">
        <v>223</v>
      </c>
      <c r="C3">
        <v>1</v>
      </c>
      <c r="D3">
        <v>97</v>
      </c>
      <c r="E3">
        <v>99</v>
      </c>
      <c r="G3" s="23">
        <v>3.9925126346169515</v>
      </c>
      <c r="H3" s="23">
        <v>0.9818810645147048</v>
      </c>
      <c r="I3" s="23">
        <v>6.5458737634313655</v>
      </c>
      <c r="J3" s="23">
        <f>H3</f>
        <v>0.9818810645147048</v>
      </c>
      <c r="K3">
        <v>1</v>
      </c>
      <c r="L3">
        <f>K3</f>
        <v>1</v>
      </c>
    </row>
    <row r="4" spans="1:12" x14ac:dyDescent="0.25">
      <c r="A4">
        <v>2</v>
      </c>
      <c r="B4">
        <v>238</v>
      </c>
      <c r="C4">
        <v>1</v>
      </c>
      <c r="D4">
        <v>100</v>
      </c>
      <c r="E4">
        <v>93</v>
      </c>
      <c r="G4" s="23">
        <v>3.8002377533776457</v>
      </c>
      <c r="H4" s="23">
        <v>0.97812381699760642</v>
      </c>
      <c r="I4" s="23">
        <v>6.5208254466507096</v>
      </c>
      <c r="J4" s="23">
        <f>H4+J3</f>
        <v>1.9600048815123112</v>
      </c>
      <c r="K4">
        <v>0</v>
      </c>
      <c r="L4">
        <f>K4+L3</f>
        <v>1</v>
      </c>
    </row>
    <row r="5" spans="1:12" x14ac:dyDescent="0.25">
      <c r="A5">
        <v>3</v>
      </c>
      <c r="B5">
        <v>104</v>
      </c>
      <c r="C5">
        <v>1</v>
      </c>
      <c r="D5">
        <v>97</v>
      </c>
      <c r="E5">
        <v>89</v>
      </c>
      <c r="G5" s="23">
        <v>3.2663249743872864</v>
      </c>
      <c r="H5" s="23">
        <v>0.96325531721099134</v>
      </c>
      <c r="I5" s="23">
        <v>6.4217021147399427</v>
      </c>
      <c r="J5" s="23">
        <f t="shared" ref="J5:J68" si="0">H5+J4</f>
        <v>2.9232601987233027</v>
      </c>
      <c r="K5">
        <v>1</v>
      </c>
      <c r="L5">
        <f t="shared" ref="L5:L68" si="1">K5+L4</f>
        <v>2</v>
      </c>
    </row>
    <row r="6" spans="1:12" x14ac:dyDescent="0.25">
      <c r="A6">
        <v>4</v>
      </c>
      <c r="B6">
        <v>192</v>
      </c>
      <c r="C6">
        <v>1</v>
      </c>
      <c r="D6">
        <v>83</v>
      </c>
      <c r="E6">
        <v>100</v>
      </c>
      <c r="G6" s="23">
        <v>2.929088731113616</v>
      </c>
      <c r="H6" s="23">
        <v>0.94926580610768552</v>
      </c>
      <c r="I6" s="23">
        <v>6.3284387073845707</v>
      </c>
      <c r="J6" s="23">
        <f t="shared" si="0"/>
        <v>3.8725260048309882</v>
      </c>
      <c r="K6">
        <v>1</v>
      </c>
      <c r="L6">
        <f t="shared" si="1"/>
        <v>3</v>
      </c>
    </row>
    <row r="7" spans="1:12" x14ac:dyDescent="0.25">
      <c r="A7">
        <v>5</v>
      </c>
      <c r="B7">
        <v>161</v>
      </c>
      <c r="C7">
        <v>1</v>
      </c>
      <c r="D7">
        <v>82</v>
      </c>
      <c r="E7">
        <v>97</v>
      </c>
      <c r="G7" s="23">
        <v>2.6300865280785519</v>
      </c>
      <c r="H7" s="23">
        <v>0.93277297557929173</v>
      </c>
      <c r="I7" s="23">
        <v>6.2184865038619455</v>
      </c>
      <c r="J7" s="23">
        <f t="shared" si="0"/>
        <v>4.8052989804102797</v>
      </c>
      <c r="K7">
        <v>1</v>
      </c>
      <c r="L7">
        <f t="shared" si="1"/>
        <v>4</v>
      </c>
    </row>
    <row r="8" spans="1:12" x14ac:dyDescent="0.25">
      <c r="A8">
        <v>6</v>
      </c>
      <c r="B8">
        <v>184</v>
      </c>
      <c r="C8">
        <v>1</v>
      </c>
      <c r="D8">
        <v>94</v>
      </c>
      <c r="E8">
        <v>77</v>
      </c>
      <c r="G8" s="23">
        <v>2.1514620672131963</v>
      </c>
      <c r="H8" s="23">
        <v>0.89580532251879474</v>
      </c>
      <c r="I8" s="23">
        <v>5.9720354834586322</v>
      </c>
      <c r="J8" s="23">
        <f t="shared" si="0"/>
        <v>5.7011043029290747</v>
      </c>
      <c r="K8">
        <v>0</v>
      </c>
      <c r="L8">
        <f t="shared" si="1"/>
        <v>4</v>
      </c>
    </row>
    <row r="9" spans="1:12" x14ac:dyDescent="0.25">
      <c r="A9">
        <v>7</v>
      </c>
      <c r="B9">
        <v>185</v>
      </c>
      <c r="C9">
        <v>1</v>
      </c>
      <c r="D9">
        <v>98</v>
      </c>
      <c r="E9">
        <v>72</v>
      </c>
      <c r="G9" s="23">
        <v>2.1129518569630221</v>
      </c>
      <c r="H9" s="23">
        <v>0.89215567193460732</v>
      </c>
      <c r="I9" s="23">
        <v>5.9477044795640488</v>
      </c>
      <c r="J9" s="23">
        <f t="shared" si="0"/>
        <v>6.593259974863682</v>
      </c>
      <c r="K9">
        <v>0</v>
      </c>
      <c r="L9">
        <f t="shared" si="1"/>
        <v>4</v>
      </c>
    </row>
    <row r="10" spans="1:12" x14ac:dyDescent="0.25">
      <c r="A10">
        <v>8</v>
      </c>
      <c r="B10">
        <v>123</v>
      </c>
      <c r="C10">
        <v>0</v>
      </c>
      <c r="D10">
        <v>93</v>
      </c>
      <c r="E10">
        <v>95</v>
      </c>
      <c r="G10" s="23">
        <v>2.0462131554911256</v>
      </c>
      <c r="H10" s="23">
        <v>0.88556441955739018</v>
      </c>
      <c r="I10" s="23">
        <v>5.9037627970492679</v>
      </c>
      <c r="J10" s="23">
        <f t="shared" si="0"/>
        <v>7.4788243944210722</v>
      </c>
      <c r="K10">
        <v>0</v>
      </c>
      <c r="L10">
        <f t="shared" si="1"/>
        <v>4</v>
      </c>
    </row>
    <row r="11" spans="1:12" x14ac:dyDescent="0.25">
      <c r="A11">
        <v>9</v>
      </c>
      <c r="B11">
        <v>143</v>
      </c>
      <c r="C11">
        <v>0</v>
      </c>
      <c r="D11">
        <v>87</v>
      </c>
      <c r="E11">
        <v>98</v>
      </c>
      <c r="G11" s="23">
        <v>1.7771940237630384</v>
      </c>
      <c r="H11" s="23">
        <v>0.85535003876184668</v>
      </c>
      <c r="I11" s="23">
        <v>5.7023335917456448</v>
      </c>
      <c r="J11" s="23">
        <f t="shared" si="0"/>
        <v>8.3341744331829197</v>
      </c>
      <c r="K11">
        <v>1</v>
      </c>
      <c r="L11">
        <f t="shared" si="1"/>
        <v>5</v>
      </c>
    </row>
    <row r="12" spans="1:12" x14ac:dyDescent="0.25">
      <c r="A12">
        <v>10</v>
      </c>
      <c r="B12">
        <v>78</v>
      </c>
      <c r="C12">
        <v>1</v>
      </c>
      <c r="D12">
        <v>75</v>
      </c>
      <c r="E12">
        <v>93</v>
      </c>
      <c r="G12" s="23">
        <v>1.7715901292235348</v>
      </c>
      <c r="H12" s="23">
        <v>0.85465530771444587</v>
      </c>
      <c r="I12" s="23">
        <v>5.6977020514296397</v>
      </c>
      <c r="J12" s="23">
        <f t="shared" si="0"/>
        <v>9.1888297408973649</v>
      </c>
      <c r="K12">
        <v>1</v>
      </c>
      <c r="L12">
        <f t="shared" si="1"/>
        <v>6</v>
      </c>
    </row>
    <row r="13" spans="1:12" x14ac:dyDescent="0.25">
      <c r="A13">
        <v>11</v>
      </c>
      <c r="B13">
        <v>271</v>
      </c>
      <c r="C13">
        <v>1</v>
      </c>
      <c r="D13">
        <v>74</v>
      </c>
      <c r="E13">
        <v>94</v>
      </c>
      <c r="G13" s="23">
        <v>1.7630629902803374</v>
      </c>
      <c r="H13" s="23">
        <v>0.85359286321567185</v>
      </c>
      <c r="I13" s="23">
        <v>5.6906190881044791</v>
      </c>
      <c r="J13" s="23">
        <f t="shared" si="0"/>
        <v>10.042422604113037</v>
      </c>
      <c r="K13">
        <v>0</v>
      </c>
      <c r="L13">
        <f t="shared" si="1"/>
        <v>6</v>
      </c>
    </row>
    <row r="14" spans="1:12" x14ac:dyDescent="0.25">
      <c r="A14">
        <v>12</v>
      </c>
      <c r="B14">
        <v>96</v>
      </c>
      <c r="C14">
        <v>0</v>
      </c>
      <c r="D14">
        <v>96</v>
      </c>
      <c r="E14">
        <v>86</v>
      </c>
      <c r="G14" s="23">
        <v>1.6360819761829211</v>
      </c>
      <c r="H14" s="23">
        <v>0.83700110597490851</v>
      </c>
      <c r="I14" s="23">
        <v>5.5800073731660573</v>
      </c>
      <c r="J14" s="23">
        <f t="shared" si="0"/>
        <v>10.879423710087945</v>
      </c>
      <c r="K14">
        <v>1</v>
      </c>
      <c r="L14">
        <f t="shared" si="1"/>
        <v>7</v>
      </c>
    </row>
    <row r="15" spans="1:12" x14ac:dyDescent="0.25">
      <c r="A15">
        <v>13</v>
      </c>
      <c r="B15">
        <v>193</v>
      </c>
      <c r="C15">
        <v>1</v>
      </c>
      <c r="D15">
        <v>79</v>
      </c>
      <c r="E15">
        <v>83</v>
      </c>
      <c r="G15" s="23">
        <v>1.3699860888585285</v>
      </c>
      <c r="H15" s="23">
        <v>0.79737790600538394</v>
      </c>
      <c r="I15" s="23">
        <v>5.31585270670256</v>
      </c>
      <c r="J15" s="23">
        <f t="shared" si="0"/>
        <v>11.676801616093329</v>
      </c>
      <c r="K15">
        <v>1</v>
      </c>
      <c r="L15">
        <f t="shared" si="1"/>
        <v>8</v>
      </c>
    </row>
    <row r="16" spans="1:12" x14ac:dyDescent="0.25">
      <c r="A16">
        <v>14</v>
      </c>
      <c r="B16">
        <v>134</v>
      </c>
      <c r="C16">
        <v>0</v>
      </c>
      <c r="D16">
        <v>85</v>
      </c>
      <c r="E16">
        <v>93</v>
      </c>
      <c r="G16" s="23">
        <v>1.2518083837158773</v>
      </c>
      <c r="H16" s="23">
        <v>0.77761274406768155</v>
      </c>
      <c r="I16" s="23">
        <v>5.1840849604512105</v>
      </c>
      <c r="J16" s="23">
        <f t="shared" si="0"/>
        <v>12.45441436016101</v>
      </c>
      <c r="K16">
        <v>1</v>
      </c>
      <c r="L16">
        <f t="shared" si="1"/>
        <v>9</v>
      </c>
    </row>
    <row r="17" spans="1:12" x14ac:dyDescent="0.25">
      <c r="A17">
        <v>15</v>
      </c>
      <c r="B17">
        <v>5</v>
      </c>
      <c r="C17">
        <v>1</v>
      </c>
      <c r="D17">
        <v>94</v>
      </c>
      <c r="E17">
        <v>63</v>
      </c>
      <c r="G17" s="23">
        <v>1.1347993428916663</v>
      </c>
      <c r="H17" s="23">
        <v>0.7567235129460701</v>
      </c>
      <c r="I17" s="23">
        <v>5.0448234196404673</v>
      </c>
      <c r="J17" s="23">
        <f t="shared" si="0"/>
        <v>13.211137873107081</v>
      </c>
      <c r="K17">
        <v>0</v>
      </c>
      <c r="L17">
        <f t="shared" si="1"/>
        <v>9</v>
      </c>
    </row>
    <row r="18" spans="1:12" x14ac:dyDescent="0.25">
      <c r="A18">
        <v>16</v>
      </c>
      <c r="B18">
        <v>124</v>
      </c>
      <c r="C18">
        <v>0</v>
      </c>
      <c r="D18">
        <v>79</v>
      </c>
      <c r="E18">
        <v>96</v>
      </c>
      <c r="G18" s="23">
        <v>0.9827892519877901</v>
      </c>
      <c r="H18" s="23">
        <v>0.72766131417809865</v>
      </c>
      <c r="I18" s="23">
        <v>4.8510754278539912</v>
      </c>
      <c r="J18" s="23">
        <f t="shared" si="0"/>
        <v>13.938799187285179</v>
      </c>
      <c r="K18">
        <v>1</v>
      </c>
      <c r="L18">
        <f t="shared" si="1"/>
        <v>10</v>
      </c>
    </row>
    <row r="19" spans="1:12" x14ac:dyDescent="0.25">
      <c r="A19">
        <v>17</v>
      </c>
      <c r="B19">
        <v>259</v>
      </c>
      <c r="C19">
        <v>1</v>
      </c>
      <c r="D19">
        <v>77</v>
      </c>
      <c r="E19">
        <v>78</v>
      </c>
      <c r="G19" s="23">
        <v>0.84460044881136742</v>
      </c>
      <c r="H19" s="23">
        <v>0.69943323815472991</v>
      </c>
      <c r="I19" s="23">
        <v>4.6628882543648666</v>
      </c>
      <c r="J19" s="23">
        <f t="shared" si="0"/>
        <v>14.638232425439909</v>
      </c>
      <c r="K19">
        <v>1</v>
      </c>
      <c r="L19">
        <f t="shared" si="1"/>
        <v>11</v>
      </c>
    </row>
    <row r="20" spans="1:12" x14ac:dyDescent="0.25">
      <c r="A20">
        <v>18</v>
      </c>
      <c r="B20">
        <v>261</v>
      </c>
      <c r="C20">
        <v>1</v>
      </c>
      <c r="D20">
        <v>82</v>
      </c>
      <c r="E20">
        <v>72</v>
      </c>
      <c r="G20" s="23">
        <v>0.81461737750439145</v>
      </c>
      <c r="H20" s="23">
        <v>0.6930925656956467</v>
      </c>
      <c r="I20" s="23">
        <v>4.6206171046376445</v>
      </c>
      <c r="J20" s="23">
        <f t="shared" si="0"/>
        <v>15.331324991135556</v>
      </c>
      <c r="K20">
        <v>0</v>
      </c>
      <c r="L20">
        <f t="shared" si="1"/>
        <v>11</v>
      </c>
    </row>
    <row r="21" spans="1:12" x14ac:dyDescent="0.25">
      <c r="A21">
        <v>19</v>
      </c>
      <c r="B21">
        <v>203</v>
      </c>
      <c r="C21">
        <v>0</v>
      </c>
      <c r="D21">
        <v>92</v>
      </c>
      <c r="E21">
        <v>79</v>
      </c>
      <c r="G21" s="23">
        <v>0.8031669941574977</v>
      </c>
      <c r="H21" s="23">
        <v>0.69065152397931151</v>
      </c>
      <c r="I21" s="23">
        <v>4.6043434931954099</v>
      </c>
      <c r="J21" s="23">
        <f t="shared" si="0"/>
        <v>16.021976515114869</v>
      </c>
      <c r="K21">
        <v>1</v>
      </c>
      <c r="L21">
        <f t="shared" si="1"/>
        <v>12</v>
      </c>
    </row>
    <row r="22" spans="1:12" x14ac:dyDescent="0.25">
      <c r="A22">
        <v>20</v>
      </c>
      <c r="B22">
        <v>278</v>
      </c>
      <c r="C22">
        <v>1</v>
      </c>
      <c r="D22">
        <v>67</v>
      </c>
      <c r="E22">
        <v>85</v>
      </c>
      <c r="G22" s="23">
        <v>0.54147276131048905</v>
      </c>
      <c r="H22" s="23">
        <v>0.63215495299482038</v>
      </c>
      <c r="I22" s="23">
        <v>4.2143663532988027</v>
      </c>
      <c r="J22" s="23">
        <f t="shared" si="0"/>
        <v>16.654131468109689</v>
      </c>
      <c r="K22">
        <v>1</v>
      </c>
      <c r="L22">
        <f t="shared" si="1"/>
        <v>13</v>
      </c>
    </row>
    <row r="23" spans="1:12" x14ac:dyDescent="0.25">
      <c r="A23">
        <v>21</v>
      </c>
      <c r="B23">
        <v>217</v>
      </c>
      <c r="C23">
        <v>1</v>
      </c>
      <c r="D23">
        <v>73</v>
      </c>
      <c r="E23">
        <v>78</v>
      </c>
      <c r="G23" s="23">
        <v>0.52001682894670953</v>
      </c>
      <c r="H23" s="23">
        <v>0.62715170147536869</v>
      </c>
      <c r="I23" s="23">
        <v>4.1810113431691249</v>
      </c>
      <c r="J23" s="23">
        <f t="shared" si="0"/>
        <v>17.281283169585059</v>
      </c>
      <c r="K23">
        <v>1</v>
      </c>
      <c r="L23">
        <f t="shared" si="1"/>
        <v>14</v>
      </c>
    </row>
    <row r="24" spans="1:12" x14ac:dyDescent="0.25">
      <c r="A24">
        <v>22</v>
      </c>
      <c r="B24">
        <v>197</v>
      </c>
      <c r="C24">
        <v>0</v>
      </c>
      <c r="D24">
        <v>92</v>
      </c>
      <c r="E24">
        <v>75</v>
      </c>
      <c r="G24" s="23">
        <v>0.51269193006563185</v>
      </c>
      <c r="H24" s="23">
        <v>0.6254373133919523</v>
      </c>
      <c r="I24" s="23">
        <v>4.1695820892796824</v>
      </c>
      <c r="J24" s="23">
        <f t="shared" si="0"/>
        <v>17.906720482977011</v>
      </c>
      <c r="K24">
        <v>1</v>
      </c>
      <c r="L24">
        <f t="shared" si="1"/>
        <v>15</v>
      </c>
    </row>
    <row r="25" spans="1:12" x14ac:dyDescent="0.25">
      <c r="A25">
        <v>23</v>
      </c>
      <c r="B25">
        <v>145</v>
      </c>
      <c r="C25">
        <v>0</v>
      </c>
      <c r="D25">
        <v>91</v>
      </c>
      <c r="E25">
        <v>75</v>
      </c>
      <c r="G25" s="23">
        <v>0.43154602509946738</v>
      </c>
      <c r="H25" s="23">
        <v>0.60624278445836322</v>
      </c>
      <c r="I25" s="23">
        <v>4.0416185630557546</v>
      </c>
      <c r="J25" s="23">
        <f t="shared" si="0"/>
        <v>18.512963267435374</v>
      </c>
      <c r="K25">
        <v>0</v>
      </c>
      <c r="L25">
        <f t="shared" si="1"/>
        <v>15</v>
      </c>
    </row>
    <row r="26" spans="1:12" x14ac:dyDescent="0.25">
      <c r="A26">
        <v>24</v>
      </c>
      <c r="B26">
        <v>136</v>
      </c>
      <c r="C26">
        <v>1</v>
      </c>
      <c r="D26">
        <v>88</v>
      </c>
      <c r="E26">
        <v>57</v>
      </c>
      <c r="G26" s="23">
        <v>0.21221131695688022</v>
      </c>
      <c r="H26" s="23">
        <v>0.55285462492973148</v>
      </c>
      <c r="I26" s="23">
        <v>3.6856974995315435</v>
      </c>
      <c r="J26" s="23">
        <f t="shared" si="0"/>
        <v>19.065817892365107</v>
      </c>
      <c r="K26">
        <v>0</v>
      </c>
      <c r="L26">
        <f t="shared" si="1"/>
        <v>15</v>
      </c>
    </row>
    <row r="27" spans="1:12" x14ac:dyDescent="0.25">
      <c r="A27">
        <v>25</v>
      </c>
      <c r="B27">
        <v>163</v>
      </c>
      <c r="C27">
        <v>0</v>
      </c>
      <c r="D27">
        <v>70</v>
      </c>
      <c r="E27">
        <v>93</v>
      </c>
      <c r="G27" s="23">
        <v>3.4619809223411124E-2</v>
      </c>
      <c r="H27" s="23">
        <v>0.50865408797358791</v>
      </c>
      <c r="I27" s="23">
        <v>3.3910272531572527</v>
      </c>
      <c r="J27" s="23">
        <f t="shared" si="0"/>
        <v>19.574471980338696</v>
      </c>
      <c r="K27">
        <v>1</v>
      </c>
      <c r="L27">
        <f t="shared" si="1"/>
        <v>16</v>
      </c>
    </row>
    <row r="28" spans="1:12" x14ac:dyDescent="0.25">
      <c r="A28">
        <v>26</v>
      </c>
      <c r="B28">
        <v>81</v>
      </c>
      <c r="C28">
        <v>0</v>
      </c>
      <c r="D28">
        <v>85</v>
      </c>
      <c r="E28">
        <v>76</v>
      </c>
      <c r="G28" s="23">
        <v>1.728936132544856E-2</v>
      </c>
      <c r="H28" s="23">
        <v>0.50432223266435716</v>
      </c>
      <c r="I28" s="23">
        <v>3.3621482177623814</v>
      </c>
      <c r="J28" s="23">
        <f t="shared" si="0"/>
        <v>20.078794213003054</v>
      </c>
      <c r="K28">
        <v>1</v>
      </c>
      <c r="L28">
        <f t="shared" si="1"/>
        <v>17</v>
      </c>
    </row>
    <row r="29" spans="1:12" x14ac:dyDescent="0.25">
      <c r="A29">
        <v>27</v>
      </c>
      <c r="B29">
        <v>284</v>
      </c>
      <c r="C29">
        <v>0</v>
      </c>
      <c r="D29">
        <v>73</v>
      </c>
      <c r="E29">
        <v>89</v>
      </c>
      <c r="G29" s="23">
        <v>-1.2417539969962199E-2</v>
      </c>
      <c r="H29" s="23">
        <v>0.49689565489702536</v>
      </c>
      <c r="I29" s="23">
        <v>3.3126376993135027</v>
      </c>
      <c r="J29" s="23">
        <f t="shared" si="0"/>
        <v>20.575689867900078</v>
      </c>
      <c r="K29">
        <v>0</v>
      </c>
      <c r="L29">
        <f t="shared" si="1"/>
        <v>17</v>
      </c>
    </row>
    <row r="30" spans="1:12" x14ac:dyDescent="0.25">
      <c r="A30">
        <v>28</v>
      </c>
      <c r="B30">
        <v>106</v>
      </c>
      <c r="C30">
        <v>0</v>
      </c>
      <c r="D30">
        <v>71</v>
      </c>
      <c r="E30">
        <v>91</v>
      </c>
      <c r="G30" s="23">
        <v>-2.9471817856356886E-2</v>
      </c>
      <c r="H30" s="23">
        <v>0.49263257879935757</v>
      </c>
      <c r="I30" s="23">
        <v>3.284217191995717</v>
      </c>
      <c r="J30" s="23">
        <f t="shared" si="0"/>
        <v>21.068322446699437</v>
      </c>
      <c r="K30">
        <v>1</v>
      </c>
      <c r="L30">
        <f t="shared" si="1"/>
        <v>18</v>
      </c>
    </row>
    <row r="31" spans="1:12" x14ac:dyDescent="0.25">
      <c r="A31">
        <v>29</v>
      </c>
      <c r="B31">
        <v>298</v>
      </c>
      <c r="C31">
        <v>1</v>
      </c>
      <c r="D31">
        <v>63</v>
      </c>
      <c r="E31">
        <v>81</v>
      </c>
      <c r="G31" s="23">
        <v>-7.3585922646034696E-2</v>
      </c>
      <c r="H31" s="23">
        <v>0.48161181608614023</v>
      </c>
      <c r="I31" s="23">
        <v>3.2107454405742684</v>
      </c>
      <c r="J31" s="23">
        <f t="shared" si="0"/>
        <v>21.549934262785577</v>
      </c>
      <c r="K31">
        <v>0</v>
      </c>
      <c r="L31">
        <f t="shared" si="1"/>
        <v>18</v>
      </c>
    </row>
    <row r="32" spans="1:12" x14ac:dyDescent="0.25">
      <c r="A32">
        <v>30</v>
      </c>
      <c r="B32">
        <v>45</v>
      </c>
      <c r="C32">
        <v>1</v>
      </c>
      <c r="D32">
        <v>54</v>
      </c>
      <c r="E32">
        <v>91</v>
      </c>
      <c r="G32" s="23">
        <v>-7.7711407111849873E-2</v>
      </c>
      <c r="H32" s="23">
        <v>0.48058191948922241</v>
      </c>
      <c r="I32" s="23">
        <v>3.2038794632614827</v>
      </c>
      <c r="J32" s="23">
        <f t="shared" si="0"/>
        <v>22.030516182274798</v>
      </c>
      <c r="K32">
        <v>0</v>
      </c>
      <c r="L32">
        <f t="shared" si="1"/>
        <v>18</v>
      </c>
    </row>
    <row r="33" spans="1:12" x14ac:dyDescent="0.25">
      <c r="A33">
        <v>31</v>
      </c>
      <c r="B33">
        <v>171</v>
      </c>
      <c r="C33">
        <v>0</v>
      </c>
      <c r="D33">
        <v>87</v>
      </c>
      <c r="E33">
        <v>72</v>
      </c>
      <c r="G33" s="23">
        <v>-0.11089389283408835</v>
      </c>
      <c r="H33" s="23">
        <v>0.47230490257842417</v>
      </c>
      <c r="I33" s="23">
        <v>3.1486993505228278</v>
      </c>
      <c r="J33" s="23">
        <f t="shared" si="0"/>
        <v>22.502821084853224</v>
      </c>
      <c r="K33">
        <v>0</v>
      </c>
      <c r="L33">
        <f t="shared" si="1"/>
        <v>18</v>
      </c>
    </row>
    <row r="34" spans="1:12" x14ac:dyDescent="0.25">
      <c r="A34">
        <v>32</v>
      </c>
      <c r="B34">
        <v>10</v>
      </c>
      <c r="C34">
        <v>1</v>
      </c>
      <c r="D34">
        <v>74</v>
      </c>
      <c r="E34">
        <v>68</v>
      </c>
      <c r="G34" s="23">
        <v>-0.12502492631679019</v>
      </c>
      <c r="H34" s="23">
        <v>0.46878441933073073</v>
      </c>
      <c r="I34" s="23">
        <v>3.1252294622048717</v>
      </c>
      <c r="J34" s="23">
        <f t="shared" si="0"/>
        <v>22.971605504183955</v>
      </c>
      <c r="K34">
        <v>1</v>
      </c>
      <c r="L34">
        <f t="shared" si="1"/>
        <v>19</v>
      </c>
    </row>
    <row r="35" spans="1:12" x14ac:dyDescent="0.25">
      <c r="A35">
        <v>33</v>
      </c>
      <c r="B35">
        <v>76</v>
      </c>
      <c r="C35">
        <v>1</v>
      </c>
      <c r="D35">
        <v>95</v>
      </c>
      <c r="E35">
        <v>44</v>
      </c>
      <c r="G35" s="23">
        <v>-0.16381130657853182</v>
      </c>
      <c r="H35" s="23">
        <v>0.45913850611738233</v>
      </c>
      <c r="I35" s="23">
        <v>3.0609233741158821</v>
      </c>
      <c r="J35" s="23">
        <f t="shared" si="0"/>
        <v>23.430744010301339</v>
      </c>
      <c r="K35">
        <v>0</v>
      </c>
      <c r="L35">
        <f t="shared" si="1"/>
        <v>19</v>
      </c>
    </row>
    <row r="36" spans="1:12" x14ac:dyDescent="0.25">
      <c r="A36">
        <v>34</v>
      </c>
      <c r="B36">
        <v>239</v>
      </c>
      <c r="C36">
        <v>0</v>
      </c>
      <c r="D36">
        <v>72</v>
      </c>
      <c r="E36">
        <v>88</v>
      </c>
      <c r="G36" s="23">
        <v>-0.16618221095909202</v>
      </c>
      <c r="H36" s="23">
        <v>0.45854979593968342</v>
      </c>
      <c r="I36" s="23">
        <v>3.0569986395978894</v>
      </c>
      <c r="J36" s="23">
        <f t="shared" si="0"/>
        <v>23.889293806241021</v>
      </c>
      <c r="K36">
        <v>1</v>
      </c>
      <c r="L36">
        <f t="shared" si="1"/>
        <v>20</v>
      </c>
    </row>
    <row r="37" spans="1:12" x14ac:dyDescent="0.25">
      <c r="A37">
        <v>35</v>
      </c>
      <c r="B37">
        <v>183</v>
      </c>
      <c r="C37">
        <v>0</v>
      </c>
      <c r="D37">
        <v>80</v>
      </c>
      <c r="E37">
        <v>79</v>
      </c>
      <c r="G37" s="23">
        <v>-0.17058386543647508</v>
      </c>
      <c r="H37" s="23">
        <v>0.45745714600590276</v>
      </c>
      <c r="I37" s="23">
        <v>3.0497143067060186</v>
      </c>
      <c r="J37" s="23">
        <f t="shared" si="0"/>
        <v>24.346750952246925</v>
      </c>
      <c r="K37">
        <v>1</v>
      </c>
      <c r="L37">
        <f t="shared" si="1"/>
        <v>21</v>
      </c>
    </row>
    <row r="38" spans="1:12" x14ac:dyDescent="0.25">
      <c r="A38">
        <v>36</v>
      </c>
      <c r="B38">
        <v>286</v>
      </c>
      <c r="C38">
        <v>0</v>
      </c>
      <c r="D38">
        <v>78</v>
      </c>
      <c r="E38">
        <v>81</v>
      </c>
      <c r="G38" s="23">
        <v>-0.18763814332287065</v>
      </c>
      <c r="H38" s="23">
        <v>0.45322761417360768</v>
      </c>
      <c r="I38" s="23">
        <v>3.0215174278240515</v>
      </c>
      <c r="J38" s="23">
        <f t="shared" si="0"/>
        <v>24.799978566420531</v>
      </c>
      <c r="K38">
        <v>0</v>
      </c>
      <c r="L38">
        <f t="shared" si="1"/>
        <v>21</v>
      </c>
    </row>
    <row r="39" spans="1:12" x14ac:dyDescent="0.25">
      <c r="A39">
        <v>37</v>
      </c>
      <c r="B39">
        <v>11</v>
      </c>
      <c r="C39">
        <v>1</v>
      </c>
      <c r="D39">
        <v>66</v>
      </c>
      <c r="E39">
        <v>73</v>
      </c>
      <c r="G39" s="23">
        <v>-0.41109833593127298</v>
      </c>
      <c r="H39" s="23">
        <v>0.39864879006298409</v>
      </c>
      <c r="I39" s="23">
        <v>2.6576586004198939</v>
      </c>
      <c r="J39" s="23">
        <f t="shared" si="0"/>
        <v>25.198627356483517</v>
      </c>
      <c r="K39">
        <v>0</v>
      </c>
      <c r="L39">
        <f t="shared" si="1"/>
        <v>21</v>
      </c>
    </row>
    <row r="40" spans="1:12" x14ac:dyDescent="0.25">
      <c r="A40">
        <v>38</v>
      </c>
      <c r="B40">
        <v>127</v>
      </c>
      <c r="C40">
        <v>0</v>
      </c>
      <c r="D40">
        <v>90</v>
      </c>
      <c r="E40">
        <v>64</v>
      </c>
      <c r="G40" s="23">
        <v>-0.44840630611932752</v>
      </c>
      <c r="H40" s="23">
        <v>0.38973974779403253</v>
      </c>
      <c r="I40" s="23">
        <v>2.5982649852935502</v>
      </c>
      <c r="J40" s="23">
        <f t="shared" si="0"/>
        <v>25.588367104277548</v>
      </c>
      <c r="K40">
        <v>1</v>
      </c>
      <c r="L40">
        <f t="shared" si="1"/>
        <v>22</v>
      </c>
    </row>
    <row r="41" spans="1:12" x14ac:dyDescent="0.25">
      <c r="A41">
        <v>39</v>
      </c>
      <c r="B41">
        <v>22</v>
      </c>
      <c r="C41">
        <v>1</v>
      </c>
      <c r="D41">
        <v>67</v>
      </c>
      <c r="E41">
        <v>71</v>
      </c>
      <c r="G41" s="23">
        <v>-0.47518996301104099</v>
      </c>
      <c r="H41" s="23">
        <v>0.38338858689037969</v>
      </c>
      <c r="I41" s="23">
        <v>2.5559239126025313</v>
      </c>
      <c r="J41" s="23">
        <f t="shared" si="0"/>
        <v>25.971755691167928</v>
      </c>
      <c r="K41">
        <v>0</v>
      </c>
      <c r="L41">
        <f t="shared" si="1"/>
        <v>22</v>
      </c>
    </row>
    <row r="42" spans="1:12" x14ac:dyDescent="0.25">
      <c r="A42">
        <v>40</v>
      </c>
      <c r="B42">
        <v>61</v>
      </c>
      <c r="C42">
        <v>0</v>
      </c>
      <c r="D42">
        <v>95</v>
      </c>
      <c r="E42">
        <v>58</v>
      </c>
      <c r="G42" s="23">
        <v>-0.4783893774263035</v>
      </c>
      <c r="H42" s="23">
        <v>0.38263252235671086</v>
      </c>
      <c r="I42" s="23">
        <v>2.5508834823780724</v>
      </c>
      <c r="J42" s="23">
        <f t="shared" si="0"/>
        <v>26.35438821352464</v>
      </c>
      <c r="K42">
        <v>0</v>
      </c>
      <c r="L42">
        <f t="shared" si="1"/>
        <v>22</v>
      </c>
    </row>
    <row r="43" spans="1:12" x14ac:dyDescent="0.25">
      <c r="A43">
        <v>41</v>
      </c>
      <c r="B43">
        <v>202</v>
      </c>
      <c r="C43">
        <v>1</v>
      </c>
      <c r="D43">
        <v>88</v>
      </c>
      <c r="E43">
        <v>47</v>
      </c>
      <c r="G43" s="23">
        <v>-0.51397634327278352</v>
      </c>
      <c r="H43" s="23">
        <v>0.37426184144255981</v>
      </c>
      <c r="I43" s="23">
        <v>2.495078942950399</v>
      </c>
      <c r="J43" s="23">
        <f t="shared" si="0"/>
        <v>26.728650054967201</v>
      </c>
      <c r="K43">
        <v>0</v>
      </c>
      <c r="L43">
        <f t="shared" si="1"/>
        <v>22</v>
      </c>
    </row>
    <row r="44" spans="1:12" x14ac:dyDescent="0.25">
      <c r="A44">
        <v>42</v>
      </c>
      <c r="B44">
        <v>177</v>
      </c>
      <c r="C44">
        <v>1</v>
      </c>
      <c r="D44">
        <v>75</v>
      </c>
      <c r="E44">
        <v>61</v>
      </c>
      <c r="G44" s="23">
        <v>-0.55221038351139118</v>
      </c>
      <c r="H44" s="23">
        <v>0.36535173533201054</v>
      </c>
      <c r="I44" s="23">
        <v>2.435678235546737</v>
      </c>
      <c r="J44" s="23">
        <f t="shared" si="0"/>
        <v>27.09400179029921</v>
      </c>
      <c r="K44">
        <v>1</v>
      </c>
      <c r="L44">
        <f t="shared" si="1"/>
        <v>23</v>
      </c>
    </row>
    <row r="45" spans="1:12" x14ac:dyDescent="0.25">
      <c r="A45">
        <v>43</v>
      </c>
      <c r="B45">
        <v>244</v>
      </c>
      <c r="C45">
        <v>1</v>
      </c>
      <c r="D45">
        <v>74</v>
      </c>
      <c r="E45">
        <v>62</v>
      </c>
      <c r="G45" s="23">
        <v>-0.56073752245458852</v>
      </c>
      <c r="H45" s="23">
        <v>0.36337682843301339</v>
      </c>
      <c r="I45" s="23">
        <v>2.4225121895534225</v>
      </c>
      <c r="J45" s="23">
        <f t="shared" si="0"/>
        <v>27.457378618732221</v>
      </c>
      <c r="K45">
        <v>0</v>
      </c>
      <c r="L45">
        <f t="shared" si="1"/>
        <v>23</v>
      </c>
    </row>
    <row r="46" spans="1:12" x14ac:dyDescent="0.25">
      <c r="A46">
        <v>44</v>
      </c>
      <c r="B46">
        <v>34</v>
      </c>
      <c r="C46">
        <v>1</v>
      </c>
      <c r="D46">
        <v>91</v>
      </c>
      <c r="E46">
        <v>42</v>
      </c>
      <c r="G46" s="23">
        <v>-0.63363245848912264</v>
      </c>
      <c r="H46" s="23">
        <v>0.34668734575409355</v>
      </c>
      <c r="I46" s="23">
        <v>2.3112489716939573</v>
      </c>
      <c r="J46" s="23">
        <f t="shared" si="0"/>
        <v>27.804065964486316</v>
      </c>
      <c r="K46">
        <v>0</v>
      </c>
      <c r="L46">
        <f t="shared" si="1"/>
        <v>23</v>
      </c>
    </row>
    <row r="47" spans="1:12" x14ac:dyDescent="0.25">
      <c r="A47">
        <v>45</v>
      </c>
      <c r="B47">
        <v>86</v>
      </c>
      <c r="C47">
        <v>1</v>
      </c>
      <c r="D47">
        <v>43</v>
      </c>
      <c r="E47">
        <v>95</v>
      </c>
      <c r="G47" s="23">
        <v>-0.67984129764779322</v>
      </c>
      <c r="H47" s="23">
        <v>0.3362967242367228</v>
      </c>
      <c r="I47" s="23">
        <v>2.2419781615781522</v>
      </c>
      <c r="J47" s="23">
        <f t="shared" si="0"/>
        <v>28.140362688723037</v>
      </c>
      <c r="K47">
        <v>1</v>
      </c>
      <c r="L47">
        <f t="shared" si="1"/>
        <v>24</v>
      </c>
    </row>
    <row r="48" spans="1:12" x14ac:dyDescent="0.25">
      <c r="A48">
        <v>46</v>
      </c>
      <c r="B48">
        <v>144</v>
      </c>
      <c r="C48">
        <v>1</v>
      </c>
      <c r="D48">
        <v>85</v>
      </c>
      <c r="E48">
        <v>48</v>
      </c>
      <c r="G48" s="23">
        <v>-0.68479529214830981</v>
      </c>
      <c r="H48" s="23">
        <v>0.33519188480155376</v>
      </c>
      <c r="I48" s="23">
        <v>2.2346125653436917</v>
      </c>
      <c r="J48" s="23">
        <f t="shared" si="0"/>
        <v>28.47555457352459</v>
      </c>
      <c r="K48">
        <v>0</v>
      </c>
      <c r="L48">
        <f t="shared" si="1"/>
        <v>24</v>
      </c>
    </row>
    <row r="49" spans="1:12" x14ac:dyDescent="0.25">
      <c r="A49">
        <v>47</v>
      </c>
      <c r="B49">
        <v>280</v>
      </c>
      <c r="C49">
        <v>0</v>
      </c>
      <c r="D49">
        <v>92</v>
      </c>
      <c r="E49">
        <v>58</v>
      </c>
      <c r="G49" s="23">
        <v>-0.72182709232479692</v>
      </c>
      <c r="H49" s="23">
        <v>0.32699077170265317</v>
      </c>
      <c r="I49" s="23">
        <v>2.179938478017688</v>
      </c>
      <c r="J49" s="23">
        <f t="shared" si="0"/>
        <v>28.802545345227244</v>
      </c>
      <c r="K49">
        <v>0</v>
      </c>
      <c r="L49">
        <f t="shared" si="1"/>
        <v>24</v>
      </c>
    </row>
    <row r="50" spans="1:12" x14ac:dyDescent="0.25">
      <c r="A50">
        <v>48</v>
      </c>
      <c r="B50">
        <v>121</v>
      </c>
      <c r="C50">
        <v>1</v>
      </c>
      <c r="D50">
        <v>80</v>
      </c>
      <c r="E50">
        <v>53</v>
      </c>
      <c r="G50" s="23">
        <v>-0.72743098686430008</v>
      </c>
      <c r="H50" s="23">
        <v>0.32575873263857086</v>
      </c>
      <c r="I50" s="23">
        <v>2.1717248842571393</v>
      </c>
      <c r="J50" s="23">
        <f t="shared" si="0"/>
        <v>29.128304077865817</v>
      </c>
      <c r="K50">
        <v>0</v>
      </c>
      <c r="L50">
        <f t="shared" si="1"/>
        <v>24</v>
      </c>
    </row>
    <row r="51" spans="1:12" x14ac:dyDescent="0.25">
      <c r="A51">
        <v>49</v>
      </c>
      <c r="B51">
        <v>209</v>
      </c>
      <c r="C51">
        <v>1</v>
      </c>
      <c r="D51">
        <v>60</v>
      </c>
      <c r="E51">
        <v>75</v>
      </c>
      <c r="G51" s="23">
        <v>-0.75273623368232734</v>
      </c>
      <c r="H51" s="23">
        <v>0.32022538173937348</v>
      </c>
      <c r="I51" s="23">
        <v>2.1348358782624901</v>
      </c>
      <c r="J51" s="23">
        <f t="shared" si="0"/>
        <v>29.44852945960519</v>
      </c>
      <c r="K51">
        <v>0</v>
      </c>
      <c r="L51">
        <f t="shared" si="1"/>
        <v>24</v>
      </c>
    </row>
    <row r="52" spans="1:12" x14ac:dyDescent="0.25">
      <c r="A52">
        <v>50</v>
      </c>
      <c r="B52">
        <v>102</v>
      </c>
      <c r="C52">
        <v>1</v>
      </c>
      <c r="D52">
        <v>62</v>
      </c>
      <c r="E52">
        <v>72</v>
      </c>
      <c r="G52" s="23">
        <v>-0.80830072181889712</v>
      </c>
      <c r="H52" s="23">
        <v>0.30825271973815377</v>
      </c>
      <c r="I52" s="23">
        <v>2.0550181315876919</v>
      </c>
      <c r="J52" s="23">
        <f t="shared" si="0"/>
        <v>29.756782179343343</v>
      </c>
      <c r="K52">
        <v>1</v>
      </c>
      <c r="L52">
        <f t="shared" si="1"/>
        <v>25</v>
      </c>
    </row>
    <row r="53" spans="1:12" x14ac:dyDescent="0.25">
      <c r="A53">
        <v>51</v>
      </c>
      <c r="B53">
        <v>224</v>
      </c>
      <c r="C53">
        <v>1</v>
      </c>
      <c r="D53">
        <v>79</v>
      </c>
      <c r="E53">
        <v>51</v>
      </c>
      <c r="G53" s="23">
        <v>-0.95381442387639748</v>
      </c>
      <c r="H53" s="23">
        <v>0.27811835790832234</v>
      </c>
      <c r="I53" s="23">
        <v>1.8541223860554823</v>
      </c>
      <c r="J53" s="23">
        <f t="shared" si="0"/>
        <v>30.034900537251666</v>
      </c>
      <c r="K53">
        <v>0</v>
      </c>
      <c r="L53">
        <f t="shared" si="1"/>
        <v>25</v>
      </c>
    </row>
    <row r="54" spans="1:12" x14ac:dyDescent="0.25">
      <c r="A54">
        <v>52</v>
      </c>
      <c r="B54">
        <v>119</v>
      </c>
      <c r="C54">
        <v>0</v>
      </c>
      <c r="D54">
        <v>85</v>
      </c>
      <c r="E54">
        <v>62</v>
      </c>
      <c r="G54" s="23">
        <v>-0.99937336299608148</v>
      </c>
      <c r="H54" s="23">
        <v>0.26906464352006132</v>
      </c>
      <c r="I54" s="23">
        <v>1.7937642901337423</v>
      </c>
      <c r="J54" s="23">
        <f t="shared" si="0"/>
        <v>30.303965180771726</v>
      </c>
      <c r="K54">
        <v>1</v>
      </c>
      <c r="L54">
        <f t="shared" si="1"/>
        <v>26</v>
      </c>
    </row>
    <row r="55" spans="1:12" x14ac:dyDescent="0.25">
      <c r="A55">
        <v>53</v>
      </c>
      <c r="B55">
        <v>50</v>
      </c>
      <c r="C55">
        <v>1</v>
      </c>
      <c r="D55">
        <v>69</v>
      </c>
      <c r="E55">
        <v>61</v>
      </c>
      <c r="G55" s="23">
        <v>-1.0390858133083771</v>
      </c>
      <c r="H55" s="23">
        <v>0.26132642536674083</v>
      </c>
      <c r="I55" s="23">
        <v>1.7421761691116056</v>
      </c>
      <c r="J55" s="23">
        <f t="shared" si="0"/>
        <v>30.565291606138466</v>
      </c>
      <c r="K55">
        <v>0</v>
      </c>
      <c r="L55">
        <f t="shared" si="1"/>
        <v>26</v>
      </c>
    </row>
    <row r="56" spans="1:12" x14ac:dyDescent="0.25">
      <c r="A56">
        <v>54</v>
      </c>
      <c r="B56">
        <v>288</v>
      </c>
      <c r="C56">
        <v>1</v>
      </c>
      <c r="D56">
        <v>57</v>
      </c>
      <c r="E56">
        <v>73</v>
      </c>
      <c r="G56" s="23">
        <v>-1.1414114806267532</v>
      </c>
      <c r="H56" s="23">
        <v>0.24206130571826187</v>
      </c>
      <c r="I56" s="23">
        <v>1.6137420381217458</v>
      </c>
      <c r="J56" s="23">
        <f t="shared" si="0"/>
        <v>30.807352911856729</v>
      </c>
      <c r="K56">
        <v>0</v>
      </c>
      <c r="L56">
        <f t="shared" si="1"/>
        <v>26</v>
      </c>
    </row>
    <row r="57" spans="1:12" x14ac:dyDescent="0.25">
      <c r="A57">
        <v>55</v>
      </c>
      <c r="B57">
        <v>16</v>
      </c>
      <c r="C57">
        <v>1</v>
      </c>
      <c r="D57">
        <v>33</v>
      </c>
      <c r="E57">
        <v>99</v>
      </c>
      <c r="G57" s="23">
        <v>-1.2008252832175703</v>
      </c>
      <c r="H57" s="23">
        <v>0.23132843574088552</v>
      </c>
      <c r="I57" s="23">
        <v>1.5421895716059035</v>
      </c>
      <c r="J57" s="23">
        <f t="shared" si="0"/>
        <v>31.038681347597613</v>
      </c>
      <c r="K57">
        <v>1</v>
      </c>
      <c r="L57">
        <f t="shared" si="1"/>
        <v>27</v>
      </c>
    </row>
    <row r="58" spans="1:12" x14ac:dyDescent="0.25">
      <c r="A58">
        <v>56</v>
      </c>
      <c r="B58">
        <v>98</v>
      </c>
      <c r="C58">
        <v>0</v>
      </c>
      <c r="D58">
        <v>94</v>
      </c>
      <c r="E58">
        <v>49</v>
      </c>
      <c r="G58" s="23">
        <v>-1.2131041765991664</v>
      </c>
      <c r="H58" s="23">
        <v>0.22915226357388641</v>
      </c>
      <c r="I58" s="23">
        <v>1.5276817571592427</v>
      </c>
      <c r="J58" s="23">
        <f t="shared" si="0"/>
        <v>31.267833611171501</v>
      </c>
      <c r="K58">
        <v>0</v>
      </c>
      <c r="L58">
        <f t="shared" si="1"/>
        <v>27</v>
      </c>
    </row>
    <row r="59" spans="1:12" x14ac:dyDescent="0.25">
      <c r="A59">
        <v>57</v>
      </c>
      <c r="B59">
        <v>268</v>
      </c>
      <c r="C59">
        <v>1</v>
      </c>
      <c r="D59">
        <v>54</v>
      </c>
      <c r="E59">
        <v>74</v>
      </c>
      <c r="G59" s="23">
        <v>-1.3122304295022795</v>
      </c>
      <c r="H59" s="23">
        <v>0.21211385190454499</v>
      </c>
      <c r="I59" s="23">
        <v>1.4140923460302999</v>
      </c>
      <c r="J59" s="23">
        <f t="shared" si="0"/>
        <v>31.479947463076044</v>
      </c>
      <c r="K59">
        <v>0</v>
      </c>
      <c r="L59">
        <f t="shared" si="1"/>
        <v>27</v>
      </c>
    </row>
    <row r="60" spans="1:12" x14ac:dyDescent="0.25">
      <c r="A60">
        <v>58</v>
      </c>
      <c r="B60">
        <v>59</v>
      </c>
      <c r="C60">
        <v>0</v>
      </c>
      <c r="D60">
        <v>57</v>
      </c>
      <c r="E60">
        <v>88</v>
      </c>
      <c r="G60" s="23">
        <v>-1.3833707854515591</v>
      </c>
      <c r="H60" s="23">
        <v>0.20046818240346362</v>
      </c>
      <c r="I60" s="23">
        <v>1.3364545493564242</v>
      </c>
      <c r="J60" s="23">
        <f t="shared" si="0"/>
        <v>31.680415645479506</v>
      </c>
      <c r="K60">
        <v>0</v>
      </c>
      <c r="L60">
        <f t="shared" si="1"/>
        <v>27</v>
      </c>
    </row>
    <row r="61" spans="1:12" x14ac:dyDescent="0.25">
      <c r="A61">
        <v>59</v>
      </c>
      <c r="B61">
        <v>93</v>
      </c>
      <c r="C61">
        <v>1</v>
      </c>
      <c r="D61">
        <v>63</v>
      </c>
      <c r="E61">
        <v>62</v>
      </c>
      <c r="G61" s="23">
        <v>-1.4533424770823968</v>
      </c>
      <c r="H61" s="23">
        <v>0.18948768848616529</v>
      </c>
      <c r="I61" s="23">
        <v>1.2632512565744354</v>
      </c>
      <c r="J61" s="23">
        <f t="shared" si="0"/>
        <v>31.86990333396567</v>
      </c>
      <c r="K61">
        <v>0</v>
      </c>
      <c r="L61">
        <f t="shared" si="1"/>
        <v>27</v>
      </c>
    </row>
    <row r="62" spans="1:12" x14ac:dyDescent="0.25">
      <c r="A62">
        <v>60</v>
      </c>
      <c r="B62">
        <v>110</v>
      </c>
      <c r="C62">
        <v>0</v>
      </c>
      <c r="D62">
        <v>56</v>
      </c>
      <c r="E62">
        <v>86</v>
      </c>
      <c r="G62" s="23">
        <v>-1.6097542224636561</v>
      </c>
      <c r="H62" s="23">
        <v>0.1666227393500338</v>
      </c>
      <c r="I62" s="23">
        <v>1.1108182623335587</v>
      </c>
      <c r="J62" s="23">
        <f t="shared" si="0"/>
        <v>32.036526073315706</v>
      </c>
      <c r="K62">
        <v>0</v>
      </c>
      <c r="L62">
        <f t="shared" si="1"/>
        <v>27</v>
      </c>
    </row>
    <row r="63" spans="1:12" x14ac:dyDescent="0.25">
      <c r="A63">
        <v>61</v>
      </c>
      <c r="B63">
        <v>37</v>
      </c>
      <c r="C63">
        <v>1</v>
      </c>
      <c r="D63">
        <v>30</v>
      </c>
      <c r="E63">
        <v>96</v>
      </c>
      <c r="G63" s="23">
        <v>-1.6621192961849642</v>
      </c>
      <c r="H63" s="23">
        <v>0.15947771174229874</v>
      </c>
      <c r="I63" s="23">
        <v>1.0631847449486584</v>
      </c>
      <c r="J63" s="23">
        <f t="shared" si="0"/>
        <v>32.196003785058004</v>
      </c>
      <c r="K63">
        <v>0</v>
      </c>
      <c r="L63">
        <f t="shared" si="1"/>
        <v>27</v>
      </c>
    </row>
    <row r="64" spans="1:12" x14ac:dyDescent="0.25">
      <c r="A64">
        <v>62</v>
      </c>
      <c r="B64">
        <v>291</v>
      </c>
      <c r="C64">
        <v>1</v>
      </c>
      <c r="D64">
        <v>83</v>
      </c>
      <c r="E64">
        <v>36</v>
      </c>
      <c r="G64" s="23">
        <v>-1.7185122943562359</v>
      </c>
      <c r="H64" s="23">
        <v>0.1520628887975437</v>
      </c>
      <c r="I64" s="23">
        <v>1.0137525919836248</v>
      </c>
      <c r="J64" s="23">
        <f t="shared" si="0"/>
        <v>32.348066673855548</v>
      </c>
      <c r="K64">
        <v>0</v>
      </c>
      <c r="L64">
        <f t="shared" si="1"/>
        <v>27</v>
      </c>
    </row>
    <row r="65" spans="1:12" x14ac:dyDescent="0.25">
      <c r="A65">
        <v>63</v>
      </c>
      <c r="B65">
        <v>272</v>
      </c>
      <c r="C65">
        <v>0</v>
      </c>
      <c r="D65">
        <v>76</v>
      </c>
      <c r="E65">
        <v>62</v>
      </c>
      <c r="G65" s="23">
        <v>-1.7296865076915617</v>
      </c>
      <c r="H65" s="23">
        <v>0.15062768324068068</v>
      </c>
      <c r="I65" s="23">
        <v>1.0041845549378712</v>
      </c>
      <c r="J65" s="23">
        <f t="shared" si="0"/>
        <v>32.498694357096227</v>
      </c>
      <c r="K65">
        <v>0</v>
      </c>
      <c r="L65">
        <f t="shared" si="1"/>
        <v>27</v>
      </c>
    </row>
    <row r="66" spans="1:12" x14ac:dyDescent="0.25">
      <c r="A66">
        <v>64</v>
      </c>
      <c r="B66">
        <v>13</v>
      </c>
      <c r="C66">
        <v>1</v>
      </c>
      <c r="D66">
        <v>42</v>
      </c>
      <c r="E66">
        <v>81</v>
      </c>
      <c r="G66" s="23">
        <v>-1.7776499269354868</v>
      </c>
      <c r="H66" s="23">
        <v>0.14459356314045729</v>
      </c>
      <c r="I66" s="23">
        <v>0.96395708760304866</v>
      </c>
      <c r="J66" s="23">
        <f t="shared" si="0"/>
        <v>32.643287920236681</v>
      </c>
      <c r="K66">
        <v>1</v>
      </c>
      <c r="L66">
        <f t="shared" si="1"/>
        <v>28</v>
      </c>
    </row>
    <row r="67" spans="1:12" x14ac:dyDescent="0.25">
      <c r="A67">
        <v>65</v>
      </c>
      <c r="B67">
        <v>113</v>
      </c>
      <c r="C67">
        <v>1</v>
      </c>
      <c r="D67">
        <v>45</v>
      </c>
      <c r="E67">
        <v>77</v>
      </c>
      <c r="G67" s="23">
        <v>-1.8246872761288602</v>
      </c>
      <c r="H67" s="23">
        <v>0.13887238698580917</v>
      </c>
      <c r="I67" s="23">
        <v>0.92581591323872781</v>
      </c>
      <c r="J67" s="23">
        <f t="shared" si="0"/>
        <v>32.78216030722249</v>
      </c>
      <c r="K67">
        <v>0</v>
      </c>
      <c r="L67">
        <f t="shared" si="1"/>
        <v>28</v>
      </c>
    </row>
    <row r="68" spans="1:12" x14ac:dyDescent="0.25">
      <c r="A68">
        <v>66</v>
      </c>
      <c r="B68">
        <v>201</v>
      </c>
      <c r="C68">
        <v>0</v>
      </c>
      <c r="D68">
        <v>63</v>
      </c>
      <c r="E68">
        <v>74</v>
      </c>
      <c r="G68" s="23">
        <v>-1.9131580799761023</v>
      </c>
      <c r="H68" s="23">
        <v>0.12862647383092421</v>
      </c>
      <c r="I68" s="23">
        <v>0.85750982553949473</v>
      </c>
      <c r="J68" s="23">
        <f t="shared" si="0"/>
        <v>32.910786781053417</v>
      </c>
      <c r="K68">
        <v>0</v>
      </c>
      <c r="L68">
        <f t="shared" si="1"/>
        <v>28</v>
      </c>
    </row>
    <row r="69" spans="1:12" x14ac:dyDescent="0.25">
      <c r="A69">
        <v>67</v>
      </c>
      <c r="B69">
        <v>126</v>
      </c>
      <c r="C69">
        <v>0</v>
      </c>
      <c r="D69">
        <v>85</v>
      </c>
      <c r="E69">
        <v>49</v>
      </c>
      <c r="G69" s="23">
        <v>-1.9434173212946457</v>
      </c>
      <c r="H69" s="23">
        <v>0.12527290801224872</v>
      </c>
      <c r="I69" s="23">
        <v>0.8351527200816582</v>
      </c>
      <c r="J69" s="23">
        <f t="shared" ref="J69:J132" si="2">H69+J68</f>
        <v>33.036059689065667</v>
      </c>
      <c r="K69">
        <v>0</v>
      </c>
      <c r="L69">
        <f t="shared" ref="L69:L132" si="3">K69+L68</f>
        <v>28</v>
      </c>
    </row>
    <row r="70" spans="1:12" x14ac:dyDescent="0.25">
      <c r="A70">
        <v>68</v>
      </c>
      <c r="B70">
        <v>66</v>
      </c>
      <c r="C70">
        <v>1</v>
      </c>
      <c r="D70">
        <v>35</v>
      </c>
      <c r="E70">
        <v>85</v>
      </c>
      <c r="G70" s="23">
        <v>-2.0551961976067732</v>
      </c>
      <c r="H70" s="23">
        <v>0.11352838645504473</v>
      </c>
      <c r="I70" s="23">
        <v>0.75685590970029826</v>
      </c>
      <c r="J70" s="23">
        <f t="shared" si="2"/>
        <v>33.149588075520711</v>
      </c>
      <c r="K70">
        <v>0</v>
      </c>
      <c r="L70">
        <f t="shared" si="3"/>
        <v>28</v>
      </c>
    </row>
    <row r="71" spans="1:12" x14ac:dyDescent="0.25">
      <c r="A71">
        <v>69</v>
      </c>
      <c r="B71">
        <v>168</v>
      </c>
      <c r="C71">
        <v>1</v>
      </c>
      <c r="D71">
        <v>86</v>
      </c>
      <c r="E71">
        <v>28</v>
      </c>
      <c r="G71" s="23">
        <v>-2.0560247076414742</v>
      </c>
      <c r="H71" s="23">
        <v>0.11344503215484558</v>
      </c>
      <c r="I71" s="23">
        <v>0.75630021436563721</v>
      </c>
      <c r="J71" s="23">
        <f t="shared" si="2"/>
        <v>33.263033107675554</v>
      </c>
      <c r="K71">
        <v>0</v>
      </c>
      <c r="L71">
        <f t="shared" si="3"/>
        <v>28</v>
      </c>
    </row>
    <row r="72" spans="1:12" x14ac:dyDescent="0.25">
      <c r="A72">
        <v>70</v>
      </c>
      <c r="B72">
        <v>68</v>
      </c>
      <c r="C72">
        <v>0</v>
      </c>
      <c r="D72">
        <v>71</v>
      </c>
      <c r="E72">
        <v>63</v>
      </c>
      <c r="G72" s="23">
        <v>-2.062797266499417</v>
      </c>
      <c r="H72" s="23">
        <v>0.11276566147456382</v>
      </c>
      <c r="I72" s="23">
        <v>0.75177107649709218</v>
      </c>
      <c r="J72" s="23">
        <f t="shared" si="2"/>
        <v>33.375798769150116</v>
      </c>
      <c r="K72">
        <v>0</v>
      </c>
      <c r="L72">
        <f t="shared" si="3"/>
        <v>28</v>
      </c>
    </row>
    <row r="73" spans="1:12" x14ac:dyDescent="0.25">
      <c r="A73">
        <v>71</v>
      </c>
      <c r="B73">
        <v>255</v>
      </c>
      <c r="C73">
        <v>0</v>
      </c>
      <c r="D73">
        <v>79</v>
      </c>
      <c r="E73">
        <v>54</v>
      </c>
      <c r="G73" s="23">
        <v>-2.0671989209768</v>
      </c>
      <c r="H73" s="23">
        <v>0.11232602790254115</v>
      </c>
      <c r="I73" s="23">
        <v>0.74884018601694102</v>
      </c>
      <c r="J73" s="23">
        <f t="shared" si="2"/>
        <v>33.488124797052656</v>
      </c>
      <c r="K73">
        <v>0</v>
      </c>
      <c r="L73">
        <f t="shared" si="3"/>
        <v>28</v>
      </c>
    </row>
    <row r="74" spans="1:12" x14ac:dyDescent="0.25">
      <c r="A74">
        <v>72</v>
      </c>
      <c r="B74">
        <v>249</v>
      </c>
      <c r="C74">
        <v>1</v>
      </c>
      <c r="D74">
        <v>50</v>
      </c>
      <c r="E74">
        <v>68</v>
      </c>
      <c r="G74" s="23">
        <v>-2.0725266455047358</v>
      </c>
      <c r="H74" s="23">
        <v>0.11179590258185881</v>
      </c>
      <c r="I74" s="23">
        <v>0.74530601721239209</v>
      </c>
      <c r="J74" s="23">
        <f t="shared" si="2"/>
        <v>33.599920699634517</v>
      </c>
      <c r="K74">
        <v>0</v>
      </c>
      <c r="L74">
        <f t="shared" si="3"/>
        <v>28</v>
      </c>
    </row>
    <row r="75" spans="1:12" x14ac:dyDescent="0.25">
      <c r="A75">
        <v>73</v>
      </c>
      <c r="B75">
        <v>274</v>
      </c>
      <c r="C75">
        <v>0</v>
      </c>
      <c r="D75">
        <v>50</v>
      </c>
      <c r="E75">
        <v>86</v>
      </c>
      <c r="G75" s="23">
        <v>-2.0966296522606429</v>
      </c>
      <c r="H75" s="23">
        <v>0.10942483298757733</v>
      </c>
      <c r="I75" s="23">
        <v>0.72949888658384887</v>
      </c>
      <c r="J75" s="23">
        <f t="shared" si="2"/>
        <v>33.709345532622095</v>
      </c>
      <c r="K75">
        <v>0</v>
      </c>
      <c r="L75">
        <f t="shared" si="3"/>
        <v>28</v>
      </c>
    </row>
    <row r="76" spans="1:12" x14ac:dyDescent="0.25">
      <c r="A76">
        <v>74</v>
      </c>
      <c r="B76">
        <v>88</v>
      </c>
      <c r="C76">
        <v>0</v>
      </c>
      <c r="D76">
        <v>66</v>
      </c>
      <c r="E76">
        <v>68</v>
      </c>
      <c r="G76" s="23">
        <v>-2.1054329612154072</v>
      </c>
      <c r="H76" s="23">
        <v>0.10856988651397101</v>
      </c>
      <c r="I76" s="23">
        <v>0.72379924342647339</v>
      </c>
      <c r="J76" s="23">
        <f t="shared" si="2"/>
        <v>33.817915419136064</v>
      </c>
      <c r="K76">
        <v>1</v>
      </c>
      <c r="L76">
        <f t="shared" si="3"/>
        <v>29</v>
      </c>
    </row>
    <row r="77" spans="1:12" x14ac:dyDescent="0.25">
      <c r="A77">
        <v>75</v>
      </c>
      <c r="B77">
        <v>132</v>
      </c>
      <c r="C77">
        <v>1</v>
      </c>
      <c r="D77">
        <v>32</v>
      </c>
      <c r="E77">
        <v>87</v>
      </c>
      <c r="G77" s="23">
        <v>-2.1533963804593332</v>
      </c>
      <c r="H77" s="23">
        <v>0.10401427044568733</v>
      </c>
      <c r="I77" s="23">
        <v>0.69342846963791549</v>
      </c>
      <c r="J77" s="23">
        <f t="shared" si="2"/>
        <v>33.921929689581752</v>
      </c>
      <c r="K77">
        <v>1</v>
      </c>
      <c r="L77">
        <f t="shared" si="3"/>
        <v>30</v>
      </c>
    </row>
    <row r="78" spans="1:12" x14ac:dyDescent="0.25">
      <c r="A78">
        <v>76</v>
      </c>
      <c r="B78">
        <v>189</v>
      </c>
      <c r="C78">
        <v>1</v>
      </c>
      <c r="D78">
        <v>30</v>
      </c>
      <c r="E78">
        <v>89</v>
      </c>
      <c r="G78" s="23">
        <v>-2.1704506583457297</v>
      </c>
      <c r="H78" s="23">
        <v>0.10243559134637895</v>
      </c>
      <c r="I78" s="23">
        <v>0.68290394230919305</v>
      </c>
      <c r="J78" s="23">
        <f t="shared" si="2"/>
        <v>34.02436528092813</v>
      </c>
      <c r="K78">
        <v>1</v>
      </c>
      <c r="L78">
        <f t="shared" si="3"/>
        <v>31</v>
      </c>
    </row>
    <row r="79" spans="1:12" x14ac:dyDescent="0.25">
      <c r="A79">
        <v>77</v>
      </c>
      <c r="B79">
        <v>213</v>
      </c>
      <c r="C79">
        <v>1</v>
      </c>
      <c r="D79">
        <v>63</v>
      </c>
      <c r="E79">
        <v>52</v>
      </c>
      <c r="G79" s="23">
        <v>-2.1795301373120615</v>
      </c>
      <c r="H79" s="23">
        <v>0.1016038091592377</v>
      </c>
      <c r="I79" s="23">
        <v>0.67735872772825134</v>
      </c>
      <c r="J79" s="23">
        <f t="shared" si="2"/>
        <v>34.125969090087366</v>
      </c>
      <c r="K79">
        <v>0</v>
      </c>
      <c r="L79">
        <f t="shared" si="3"/>
        <v>31</v>
      </c>
    </row>
    <row r="80" spans="1:12" x14ac:dyDescent="0.25">
      <c r="A80">
        <v>78</v>
      </c>
      <c r="B80">
        <v>200</v>
      </c>
      <c r="C80">
        <v>1</v>
      </c>
      <c r="D80">
        <v>56</v>
      </c>
      <c r="E80">
        <v>59</v>
      </c>
      <c r="G80" s="23">
        <v>-2.2392201099144478</v>
      </c>
      <c r="H80" s="23">
        <v>9.6283380839121968E-2</v>
      </c>
      <c r="I80" s="23">
        <v>0.64188920559414653</v>
      </c>
      <c r="J80" s="23">
        <f t="shared" si="2"/>
        <v>34.222252470926492</v>
      </c>
      <c r="K80">
        <v>0</v>
      </c>
      <c r="L80">
        <f t="shared" si="3"/>
        <v>31</v>
      </c>
    </row>
    <row r="81" spans="1:12" x14ac:dyDescent="0.25">
      <c r="A81">
        <v>79</v>
      </c>
      <c r="B81">
        <v>111</v>
      </c>
      <c r="C81">
        <v>1</v>
      </c>
      <c r="D81">
        <v>88</v>
      </c>
      <c r="E81">
        <v>23</v>
      </c>
      <c r="G81" s="23">
        <v>-2.2568267278239782</v>
      </c>
      <c r="H81" s="23">
        <v>9.4762229871360168E-2</v>
      </c>
      <c r="I81" s="23">
        <v>0.6317481991424011</v>
      </c>
      <c r="J81" s="23">
        <f t="shared" si="2"/>
        <v>34.317014700797849</v>
      </c>
      <c r="K81">
        <v>1</v>
      </c>
      <c r="L81">
        <f t="shared" si="3"/>
        <v>32</v>
      </c>
    </row>
    <row r="82" spans="1:12" x14ac:dyDescent="0.25">
      <c r="A82">
        <v>80</v>
      </c>
      <c r="B82">
        <v>135</v>
      </c>
      <c r="C82">
        <v>0</v>
      </c>
      <c r="D82">
        <v>36</v>
      </c>
      <c r="E82">
        <v>99</v>
      </c>
      <c r="G82" s="23">
        <v>-2.2886283634883799</v>
      </c>
      <c r="H82" s="23">
        <v>9.2069144204877884E-2</v>
      </c>
      <c r="I82" s="23">
        <v>0.61379429469918589</v>
      </c>
      <c r="J82" s="23">
        <f t="shared" si="2"/>
        <v>34.409083845002726</v>
      </c>
      <c r="K82">
        <v>0</v>
      </c>
      <c r="L82">
        <f t="shared" si="3"/>
        <v>32</v>
      </c>
    </row>
    <row r="83" spans="1:12" x14ac:dyDescent="0.25">
      <c r="A83">
        <v>81</v>
      </c>
      <c r="B83">
        <v>46</v>
      </c>
      <c r="C83">
        <v>1</v>
      </c>
      <c r="D83">
        <v>67</v>
      </c>
      <c r="E83">
        <v>46</v>
      </c>
      <c r="G83" s="23">
        <v>-2.2906591135852024</v>
      </c>
      <c r="H83" s="23">
        <v>9.1899529464279733E-2</v>
      </c>
      <c r="I83" s="23">
        <v>0.61266352976186489</v>
      </c>
      <c r="J83" s="23">
        <f t="shared" si="2"/>
        <v>34.500983374467005</v>
      </c>
      <c r="K83">
        <v>0</v>
      </c>
      <c r="L83">
        <f t="shared" si="3"/>
        <v>32</v>
      </c>
    </row>
    <row r="84" spans="1:12" x14ac:dyDescent="0.25">
      <c r="A84">
        <v>82</v>
      </c>
      <c r="B84">
        <v>299</v>
      </c>
      <c r="C84">
        <v>0</v>
      </c>
      <c r="D84">
        <v>44</v>
      </c>
      <c r="E84">
        <v>90</v>
      </c>
      <c r="G84" s="23">
        <v>-2.2930300179657621</v>
      </c>
      <c r="H84" s="23">
        <v>9.1701859347716047E-2</v>
      </c>
      <c r="I84" s="23">
        <v>0.61134572898477368</v>
      </c>
      <c r="J84" s="23">
        <f t="shared" si="2"/>
        <v>34.59268523381472</v>
      </c>
      <c r="K84">
        <v>0</v>
      </c>
      <c r="L84">
        <f t="shared" si="3"/>
        <v>32</v>
      </c>
    </row>
    <row r="85" spans="1:12" x14ac:dyDescent="0.25">
      <c r="A85">
        <v>83</v>
      </c>
      <c r="B85">
        <v>116</v>
      </c>
      <c r="C85">
        <v>0</v>
      </c>
      <c r="D85">
        <v>90</v>
      </c>
      <c r="E85">
        <v>38</v>
      </c>
      <c r="G85" s="23">
        <v>-2.3364942227164547</v>
      </c>
      <c r="H85" s="23">
        <v>8.814528756385509E-2</v>
      </c>
      <c r="I85" s="23">
        <v>0.58763525042570064</v>
      </c>
      <c r="J85" s="23">
        <f t="shared" si="2"/>
        <v>34.680830521378574</v>
      </c>
      <c r="K85">
        <v>0</v>
      </c>
      <c r="L85">
        <f t="shared" si="3"/>
        <v>32</v>
      </c>
    </row>
    <row r="86" spans="1:12" x14ac:dyDescent="0.25">
      <c r="A86">
        <v>84</v>
      </c>
      <c r="B86">
        <v>129</v>
      </c>
      <c r="C86">
        <v>1</v>
      </c>
      <c r="D86">
        <v>65</v>
      </c>
      <c r="E86">
        <v>47</v>
      </c>
      <c r="G86" s="23">
        <v>-2.3803321574945646</v>
      </c>
      <c r="H86" s="23">
        <v>8.4684815556018242E-2</v>
      </c>
      <c r="I86" s="23">
        <v>0.56456543704012163</v>
      </c>
      <c r="J86" s="23">
        <f t="shared" si="2"/>
        <v>34.765515336934591</v>
      </c>
      <c r="K86">
        <v>0</v>
      </c>
      <c r="L86">
        <f t="shared" si="3"/>
        <v>32</v>
      </c>
    </row>
    <row r="87" spans="1:12" x14ac:dyDescent="0.25">
      <c r="A87">
        <v>85</v>
      </c>
      <c r="B87">
        <v>112</v>
      </c>
      <c r="C87">
        <v>1</v>
      </c>
      <c r="D87">
        <v>18</v>
      </c>
      <c r="E87">
        <v>99</v>
      </c>
      <c r="G87" s="23">
        <v>-2.4180138577100383</v>
      </c>
      <c r="H87" s="23">
        <v>8.1809323771659267E-2</v>
      </c>
      <c r="I87" s="23">
        <v>0.54539549181106184</v>
      </c>
      <c r="J87" s="23">
        <f t="shared" si="2"/>
        <v>34.847324660706249</v>
      </c>
      <c r="K87">
        <v>0</v>
      </c>
      <c r="L87">
        <f t="shared" si="3"/>
        <v>32</v>
      </c>
    </row>
    <row r="88" spans="1:12" x14ac:dyDescent="0.25">
      <c r="A88">
        <v>86</v>
      </c>
      <c r="B88">
        <v>235</v>
      </c>
      <c r="C88">
        <v>1</v>
      </c>
      <c r="D88">
        <v>50</v>
      </c>
      <c r="E88">
        <v>63</v>
      </c>
      <c r="G88" s="23">
        <v>-2.4356204756195678</v>
      </c>
      <c r="H88" s="23">
        <v>8.0496475546006807E-2</v>
      </c>
      <c r="I88" s="23">
        <v>0.53664317030671205</v>
      </c>
      <c r="J88" s="23">
        <f t="shared" si="2"/>
        <v>34.927821136252255</v>
      </c>
      <c r="K88">
        <v>1</v>
      </c>
      <c r="L88">
        <f t="shared" si="3"/>
        <v>33</v>
      </c>
    </row>
    <row r="89" spans="1:12" x14ac:dyDescent="0.25">
      <c r="A89">
        <v>87</v>
      </c>
      <c r="B89">
        <v>253</v>
      </c>
      <c r="C89">
        <v>1</v>
      </c>
      <c r="D89">
        <v>84</v>
      </c>
      <c r="E89">
        <v>25</v>
      </c>
      <c r="G89" s="23">
        <v>-2.4361728156427023</v>
      </c>
      <c r="H89" s="23">
        <v>8.0455602580521229E-2</v>
      </c>
      <c r="I89" s="23">
        <v>0.53637068387014153</v>
      </c>
      <c r="J89" s="23">
        <f t="shared" si="2"/>
        <v>35.008276738832777</v>
      </c>
      <c r="K89">
        <v>0</v>
      </c>
      <c r="L89">
        <f t="shared" si="3"/>
        <v>33</v>
      </c>
    </row>
    <row r="90" spans="1:12" x14ac:dyDescent="0.25">
      <c r="A90">
        <v>88</v>
      </c>
      <c r="B90">
        <v>276</v>
      </c>
      <c r="C90">
        <v>0</v>
      </c>
      <c r="D90">
        <v>41</v>
      </c>
      <c r="E90">
        <v>91</v>
      </c>
      <c r="G90" s="23">
        <v>-2.4638489668412902</v>
      </c>
      <c r="H90" s="23">
        <v>7.8431681455684965E-2</v>
      </c>
      <c r="I90" s="23">
        <v>0.52287787637123317</v>
      </c>
      <c r="J90" s="23">
        <f t="shared" si="2"/>
        <v>35.08670842028846</v>
      </c>
      <c r="K90">
        <v>0</v>
      </c>
      <c r="L90">
        <f t="shared" si="3"/>
        <v>33</v>
      </c>
    </row>
    <row r="91" spans="1:12" x14ac:dyDescent="0.25">
      <c r="A91">
        <v>89</v>
      </c>
      <c r="B91">
        <v>139</v>
      </c>
      <c r="C91">
        <v>1</v>
      </c>
      <c r="D91">
        <v>74</v>
      </c>
      <c r="E91">
        <v>35</v>
      </c>
      <c r="G91" s="23">
        <v>-2.5214442050746828</v>
      </c>
      <c r="H91" s="23">
        <v>7.4368468136099763E-2</v>
      </c>
      <c r="I91" s="23">
        <v>0.49578978757399844</v>
      </c>
      <c r="J91" s="23">
        <f t="shared" si="2"/>
        <v>35.16107688842456</v>
      </c>
      <c r="K91">
        <v>1</v>
      </c>
      <c r="L91">
        <f t="shared" si="3"/>
        <v>34</v>
      </c>
    </row>
    <row r="92" spans="1:12" x14ac:dyDescent="0.25">
      <c r="A92">
        <v>90</v>
      </c>
      <c r="B92">
        <v>263</v>
      </c>
      <c r="C92">
        <v>1</v>
      </c>
      <c r="D92">
        <v>54</v>
      </c>
      <c r="E92">
        <v>57</v>
      </c>
      <c r="G92" s="23">
        <v>-2.5467494518927092</v>
      </c>
      <c r="H92" s="23">
        <v>7.2645163812308053E-2</v>
      </c>
      <c r="I92" s="23">
        <v>0.48430109208205369</v>
      </c>
      <c r="J92" s="23">
        <f t="shared" si="2"/>
        <v>35.233722052236871</v>
      </c>
      <c r="K92">
        <v>0</v>
      </c>
      <c r="L92">
        <f t="shared" si="3"/>
        <v>34</v>
      </c>
    </row>
    <row r="93" spans="1:12" x14ac:dyDescent="0.25">
      <c r="A93">
        <v>91</v>
      </c>
      <c r="B93">
        <v>35</v>
      </c>
      <c r="C93">
        <v>1</v>
      </c>
      <c r="D93">
        <v>99</v>
      </c>
      <c r="E93">
        <v>6</v>
      </c>
      <c r="G93" s="23">
        <v>-2.5987407955865991</v>
      </c>
      <c r="H93" s="23">
        <v>6.9219504578662314E-2</v>
      </c>
      <c r="I93" s="23">
        <v>0.46146336385774878</v>
      </c>
      <c r="J93" s="23">
        <f t="shared" si="2"/>
        <v>35.302941556815533</v>
      </c>
      <c r="K93">
        <v>0</v>
      </c>
      <c r="L93">
        <f t="shared" si="3"/>
        <v>34</v>
      </c>
    </row>
    <row r="94" spans="1:12" x14ac:dyDescent="0.25">
      <c r="A94">
        <v>92</v>
      </c>
      <c r="B94">
        <v>49</v>
      </c>
      <c r="C94">
        <v>1</v>
      </c>
      <c r="D94">
        <v>98</v>
      </c>
      <c r="E94">
        <v>7</v>
      </c>
      <c r="G94" s="23">
        <v>-2.6072679345297964</v>
      </c>
      <c r="H94" s="23">
        <v>6.8672130664938713E-2</v>
      </c>
      <c r="I94" s="23">
        <v>0.45781420443292475</v>
      </c>
      <c r="J94" s="23">
        <f t="shared" si="2"/>
        <v>35.371613687480469</v>
      </c>
      <c r="K94">
        <v>0</v>
      </c>
      <c r="L94">
        <f t="shared" si="3"/>
        <v>34</v>
      </c>
    </row>
    <row r="95" spans="1:12" x14ac:dyDescent="0.25">
      <c r="A95">
        <v>93</v>
      </c>
      <c r="B95">
        <v>85</v>
      </c>
      <c r="C95">
        <v>0</v>
      </c>
      <c r="D95">
        <v>41</v>
      </c>
      <c r="E95">
        <v>89</v>
      </c>
      <c r="G95" s="23">
        <v>-2.6090864988872235</v>
      </c>
      <c r="H95" s="23">
        <v>6.8555913266121177E-2</v>
      </c>
      <c r="I95" s="23">
        <v>0.4570394217741412</v>
      </c>
      <c r="J95" s="23">
        <f t="shared" si="2"/>
        <v>35.440169600746593</v>
      </c>
      <c r="K95">
        <v>0</v>
      </c>
      <c r="L95">
        <f t="shared" si="3"/>
        <v>34</v>
      </c>
    </row>
    <row r="96" spans="1:12" x14ac:dyDescent="0.25">
      <c r="A96">
        <v>94</v>
      </c>
      <c r="B96">
        <v>175</v>
      </c>
      <c r="C96">
        <v>0</v>
      </c>
      <c r="D96">
        <v>74</v>
      </c>
      <c r="E96">
        <v>52</v>
      </c>
      <c r="G96" s="23">
        <v>-2.6181659778535553</v>
      </c>
      <c r="H96" s="23">
        <v>6.7978400308700546E-2</v>
      </c>
      <c r="I96" s="23">
        <v>0.45318933539133699</v>
      </c>
      <c r="J96" s="23">
        <f t="shared" si="2"/>
        <v>35.508148001055297</v>
      </c>
      <c r="K96">
        <v>0</v>
      </c>
      <c r="L96">
        <f t="shared" si="3"/>
        <v>34</v>
      </c>
    </row>
    <row r="97" spans="1:12" x14ac:dyDescent="0.25">
      <c r="A97">
        <v>95</v>
      </c>
      <c r="B97">
        <v>67</v>
      </c>
      <c r="C97">
        <v>1</v>
      </c>
      <c r="D97">
        <v>85</v>
      </c>
      <c r="E97">
        <v>21</v>
      </c>
      <c r="G97" s="23">
        <v>-2.6455019747684037</v>
      </c>
      <c r="H97" s="23">
        <v>6.6266784650179766E-2</v>
      </c>
      <c r="I97" s="23">
        <v>0.44177856433453178</v>
      </c>
      <c r="J97" s="23">
        <f t="shared" si="2"/>
        <v>35.574414785705478</v>
      </c>
      <c r="K97">
        <v>0</v>
      </c>
      <c r="L97">
        <f t="shared" si="3"/>
        <v>34</v>
      </c>
    </row>
    <row r="98" spans="1:12" x14ac:dyDescent="0.25">
      <c r="A98">
        <v>96</v>
      </c>
      <c r="B98">
        <v>39</v>
      </c>
      <c r="C98">
        <v>1</v>
      </c>
      <c r="D98">
        <v>84</v>
      </c>
      <c r="E98">
        <v>22</v>
      </c>
      <c r="G98" s="23">
        <v>-2.6540291137116014</v>
      </c>
      <c r="H98" s="23">
        <v>6.5741111073126732E-2</v>
      </c>
      <c r="I98" s="23">
        <v>0.43827407382084488</v>
      </c>
      <c r="J98" s="23">
        <f t="shared" si="2"/>
        <v>35.640155896778602</v>
      </c>
      <c r="K98">
        <v>0</v>
      </c>
      <c r="L98">
        <f t="shared" si="3"/>
        <v>34</v>
      </c>
    </row>
    <row r="99" spans="1:12" x14ac:dyDescent="0.25">
      <c r="A99">
        <v>97</v>
      </c>
      <c r="B99">
        <v>187</v>
      </c>
      <c r="C99">
        <v>0</v>
      </c>
      <c r="D99">
        <v>94</v>
      </c>
      <c r="E99">
        <v>29</v>
      </c>
      <c r="G99" s="23">
        <v>-2.6654794970584947</v>
      </c>
      <c r="H99" s="23">
        <v>6.5041324773887091E-2</v>
      </c>
      <c r="I99" s="23">
        <v>0.43360883182591398</v>
      </c>
      <c r="J99" s="23">
        <f t="shared" si="2"/>
        <v>35.705197221552488</v>
      </c>
      <c r="K99">
        <v>0</v>
      </c>
      <c r="L99">
        <f t="shared" si="3"/>
        <v>34</v>
      </c>
    </row>
    <row r="100" spans="1:12" x14ac:dyDescent="0.25">
      <c r="A100">
        <v>98</v>
      </c>
      <c r="B100">
        <v>236</v>
      </c>
      <c r="C100">
        <v>1</v>
      </c>
      <c r="D100">
        <v>87</v>
      </c>
      <c r="E100">
        <v>18</v>
      </c>
      <c r="G100" s="23">
        <v>-2.7010664629049739</v>
      </c>
      <c r="H100" s="23">
        <v>6.2910455842559665E-2</v>
      </c>
      <c r="I100" s="23">
        <v>0.41940303895039777</v>
      </c>
      <c r="J100" s="23">
        <f t="shared" si="2"/>
        <v>35.768107677395051</v>
      </c>
      <c r="K100">
        <v>0</v>
      </c>
      <c r="L100">
        <f t="shared" si="3"/>
        <v>34</v>
      </c>
    </row>
    <row r="101" spans="1:12" x14ac:dyDescent="0.25">
      <c r="A101">
        <v>99</v>
      </c>
      <c r="B101">
        <v>266</v>
      </c>
      <c r="C101">
        <v>1</v>
      </c>
      <c r="D101">
        <v>76</v>
      </c>
      <c r="E101">
        <v>30</v>
      </c>
      <c r="G101" s="23">
        <v>-2.722246225257186</v>
      </c>
      <c r="H101" s="23">
        <v>6.1673349719292482E-2</v>
      </c>
      <c r="I101" s="23">
        <v>0.4111556647952832</v>
      </c>
      <c r="J101" s="23">
        <f t="shared" si="2"/>
        <v>35.829781027114343</v>
      </c>
      <c r="K101">
        <v>0</v>
      </c>
      <c r="L101">
        <f t="shared" si="3"/>
        <v>34</v>
      </c>
    </row>
    <row r="102" spans="1:12" x14ac:dyDescent="0.25">
      <c r="A102">
        <v>100</v>
      </c>
      <c r="B102">
        <v>84</v>
      </c>
      <c r="C102">
        <v>1</v>
      </c>
      <c r="D102">
        <v>99</v>
      </c>
      <c r="E102">
        <v>3</v>
      </c>
      <c r="G102" s="23">
        <v>-2.8165970936554987</v>
      </c>
      <c r="H102" s="23">
        <v>5.6433861938899293E-2</v>
      </c>
      <c r="I102" s="23">
        <v>0.37622574625932864</v>
      </c>
      <c r="J102" s="23">
        <f t="shared" si="2"/>
        <v>35.886214889053242</v>
      </c>
      <c r="K102">
        <v>0</v>
      </c>
      <c r="L102">
        <f t="shared" si="3"/>
        <v>34</v>
      </c>
    </row>
    <row r="103" spans="1:12" x14ac:dyDescent="0.25">
      <c r="A103">
        <v>101</v>
      </c>
      <c r="B103">
        <v>241</v>
      </c>
      <c r="C103">
        <v>1</v>
      </c>
      <c r="D103">
        <v>46</v>
      </c>
      <c r="E103">
        <v>62</v>
      </c>
      <c r="G103" s="23">
        <v>-2.832822861507192</v>
      </c>
      <c r="H103" s="23">
        <v>5.5576047393501804E-2</v>
      </c>
      <c r="I103" s="23">
        <v>0.37050698262334536</v>
      </c>
      <c r="J103" s="23">
        <f t="shared" si="2"/>
        <v>35.941790936446743</v>
      </c>
      <c r="K103">
        <v>0</v>
      </c>
      <c r="L103">
        <f t="shared" si="3"/>
        <v>34</v>
      </c>
    </row>
    <row r="104" spans="1:12" x14ac:dyDescent="0.25">
      <c r="A104">
        <v>102</v>
      </c>
      <c r="B104">
        <v>128</v>
      </c>
      <c r="C104">
        <v>0</v>
      </c>
      <c r="D104">
        <v>89</v>
      </c>
      <c r="E104">
        <v>32</v>
      </c>
      <c r="G104" s="23">
        <v>-2.8533527238204179</v>
      </c>
      <c r="H104" s="23">
        <v>5.4508269189235035E-2</v>
      </c>
      <c r="I104" s="23">
        <v>0.36338846126156693</v>
      </c>
      <c r="J104" s="23">
        <f t="shared" si="2"/>
        <v>35.996299205635978</v>
      </c>
      <c r="K104">
        <v>1</v>
      </c>
      <c r="L104">
        <f t="shared" si="3"/>
        <v>35</v>
      </c>
    </row>
    <row r="105" spans="1:12" x14ac:dyDescent="0.25">
      <c r="A105">
        <v>103</v>
      </c>
      <c r="B105">
        <v>265</v>
      </c>
      <c r="C105">
        <v>1</v>
      </c>
      <c r="D105">
        <v>24</v>
      </c>
      <c r="E105">
        <v>86</v>
      </c>
      <c r="G105" s="23">
        <v>-2.8751823862116153</v>
      </c>
      <c r="H105" s="23">
        <v>5.3394110669854722E-2</v>
      </c>
      <c r="I105" s="23">
        <v>0.35596073779903148</v>
      </c>
      <c r="J105" s="23">
        <f t="shared" si="2"/>
        <v>36.049693316305834</v>
      </c>
      <c r="K105">
        <v>0</v>
      </c>
      <c r="L105">
        <f t="shared" si="3"/>
        <v>35</v>
      </c>
    </row>
    <row r="106" spans="1:12" x14ac:dyDescent="0.25">
      <c r="A106">
        <v>104</v>
      </c>
      <c r="B106">
        <v>186</v>
      </c>
      <c r="C106">
        <v>0</v>
      </c>
      <c r="D106">
        <v>65</v>
      </c>
      <c r="E106">
        <v>58</v>
      </c>
      <c r="G106" s="23">
        <v>-2.9127665264112359</v>
      </c>
      <c r="H106" s="23">
        <v>5.1526064326238893E-2</v>
      </c>
      <c r="I106" s="23">
        <v>0.34350709550825931</v>
      </c>
      <c r="J106" s="23">
        <f t="shared" si="2"/>
        <v>36.101219380632074</v>
      </c>
      <c r="K106">
        <v>0</v>
      </c>
      <c r="L106">
        <f t="shared" si="3"/>
        <v>35</v>
      </c>
    </row>
    <row r="107" spans="1:12" x14ac:dyDescent="0.25">
      <c r="A107">
        <v>105</v>
      </c>
      <c r="B107">
        <v>141</v>
      </c>
      <c r="C107">
        <v>0</v>
      </c>
      <c r="D107">
        <v>98</v>
      </c>
      <c r="E107">
        <v>21</v>
      </c>
      <c r="G107" s="23">
        <v>-2.9218460053775686</v>
      </c>
      <c r="H107" s="23">
        <v>5.1084142440115297E-2</v>
      </c>
      <c r="I107" s="23">
        <v>0.34056094960076866</v>
      </c>
      <c r="J107" s="23">
        <f t="shared" si="2"/>
        <v>36.152303523072192</v>
      </c>
      <c r="K107">
        <v>1</v>
      </c>
      <c r="L107">
        <f t="shared" si="3"/>
        <v>36</v>
      </c>
    </row>
    <row r="108" spans="1:12" x14ac:dyDescent="0.25">
      <c r="A108">
        <v>106</v>
      </c>
      <c r="B108">
        <v>36</v>
      </c>
      <c r="C108">
        <v>1</v>
      </c>
      <c r="D108">
        <v>52</v>
      </c>
      <c r="E108">
        <v>54</v>
      </c>
      <c r="G108" s="23">
        <v>-2.9268975598939369</v>
      </c>
      <c r="H108" s="23">
        <v>5.083982515728009E-2</v>
      </c>
      <c r="I108" s="23">
        <v>0.33893216771520063</v>
      </c>
      <c r="J108" s="23">
        <f t="shared" si="2"/>
        <v>36.203143348229474</v>
      </c>
      <c r="K108">
        <v>0</v>
      </c>
      <c r="L108">
        <f t="shared" si="3"/>
        <v>36</v>
      </c>
    </row>
    <row r="109" spans="1:12" x14ac:dyDescent="0.25">
      <c r="A109">
        <v>107</v>
      </c>
      <c r="B109">
        <v>12</v>
      </c>
      <c r="C109">
        <v>1</v>
      </c>
      <c r="D109">
        <v>15</v>
      </c>
      <c r="E109">
        <v>95</v>
      </c>
      <c r="G109" s="23">
        <v>-2.9519266367003967</v>
      </c>
      <c r="H109" s="23">
        <v>4.9645532283030876E-2</v>
      </c>
      <c r="I109" s="23">
        <v>0.33097021522020587</v>
      </c>
      <c r="J109" s="23">
        <f t="shared" si="2"/>
        <v>36.252788880512504</v>
      </c>
      <c r="K109">
        <v>0</v>
      </c>
      <c r="L109">
        <f t="shared" si="3"/>
        <v>36</v>
      </c>
    </row>
    <row r="110" spans="1:12" x14ac:dyDescent="0.25">
      <c r="A110">
        <v>108</v>
      </c>
      <c r="B110">
        <v>182</v>
      </c>
      <c r="C110">
        <v>1</v>
      </c>
      <c r="D110">
        <v>82</v>
      </c>
      <c r="E110">
        <v>20</v>
      </c>
      <c r="G110" s="23">
        <v>-2.9615584556898633</v>
      </c>
      <c r="H110" s="23">
        <v>4.9193061040600464E-2</v>
      </c>
      <c r="I110" s="23">
        <v>0.32795374027066976</v>
      </c>
      <c r="J110" s="23">
        <f t="shared" si="2"/>
        <v>36.301981941553102</v>
      </c>
      <c r="K110">
        <v>0</v>
      </c>
      <c r="L110">
        <f t="shared" si="3"/>
        <v>36</v>
      </c>
    </row>
    <row r="111" spans="1:12" x14ac:dyDescent="0.25">
      <c r="A111">
        <v>109</v>
      </c>
      <c r="B111">
        <v>165</v>
      </c>
      <c r="C111">
        <v>0</v>
      </c>
      <c r="D111">
        <v>53</v>
      </c>
      <c r="E111">
        <v>70</v>
      </c>
      <c r="G111" s="23">
        <v>-3.015092193729612</v>
      </c>
      <c r="H111" s="23">
        <v>4.6748696475103137E-2</v>
      </c>
      <c r="I111" s="23">
        <v>0.31165797650068761</v>
      </c>
      <c r="J111" s="23">
        <f t="shared" si="2"/>
        <v>36.348730638028208</v>
      </c>
      <c r="K111">
        <v>0</v>
      </c>
      <c r="L111">
        <f t="shared" si="3"/>
        <v>36</v>
      </c>
    </row>
    <row r="112" spans="1:12" x14ac:dyDescent="0.25">
      <c r="A112">
        <v>110</v>
      </c>
      <c r="B112">
        <v>94</v>
      </c>
      <c r="C112">
        <v>0</v>
      </c>
      <c r="D112">
        <v>44</v>
      </c>
      <c r="E112">
        <v>80</v>
      </c>
      <c r="G112" s="23">
        <v>-3.0192176781954263</v>
      </c>
      <c r="H112" s="23">
        <v>4.6565194841852529E-2</v>
      </c>
      <c r="I112" s="23">
        <v>0.31043463227901685</v>
      </c>
      <c r="J112" s="23">
        <f t="shared" si="2"/>
        <v>36.395295832870062</v>
      </c>
      <c r="K112">
        <v>0</v>
      </c>
      <c r="L112">
        <f t="shared" si="3"/>
        <v>36</v>
      </c>
    </row>
    <row r="113" spans="1:12" x14ac:dyDescent="0.25">
      <c r="A113">
        <v>111</v>
      </c>
      <c r="B113">
        <v>64</v>
      </c>
      <c r="C113">
        <v>0</v>
      </c>
      <c r="D113">
        <v>35</v>
      </c>
      <c r="E113">
        <v>89</v>
      </c>
      <c r="G113" s="23">
        <v>-3.0959619286842086</v>
      </c>
      <c r="H113" s="23">
        <v>4.327412907384566E-2</v>
      </c>
      <c r="I113" s="23">
        <v>0.28849419382563773</v>
      </c>
      <c r="J113" s="23">
        <f t="shared" si="2"/>
        <v>36.438569961943905</v>
      </c>
      <c r="K113">
        <v>0</v>
      </c>
      <c r="L113">
        <f t="shared" si="3"/>
        <v>36</v>
      </c>
    </row>
    <row r="114" spans="1:12" x14ac:dyDescent="0.25">
      <c r="A114">
        <v>112</v>
      </c>
      <c r="B114">
        <v>156</v>
      </c>
      <c r="C114">
        <v>0</v>
      </c>
      <c r="D114">
        <v>36</v>
      </c>
      <c r="E114">
        <v>87</v>
      </c>
      <c r="G114" s="23">
        <v>-3.1600535557639775</v>
      </c>
      <c r="H114" s="23">
        <v>4.0696962664454009E-2</v>
      </c>
      <c r="I114" s="23">
        <v>0.27131308442969343</v>
      </c>
      <c r="J114" s="23">
        <f t="shared" si="2"/>
        <v>36.479266924608361</v>
      </c>
      <c r="K114">
        <v>1</v>
      </c>
      <c r="L114">
        <f t="shared" si="3"/>
        <v>37</v>
      </c>
    </row>
    <row r="115" spans="1:12" x14ac:dyDescent="0.25">
      <c r="A115">
        <v>113</v>
      </c>
      <c r="B115">
        <v>167</v>
      </c>
      <c r="C115">
        <v>1</v>
      </c>
      <c r="D115">
        <v>73</v>
      </c>
      <c r="E115">
        <v>27</v>
      </c>
      <c r="G115" s="23">
        <v>-3.1835402382245785</v>
      </c>
      <c r="H115" s="23">
        <v>3.9789852823106174E-2</v>
      </c>
      <c r="I115" s="23">
        <v>0.2652656854873745</v>
      </c>
      <c r="J115" s="23">
        <f t="shared" si="2"/>
        <v>36.519056777431466</v>
      </c>
      <c r="K115">
        <v>0</v>
      </c>
      <c r="L115">
        <f t="shared" si="3"/>
        <v>37</v>
      </c>
    </row>
    <row r="116" spans="1:12" x14ac:dyDescent="0.25">
      <c r="A116">
        <v>114</v>
      </c>
      <c r="B116">
        <v>234</v>
      </c>
      <c r="C116">
        <v>0</v>
      </c>
      <c r="D116">
        <v>66</v>
      </c>
      <c r="E116">
        <v>52</v>
      </c>
      <c r="G116" s="23">
        <v>-3.2673332175828702</v>
      </c>
      <c r="H116" s="23">
        <v>3.6709013177426114E-2</v>
      </c>
      <c r="I116" s="23">
        <v>0.24472675451617409</v>
      </c>
      <c r="J116" s="23">
        <f t="shared" si="2"/>
        <v>36.555765790608895</v>
      </c>
      <c r="K116">
        <v>1</v>
      </c>
      <c r="L116">
        <f t="shared" si="3"/>
        <v>38</v>
      </c>
    </row>
    <row r="117" spans="1:12" x14ac:dyDescent="0.25">
      <c r="A117">
        <v>115</v>
      </c>
      <c r="B117">
        <v>294</v>
      </c>
      <c r="C117">
        <v>1</v>
      </c>
      <c r="D117">
        <v>88</v>
      </c>
      <c r="E117">
        <v>9</v>
      </c>
      <c r="G117" s="23">
        <v>-3.2734894521455082</v>
      </c>
      <c r="H117" s="23">
        <v>3.6491939533168295E-2</v>
      </c>
      <c r="I117" s="23">
        <v>0.24327959688778864</v>
      </c>
      <c r="J117" s="23">
        <f t="shared" si="2"/>
        <v>36.592257730142066</v>
      </c>
      <c r="K117">
        <v>0</v>
      </c>
      <c r="L117">
        <f t="shared" si="3"/>
        <v>38</v>
      </c>
    </row>
    <row r="118" spans="1:12" x14ac:dyDescent="0.25">
      <c r="A118">
        <v>116</v>
      </c>
      <c r="B118">
        <v>97</v>
      </c>
      <c r="C118">
        <v>0</v>
      </c>
      <c r="D118">
        <v>43</v>
      </c>
      <c r="E118">
        <v>77</v>
      </c>
      <c r="G118" s="23">
        <v>-3.3182198812304913</v>
      </c>
      <c r="H118" s="23">
        <v>3.495140190345631E-2</v>
      </c>
      <c r="I118" s="23">
        <v>0.23300934602304207</v>
      </c>
      <c r="J118" s="23">
        <f t="shared" si="2"/>
        <v>36.627209132045522</v>
      </c>
      <c r="K118">
        <v>0</v>
      </c>
      <c r="L118">
        <f t="shared" si="3"/>
        <v>38</v>
      </c>
    </row>
    <row r="119" spans="1:12" x14ac:dyDescent="0.25">
      <c r="A119">
        <v>117</v>
      </c>
      <c r="B119">
        <v>74</v>
      </c>
      <c r="C119">
        <v>1</v>
      </c>
      <c r="D119">
        <v>13</v>
      </c>
      <c r="E119">
        <v>92</v>
      </c>
      <c r="G119" s="23">
        <v>-3.3320747447016252</v>
      </c>
      <c r="H119" s="23">
        <v>3.4487079254170078E-2</v>
      </c>
      <c r="I119" s="23">
        <v>0.2299138616944672</v>
      </c>
      <c r="J119" s="23">
        <f t="shared" si="2"/>
        <v>36.661696211299692</v>
      </c>
      <c r="K119">
        <v>0</v>
      </c>
      <c r="L119">
        <f t="shared" si="3"/>
        <v>38</v>
      </c>
    </row>
    <row r="120" spans="1:12" x14ac:dyDescent="0.25">
      <c r="A120">
        <v>118</v>
      </c>
      <c r="B120">
        <v>215</v>
      </c>
      <c r="C120">
        <v>0</v>
      </c>
      <c r="D120">
        <v>49</v>
      </c>
      <c r="E120">
        <v>70</v>
      </c>
      <c r="G120" s="23">
        <v>-3.3396758135942699</v>
      </c>
      <c r="H120" s="23">
        <v>3.4234874599949242E-2</v>
      </c>
      <c r="I120" s="23">
        <v>0.22823249733299494</v>
      </c>
      <c r="J120" s="23">
        <f t="shared" si="2"/>
        <v>36.695931085899637</v>
      </c>
      <c r="K120">
        <v>0</v>
      </c>
      <c r="L120">
        <f t="shared" si="3"/>
        <v>38</v>
      </c>
    </row>
    <row r="121" spans="1:12" x14ac:dyDescent="0.25">
      <c r="A121">
        <v>119</v>
      </c>
      <c r="B121">
        <v>180</v>
      </c>
      <c r="C121">
        <v>1</v>
      </c>
      <c r="D121">
        <v>8</v>
      </c>
      <c r="E121">
        <v>97</v>
      </c>
      <c r="G121" s="23">
        <v>-3.3747104394176146</v>
      </c>
      <c r="H121" s="23">
        <v>3.3095243059645389E-2</v>
      </c>
      <c r="I121" s="23">
        <v>0.22063495373096928</v>
      </c>
      <c r="J121" s="23">
        <f t="shared" si="2"/>
        <v>36.729026328959286</v>
      </c>
      <c r="K121">
        <v>0</v>
      </c>
      <c r="L121">
        <f t="shared" si="3"/>
        <v>38</v>
      </c>
    </row>
    <row r="122" spans="1:12" x14ac:dyDescent="0.25">
      <c r="A122">
        <v>120</v>
      </c>
      <c r="B122">
        <v>275</v>
      </c>
      <c r="C122">
        <v>0</v>
      </c>
      <c r="D122">
        <v>58</v>
      </c>
      <c r="E122">
        <v>59</v>
      </c>
      <c r="G122" s="23">
        <v>-3.408169095151421</v>
      </c>
      <c r="H122" s="23">
        <v>3.2041133459986604E-2</v>
      </c>
      <c r="I122" s="23">
        <v>0.21360755639991069</v>
      </c>
      <c r="J122" s="23">
        <f t="shared" si="2"/>
        <v>36.76106746241927</v>
      </c>
      <c r="K122">
        <v>0</v>
      </c>
      <c r="L122">
        <f t="shared" si="3"/>
        <v>38</v>
      </c>
    </row>
    <row r="123" spans="1:12" x14ac:dyDescent="0.25">
      <c r="A123">
        <v>121</v>
      </c>
      <c r="B123">
        <v>297</v>
      </c>
      <c r="C123">
        <v>1</v>
      </c>
      <c r="D123">
        <v>33</v>
      </c>
      <c r="E123">
        <v>68</v>
      </c>
      <c r="G123" s="23">
        <v>-3.45200702992953</v>
      </c>
      <c r="H123" s="23">
        <v>3.0709061771430523E-2</v>
      </c>
      <c r="I123" s="23">
        <v>0.2047270784762035</v>
      </c>
      <c r="J123" s="23">
        <f t="shared" si="2"/>
        <v>36.791776524190702</v>
      </c>
      <c r="K123">
        <v>1</v>
      </c>
      <c r="L123">
        <f t="shared" si="3"/>
        <v>39</v>
      </c>
    </row>
    <row r="124" spans="1:12" x14ac:dyDescent="0.25">
      <c r="A124">
        <v>122</v>
      </c>
      <c r="B124">
        <v>273</v>
      </c>
      <c r="C124">
        <v>0</v>
      </c>
      <c r="D124">
        <v>32</v>
      </c>
      <c r="E124">
        <v>87</v>
      </c>
      <c r="G124" s="23">
        <v>-3.4846371756286354</v>
      </c>
      <c r="H124" s="23">
        <v>2.9752524707150039E-2</v>
      </c>
      <c r="I124" s="23">
        <v>0.19835016471433359</v>
      </c>
      <c r="J124" s="23">
        <f t="shared" si="2"/>
        <v>36.821529048897851</v>
      </c>
      <c r="K124">
        <v>0</v>
      </c>
      <c r="L124">
        <f t="shared" si="3"/>
        <v>39</v>
      </c>
    </row>
    <row r="125" spans="1:12" x14ac:dyDescent="0.25">
      <c r="A125">
        <v>123</v>
      </c>
      <c r="B125">
        <v>218</v>
      </c>
      <c r="C125">
        <v>1</v>
      </c>
      <c r="D125">
        <v>77</v>
      </c>
      <c r="E125">
        <v>17</v>
      </c>
      <c r="G125" s="23">
        <v>-3.5851442785895848</v>
      </c>
      <c r="H125" s="23">
        <v>2.6984319002426323E-2</v>
      </c>
      <c r="I125" s="23">
        <v>0.17989546001617548</v>
      </c>
      <c r="J125" s="23">
        <f t="shared" si="2"/>
        <v>36.848513367900274</v>
      </c>
      <c r="K125">
        <v>0</v>
      </c>
      <c r="L125">
        <f t="shared" si="3"/>
        <v>39</v>
      </c>
    </row>
    <row r="126" spans="1:12" x14ac:dyDescent="0.25">
      <c r="A126">
        <v>124</v>
      </c>
      <c r="B126">
        <v>211</v>
      </c>
      <c r="C126">
        <v>1</v>
      </c>
      <c r="D126">
        <v>58</v>
      </c>
      <c r="E126">
        <v>38</v>
      </c>
      <c r="G126" s="23">
        <v>-3.6019223864644139</v>
      </c>
      <c r="H126" s="23">
        <v>2.6547269040534463E-2</v>
      </c>
      <c r="I126" s="23">
        <v>0.17698179360356309</v>
      </c>
      <c r="J126" s="23">
        <f t="shared" si="2"/>
        <v>36.875060636940809</v>
      </c>
      <c r="K126">
        <v>0</v>
      </c>
      <c r="L126">
        <f t="shared" si="3"/>
        <v>39</v>
      </c>
    </row>
    <row r="127" spans="1:12" x14ac:dyDescent="0.25">
      <c r="A127">
        <v>125</v>
      </c>
      <c r="B127">
        <v>29</v>
      </c>
      <c r="C127">
        <v>1</v>
      </c>
      <c r="D127">
        <v>40</v>
      </c>
      <c r="E127">
        <v>58</v>
      </c>
      <c r="G127" s="23">
        <v>-3.6101733553960438</v>
      </c>
      <c r="H127" s="23">
        <v>2.6334874194128638E-2</v>
      </c>
      <c r="I127" s="23">
        <v>0.1755658279608576</v>
      </c>
      <c r="J127" s="23">
        <f t="shared" si="2"/>
        <v>36.901395511134936</v>
      </c>
      <c r="K127">
        <v>0</v>
      </c>
      <c r="L127">
        <f t="shared" si="3"/>
        <v>39</v>
      </c>
    </row>
    <row r="128" spans="1:12" x14ac:dyDescent="0.25">
      <c r="A128">
        <v>126</v>
      </c>
      <c r="B128">
        <v>227</v>
      </c>
      <c r="C128">
        <v>1</v>
      </c>
      <c r="D128">
        <v>80</v>
      </c>
      <c r="E128">
        <v>13</v>
      </c>
      <c r="G128" s="23">
        <v>-3.6321816277829573</v>
      </c>
      <c r="H128" s="23">
        <v>2.5776396827739169E-2</v>
      </c>
      <c r="I128" s="23">
        <v>0.17184264551826114</v>
      </c>
      <c r="J128" s="23">
        <f t="shared" si="2"/>
        <v>36.927171907962673</v>
      </c>
      <c r="K128">
        <v>0</v>
      </c>
      <c r="L128">
        <f t="shared" si="3"/>
        <v>39</v>
      </c>
    </row>
    <row r="129" spans="1:12" x14ac:dyDescent="0.25">
      <c r="A129">
        <v>127</v>
      </c>
      <c r="B129">
        <v>92</v>
      </c>
      <c r="C129">
        <v>0</v>
      </c>
      <c r="D129">
        <v>91</v>
      </c>
      <c r="E129">
        <v>19</v>
      </c>
      <c r="G129" s="23">
        <v>-3.6351048721866528</v>
      </c>
      <c r="H129" s="23">
        <v>2.5703090064988107E-2</v>
      </c>
      <c r="I129" s="23">
        <v>0.17135393376658739</v>
      </c>
      <c r="J129" s="23">
        <f t="shared" si="2"/>
        <v>36.95287499802766</v>
      </c>
      <c r="K129">
        <v>0</v>
      </c>
      <c r="L129">
        <f t="shared" si="3"/>
        <v>39</v>
      </c>
    </row>
    <row r="130" spans="1:12" x14ac:dyDescent="0.25">
      <c r="A130">
        <v>128</v>
      </c>
      <c r="B130">
        <v>108</v>
      </c>
      <c r="C130">
        <v>1</v>
      </c>
      <c r="D130">
        <v>78</v>
      </c>
      <c r="E130">
        <v>15</v>
      </c>
      <c r="G130" s="23">
        <v>-3.6492359056693537</v>
      </c>
      <c r="H130" s="23">
        <v>2.5351576291584247E-2</v>
      </c>
      <c r="I130" s="23">
        <v>0.16901050861056166</v>
      </c>
      <c r="J130" s="23">
        <f t="shared" si="2"/>
        <v>36.978226574319244</v>
      </c>
      <c r="K130">
        <v>0</v>
      </c>
      <c r="L130">
        <f t="shared" si="3"/>
        <v>39</v>
      </c>
    </row>
    <row r="131" spans="1:12" x14ac:dyDescent="0.25">
      <c r="A131">
        <v>129</v>
      </c>
      <c r="B131">
        <v>65</v>
      </c>
      <c r="C131">
        <v>0</v>
      </c>
      <c r="D131">
        <v>21</v>
      </c>
      <c r="E131">
        <v>97</v>
      </c>
      <c r="G131" s="23">
        <v>-3.6510544700267795</v>
      </c>
      <c r="H131" s="23">
        <v>2.5306680379818338E-2</v>
      </c>
      <c r="I131" s="23">
        <v>0.16871120253212227</v>
      </c>
      <c r="J131" s="23">
        <f t="shared" si="2"/>
        <v>37.003533254699065</v>
      </c>
      <c r="K131">
        <v>0</v>
      </c>
      <c r="L131">
        <f t="shared" si="3"/>
        <v>39</v>
      </c>
    </row>
    <row r="132" spans="1:12" x14ac:dyDescent="0.25">
      <c r="A132">
        <v>130</v>
      </c>
      <c r="B132">
        <v>277</v>
      </c>
      <c r="C132">
        <v>1</v>
      </c>
      <c r="D132">
        <v>79</v>
      </c>
      <c r="E132">
        <v>13</v>
      </c>
      <c r="G132" s="23">
        <v>-3.7133275327491218</v>
      </c>
      <c r="H132" s="23">
        <v>2.3815208083736415E-2</v>
      </c>
      <c r="I132" s="23">
        <v>0.15876805389157611</v>
      </c>
      <c r="J132" s="23">
        <f t="shared" si="2"/>
        <v>37.027348462782804</v>
      </c>
      <c r="K132">
        <v>0</v>
      </c>
      <c r="L132">
        <f t="shared" si="3"/>
        <v>39</v>
      </c>
    </row>
    <row r="133" spans="1:12" x14ac:dyDescent="0.25">
      <c r="A133">
        <v>131</v>
      </c>
      <c r="B133">
        <v>72</v>
      </c>
      <c r="C133">
        <v>0</v>
      </c>
      <c r="D133">
        <v>29</v>
      </c>
      <c r="E133">
        <v>87</v>
      </c>
      <c r="G133" s="23">
        <v>-3.7280748905271297</v>
      </c>
      <c r="H133" s="23">
        <v>2.3474757833021026E-2</v>
      </c>
      <c r="I133" s="23">
        <v>0.15649838555347351</v>
      </c>
      <c r="J133" s="23">
        <f t="shared" ref="J133:J196" si="4">H133+J132</f>
        <v>37.050823220615825</v>
      </c>
      <c r="K133">
        <v>0</v>
      </c>
      <c r="L133">
        <f t="shared" ref="L133:L196" si="5">K133+L132</f>
        <v>39</v>
      </c>
    </row>
    <row r="134" spans="1:12" x14ac:dyDescent="0.25">
      <c r="A134">
        <v>132</v>
      </c>
      <c r="B134">
        <v>71</v>
      </c>
      <c r="C134">
        <v>1</v>
      </c>
      <c r="D134">
        <v>43</v>
      </c>
      <c r="E134">
        <v>53</v>
      </c>
      <c r="G134" s="23">
        <v>-3.7298294706123838</v>
      </c>
      <c r="H134" s="23">
        <v>2.3434569988224508E-2</v>
      </c>
      <c r="I134" s="23">
        <v>0.15623046658816339</v>
      </c>
      <c r="J134" s="23">
        <f t="shared" si="4"/>
        <v>37.074257790604051</v>
      </c>
      <c r="K134">
        <v>0</v>
      </c>
      <c r="L134">
        <f t="shared" si="5"/>
        <v>39</v>
      </c>
    </row>
    <row r="135" spans="1:12" x14ac:dyDescent="0.25">
      <c r="A135">
        <v>133</v>
      </c>
      <c r="B135">
        <v>162</v>
      </c>
      <c r="C135">
        <v>0</v>
      </c>
      <c r="D135">
        <v>70</v>
      </c>
      <c r="E135">
        <v>40</v>
      </c>
      <c r="G135" s="23">
        <v>-3.8141747899938094</v>
      </c>
      <c r="H135" s="23">
        <v>2.1579942482124245E-2</v>
      </c>
      <c r="I135" s="23">
        <v>0.14386628321416164</v>
      </c>
      <c r="J135" s="23">
        <f t="shared" si="4"/>
        <v>37.095837733086178</v>
      </c>
      <c r="K135">
        <v>0</v>
      </c>
      <c r="L135">
        <f t="shared" si="5"/>
        <v>39</v>
      </c>
    </row>
    <row r="136" spans="1:12" x14ac:dyDescent="0.25">
      <c r="A136">
        <v>134</v>
      </c>
      <c r="B136">
        <v>146</v>
      </c>
      <c r="C136">
        <v>0</v>
      </c>
      <c r="D136">
        <v>83</v>
      </c>
      <c r="E136">
        <v>25</v>
      </c>
      <c r="G136" s="23">
        <v>-3.8485595157781689</v>
      </c>
      <c r="H136" s="23">
        <v>2.0865753847337055E-2</v>
      </c>
      <c r="I136" s="23">
        <v>0.13910502564891372</v>
      </c>
      <c r="J136" s="23">
        <f t="shared" si="4"/>
        <v>37.116703486933517</v>
      </c>
      <c r="K136">
        <v>0</v>
      </c>
      <c r="L136">
        <f t="shared" si="5"/>
        <v>39</v>
      </c>
    </row>
    <row r="137" spans="1:12" x14ac:dyDescent="0.25">
      <c r="A137">
        <v>135</v>
      </c>
      <c r="B137">
        <v>115</v>
      </c>
      <c r="C137">
        <v>1</v>
      </c>
      <c r="D137">
        <v>61</v>
      </c>
      <c r="E137">
        <v>31</v>
      </c>
      <c r="G137" s="23">
        <v>-3.8668160337266855</v>
      </c>
      <c r="H137" s="23">
        <v>2.0496010885391755E-2</v>
      </c>
      <c r="I137" s="23">
        <v>0.13664007256927838</v>
      </c>
      <c r="J137" s="23">
        <f t="shared" si="4"/>
        <v>37.137199497818905</v>
      </c>
      <c r="K137">
        <v>0</v>
      </c>
      <c r="L137">
        <f t="shared" si="5"/>
        <v>39</v>
      </c>
    </row>
    <row r="138" spans="1:12" x14ac:dyDescent="0.25">
      <c r="A138">
        <v>136</v>
      </c>
      <c r="B138">
        <v>7</v>
      </c>
      <c r="C138">
        <v>0</v>
      </c>
      <c r="D138">
        <v>38</v>
      </c>
      <c r="E138">
        <v>75</v>
      </c>
      <c r="G138" s="23">
        <v>-3.8691869381072461</v>
      </c>
      <c r="H138" s="23">
        <v>2.0448466861313467E-2</v>
      </c>
      <c r="I138" s="23">
        <v>0.13632311240875644</v>
      </c>
      <c r="J138" s="23">
        <f t="shared" si="4"/>
        <v>37.157647964680216</v>
      </c>
      <c r="K138">
        <v>0</v>
      </c>
      <c r="L138">
        <f t="shared" si="5"/>
        <v>39</v>
      </c>
    </row>
    <row r="139" spans="1:12" x14ac:dyDescent="0.25">
      <c r="A139">
        <v>137</v>
      </c>
      <c r="B139">
        <v>194</v>
      </c>
      <c r="C139">
        <v>1</v>
      </c>
      <c r="D139">
        <v>80</v>
      </c>
      <c r="E139">
        <v>9</v>
      </c>
      <c r="G139" s="23">
        <v>-3.9226566918748231</v>
      </c>
      <c r="H139" s="23">
        <v>1.9404468610936802E-2</v>
      </c>
      <c r="I139" s="23">
        <v>0.12936312407291203</v>
      </c>
      <c r="J139" s="23">
        <f t="shared" si="4"/>
        <v>37.177052433291152</v>
      </c>
      <c r="K139">
        <v>0</v>
      </c>
      <c r="L139">
        <f t="shared" si="5"/>
        <v>39</v>
      </c>
    </row>
    <row r="140" spans="1:12" x14ac:dyDescent="0.25">
      <c r="A140">
        <v>138</v>
      </c>
      <c r="B140">
        <v>32</v>
      </c>
      <c r="C140">
        <v>1</v>
      </c>
      <c r="D140">
        <v>29</v>
      </c>
      <c r="E140">
        <v>65</v>
      </c>
      <c r="G140" s="23">
        <v>-3.9944469478630875</v>
      </c>
      <c r="H140" s="23">
        <v>1.8084554872535259E-2</v>
      </c>
      <c r="I140" s="23">
        <v>0.12056369915023506</v>
      </c>
      <c r="J140" s="23">
        <f t="shared" si="4"/>
        <v>37.195136988163689</v>
      </c>
      <c r="K140">
        <v>0</v>
      </c>
      <c r="L140">
        <f t="shared" si="5"/>
        <v>39</v>
      </c>
    </row>
    <row r="141" spans="1:12" x14ac:dyDescent="0.25">
      <c r="A141">
        <v>139</v>
      </c>
      <c r="B141">
        <v>295</v>
      </c>
      <c r="C141">
        <v>1</v>
      </c>
      <c r="D141">
        <v>63</v>
      </c>
      <c r="E141">
        <v>27</v>
      </c>
      <c r="G141" s="23">
        <v>-3.9949992878862224</v>
      </c>
      <c r="H141" s="23">
        <v>1.8074749302811978E-2</v>
      </c>
      <c r="I141" s="23">
        <v>0.12049832868541319</v>
      </c>
      <c r="J141" s="23">
        <f t="shared" si="4"/>
        <v>37.213211737466501</v>
      </c>
      <c r="K141">
        <v>0</v>
      </c>
      <c r="L141">
        <f t="shared" si="5"/>
        <v>39</v>
      </c>
    </row>
    <row r="142" spans="1:12" x14ac:dyDescent="0.25">
      <c r="A142">
        <v>140</v>
      </c>
      <c r="B142">
        <v>137</v>
      </c>
      <c r="C142">
        <v>0</v>
      </c>
      <c r="D142">
        <v>35</v>
      </c>
      <c r="E142">
        <v>76</v>
      </c>
      <c r="G142" s="23">
        <v>-4.0400058869827715</v>
      </c>
      <c r="H142" s="23">
        <v>1.7293056526196341E-2</v>
      </c>
      <c r="I142" s="23">
        <v>0.11528704350797561</v>
      </c>
      <c r="J142" s="23">
        <f t="shared" si="4"/>
        <v>37.230504793992701</v>
      </c>
      <c r="K142">
        <v>0</v>
      </c>
      <c r="L142">
        <f t="shared" si="5"/>
        <v>39</v>
      </c>
    </row>
    <row r="143" spans="1:12" x14ac:dyDescent="0.25">
      <c r="A143">
        <v>141</v>
      </c>
      <c r="B143">
        <v>3</v>
      </c>
      <c r="C143">
        <v>0</v>
      </c>
      <c r="D143">
        <v>49</v>
      </c>
      <c r="E143">
        <v>60</v>
      </c>
      <c r="G143" s="23">
        <v>-4.0658634738239341</v>
      </c>
      <c r="H143" s="23">
        <v>1.6859073520169906E-2</v>
      </c>
      <c r="I143" s="23">
        <v>0.11239382346779937</v>
      </c>
      <c r="J143" s="23">
        <f t="shared" si="4"/>
        <v>37.247363867512874</v>
      </c>
      <c r="K143">
        <v>0</v>
      </c>
      <c r="L143">
        <f t="shared" si="5"/>
        <v>39</v>
      </c>
    </row>
    <row r="144" spans="1:12" x14ac:dyDescent="0.25">
      <c r="A144">
        <v>142</v>
      </c>
      <c r="B144">
        <v>232</v>
      </c>
      <c r="C144">
        <v>0</v>
      </c>
      <c r="D144">
        <v>63</v>
      </c>
      <c r="E144">
        <v>44</v>
      </c>
      <c r="G144" s="23">
        <v>-4.0917210606650958</v>
      </c>
      <c r="H144" s="23">
        <v>1.6435799508061434E-2</v>
      </c>
      <c r="I144" s="23">
        <v>0.10957199672040957</v>
      </c>
      <c r="J144" s="23">
        <f t="shared" si="4"/>
        <v>37.263799667020933</v>
      </c>
      <c r="K144">
        <v>0</v>
      </c>
      <c r="L144">
        <f t="shared" si="5"/>
        <v>39</v>
      </c>
    </row>
    <row r="145" spans="1:12" x14ac:dyDescent="0.25">
      <c r="A145">
        <v>143</v>
      </c>
      <c r="B145">
        <v>267</v>
      </c>
      <c r="C145">
        <v>1</v>
      </c>
      <c r="D145">
        <v>59</v>
      </c>
      <c r="E145">
        <v>30</v>
      </c>
      <c r="G145" s="23">
        <v>-4.1017266096819807</v>
      </c>
      <c r="H145" s="23">
        <v>1.6274833314174873E-2</v>
      </c>
      <c r="I145" s="23">
        <v>0.10849888876116583</v>
      </c>
      <c r="J145" s="23">
        <f t="shared" si="4"/>
        <v>37.280074500335111</v>
      </c>
      <c r="K145">
        <v>0</v>
      </c>
      <c r="L145">
        <f t="shared" si="5"/>
        <v>39</v>
      </c>
    </row>
    <row r="146" spans="1:12" x14ac:dyDescent="0.25">
      <c r="A146">
        <v>144</v>
      </c>
      <c r="B146">
        <v>216</v>
      </c>
      <c r="C146">
        <v>1</v>
      </c>
      <c r="D146">
        <v>28</v>
      </c>
      <c r="E146">
        <v>64</v>
      </c>
      <c r="G146" s="23">
        <v>-4.1482116188522191</v>
      </c>
      <c r="H146" s="23">
        <v>1.554710475205698E-2</v>
      </c>
      <c r="I146" s="23">
        <v>0.1036473650137132</v>
      </c>
      <c r="J146" s="23">
        <f t="shared" si="4"/>
        <v>37.29562160508717</v>
      </c>
      <c r="K146">
        <v>0</v>
      </c>
      <c r="L146">
        <f t="shared" si="5"/>
        <v>39</v>
      </c>
    </row>
    <row r="147" spans="1:12" x14ac:dyDescent="0.25">
      <c r="A147">
        <v>145</v>
      </c>
      <c r="B147">
        <v>248</v>
      </c>
      <c r="C147">
        <v>0</v>
      </c>
      <c r="D147">
        <v>22</v>
      </c>
      <c r="E147">
        <v>89</v>
      </c>
      <c r="G147" s="23">
        <v>-4.1508586932443476</v>
      </c>
      <c r="H147" s="23">
        <v>1.550664215224652E-2</v>
      </c>
      <c r="I147" s="23">
        <v>0.10337761434831014</v>
      </c>
      <c r="J147" s="23">
        <f t="shared" si="4"/>
        <v>37.311128247239417</v>
      </c>
      <c r="K147">
        <v>0</v>
      </c>
      <c r="L147">
        <f t="shared" si="5"/>
        <v>39</v>
      </c>
    </row>
    <row r="148" spans="1:12" x14ac:dyDescent="0.25">
      <c r="A148">
        <v>146</v>
      </c>
      <c r="B148">
        <v>240</v>
      </c>
      <c r="C148">
        <v>0</v>
      </c>
      <c r="D148">
        <v>90</v>
      </c>
      <c r="E148">
        <v>12</v>
      </c>
      <c r="G148" s="23">
        <v>-4.2245821393135818</v>
      </c>
      <c r="H148" s="23">
        <v>1.4420455208038769E-2</v>
      </c>
      <c r="I148" s="23">
        <v>9.6136368053591797E-2</v>
      </c>
      <c r="J148" s="23">
        <f t="shared" si="4"/>
        <v>37.325548702447456</v>
      </c>
      <c r="K148">
        <v>0</v>
      </c>
      <c r="L148">
        <f t="shared" si="5"/>
        <v>39</v>
      </c>
    </row>
    <row r="149" spans="1:12" x14ac:dyDescent="0.25">
      <c r="A149">
        <v>147</v>
      </c>
      <c r="B149">
        <v>26</v>
      </c>
      <c r="C149">
        <v>1</v>
      </c>
      <c r="D149">
        <v>13</v>
      </c>
      <c r="E149">
        <v>79</v>
      </c>
      <c r="G149" s="23">
        <v>-4.276118703000189</v>
      </c>
      <c r="H149" s="23">
        <v>1.370602823180837E-2</v>
      </c>
      <c r="I149" s="23">
        <v>9.1373521545389136E-2</v>
      </c>
      <c r="J149" s="23">
        <f t="shared" si="4"/>
        <v>37.339254730679265</v>
      </c>
      <c r="K149">
        <v>0</v>
      </c>
      <c r="L149">
        <f t="shared" si="5"/>
        <v>39</v>
      </c>
    </row>
    <row r="150" spans="1:12" x14ac:dyDescent="0.25">
      <c r="A150">
        <v>148</v>
      </c>
      <c r="B150">
        <v>154</v>
      </c>
      <c r="C150">
        <v>0</v>
      </c>
      <c r="D150">
        <v>75</v>
      </c>
      <c r="E150">
        <v>28</v>
      </c>
      <c r="G150" s="23">
        <v>-4.2798704574385855</v>
      </c>
      <c r="H150" s="23">
        <v>1.3655403787604463E-2</v>
      </c>
      <c r="I150" s="23">
        <v>9.1036025250696415E-2</v>
      </c>
      <c r="J150" s="23">
        <f t="shared" si="4"/>
        <v>37.352910134466867</v>
      </c>
      <c r="K150">
        <v>0</v>
      </c>
      <c r="L150">
        <f t="shared" si="5"/>
        <v>39</v>
      </c>
    </row>
    <row r="151" spans="1:12" x14ac:dyDescent="0.25">
      <c r="A151">
        <v>149</v>
      </c>
      <c r="B151">
        <v>27</v>
      </c>
      <c r="C151">
        <v>1</v>
      </c>
      <c r="D151">
        <v>28</v>
      </c>
      <c r="E151">
        <v>62</v>
      </c>
      <c r="G151" s="23">
        <v>-4.2934491508981516</v>
      </c>
      <c r="H151" s="23">
        <v>1.3473715909800038E-2</v>
      </c>
      <c r="I151" s="23">
        <v>8.9824772732000263E-2</v>
      </c>
      <c r="J151" s="23">
        <f t="shared" si="4"/>
        <v>37.366383850376664</v>
      </c>
      <c r="K151">
        <v>0</v>
      </c>
      <c r="L151">
        <f t="shared" si="5"/>
        <v>39</v>
      </c>
    </row>
    <row r="152" spans="1:12" x14ac:dyDescent="0.25">
      <c r="A152">
        <v>150</v>
      </c>
      <c r="B152">
        <v>292</v>
      </c>
      <c r="C152">
        <v>1</v>
      </c>
      <c r="D152">
        <v>60</v>
      </c>
      <c r="E152">
        <v>26</v>
      </c>
      <c r="G152" s="23">
        <v>-4.311055768807682</v>
      </c>
      <c r="H152" s="23">
        <v>1.3241679304129532E-2</v>
      </c>
      <c r="I152" s="23">
        <v>8.8277862027530213E-2</v>
      </c>
      <c r="J152" s="23">
        <f t="shared" si="4"/>
        <v>37.379625529680794</v>
      </c>
      <c r="K152">
        <v>0</v>
      </c>
      <c r="L152">
        <f t="shared" si="5"/>
        <v>39</v>
      </c>
    </row>
    <row r="153" spans="1:12" x14ac:dyDescent="0.25">
      <c r="A153">
        <v>151</v>
      </c>
      <c r="B153">
        <v>73</v>
      </c>
      <c r="C153">
        <v>0</v>
      </c>
      <c r="D153">
        <v>25</v>
      </c>
      <c r="E153">
        <v>83</v>
      </c>
      <c r="G153" s="23">
        <v>-4.3431335744836517</v>
      </c>
      <c r="H153" s="23">
        <v>1.2829018603482005E-2</v>
      </c>
      <c r="I153" s="23">
        <v>8.5526790689880033E-2</v>
      </c>
      <c r="J153" s="23">
        <f t="shared" si="4"/>
        <v>37.392454548284277</v>
      </c>
      <c r="K153">
        <v>0</v>
      </c>
      <c r="L153">
        <f t="shared" si="5"/>
        <v>39</v>
      </c>
    </row>
    <row r="154" spans="1:12" x14ac:dyDescent="0.25">
      <c r="A154">
        <v>152</v>
      </c>
      <c r="B154">
        <v>20</v>
      </c>
      <c r="C154">
        <v>1</v>
      </c>
      <c r="D154">
        <v>68</v>
      </c>
      <c r="E154">
        <v>16</v>
      </c>
      <c r="G154" s="23">
        <v>-4.3880761893080305</v>
      </c>
      <c r="H154" s="23">
        <v>1.2272132393865454E-2</v>
      </c>
      <c r="I154" s="23">
        <v>8.1814215959103029E-2</v>
      </c>
      <c r="J154" s="23">
        <f t="shared" si="4"/>
        <v>37.404726680678145</v>
      </c>
      <c r="K154">
        <v>0</v>
      </c>
      <c r="L154">
        <f t="shared" si="5"/>
        <v>39</v>
      </c>
    </row>
    <row r="155" spans="1:12" x14ac:dyDescent="0.25">
      <c r="A155">
        <v>153</v>
      </c>
      <c r="B155">
        <v>172</v>
      </c>
      <c r="C155">
        <v>1</v>
      </c>
      <c r="D155">
        <v>78</v>
      </c>
      <c r="E155">
        <v>4</v>
      </c>
      <c r="G155" s="23">
        <v>-4.4480423319219842</v>
      </c>
      <c r="H155" s="23">
        <v>1.1566111817935751E-2</v>
      </c>
      <c r="I155" s="23">
        <v>7.7107412119571672E-2</v>
      </c>
      <c r="J155" s="23">
        <f t="shared" si="4"/>
        <v>37.41629279249608</v>
      </c>
      <c r="K155">
        <v>0</v>
      </c>
      <c r="L155">
        <f t="shared" si="5"/>
        <v>39</v>
      </c>
    </row>
    <row r="156" spans="1:12" x14ac:dyDescent="0.25">
      <c r="A156">
        <v>154</v>
      </c>
      <c r="B156">
        <v>47</v>
      </c>
      <c r="C156">
        <v>0</v>
      </c>
      <c r="D156">
        <v>55</v>
      </c>
      <c r="E156">
        <v>48</v>
      </c>
      <c r="G156" s="23">
        <v>-4.4504132363025448</v>
      </c>
      <c r="H156" s="23">
        <v>1.1539038205097187E-2</v>
      </c>
      <c r="I156" s="23">
        <v>7.6926921367314591E-2</v>
      </c>
      <c r="J156" s="23">
        <f t="shared" si="4"/>
        <v>37.42783183070118</v>
      </c>
      <c r="K156">
        <v>0</v>
      </c>
      <c r="L156">
        <f t="shared" si="5"/>
        <v>39</v>
      </c>
    </row>
    <row r="157" spans="1:12" x14ac:dyDescent="0.25">
      <c r="A157">
        <v>155</v>
      </c>
      <c r="B157">
        <v>153</v>
      </c>
      <c r="C157">
        <v>0</v>
      </c>
      <c r="D157">
        <v>95</v>
      </c>
      <c r="E157">
        <v>3</v>
      </c>
      <c r="G157" s="23">
        <v>-4.4724215086894574</v>
      </c>
      <c r="H157" s="23">
        <v>1.1290694066185884E-2</v>
      </c>
      <c r="I157" s="23">
        <v>7.5271293774572562E-2</v>
      </c>
      <c r="J157" s="23">
        <f t="shared" si="4"/>
        <v>37.439122524767363</v>
      </c>
      <c r="K157">
        <v>0</v>
      </c>
      <c r="L157">
        <f t="shared" si="5"/>
        <v>39</v>
      </c>
    </row>
    <row r="158" spans="1:12" x14ac:dyDescent="0.25">
      <c r="A158">
        <v>156</v>
      </c>
      <c r="B158">
        <v>221</v>
      </c>
      <c r="C158">
        <v>0</v>
      </c>
      <c r="D158">
        <v>86</v>
      </c>
      <c r="E158">
        <v>13</v>
      </c>
      <c r="G158" s="23">
        <v>-4.4765469931552726</v>
      </c>
      <c r="H158" s="23">
        <v>1.1244733128940192E-2</v>
      </c>
      <c r="I158" s="23">
        <v>7.4964887526267954E-2</v>
      </c>
      <c r="J158" s="23">
        <f t="shared" si="4"/>
        <v>37.450367257896303</v>
      </c>
      <c r="K158">
        <v>0</v>
      </c>
      <c r="L158">
        <f t="shared" si="5"/>
        <v>39</v>
      </c>
    </row>
    <row r="159" spans="1:12" x14ac:dyDescent="0.25">
      <c r="A159">
        <v>157</v>
      </c>
      <c r="B159">
        <v>100</v>
      </c>
      <c r="C159">
        <v>1</v>
      </c>
      <c r="D159">
        <v>81</v>
      </c>
      <c r="E159">
        <v>0</v>
      </c>
      <c r="G159" s="23">
        <v>-4.4950796811153566</v>
      </c>
      <c r="H159" s="23">
        <v>1.1040536790694529E-2</v>
      </c>
      <c r="I159" s="23">
        <v>7.3603578604630196E-2</v>
      </c>
      <c r="J159" s="23">
        <f t="shared" si="4"/>
        <v>37.461407794686998</v>
      </c>
      <c r="K159">
        <v>0</v>
      </c>
      <c r="L159">
        <f t="shared" si="5"/>
        <v>39</v>
      </c>
    </row>
    <row r="160" spans="1:12" x14ac:dyDescent="0.25">
      <c r="A160">
        <v>158</v>
      </c>
      <c r="B160">
        <v>120</v>
      </c>
      <c r="C160">
        <v>1</v>
      </c>
      <c r="D160">
        <v>37</v>
      </c>
      <c r="E160">
        <v>49</v>
      </c>
      <c r="G160" s="23">
        <v>-4.5071799645012369</v>
      </c>
      <c r="H160" s="23">
        <v>1.0909196794046666E-2</v>
      </c>
      <c r="I160" s="23">
        <v>7.2727978626977774E-2</v>
      </c>
      <c r="J160" s="23">
        <f t="shared" si="4"/>
        <v>37.472316991481044</v>
      </c>
      <c r="K160">
        <v>0</v>
      </c>
      <c r="L160">
        <f t="shared" si="5"/>
        <v>39</v>
      </c>
    </row>
    <row r="161" spans="1:12" x14ac:dyDescent="0.25">
      <c r="A161">
        <v>159</v>
      </c>
      <c r="B161">
        <v>210</v>
      </c>
      <c r="C161">
        <v>1</v>
      </c>
      <c r="D161">
        <v>71</v>
      </c>
      <c r="E161">
        <v>11</v>
      </c>
      <c r="G161" s="23">
        <v>-4.50773230452437</v>
      </c>
      <c r="H161" s="23">
        <v>1.090323855207799E-2</v>
      </c>
      <c r="I161" s="23">
        <v>7.2688257013853272E-2</v>
      </c>
      <c r="J161" s="23">
        <f t="shared" si="4"/>
        <v>37.483220230033119</v>
      </c>
      <c r="K161">
        <v>0</v>
      </c>
      <c r="L161">
        <f t="shared" si="5"/>
        <v>39</v>
      </c>
    </row>
    <row r="162" spans="1:12" x14ac:dyDescent="0.25">
      <c r="A162">
        <v>160</v>
      </c>
      <c r="B162">
        <v>99</v>
      </c>
      <c r="C162">
        <v>1</v>
      </c>
      <c r="D162">
        <v>24</v>
      </c>
      <c r="E162">
        <v>63</v>
      </c>
      <c r="G162" s="23">
        <v>-4.5454140047398433</v>
      </c>
      <c r="H162" s="23">
        <v>1.0504265882123474E-2</v>
      </c>
      <c r="I162" s="23">
        <v>7.0028439214156496E-2</v>
      </c>
      <c r="J162" s="23">
        <f t="shared" si="4"/>
        <v>37.493724495915245</v>
      </c>
      <c r="K162">
        <v>0</v>
      </c>
      <c r="L162">
        <f t="shared" si="5"/>
        <v>39</v>
      </c>
    </row>
    <row r="163" spans="1:12" x14ac:dyDescent="0.25">
      <c r="A163">
        <v>161</v>
      </c>
      <c r="B163">
        <v>245</v>
      </c>
      <c r="C163">
        <v>0</v>
      </c>
      <c r="D163">
        <v>50</v>
      </c>
      <c r="E163">
        <v>52</v>
      </c>
      <c r="G163" s="23">
        <v>-4.5656676970415013</v>
      </c>
      <c r="H163" s="23">
        <v>1.0295824134322796E-2</v>
      </c>
      <c r="I163" s="23">
        <v>6.8638827562151977E-2</v>
      </c>
      <c r="J163" s="23">
        <f t="shared" si="4"/>
        <v>37.50402032004957</v>
      </c>
      <c r="K163">
        <v>0</v>
      </c>
      <c r="L163">
        <f t="shared" si="5"/>
        <v>39</v>
      </c>
    </row>
    <row r="164" spans="1:12" x14ac:dyDescent="0.25">
      <c r="A164">
        <v>162</v>
      </c>
      <c r="B164">
        <v>44</v>
      </c>
      <c r="C164">
        <v>1</v>
      </c>
      <c r="D164">
        <v>10</v>
      </c>
      <c r="E164">
        <v>78</v>
      </c>
      <c r="G164" s="23">
        <v>-4.5921751839216478</v>
      </c>
      <c r="H164" s="23">
        <v>1.0029194298470188E-2</v>
      </c>
      <c r="I164" s="23">
        <v>6.686129532313459E-2</v>
      </c>
      <c r="J164" s="23">
        <f t="shared" si="4"/>
        <v>37.514049514348038</v>
      </c>
      <c r="K164">
        <v>0</v>
      </c>
      <c r="L164">
        <f t="shared" si="5"/>
        <v>39</v>
      </c>
    </row>
    <row r="165" spans="1:12" x14ac:dyDescent="0.25">
      <c r="A165">
        <v>163</v>
      </c>
      <c r="B165">
        <v>30</v>
      </c>
      <c r="C165">
        <v>1</v>
      </c>
      <c r="D165">
        <v>44</v>
      </c>
      <c r="E165">
        <v>40</v>
      </c>
      <c r="G165" s="23">
        <v>-4.5927275239447827</v>
      </c>
      <c r="H165" s="23">
        <v>1.0023711813902859E-2</v>
      </c>
      <c r="I165" s="23">
        <v>6.6824745426019072E-2</v>
      </c>
      <c r="J165" s="23">
        <f t="shared" si="4"/>
        <v>37.524073226161939</v>
      </c>
      <c r="K165">
        <v>0</v>
      </c>
      <c r="L165">
        <f t="shared" si="5"/>
        <v>39</v>
      </c>
    </row>
    <row r="166" spans="1:12" x14ac:dyDescent="0.25">
      <c r="A166">
        <v>164</v>
      </c>
      <c r="B166">
        <v>282</v>
      </c>
      <c r="C166">
        <v>0</v>
      </c>
      <c r="D166">
        <v>19</v>
      </c>
      <c r="E166">
        <v>86</v>
      </c>
      <c r="G166" s="23">
        <v>-4.6121527062117389</v>
      </c>
      <c r="H166" s="23">
        <v>9.8327744488330773E-3</v>
      </c>
      <c r="I166" s="23">
        <v>6.5551829658887187E-2</v>
      </c>
      <c r="J166" s="23">
        <f t="shared" si="4"/>
        <v>37.53390600061077</v>
      </c>
      <c r="K166">
        <v>0</v>
      </c>
      <c r="L166">
        <f t="shared" si="5"/>
        <v>39</v>
      </c>
    </row>
    <row r="167" spans="1:12" x14ac:dyDescent="0.25">
      <c r="A167">
        <v>165</v>
      </c>
      <c r="B167">
        <v>43</v>
      </c>
      <c r="C167">
        <v>0</v>
      </c>
      <c r="D167">
        <v>94</v>
      </c>
      <c r="E167">
        <v>2</v>
      </c>
      <c r="G167" s="23">
        <v>-4.626186179678589</v>
      </c>
      <c r="H167" s="23">
        <v>9.6970789166146605E-3</v>
      </c>
      <c r="I167" s="23">
        <v>6.464719277743107E-2</v>
      </c>
      <c r="J167" s="23">
        <f t="shared" si="4"/>
        <v>37.543603079527387</v>
      </c>
      <c r="K167">
        <v>0</v>
      </c>
      <c r="L167">
        <f t="shared" si="5"/>
        <v>39</v>
      </c>
    </row>
    <row r="168" spans="1:12" x14ac:dyDescent="0.25">
      <c r="A168">
        <v>166</v>
      </c>
      <c r="B168">
        <v>91</v>
      </c>
      <c r="C168">
        <v>0</v>
      </c>
      <c r="D168">
        <v>23</v>
      </c>
      <c r="E168">
        <v>81</v>
      </c>
      <c r="G168" s="23">
        <v>-4.6506629164619131</v>
      </c>
      <c r="H168" s="23">
        <v>9.4648265571706854E-3</v>
      </c>
      <c r="I168" s="23">
        <v>6.3098843714471234E-2</v>
      </c>
      <c r="J168" s="23">
        <f t="shared" si="4"/>
        <v>37.553067906084557</v>
      </c>
      <c r="K168">
        <v>0</v>
      </c>
      <c r="L168">
        <f t="shared" si="5"/>
        <v>39</v>
      </c>
    </row>
    <row r="169" spans="1:12" x14ac:dyDescent="0.25">
      <c r="A169">
        <v>167</v>
      </c>
      <c r="B169">
        <v>281</v>
      </c>
      <c r="C169">
        <v>1</v>
      </c>
      <c r="D169">
        <v>69</v>
      </c>
      <c r="E169">
        <v>11</v>
      </c>
      <c r="G169" s="23">
        <v>-4.670024114456699</v>
      </c>
      <c r="H169" s="23">
        <v>9.2850238746820021E-3</v>
      </c>
      <c r="I169" s="23">
        <v>6.1900159164546685E-2</v>
      </c>
      <c r="J169" s="23">
        <f t="shared" si="4"/>
        <v>37.562352929959239</v>
      </c>
      <c r="K169">
        <v>0</v>
      </c>
      <c r="L169">
        <f t="shared" si="5"/>
        <v>39</v>
      </c>
    </row>
    <row r="170" spans="1:12" x14ac:dyDescent="0.25">
      <c r="A170">
        <v>168</v>
      </c>
      <c r="B170">
        <v>75</v>
      </c>
      <c r="C170">
        <v>0</v>
      </c>
      <c r="D170">
        <v>12</v>
      </c>
      <c r="E170">
        <v>93</v>
      </c>
      <c r="G170" s="23">
        <v>-4.6718426788141247</v>
      </c>
      <c r="H170" s="23">
        <v>9.2683101625418342E-3</v>
      </c>
      <c r="I170" s="23">
        <v>6.1788734416945566E-2</v>
      </c>
      <c r="J170" s="23">
        <f t="shared" si="4"/>
        <v>37.571621240121779</v>
      </c>
      <c r="K170">
        <v>0</v>
      </c>
      <c r="L170">
        <f t="shared" si="5"/>
        <v>39</v>
      </c>
    </row>
    <row r="171" spans="1:12" x14ac:dyDescent="0.25">
      <c r="A171">
        <v>169</v>
      </c>
      <c r="B171">
        <v>142</v>
      </c>
      <c r="C171">
        <v>1</v>
      </c>
      <c r="D171">
        <v>24</v>
      </c>
      <c r="E171">
        <v>61</v>
      </c>
      <c r="G171" s="23">
        <v>-4.6906515367857766</v>
      </c>
      <c r="H171" s="23">
        <v>9.0971840996303208E-3</v>
      </c>
      <c r="I171" s="23">
        <v>6.0647893997535472E-2</v>
      </c>
      <c r="J171" s="23">
        <f t="shared" si="4"/>
        <v>37.580718424221409</v>
      </c>
      <c r="K171">
        <v>0</v>
      </c>
      <c r="L171">
        <f t="shared" si="5"/>
        <v>39</v>
      </c>
    </row>
    <row r="172" spans="1:12" x14ac:dyDescent="0.25">
      <c r="A172">
        <v>170</v>
      </c>
      <c r="B172">
        <v>220</v>
      </c>
      <c r="C172">
        <v>0</v>
      </c>
      <c r="D172">
        <v>58</v>
      </c>
      <c r="E172">
        <v>41</v>
      </c>
      <c r="G172" s="23">
        <v>-4.7153068835648169</v>
      </c>
      <c r="H172" s="23">
        <v>8.8775991600542024E-3</v>
      </c>
      <c r="I172" s="23">
        <v>5.9183994400361352E-2</v>
      </c>
      <c r="J172" s="23">
        <f t="shared" si="4"/>
        <v>37.589596023381461</v>
      </c>
      <c r="K172">
        <v>0</v>
      </c>
      <c r="L172">
        <f t="shared" si="5"/>
        <v>39</v>
      </c>
    </row>
    <row r="173" spans="1:12" x14ac:dyDescent="0.25">
      <c r="A173">
        <v>171</v>
      </c>
      <c r="B173">
        <v>107</v>
      </c>
      <c r="C173">
        <v>0</v>
      </c>
      <c r="D173">
        <v>65</v>
      </c>
      <c r="E173">
        <v>33</v>
      </c>
      <c r="G173" s="23">
        <v>-4.7282356769853973</v>
      </c>
      <c r="H173" s="23">
        <v>8.7645607808175766E-3</v>
      </c>
      <c r="I173" s="23">
        <v>5.8430405205450515E-2</v>
      </c>
      <c r="J173" s="23">
        <f t="shared" si="4"/>
        <v>37.598360584162279</v>
      </c>
      <c r="K173">
        <v>0</v>
      </c>
      <c r="L173">
        <f t="shared" si="5"/>
        <v>39</v>
      </c>
    </row>
    <row r="174" spans="1:12" x14ac:dyDescent="0.25">
      <c r="A174">
        <v>172</v>
      </c>
      <c r="B174">
        <v>105</v>
      </c>
      <c r="C174">
        <v>0</v>
      </c>
      <c r="D174">
        <v>40</v>
      </c>
      <c r="E174">
        <v>60</v>
      </c>
      <c r="G174" s="23">
        <v>-4.7961766185194135</v>
      </c>
      <c r="H174" s="23">
        <v>8.1935833139671153E-3</v>
      </c>
      <c r="I174" s="23">
        <v>5.4623888759780768E-2</v>
      </c>
      <c r="J174" s="23">
        <f t="shared" si="4"/>
        <v>37.606554167476247</v>
      </c>
      <c r="K174">
        <v>0</v>
      </c>
      <c r="L174">
        <f t="shared" si="5"/>
        <v>39</v>
      </c>
    </row>
    <row r="175" spans="1:12" x14ac:dyDescent="0.25">
      <c r="A175">
        <v>173</v>
      </c>
      <c r="B175">
        <v>6</v>
      </c>
      <c r="C175">
        <v>1</v>
      </c>
      <c r="D175">
        <v>52</v>
      </c>
      <c r="E175">
        <v>28</v>
      </c>
      <c r="G175" s="23">
        <v>-4.8149854764910645</v>
      </c>
      <c r="H175" s="23">
        <v>8.042139466502533E-3</v>
      </c>
      <c r="I175" s="23">
        <v>5.3614263110016887E-2</v>
      </c>
      <c r="J175" s="23">
        <f t="shared" si="4"/>
        <v>37.614596306942751</v>
      </c>
      <c r="K175">
        <v>0</v>
      </c>
      <c r="L175">
        <f t="shared" si="5"/>
        <v>39</v>
      </c>
    </row>
    <row r="176" spans="1:12" x14ac:dyDescent="0.25">
      <c r="A176">
        <v>174</v>
      </c>
      <c r="B176">
        <v>77</v>
      </c>
      <c r="C176">
        <v>0</v>
      </c>
      <c r="D176">
        <v>54</v>
      </c>
      <c r="E176">
        <v>44</v>
      </c>
      <c r="G176" s="23">
        <v>-4.8220342053605751</v>
      </c>
      <c r="H176" s="23">
        <v>7.9861030377906539E-3</v>
      </c>
      <c r="I176" s="23">
        <v>5.3240686918604362E-2</v>
      </c>
      <c r="J176" s="23">
        <f t="shared" si="4"/>
        <v>37.622582409980545</v>
      </c>
      <c r="K176">
        <v>1</v>
      </c>
      <c r="L176">
        <f t="shared" si="5"/>
        <v>40</v>
      </c>
    </row>
    <row r="177" spans="1:12" x14ac:dyDescent="0.25">
      <c r="A177">
        <v>175</v>
      </c>
      <c r="B177">
        <v>54</v>
      </c>
      <c r="C177">
        <v>1</v>
      </c>
      <c r="D177">
        <v>34</v>
      </c>
      <c r="E177">
        <v>48</v>
      </c>
      <c r="G177" s="23">
        <v>-4.8232364454226957</v>
      </c>
      <c r="H177" s="23">
        <v>7.9765841328127592E-3</v>
      </c>
      <c r="I177" s="23">
        <v>5.3177227552085066E-2</v>
      </c>
      <c r="J177" s="23">
        <f t="shared" si="4"/>
        <v>37.630558994113358</v>
      </c>
      <c r="K177">
        <v>0</v>
      </c>
      <c r="L177">
        <f t="shared" si="5"/>
        <v>40</v>
      </c>
    </row>
    <row r="178" spans="1:12" x14ac:dyDescent="0.25">
      <c r="A178">
        <v>176</v>
      </c>
      <c r="B178">
        <v>188</v>
      </c>
      <c r="C178">
        <v>1</v>
      </c>
      <c r="D178">
        <v>25</v>
      </c>
      <c r="E178">
        <v>58</v>
      </c>
      <c r="G178" s="23">
        <v>-4.82736192988851</v>
      </c>
      <c r="H178" s="23">
        <v>7.9440055219312401E-3</v>
      </c>
      <c r="I178" s="23">
        <v>5.2960036812874936E-2</v>
      </c>
      <c r="J178" s="23">
        <f t="shared" si="4"/>
        <v>37.638502999635286</v>
      </c>
      <c r="K178">
        <v>0</v>
      </c>
      <c r="L178">
        <f t="shared" si="5"/>
        <v>40</v>
      </c>
    </row>
    <row r="179" spans="1:12" x14ac:dyDescent="0.25">
      <c r="A179">
        <v>177</v>
      </c>
      <c r="B179">
        <v>173</v>
      </c>
      <c r="C179">
        <v>0</v>
      </c>
      <c r="D179">
        <v>52</v>
      </c>
      <c r="E179">
        <v>45</v>
      </c>
      <c r="G179" s="23">
        <v>-4.9117072492699361</v>
      </c>
      <c r="H179" s="23">
        <v>7.3061398450315783E-3</v>
      </c>
      <c r="I179" s="23">
        <v>4.8707598966877187E-2</v>
      </c>
      <c r="J179" s="23">
        <f t="shared" si="4"/>
        <v>37.64580913948032</v>
      </c>
      <c r="K179">
        <v>0</v>
      </c>
      <c r="L179">
        <f t="shared" si="5"/>
        <v>40</v>
      </c>
    </row>
    <row r="180" spans="1:12" x14ac:dyDescent="0.25">
      <c r="A180">
        <v>178</v>
      </c>
      <c r="B180">
        <v>279</v>
      </c>
      <c r="C180">
        <v>0</v>
      </c>
      <c r="D180">
        <v>48</v>
      </c>
      <c r="E180">
        <v>49</v>
      </c>
      <c r="G180" s="23">
        <v>-4.945815805042729</v>
      </c>
      <c r="H180" s="23">
        <v>7.0628704160448225E-3</v>
      </c>
      <c r="I180" s="23">
        <v>4.7085802773632154E-2</v>
      </c>
      <c r="J180" s="23">
        <f t="shared" si="4"/>
        <v>37.652872009896363</v>
      </c>
      <c r="K180">
        <v>0</v>
      </c>
      <c r="L180">
        <f t="shared" si="5"/>
        <v>40</v>
      </c>
    </row>
    <row r="181" spans="1:12" x14ac:dyDescent="0.25">
      <c r="A181">
        <v>179</v>
      </c>
      <c r="B181">
        <v>41</v>
      </c>
      <c r="C181">
        <v>1</v>
      </c>
      <c r="D181">
        <v>70</v>
      </c>
      <c r="E181">
        <v>6</v>
      </c>
      <c r="G181" s="23">
        <v>-4.9519720396053666</v>
      </c>
      <c r="H181" s="23">
        <v>7.0198275828333156E-3</v>
      </c>
      <c r="I181" s="23">
        <v>4.6798850552222104E-2</v>
      </c>
      <c r="J181" s="23">
        <f t="shared" si="4"/>
        <v>37.659891837479194</v>
      </c>
      <c r="K181">
        <v>0</v>
      </c>
      <c r="L181">
        <f t="shared" si="5"/>
        <v>40</v>
      </c>
    </row>
    <row r="182" spans="1:12" x14ac:dyDescent="0.25">
      <c r="A182">
        <v>180</v>
      </c>
      <c r="B182">
        <v>1</v>
      </c>
      <c r="C182">
        <v>1</v>
      </c>
      <c r="D182">
        <v>64</v>
      </c>
      <c r="E182">
        <v>11</v>
      </c>
      <c r="G182" s="23">
        <v>-5.0757536392875213</v>
      </c>
      <c r="H182" s="23">
        <v>6.2076021259970977E-3</v>
      </c>
      <c r="I182" s="23">
        <v>4.1384014173313985E-2</v>
      </c>
      <c r="J182" s="23">
        <f t="shared" si="4"/>
        <v>37.66609943960519</v>
      </c>
      <c r="K182">
        <v>0</v>
      </c>
      <c r="L182">
        <f t="shared" si="5"/>
        <v>40</v>
      </c>
    </row>
    <row r="183" spans="1:12" x14ac:dyDescent="0.25">
      <c r="A183">
        <v>181</v>
      </c>
      <c r="B183">
        <v>56</v>
      </c>
      <c r="C183">
        <v>0</v>
      </c>
      <c r="D183">
        <v>28</v>
      </c>
      <c r="E183">
        <v>68</v>
      </c>
      <c r="G183" s="23">
        <v>-5.1889773499296554</v>
      </c>
      <c r="H183" s="23">
        <v>5.5467696814053653E-3</v>
      </c>
      <c r="I183" s="23">
        <v>3.6978464542702434E-2</v>
      </c>
      <c r="J183" s="23">
        <f t="shared" si="4"/>
        <v>37.671646209286592</v>
      </c>
      <c r="K183">
        <v>0</v>
      </c>
      <c r="L183">
        <f t="shared" si="5"/>
        <v>40</v>
      </c>
    </row>
    <row r="184" spans="1:12" x14ac:dyDescent="0.25">
      <c r="A184">
        <v>182</v>
      </c>
      <c r="B184">
        <v>174</v>
      </c>
      <c r="C184">
        <v>0</v>
      </c>
      <c r="D184">
        <v>77</v>
      </c>
      <c r="E184">
        <v>12</v>
      </c>
      <c r="G184" s="23">
        <v>-5.2794789038737191</v>
      </c>
      <c r="H184" s="23">
        <v>5.0692568350596667E-3</v>
      </c>
      <c r="I184" s="23">
        <v>3.3795045567064447E-2</v>
      </c>
      <c r="J184" s="23">
        <f t="shared" si="4"/>
        <v>37.676715466121649</v>
      </c>
      <c r="K184">
        <v>0</v>
      </c>
      <c r="L184">
        <f t="shared" si="5"/>
        <v>40</v>
      </c>
    </row>
    <row r="185" spans="1:12" x14ac:dyDescent="0.25">
      <c r="A185">
        <v>183</v>
      </c>
      <c r="B185">
        <v>17</v>
      </c>
      <c r="C185">
        <v>1</v>
      </c>
      <c r="D185">
        <v>5</v>
      </c>
      <c r="E185">
        <v>74</v>
      </c>
      <c r="G185" s="23">
        <v>-5.2883797728443369</v>
      </c>
      <c r="H185" s="23">
        <v>5.024561963082117E-3</v>
      </c>
      <c r="I185" s="23">
        <v>3.3497079753880783E-2</v>
      </c>
      <c r="J185" s="23">
        <f t="shared" si="4"/>
        <v>37.681740028084732</v>
      </c>
      <c r="K185">
        <v>0</v>
      </c>
      <c r="L185">
        <f t="shared" si="5"/>
        <v>40</v>
      </c>
    </row>
    <row r="186" spans="1:12" x14ac:dyDescent="0.25">
      <c r="A186">
        <v>184</v>
      </c>
      <c r="B186">
        <v>264</v>
      </c>
      <c r="C186">
        <v>0</v>
      </c>
      <c r="D186">
        <v>38</v>
      </c>
      <c r="E186">
        <v>54</v>
      </c>
      <c r="G186" s="23">
        <v>-5.3941810245895407</v>
      </c>
      <c r="H186" s="23">
        <v>4.5223944672307687E-3</v>
      </c>
      <c r="I186" s="23">
        <v>3.0149296448205125E-2</v>
      </c>
      <c r="J186" s="23">
        <f t="shared" si="4"/>
        <v>37.686262422551962</v>
      </c>
      <c r="K186">
        <v>0</v>
      </c>
      <c r="L186">
        <f t="shared" si="5"/>
        <v>40</v>
      </c>
    </row>
    <row r="187" spans="1:12" x14ac:dyDescent="0.25">
      <c r="A187">
        <v>185</v>
      </c>
      <c r="B187">
        <v>181</v>
      </c>
      <c r="C187">
        <v>1</v>
      </c>
      <c r="D187">
        <v>58</v>
      </c>
      <c r="E187">
        <v>13</v>
      </c>
      <c r="G187" s="23">
        <v>-5.4173915370385748</v>
      </c>
      <c r="H187" s="23">
        <v>4.4190946915358895E-3</v>
      </c>
      <c r="I187" s="23">
        <v>2.946063127690593E-2</v>
      </c>
      <c r="J187" s="23">
        <f t="shared" si="4"/>
        <v>37.690681517243497</v>
      </c>
      <c r="K187">
        <v>0</v>
      </c>
      <c r="L187">
        <f t="shared" si="5"/>
        <v>40</v>
      </c>
    </row>
    <row r="188" spans="1:12" x14ac:dyDescent="0.25">
      <c r="A188">
        <v>186</v>
      </c>
      <c r="B188">
        <v>214</v>
      </c>
      <c r="C188">
        <v>1</v>
      </c>
      <c r="D188">
        <v>34</v>
      </c>
      <c r="E188">
        <v>39</v>
      </c>
      <c r="G188" s="23">
        <v>-5.4768053396293936</v>
      </c>
      <c r="H188" s="23">
        <v>4.1652487253849551E-3</v>
      </c>
      <c r="I188" s="23">
        <v>2.7768324835899701E-2</v>
      </c>
      <c r="J188" s="23">
        <f t="shared" si="4"/>
        <v>37.694846765968883</v>
      </c>
      <c r="K188">
        <v>0</v>
      </c>
      <c r="L188">
        <f t="shared" si="5"/>
        <v>40</v>
      </c>
    </row>
    <row r="189" spans="1:12" x14ac:dyDescent="0.25">
      <c r="A189">
        <v>187</v>
      </c>
      <c r="B189">
        <v>63</v>
      </c>
      <c r="C189">
        <v>0</v>
      </c>
      <c r="D189">
        <v>53</v>
      </c>
      <c r="E189">
        <v>36</v>
      </c>
      <c r="G189" s="23">
        <v>-5.4841302385104704</v>
      </c>
      <c r="H189" s="23">
        <v>4.1349758660490137E-3</v>
      </c>
      <c r="I189" s="23">
        <v>2.7566505773660092E-2</v>
      </c>
      <c r="J189" s="23">
        <f t="shared" si="4"/>
        <v>37.698981741834935</v>
      </c>
      <c r="K189">
        <v>0</v>
      </c>
      <c r="L189">
        <f t="shared" si="5"/>
        <v>40</v>
      </c>
    </row>
    <row r="190" spans="1:12" x14ac:dyDescent="0.25">
      <c r="A190">
        <v>188</v>
      </c>
      <c r="B190">
        <v>262</v>
      </c>
      <c r="C190">
        <v>0</v>
      </c>
      <c r="D190">
        <v>53</v>
      </c>
      <c r="E190">
        <v>36</v>
      </c>
      <c r="G190" s="23">
        <v>-5.4841302385104704</v>
      </c>
      <c r="H190" s="23">
        <v>4.1349758660490137E-3</v>
      </c>
      <c r="I190" s="23">
        <v>2.7566505773660092E-2</v>
      </c>
      <c r="J190" s="23">
        <f t="shared" si="4"/>
        <v>37.703116717700986</v>
      </c>
      <c r="K190">
        <v>0</v>
      </c>
      <c r="L190">
        <f t="shared" si="5"/>
        <v>40</v>
      </c>
    </row>
    <row r="191" spans="1:12" x14ac:dyDescent="0.25">
      <c r="A191">
        <v>189</v>
      </c>
      <c r="B191">
        <v>160</v>
      </c>
      <c r="C191">
        <v>0</v>
      </c>
      <c r="D191">
        <v>70</v>
      </c>
      <c r="E191">
        <v>17</v>
      </c>
      <c r="G191" s="23">
        <v>-5.4844064085220374</v>
      </c>
      <c r="H191" s="23">
        <v>4.1338387874003775E-3</v>
      </c>
      <c r="I191" s="23">
        <v>2.7558925249335852E-2</v>
      </c>
      <c r="J191" s="23">
        <f t="shared" si="4"/>
        <v>37.70725055648839</v>
      </c>
      <c r="K191">
        <v>0</v>
      </c>
      <c r="L191">
        <f t="shared" si="5"/>
        <v>40</v>
      </c>
    </row>
    <row r="192" spans="1:12" x14ac:dyDescent="0.25">
      <c r="A192">
        <v>190</v>
      </c>
      <c r="B192">
        <v>252</v>
      </c>
      <c r="C192">
        <v>0</v>
      </c>
      <c r="D192">
        <v>70</v>
      </c>
      <c r="E192">
        <v>17</v>
      </c>
      <c r="G192" s="23">
        <v>-5.4844064085220374</v>
      </c>
      <c r="H192" s="23">
        <v>4.1338387874003775E-3</v>
      </c>
      <c r="I192" s="23">
        <v>2.7558925249335852E-2</v>
      </c>
      <c r="J192" s="23">
        <f t="shared" si="4"/>
        <v>37.711384395275793</v>
      </c>
      <c r="K192">
        <v>0</v>
      </c>
      <c r="L192">
        <f t="shared" si="5"/>
        <v>40</v>
      </c>
    </row>
    <row r="193" spans="1:12" x14ac:dyDescent="0.25">
      <c r="A193">
        <v>191</v>
      </c>
      <c r="B193">
        <v>79</v>
      </c>
      <c r="C193">
        <v>1</v>
      </c>
      <c r="D193">
        <v>32</v>
      </c>
      <c r="E193">
        <v>41</v>
      </c>
      <c r="G193" s="23">
        <v>-5.4938596175157892</v>
      </c>
      <c r="H193" s="23">
        <v>4.0951041458331776E-3</v>
      </c>
      <c r="I193" s="23">
        <v>2.730069430555452E-2</v>
      </c>
      <c r="J193" s="23">
        <f t="shared" si="4"/>
        <v>37.715479499421626</v>
      </c>
      <c r="K193">
        <v>1</v>
      </c>
      <c r="L193">
        <f t="shared" si="5"/>
        <v>41</v>
      </c>
    </row>
    <row r="194" spans="1:12" x14ac:dyDescent="0.25">
      <c r="A194">
        <v>192</v>
      </c>
      <c r="B194">
        <v>151</v>
      </c>
      <c r="C194">
        <v>0</v>
      </c>
      <c r="D194">
        <v>26</v>
      </c>
      <c r="E194">
        <v>66</v>
      </c>
      <c r="G194" s="23">
        <v>-5.4965066919079177</v>
      </c>
      <c r="H194" s="23">
        <v>4.0843226507635191E-3</v>
      </c>
      <c r="I194" s="23">
        <v>2.7228817671756795E-2</v>
      </c>
      <c r="J194" s="23">
        <f t="shared" si="4"/>
        <v>37.719563822072388</v>
      </c>
      <c r="K194">
        <v>0</v>
      </c>
      <c r="L194">
        <f t="shared" si="5"/>
        <v>41</v>
      </c>
    </row>
    <row r="195" spans="1:12" x14ac:dyDescent="0.25">
      <c r="A195">
        <v>193</v>
      </c>
      <c r="B195">
        <v>147</v>
      </c>
      <c r="C195">
        <v>0</v>
      </c>
      <c r="D195">
        <v>23</v>
      </c>
      <c r="E195">
        <v>69</v>
      </c>
      <c r="G195" s="23">
        <v>-5.5220881087375107</v>
      </c>
      <c r="H195" s="23">
        <v>3.9815757059474995E-3</v>
      </c>
      <c r="I195" s="23">
        <v>2.6543838039649999E-2</v>
      </c>
      <c r="J195" s="23">
        <f t="shared" si="4"/>
        <v>37.723545397778338</v>
      </c>
      <c r="K195">
        <v>0</v>
      </c>
      <c r="L195">
        <f t="shared" si="5"/>
        <v>41</v>
      </c>
    </row>
    <row r="196" spans="1:12" x14ac:dyDescent="0.25">
      <c r="A196">
        <v>194</v>
      </c>
      <c r="B196">
        <v>109</v>
      </c>
      <c r="C196">
        <v>0</v>
      </c>
      <c r="D196">
        <v>14</v>
      </c>
      <c r="E196">
        <v>79</v>
      </c>
      <c r="G196" s="23">
        <v>-5.5262135932033258</v>
      </c>
      <c r="H196" s="23">
        <v>3.9652486118574798E-3</v>
      </c>
      <c r="I196" s="23">
        <v>2.6434990745716532E-2</v>
      </c>
      <c r="J196" s="23">
        <f t="shared" si="4"/>
        <v>37.727510646390193</v>
      </c>
      <c r="K196">
        <v>0</v>
      </c>
      <c r="L196">
        <f t="shared" si="5"/>
        <v>41</v>
      </c>
    </row>
    <row r="197" spans="1:12" x14ac:dyDescent="0.25">
      <c r="A197">
        <v>195</v>
      </c>
      <c r="B197">
        <v>117</v>
      </c>
      <c r="C197">
        <v>0</v>
      </c>
      <c r="D197">
        <v>34</v>
      </c>
      <c r="E197">
        <v>56</v>
      </c>
      <c r="G197" s="23">
        <v>-5.5735271124082661</v>
      </c>
      <c r="H197" s="23">
        <v>3.7827009560625984E-3</v>
      </c>
      <c r="I197" s="23">
        <v>2.5218006373750657E-2</v>
      </c>
      <c r="J197" s="23">
        <f t="shared" ref="J197:J260" si="6">H197+J196</f>
        <v>37.731293347346259</v>
      </c>
      <c r="K197">
        <v>0</v>
      </c>
      <c r="L197">
        <f t="shared" ref="L197:L260" si="7">K197+L196</f>
        <v>41</v>
      </c>
    </row>
    <row r="198" spans="1:12" x14ac:dyDescent="0.25">
      <c r="A198">
        <v>196</v>
      </c>
      <c r="B198">
        <v>95</v>
      </c>
      <c r="C198">
        <v>0</v>
      </c>
      <c r="D198">
        <v>31</v>
      </c>
      <c r="E198">
        <v>59</v>
      </c>
      <c r="G198" s="23">
        <v>-5.5991085292378591</v>
      </c>
      <c r="H198" s="23">
        <v>3.6875136393510937E-3</v>
      </c>
      <c r="I198" s="23">
        <v>2.4583424262340624E-2</v>
      </c>
      <c r="J198" s="23">
        <f t="shared" si="6"/>
        <v>37.734980860985608</v>
      </c>
      <c r="K198">
        <v>0</v>
      </c>
      <c r="L198">
        <f t="shared" si="7"/>
        <v>41</v>
      </c>
    </row>
    <row r="199" spans="1:12" x14ac:dyDescent="0.25">
      <c r="A199">
        <v>197</v>
      </c>
      <c r="B199">
        <v>233</v>
      </c>
      <c r="C199">
        <v>1</v>
      </c>
      <c r="D199">
        <v>40</v>
      </c>
      <c r="E199">
        <v>29</v>
      </c>
      <c r="G199" s="23">
        <v>-5.716117570062071</v>
      </c>
      <c r="H199" s="23">
        <v>3.2816641230636184E-3</v>
      </c>
      <c r="I199" s="23">
        <v>2.1877760820424124E-2</v>
      </c>
      <c r="J199" s="23">
        <f t="shared" si="6"/>
        <v>37.738262525108674</v>
      </c>
      <c r="K199">
        <v>0</v>
      </c>
      <c r="L199">
        <f t="shared" si="7"/>
        <v>41</v>
      </c>
    </row>
    <row r="200" spans="1:12" x14ac:dyDescent="0.25">
      <c r="A200">
        <v>198</v>
      </c>
      <c r="B200">
        <v>212</v>
      </c>
      <c r="C200">
        <v>0</v>
      </c>
      <c r="D200">
        <v>3</v>
      </c>
      <c r="E200">
        <v>88</v>
      </c>
      <c r="G200" s="23">
        <v>-5.765249653624438</v>
      </c>
      <c r="H200" s="23">
        <v>3.124817605718162E-3</v>
      </c>
      <c r="I200" s="23">
        <v>2.0832117371454413E-2</v>
      </c>
      <c r="J200" s="23">
        <f t="shared" si="6"/>
        <v>37.74138734271439</v>
      </c>
      <c r="K200">
        <v>0</v>
      </c>
      <c r="L200">
        <f t="shared" si="7"/>
        <v>41</v>
      </c>
    </row>
    <row r="201" spans="1:12" x14ac:dyDescent="0.25">
      <c r="A201">
        <v>199</v>
      </c>
      <c r="B201">
        <v>247</v>
      </c>
      <c r="C201">
        <v>0</v>
      </c>
      <c r="D201">
        <v>70</v>
      </c>
      <c r="E201">
        <v>13</v>
      </c>
      <c r="G201" s="23">
        <v>-5.7748814726139033</v>
      </c>
      <c r="H201" s="23">
        <v>3.0949571154556023E-3</v>
      </c>
      <c r="I201" s="23">
        <v>2.0633047436370684E-2</v>
      </c>
      <c r="J201" s="23">
        <f t="shared" si="6"/>
        <v>37.744482299829848</v>
      </c>
      <c r="K201">
        <v>0</v>
      </c>
      <c r="L201">
        <f t="shared" si="7"/>
        <v>41</v>
      </c>
    </row>
    <row r="202" spans="1:12" x14ac:dyDescent="0.25">
      <c r="A202">
        <v>200</v>
      </c>
      <c r="B202">
        <v>23</v>
      </c>
      <c r="C202">
        <v>1</v>
      </c>
      <c r="D202">
        <v>2</v>
      </c>
      <c r="E202">
        <v>70</v>
      </c>
      <c r="G202" s="23">
        <v>-5.8222925518346953</v>
      </c>
      <c r="H202" s="23">
        <v>2.9520690345798354E-3</v>
      </c>
      <c r="I202" s="23">
        <v>1.9680460230532236E-2</v>
      </c>
      <c r="J202" s="23">
        <f t="shared" si="6"/>
        <v>37.747434368864425</v>
      </c>
      <c r="K202">
        <v>0</v>
      </c>
      <c r="L202">
        <f t="shared" si="7"/>
        <v>41</v>
      </c>
    </row>
    <row r="203" spans="1:12" x14ac:dyDescent="0.25">
      <c r="A203">
        <v>201</v>
      </c>
      <c r="B203">
        <v>246</v>
      </c>
      <c r="C203">
        <v>0</v>
      </c>
      <c r="D203">
        <v>76</v>
      </c>
      <c r="E203">
        <v>5</v>
      </c>
      <c r="G203" s="23">
        <v>-5.868956171000649</v>
      </c>
      <c r="H203" s="23">
        <v>2.817858703846569E-3</v>
      </c>
      <c r="I203" s="23">
        <v>1.8785724692310463E-2</v>
      </c>
      <c r="J203" s="23">
        <f t="shared" si="6"/>
        <v>37.750252227568275</v>
      </c>
      <c r="K203">
        <v>0</v>
      </c>
      <c r="L203">
        <f t="shared" si="7"/>
        <v>41</v>
      </c>
    </row>
    <row r="204" spans="1:12" x14ac:dyDescent="0.25">
      <c r="A204">
        <v>202</v>
      </c>
      <c r="B204">
        <v>28</v>
      </c>
      <c r="C204">
        <v>0</v>
      </c>
      <c r="D204">
        <v>33</v>
      </c>
      <c r="E204">
        <v>53</v>
      </c>
      <c r="G204" s="23">
        <v>-5.8725293154433302</v>
      </c>
      <c r="H204" s="23">
        <v>2.8078362751603855E-3</v>
      </c>
      <c r="I204" s="23">
        <v>1.8718908501069238E-2</v>
      </c>
      <c r="J204" s="23">
        <f t="shared" si="6"/>
        <v>37.753060063843435</v>
      </c>
      <c r="K204">
        <v>0</v>
      </c>
      <c r="L204">
        <f t="shared" si="7"/>
        <v>41</v>
      </c>
    </row>
    <row r="205" spans="1:12" x14ac:dyDescent="0.25">
      <c r="A205">
        <v>203</v>
      </c>
      <c r="B205">
        <v>226</v>
      </c>
      <c r="C205">
        <v>0</v>
      </c>
      <c r="D205">
        <v>58</v>
      </c>
      <c r="E205">
        <v>25</v>
      </c>
      <c r="G205" s="23">
        <v>-5.8772071399322794</v>
      </c>
      <c r="H205" s="23">
        <v>2.7947690049738888E-3</v>
      </c>
      <c r="I205" s="23">
        <v>1.8631793366492594E-2</v>
      </c>
      <c r="J205" s="23">
        <f t="shared" si="6"/>
        <v>37.755854832848406</v>
      </c>
      <c r="K205">
        <v>0</v>
      </c>
      <c r="L205">
        <f t="shared" si="7"/>
        <v>41</v>
      </c>
    </row>
    <row r="206" spans="1:12" x14ac:dyDescent="0.25">
      <c r="A206">
        <v>204</v>
      </c>
      <c r="B206">
        <v>293</v>
      </c>
      <c r="C206">
        <v>0</v>
      </c>
      <c r="D206">
        <v>55</v>
      </c>
      <c r="E206">
        <v>28</v>
      </c>
      <c r="G206" s="23">
        <v>-5.9027885567618732</v>
      </c>
      <c r="H206" s="23">
        <v>2.72437387340508E-3</v>
      </c>
      <c r="I206" s="23">
        <v>1.8162492489367202E-2</v>
      </c>
      <c r="J206" s="23">
        <f t="shared" si="6"/>
        <v>37.758579206721812</v>
      </c>
      <c r="K206">
        <v>0</v>
      </c>
      <c r="L206">
        <f t="shared" si="7"/>
        <v>41</v>
      </c>
    </row>
    <row r="207" spans="1:12" x14ac:dyDescent="0.25">
      <c r="A207">
        <v>205</v>
      </c>
      <c r="B207">
        <v>8</v>
      </c>
      <c r="C207">
        <v>1</v>
      </c>
      <c r="D207">
        <v>43</v>
      </c>
      <c r="E207">
        <v>23</v>
      </c>
      <c r="G207" s="23">
        <v>-5.9083924513013768</v>
      </c>
      <c r="H207" s="23">
        <v>2.7091907131765627E-3</v>
      </c>
      <c r="I207" s="23">
        <v>1.8061271421177087E-2</v>
      </c>
      <c r="J207" s="23">
        <f t="shared" si="6"/>
        <v>37.761288397434988</v>
      </c>
      <c r="K207">
        <v>0</v>
      </c>
      <c r="L207">
        <f t="shared" si="7"/>
        <v>41</v>
      </c>
    </row>
    <row r="208" spans="1:12" x14ac:dyDescent="0.25">
      <c r="A208">
        <v>206</v>
      </c>
      <c r="B208">
        <v>149</v>
      </c>
      <c r="C208">
        <v>1</v>
      </c>
      <c r="D208">
        <v>2</v>
      </c>
      <c r="E208">
        <v>68</v>
      </c>
      <c r="G208" s="23">
        <v>-5.9675300838806278</v>
      </c>
      <c r="H208" s="23">
        <v>2.5540182666714474E-3</v>
      </c>
      <c r="I208" s="23">
        <v>1.7026788444476318E-2</v>
      </c>
      <c r="J208" s="23">
        <f t="shared" si="6"/>
        <v>37.76384241570166</v>
      </c>
      <c r="K208">
        <v>0</v>
      </c>
      <c r="L208">
        <f t="shared" si="7"/>
        <v>41</v>
      </c>
    </row>
    <row r="209" spans="1:12" x14ac:dyDescent="0.25">
      <c r="A209">
        <v>207</v>
      </c>
      <c r="B209">
        <v>19</v>
      </c>
      <c r="C209">
        <v>0</v>
      </c>
      <c r="D209">
        <v>18</v>
      </c>
      <c r="E209">
        <v>68</v>
      </c>
      <c r="G209" s="23">
        <v>-6.0004363995912984</v>
      </c>
      <c r="H209" s="23">
        <v>2.471547006659653E-3</v>
      </c>
      <c r="I209" s="23">
        <v>1.6476980044397689E-2</v>
      </c>
      <c r="J209" s="23">
        <f t="shared" si="6"/>
        <v>37.766313962708317</v>
      </c>
      <c r="K209">
        <v>0</v>
      </c>
      <c r="L209">
        <f t="shared" si="7"/>
        <v>41</v>
      </c>
    </row>
    <row r="210" spans="1:12" x14ac:dyDescent="0.25">
      <c r="A210">
        <v>208</v>
      </c>
      <c r="B210">
        <v>242</v>
      </c>
      <c r="C210">
        <v>1</v>
      </c>
      <c r="D210">
        <v>15</v>
      </c>
      <c r="E210">
        <v>52</v>
      </c>
      <c r="G210" s="23">
        <v>-6.074533575687953</v>
      </c>
      <c r="H210" s="23">
        <v>2.2954378895259486E-3</v>
      </c>
      <c r="I210" s="23">
        <v>1.5302919263506324E-2</v>
      </c>
      <c r="J210" s="23">
        <f t="shared" si="6"/>
        <v>37.768609400597846</v>
      </c>
      <c r="K210">
        <v>0</v>
      </c>
      <c r="L210">
        <f t="shared" si="7"/>
        <v>41</v>
      </c>
    </row>
    <row r="211" spans="1:12" x14ac:dyDescent="0.25">
      <c r="A211">
        <v>209</v>
      </c>
      <c r="B211">
        <v>176</v>
      </c>
      <c r="C211">
        <v>1</v>
      </c>
      <c r="D211">
        <v>32</v>
      </c>
      <c r="E211">
        <v>33</v>
      </c>
      <c r="G211" s="23">
        <v>-6.0748097456995209</v>
      </c>
      <c r="H211" s="23">
        <v>2.2948055004935017E-3</v>
      </c>
      <c r="I211" s="23">
        <v>1.5298703336623346E-2</v>
      </c>
      <c r="J211" s="23">
        <f t="shared" si="6"/>
        <v>37.770904206098336</v>
      </c>
      <c r="K211">
        <v>0</v>
      </c>
      <c r="L211">
        <f t="shared" si="7"/>
        <v>41</v>
      </c>
    </row>
    <row r="212" spans="1:12" x14ac:dyDescent="0.25">
      <c r="A212">
        <v>210</v>
      </c>
      <c r="B212">
        <v>4</v>
      </c>
      <c r="C212">
        <v>1</v>
      </c>
      <c r="D212">
        <v>23</v>
      </c>
      <c r="E212">
        <v>42</v>
      </c>
      <c r="G212" s="23">
        <v>-6.1515539961883023</v>
      </c>
      <c r="H212" s="23">
        <v>2.1256409479551851E-3</v>
      </c>
      <c r="I212" s="23">
        <v>1.4170939653034568E-2</v>
      </c>
      <c r="J212" s="23">
        <f t="shared" si="6"/>
        <v>37.773029847046288</v>
      </c>
      <c r="K212">
        <v>0</v>
      </c>
      <c r="L212">
        <f t="shared" si="7"/>
        <v>41</v>
      </c>
    </row>
    <row r="213" spans="1:12" x14ac:dyDescent="0.25">
      <c r="A213">
        <v>211</v>
      </c>
      <c r="B213">
        <v>42</v>
      </c>
      <c r="C213">
        <v>1</v>
      </c>
      <c r="D213">
        <v>4</v>
      </c>
      <c r="E213">
        <v>63</v>
      </c>
      <c r="G213" s="23">
        <v>-6.1683321040631309</v>
      </c>
      <c r="H213" s="23">
        <v>2.0903481664595065E-3</v>
      </c>
      <c r="I213" s="23">
        <v>1.3935654443063376E-2</v>
      </c>
      <c r="J213" s="23">
        <f t="shared" si="6"/>
        <v>37.77512019521275</v>
      </c>
      <c r="K213">
        <v>0</v>
      </c>
      <c r="L213">
        <f t="shared" si="7"/>
        <v>41</v>
      </c>
    </row>
    <row r="214" spans="1:12" x14ac:dyDescent="0.25">
      <c r="A214">
        <v>212</v>
      </c>
      <c r="B214">
        <v>195</v>
      </c>
      <c r="C214">
        <v>0</v>
      </c>
      <c r="D214">
        <v>6</v>
      </c>
      <c r="E214">
        <v>79</v>
      </c>
      <c r="G214" s="23">
        <v>-6.1753808329326416</v>
      </c>
      <c r="H214" s="23">
        <v>2.0756961526171821E-3</v>
      </c>
      <c r="I214" s="23">
        <v>1.3837974350781214E-2</v>
      </c>
      <c r="J214" s="23">
        <f t="shared" si="6"/>
        <v>37.777195891365366</v>
      </c>
      <c r="K214">
        <v>0</v>
      </c>
      <c r="L214">
        <f t="shared" si="7"/>
        <v>41</v>
      </c>
    </row>
    <row r="215" spans="1:12" x14ac:dyDescent="0.25">
      <c r="A215">
        <v>213</v>
      </c>
      <c r="B215">
        <v>285</v>
      </c>
      <c r="C215">
        <v>0</v>
      </c>
      <c r="D215">
        <v>64</v>
      </c>
      <c r="E215">
        <v>14</v>
      </c>
      <c r="G215" s="23">
        <v>-6.1891381363879239</v>
      </c>
      <c r="H215" s="23">
        <v>2.0473937647554528E-3</v>
      </c>
      <c r="I215" s="23">
        <v>1.3649291765036353E-2</v>
      </c>
      <c r="J215" s="23">
        <f t="shared" si="6"/>
        <v>37.779243285130121</v>
      </c>
      <c r="K215">
        <v>0</v>
      </c>
      <c r="L215">
        <f t="shared" si="7"/>
        <v>41</v>
      </c>
    </row>
    <row r="216" spans="1:12" x14ac:dyDescent="0.25">
      <c r="A216">
        <v>214</v>
      </c>
      <c r="B216">
        <v>196</v>
      </c>
      <c r="C216">
        <v>1</v>
      </c>
      <c r="D216">
        <v>27</v>
      </c>
      <c r="E216">
        <v>37</v>
      </c>
      <c r="G216" s="23">
        <v>-6.1900642064384765</v>
      </c>
      <c r="H216" s="23">
        <v>2.0455024889045304E-3</v>
      </c>
      <c r="I216" s="23">
        <v>1.3636683259363536E-2</v>
      </c>
      <c r="J216" s="23">
        <f t="shared" si="6"/>
        <v>37.781288787619026</v>
      </c>
      <c r="K216">
        <v>0</v>
      </c>
      <c r="L216">
        <f t="shared" si="7"/>
        <v>41</v>
      </c>
    </row>
    <row r="217" spans="1:12" x14ac:dyDescent="0.25">
      <c r="A217">
        <v>215</v>
      </c>
      <c r="B217">
        <v>237</v>
      </c>
      <c r="C217">
        <v>0</v>
      </c>
      <c r="D217">
        <v>0</v>
      </c>
      <c r="E217">
        <v>85</v>
      </c>
      <c r="G217" s="23">
        <v>-6.2265436665918292</v>
      </c>
      <c r="H217" s="23">
        <v>1.9723728136516014E-3</v>
      </c>
      <c r="I217" s="23">
        <v>1.3149152091010677E-2</v>
      </c>
      <c r="J217" s="23">
        <f t="shared" si="6"/>
        <v>37.78326116043268</v>
      </c>
      <c r="K217">
        <v>0</v>
      </c>
      <c r="L217">
        <f t="shared" si="7"/>
        <v>41</v>
      </c>
    </row>
    <row r="218" spans="1:12" x14ac:dyDescent="0.25">
      <c r="A218">
        <v>216</v>
      </c>
      <c r="B218">
        <v>179</v>
      </c>
      <c r="C218">
        <v>1</v>
      </c>
      <c r="D218">
        <v>47</v>
      </c>
      <c r="E218">
        <v>14</v>
      </c>
      <c r="G218" s="23">
        <v>-6.2373777256434169</v>
      </c>
      <c r="H218" s="23">
        <v>1.951160817580623E-3</v>
      </c>
      <c r="I218" s="23">
        <v>1.300773878387082E-2</v>
      </c>
      <c r="J218" s="23">
        <f t="shared" si="6"/>
        <v>37.785212321250263</v>
      </c>
      <c r="K218">
        <v>0</v>
      </c>
      <c r="L218">
        <f t="shared" si="7"/>
        <v>41</v>
      </c>
    </row>
    <row r="219" spans="1:12" x14ac:dyDescent="0.25">
      <c r="A219">
        <v>217</v>
      </c>
      <c r="B219">
        <v>256</v>
      </c>
      <c r="C219">
        <v>1</v>
      </c>
      <c r="D219">
        <v>2</v>
      </c>
      <c r="E219">
        <v>64</v>
      </c>
      <c r="G219" s="23">
        <v>-6.2580051479724936</v>
      </c>
      <c r="H219" s="23">
        <v>1.9114018011113175E-3</v>
      </c>
      <c r="I219" s="23">
        <v>1.274267867407545E-2</v>
      </c>
      <c r="J219" s="23">
        <f t="shared" si="6"/>
        <v>37.787123723051373</v>
      </c>
      <c r="K219">
        <v>0</v>
      </c>
      <c r="L219">
        <f t="shared" si="7"/>
        <v>41</v>
      </c>
    </row>
    <row r="220" spans="1:12" x14ac:dyDescent="0.25">
      <c r="A220">
        <v>218</v>
      </c>
      <c r="B220">
        <v>254</v>
      </c>
      <c r="C220">
        <v>1</v>
      </c>
      <c r="D220">
        <v>53</v>
      </c>
      <c r="E220">
        <v>7</v>
      </c>
      <c r="G220" s="23">
        <v>-6.2588336580071946</v>
      </c>
      <c r="H220" s="23">
        <v>1.9098218645494209E-3</v>
      </c>
      <c r="I220" s="23">
        <v>1.2732145763662807E-2</v>
      </c>
      <c r="J220" s="23">
        <f t="shared" si="6"/>
        <v>37.789033544915924</v>
      </c>
      <c r="K220">
        <v>0</v>
      </c>
      <c r="L220">
        <f t="shared" si="7"/>
        <v>41</v>
      </c>
    </row>
    <row r="221" spans="1:12" x14ac:dyDescent="0.25">
      <c r="A221">
        <v>219</v>
      </c>
      <c r="B221">
        <v>25</v>
      </c>
      <c r="C221">
        <v>1</v>
      </c>
      <c r="D221">
        <v>26</v>
      </c>
      <c r="E221">
        <v>37</v>
      </c>
      <c r="G221" s="23">
        <v>-6.2712101114046419</v>
      </c>
      <c r="H221" s="23">
        <v>1.8863750248059733E-3</v>
      </c>
      <c r="I221" s="23">
        <v>1.2575833498706489E-2</v>
      </c>
      <c r="J221" s="23">
        <f t="shared" si="6"/>
        <v>37.790919919940727</v>
      </c>
      <c r="K221">
        <v>0</v>
      </c>
      <c r="L221">
        <f t="shared" si="7"/>
        <v>41</v>
      </c>
    </row>
    <row r="222" spans="1:12" x14ac:dyDescent="0.25">
      <c r="A222">
        <v>220</v>
      </c>
      <c r="B222">
        <v>251</v>
      </c>
      <c r="C222">
        <v>0</v>
      </c>
      <c r="D222">
        <v>17</v>
      </c>
      <c r="E222">
        <v>65</v>
      </c>
      <c r="G222" s="23">
        <v>-6.2994386026263633</v>
      </c>
      <c r="H222" s="23">
        <v>1.8339663508019246E-3</v>
      </c>
      <c r="I222" s="23">
        <v>1.2226442338679498E-2</v>
      </c>
      <c r="J222" s="23">
        <f t="shared" si="6"/>
        <v>37.792753886291528</v>
      </c>
      <c r="K222">
        <v>0</v>
      </c>
      <c r="L222">
        <f t="shared" si="7"/>
        <v>41</v>
      </c>
    </row>
    <row r="223" spans="1:12" x14ac:dyDescent="0.25">
      <c r="A223">
        <v>221</v>
      </c>
      <c r="B223">
        <v>2</v>
      </c>
      <c r="C223">
        <v>1</v>
      </c>
      <c r="D223">
        <v>30</v>
      </c>
      <c r="E223">
        <v>32</v>
      </c>
      <c r="G223" s="23">
        <v>-6.3097203216548161</v>
      </c>
      <c r="H223" s="23">
        <v>1.8152406838330378E-3</v>
      </c>
      <c r="I223" s="23">
        <v>1.210160455888692E-2</v>
      </c>
      <c r="J223" s="23">
        <f t="shared" si="6"/>
        <v>37.794569126975361</v>
      </c>
      <c r="K223">
        <v>0</v>
      </c>
      <c r="L223">
        <f t="shared" si="7"/>
        <v>41</v>
      </c>
    </row>
    <row r="224" spans="1:12" x14ac:dyDescent="0.25">
      <c r="A224">
        <v>222</v>
      </c>
      <c r="B224">
        <v>164</v>
      </c>
      <c r="C224">
        <v>0</v>
      </c>
      <c r="D224">
        <v>30</v>
      </c>
      <c r="E224">
        <v>49</v>
      </c>
      <c r="G224" s="23">
        <v>-6.4064420944336895</v>
      </c>
      <c r="H224" s="23">
        <v>1.6481668297325433E-3</v>
      </c>
      <c r="I224" s="23">
        <v>1.0987778864883621E-2</v>
      </c>
      <c r="J224" s="23">
        <f t="shared" si="6"/>
        <v>37.796217293805093</v>
      </c>
      <c r="K224">
        <v>0</v>
      </c>
      <c r="L224">
        <f t="shared" si="7"/>
        <v>41</v>
      </c>
    </row>
    <row r="225" spans="1:12" x14ac:dyDescent="0.25">
      <c r="A225">
        <v>223</v>
      </c>
      <c r="B225">
        <v>38</v>
      </c>
      <c r="C225">
        <v>1</v>
      </c>
      <c r="D225">
        <v>12</v>
      </c>
      <c r="E225">
        <v>50</v>
      </c>
      <c r="G225" s="23">
        <v>-6.4632088226323789</v>
      </c>
      <c r="H225" s="23">
        <v>1.5573534730282284E-3</v>
      </c>
      <c r="I225" s="23">
        <v>1.0382356486854856E-2</v>
      </c>
      <c r="J225" s="23">
        <f t="shared" si="6"/>
        <v>37.797774647278118</v>
      </c>
      <c r="K225">
        <v>0</v>
      </c>
      <c r="L225">
        <f t="shared" si="7"/>
        <v>41</v>
      </c>
    </row>
    <row r="226" spans="1:12" x14ac:dyDescent="0.25">
      <c r="A226">
        <v>224</v>
      </c>
      <c r="B226">
        <v>166</v>
      </c>
      <c r="C226">
        <v>0</v>
      </c>
      <c r="D226">
        <v>29</v>
      </c>
      <c r="E226">
        <v>49</v>
      </c>
      <c r="G226" s="23">
        <v>-6.4875879993998549</v>
      </c>
      <c r="H226" s="23">
        <v>1.519902549769114E-3</v>
      </c>
      <c r="I226" s="23">
        <v>1.0132683665127427E-2</v>
      </c>
      <c r="J226" s="23">
        <f t="shared" si="6"/>
        <v>37.799294549827884</v>
      </c>
      <c r="K226">
        <v>0</v>
      </c>
      <c r="L226">
        <f t="shared" si="7"/>
        <v>41</v>
      </c>
    </row>
    <row r="227" spans="1:12" x14ac:dyDescent="0.25">
      <c r="A227">
        <v>225</v>
      </c>
      <c r="B227">
        <v>229</v>
      </c>
      <c r="C227">
        <v>1</v>
      </c>
      <c r="D227">
        <v>29</v>
      </c>
      <c r="E227">
        <v>30</v>
      </c>
      <c r="G227" s="23">
        <v>-6.5361037586669131</v>
      </c>
      <c r="H227" s="23">
        <v>1.4480277283332199E-3</v>
      </c>
      <c r="I227" s="23">
        <v>9.6535181888881324E-3</v>
      </c>
      <c r="J227" s="23">
        <f t="shared" si="6"/>
        <v>37.800742577556214</v>
      </c>
      <c r="K227">
        <v>0</v>
      </c>
      <c r="L227">
        <f t="shared" si="7"/>
        <v>41</v>
      </c>
    </row>
    <row r="228" spans="1:12" x14ac:dyDescent="0.25">
      <c r="A228">
        <v>226</v>
      </c>
      <c r="B228">
        <v>225</v>
      </c>
      <c r="C228">
        <v>0</v>
      </c>
      <c r="D228">
        <v>59</v>
      </c>
      <c r="E228">
        <v>14</v>
      </c>
      <c r="G228" s="23">
        <v>-6.5948676612187462</v>
      </c>
      <c r="H228" s="23">
        <v>1.3655007127547877E-3</v>
      </c>
      <c r="I228" s="23">
        <v>9.103338085031918E-3</v>
      </c>
      <c r="J228" s="23">
        <f t="shared" si="6"/>
        <v>37.802108078268972</v>
      </c>
      <c r="K228">
        <v>0</v>
      </c>
      <c r="L228">
        <f t="shared" si="7"/>
        <v>41</v>
      </c>
    </row>
    <row r="229" spans="1:12" x14ac:dyDescent="0.25">
      <c r="A229">
        <v>227</v>
      </c>
      <c r="B229">
        <v>178</v>
      </c>
      <c r="C229">
        <v>1</v>
      </c>
      <c r="D229">
        <v>2</v>
      </c>
      <c r="E229">
        <v>59</v>
      </c>
      <c r="G229" s="23">
        <v>-6.6210989780873257</v>
      </c>
      <c r="H229" s="23">
        <v>1.3301945647709742E-3</v>
      </c>
      <c r="I229" s="23">
        <v>8.8679637651398278E-3</v>
      </c>
      <c r="J229" s="23">
        <f t="shared" si="6"/>
        <v>37.803438272833745</v>
      </c>
      <c r="K229">
        <v>0</v>
      </c>
      <c r="L229">
        <f t="shared" si="7"/>
        <v>41</v>
      </c>
    </row>
    <row r="230" spans="1:12" x14ac:dyDescent="0.25">
      <c r="A230">
        <v>228</v>
      </c>
      <c r="B230">
        <v>133</v>
      </c>
      <c r="C230">
        <v>1</v>
      </c>
      <c r="D230">
        <v>10</v>
      </c>
      <c r="E230">
        <v>50</v>
      </c>
      <c r="G230" s="23">
        <v>-6.6255006325647079</v>
      </c>
      <c r="H230" s="23">
        <v>1.3243601121551564E-3</v>
      </c>
      <c r="I230" s="23">
        <v>8.8290674143677098E-3</v>
      </c>
      <c r="J230" s="23">
        <f t="shared" si="6"/>
        <v>37.804762632945902</v>
      </c>
      <c r="K230">
        <v>0</v>
      </c>
      <c r="L230">
        <f t="shared" si="7"/>
        <v>41</v>
      </c>
    </row>
    <row r="231" spans="1:12" x14ac:dyDescent="0.25">
      <c r="A231">
        <v>229</v>
      </c>
      <c r="B231">
        <v>33</v>
      </c>
      <c r="C231">
        <v>1</v>
      </c>
      <c r="D231">
        <v>14</v>
      </c>
      <c r="E231">
        <v>45</v>
      </c>
      <c r="G231" s="23">
        <v>-6.6640108428148839</v>
      </c>
      <c r="H231" s="23">
        <v>1.274392037303698E-3</v>
      </c>
      <c r="I231" s="23">
        <v>8.4959469153579863E-3</v>
      </c>
      <c r="J231" s="23">
        <f t="shared" si="6"/>
        <v>37.806037024983205</v>
      </c>
      <c r="K231">
        <v>0</v>
      </c>
      <c r="L231">
        <f t="shared" si="7"/>
        <v>41</v>
      </c>
    </row>
    <row r="232" spans="1:12" x14ac:dyDescent="0.25">
      <c r="A232">
        <v>230</v>
      </c>
      <c r="B232">
        <v>18</v>
      </c>
      <c r="C232">
        <v>0</v>
      </c>
      <c r="D232">
        <v>49</v>
      </c>
      <c r="E232">
        <v>24</v>
      </c>
      <c r="G232" s="23">
        <v>-6.6801390506507259</v>
      </c>
      <c r="H232" s="23">
        <v>1.254028805166557E-3</v>
      </c>
      <c r="I232" s="23">
        <v>8.3601920344437142E-3</v>
      </c>
      <c r="J232" s="23">
        <f t="shared" si="6"/>
        <v>37.807291053788369</v>
      </c>
      <c r="K232">
        <v>0</v>
      </c>
      <c r="L232">
        <f t="shared" si="7"/>
        <v>41</v>
      </c>
    </row>
    <row r="233" spans="1:12" x14ac:dyDescent="0.25">
      <c r="A233">
        <v>231</v>
      </c>
      <c r="B233">
        <v>114</v>
      </c>
      <c r="C233">
        <v>0</v>
      </c>
      <c r="D233">
        <v>65</v>
      </c>
      <c r="E233">
        <v>6</v>
      </c>
      <c r="G233" s="23">
        <v>-6.6889423596054911</v>
      </c>
      <c r="H233" s="23">
        <v>1.2430513149630411E-3</v>
      </c>
      <c r="I233" s="23">
        <v>8.2870087664202747E-3</v>
      </c>
      <c r="J233" s="23">
        <f t="shared" si="6"/>
        <v>37.808534105103334</v>
      </c>
      <c r="K233">
        <v>0</v>
      </c>
      <c r="L233">
        <f t="shared" si="7"/>
        <v>41</v>
      </c>
    </row>
    <row r="234" spans="1:12" x14ac:dyDescent="0.25">
      <c r="A234">
        <v>232</v>
      </c>
      <c r="B234">
        <v>243</v>
      </c>
      <c r="C234">
        <v>1</v>
      </c>
      <c r="D234">
        <v>6</v>
      </c>
      <c r="E234">
        <v>53</v>
      </c>
      <c r="G234" s="23">
        <v>-6.7322279543604662</v>
      </c>
      <c r="H234" s="23">
        <v>1.1904556818906663E-3</v>
      </c>
      <c r="I234" s="23">
        <v>7.9363712126044421E-3</v>
      </c>
      <c r="J234" s="23">
        <f t="shared" si="6"/>
        <v>37.809724560785227</v>
      </c>
      <c r="K234">
        <v>0</v>
      </c>
      <c r="L234">
        <f t="shared" si="7"/>
        <v>41</v>
      </c>
    </row>
    <row r="235" spans="1:12" x14ac:dyDescent="0.25">
      <c r="A235">
        <v>233</v>
      </c>
      <c r="B235">
        <v>158</v>
      </c>
      <c r="C235">
        <v>1</v>
      </c>
      <c r="D235">
        <v>44</v>
      </c>
      <c r="E235">
        <v>10</v>
      </c>
      <c r="G235" s="23">
        <v>-6.7712905046337761</v>
      </c>
      <c r="H235" s="23">
        <v>1.1449021974111095E-3</v>
      </c>
      <c r="I235" s="23">
        <v>7.6326813160740642E-3</v>
      </c>
      <c r="J235" s="23">
        <f t="shared" si="6"/>
        <v>37.810869462982637</v>
      </c>
      <c r="K235">
        <v>0</v>
      </c>
      <c r="L235">
        <f t="shared" si="7"/>
        <v>41</v>
      </c>
    </row>
    <row r="236" spans="1:12" x14ac:dyDescent="0.25">
      <c r="A236">
        <v>234</v>
      </c>
      <c r="B236">
        <v>14</v>
      </c>
      <c r="C236">
        <v>0</v>
      </c>
      <c r="D236">
        <v>46</v>
      </c>
      <c r="E236">
        <v>25</v>
      </c>
      <c r="G236" s="23">
        <v>-6.8509579995262531</v>
      </c>
      <c r="H236" s="23">
        <v>1.0573221075627966E-3</v>
      </c>
      <c r="I236" s="23">
        <v>7.0488140504186446E-3</v>
      </c>
      <c r="J236" s="23">
        <f t="shared" si="6"/>
        <v>37.811926785090201</v>
      </c>
      <c r="K236">
        <v>0</v>
      </c>
      <c r="L236">
        <f t="shared" si="7"/>
        <v>41</v>
      </c>
    </row>
    <row r="237" spans="1:12" x14ac:dyDescent="0.25">
      <c r="A237">
        <v>235</v>
      </c>
      <c r="B237">
        <v>150</v>
      </c>
      <c r="C237">
        <v>1</v>
      </c>
      <c r="D237">
        <v>50</v>
      </c>
      <c r="E237">
        <v>2</v>
      </c>
      <c r="G237" s="23">
        <v>-6.865365203020521</v>
      </c>
      <c r="H237" s="23">
        <v>1.0422140228568786E-3</v>
      </c>
      <c r="I237" s="23">
        <v>6.9480934857125238E-3</v>
      </c>
      <c r="J237" s="23">
        <f t="shared" si="6"/>
        <v>37.81296899911306</v>
      </c>
      <c r="K237">
        <v>0</v>
      </c>
      <c r="L237">
        <f t="shared" si="7"/>
        <v>41</v>
      </c>
    </row>
    <row r="238" spans="1:12" x14ac:dyDescent="0.25">
      <c r="A238">
        <v>236</v>
      </c>
      <c r="B238">
        <v>62</v>
      </c>
      <c r="C238">
        <v>0</v>
      </c>
      <c r="D238">
        <v>10</v>
      </c>
      <c r="E238">
        <v>65</v>
      </c>
      <c r="G238" s="23">
        <v>-6.8674599373895138</v>
      </c>
      <c r="H238" s="23">
        <v>1.040035414488206E-3</v>
      </c>
      <c r="I238" s="23">
        <v>6.9335694299213742E-3</v>
      </c>
      <c r="J238" s="23">
        <f t="shared" si="6"/>
        <v>37.814009034527551</v>
      </c>
      <c r="K238">
        <v>0</v>
      </c>
      <c r="L238">
        <f t="shared" si="7"/>
        <v>41</v>
      </c>
    </row>
    <row r="239" spans="1:12" x14ac:dyDescent="0.25">
      <c r="A239">
        <v>237</v>
      </c>
      <c r="B239">
        <v>87</v>
      </c>
      <c r="C239">
        <v>0</v>
      </c>
      <c r="D239">
        <v>55</v>
      </c>
      <c r="E239">
        <v>14</v>
      </c>
      <c r="G239" s="23">
        <v>-6.9194512810834032</v>
      </c>
      <c r="H239" s="23">
        <v>9.8739621534649213E-4</v>
      </c>
      <c r="I239" s="23">
        <v>6.5826414356432812E-3</v>
      </c>
      <c r="J239" s="23">
        <f t="shared" si="6"/>
        <v>37.814996430742895</v>
      </c>
      <c r="K239">
        <v>0</v>
      </c>
      <c r="L239">
        <f t="shared" si="7"/>
        <v>41</v>
      </c>
    </row>
    <row r="240" spans="1:12" x14ac:dyDescent="0.25">
      <c r="A240">
        <v>238</v>
      </c>
      <c r="B240">
        <v>60</v>
      </c>
      <c r="C240">
        <v>1</v>
      </c>
      <c r="D240">
        <v>18</v>
      </c>
      <c r="E240">
        <v>37</v>
      </c>
      <c r="G240" s="23">
        <v>-6.9203773511339577</v>
      </c>
      <c r="H240" s="23">
        <v>9.8648314217181839E-4</v>
      </c>
      <c r="I240" s="23">
        <v>6.576554281145456E-3</v>
      </c>
      <c r="J240" s="23">
        <f t="shared" si="6"/>
        <v>37.815982913885065</v>
      </c>
      <c r="K240">
        <v>0</v>
      </c>
      <c r="L240">
        <f t="shared" si="7"/>
        <v>41</v>
      </c>
    </row>
    <row r="241" spans="1:12" x14ac:dyDescent="0.25">
      <c r="A241">
        <v>239</v>
      </c>
      <c r="B241">
        <v>207</v>
      </c>
      <c r="C241">
        <v>0</v>
      </c>
      <c r="D241">
        <v>23</v>
      </c>
      <c r="E241">
        <v>49</v>
      </c>
      <c r="G241" s="23">
        <v>-6.9744634291968399</v>
      </c>
      <c r="H241" s="23">
        <v>9.3459389483992086E-4</v>
      </c>
      <c r="I241" s="23">
        <v>6.2306259655994728E-3</v>
      </c>
      <c r="J241" s="23">
        <f t="shared" si="6"/>
        <v>37.816917507779905</v>
      </c>
      <c r="K241">
        <v>0</v>
      </c>
      <c r="L241">
        <f t="shared" si="7"/>
        <v>41</v>
      </c>
    </row>
    <row r="242" spans="1:12" x14ac:dyDescent="0.25">
      <c r="A242">
        <v>240</v>
      </c>
      <c r="B242">
        <v>169</v>
      </c>
      <c r="C242">
        <v>0</v>
      </c>
      <c r="D242">
        <v>28</v>
      </c>
      <c r="E242">
        <v>43</v>
      </c>
      <c r="G242" s="23">
        <v>-7.0044465005038159</v>
      </c>
      <c r="H242" s="23">
        <v>9.070128639781514E-4</v>
      </c>
      <c r="I242" s="23">
        <v>6.0467524265210093E-3</v>
      </c>
      <c r="J242" s="23">
        <f t="shared" si="6"/>
        <v>37.817824520643882</v>
      </c>
      <c r="K242">
        <v>0</v>
      </c>
      <c r="L242">
        <f t="shared" si="7"/>
        <v>41</v>
      </c>
    </row>
    <row r="243" spans="1:12" x14ac:dyDescent="0.25">
      <c r="A243">
        <v>241</v>
      </c>
      <c r="B243">
        <v>130</v>
      </c>
      <c r="C243">
        <v>0</v>
      </c>
      <c r="D243">
        <v>58</v>
      </c>
      <c r="E243">
        <v>9</v>
      </c>
      <c r="G243" s="23">
        <v>-7.0391073962997428</v>
      </c>
      <c r="H243" s="23">
        <v>8.7614064962370831E-4</v>
      </c>
      <c r="I243" s="23">
        <v>5.8409376641580558E-3</v>
      </c>
      <c r="J243" s="23">
        <f t="shared" si="6"/>
        <v>37.818700661293505</v>
      </c>
      <c r="K243">
        <v>0</v>
      </c>
      <c r="L243">
        <f t="shared" si="7"/>
        <v>41</v>
      </c>
    </row>
    <row r="244" spans="1:12" x14ac:dyDescent="0.25">
      <c r="A244">
        <v>242</v>
      </c>
      <c r="B244">
        <v>260</v>
      </c>
      <c r="C244">
        <v>1</v>
      </c>
      <c r="D244">
        <v>21</v>
      </c>
      <c r="E244">
        <v>32</v>
      </c>
      <c r="G244" s="23">
        <v>-7.0400334663502955</v>
      </c>
      <c r="H244" s="23">
        <v>8.7533036746965931E-4</v>
      </c>
      <c r="I244" s="23">
        <v>5.8355357831310619E-3</v>
      </c>
      <c r="J244" s="23">
        <f t="shared" si="6"/>
        <v>37.819575991660976</v>
      </c>
      <c r="K244">
        <v>0</v>
      </c>
      <c r="L244">
        <f t="shared" si="7"/>
        <v>41</v>
      </c>
    </row>
    <row r="245" spans="1:12" x14ac:dyDescent="0.25">
      <c r="A245">
        <v>243</v>
      </c>
      <c r="B245">
        <v>131</v>
      </c>
      <c r="C245">
        <v>1</v>
      </c>
      <c r="D245">
        <v>19</v>
      </c>
      <c r="E245">
        <v>34</v>
      </c>
      <c r="G245" s="23">
        <v>-7.0570877442366911</v>
      </c>
      <c r="H245" s="23">
        <v>8.6054155114609419E-4</v>
      </c>
      <c r="I245" s="23">
        <v>5.7369436743072945E-3</v>
      </c>
      <c r="J245" s="23">
        <f t="shared" si="6"/>
        <v>37.820436533212124</v>
      </c>
      <c r="K245">
        <v>1</v>
      </c>
      <c r="L245">
        <f t="shared" si="7"/>
        <v>42</v>
      </c>
    </row>
    <row r="246" spans="1:12" x14ac:dyDescent="0.25">
      <c r="A246">
        <v>244</v>
      </c>
      <c r="B246">
        <v>52</v>
      </c>
      <c r="C246">
        <v>0</v>
      </c>
      <c r="D246">
        <v>4</v>
      </c>
      <c r="E246">
        <v>68</v>
      </c>
      <c r="G246" s="23">
        <v>-7.136479069117601</v>
      </c>
      <c r="H246" s="23">
        <v>7.9491584752835835E-4</v>
      </c>
      <c r="I246" s="23">
        <v>5.2994389835223895E-3</v>
      </c>
      <c r="J246" s="23">
        <f t="shared" si="6"/>
        <v>37.821231449059653</v>
      </c>
      <c r="K246">
        <v>0</v>
      </c>
      <c r="L246">
        <f t="shared" si="7"/>
        <v>42</v>
      </c>
    </row>
    <row r="247" spans="1:12" x14ac:dyDescent="0.25">
      <c r="A247">
        <v>245</v>
      </c>
      <c r="B247">
        <v>228</v>
      </c>
      <c r="C247">
        <v>1</v>
      </c>
      <c r="D247">
        <v>26</v>
      </c>
      <c r="E247">
        <v>25</v>
      </c>
      <c r="G247" s="23">
        <v>-7.1426353036802386</v>
      </c>
      <c r="H247" s="23">
        <v>7.900410459350804E-4</v>
      </c>
      <c r="I247" s="23">
        <v>5.2669403062338693E-3</v>
      </c>
      <c r="J247" s="23">
        <f t="shared" si="6"/>
        <v>37.822021490105591</v>
      </c>
      <c r="K247">
        <v>0</v>
      </c>
      <c r="L247">
        <f t="shared" si="7"/>
        <v>42</v>
      </c>
    </row>
    <row r="248" spans="1:12" x14ac:dyDescent="0.25">
      <c r="A248">
        <v>246</v>
      </c>
      <c r="B248">
        <v>148</v>
      </c>
      <c r="C248">
        <v>0</v>
      </c>
      <c r="D248">
        <v>42</v>
      </c>
      <c r="E248">
        <v>25</v>
      </c>
      <c r="G248" s="23">
        <v>-7.1755416193909092</v>
      </c>
      <c r="H248" s="23">
        <v>7.6448634194236525E-4</v>
      </c>
      <c r="I248" s="23">
        <v>5.096575612949102E-3</v>
      </c>
      <c r="J248" s="23">
        <f t="shared" si="6"/>
        <v>37.822785976447534</v>
      </c>
      <c r="K248">
        <v>0</v>
      </c>
      <c r="L248">
        <f t="shared" si="7"/>
        <v>42</v>
      </c>
    </row>
    <row r="249" spans="1:12" x14ac:dyDescent="0.25">
      <c r="A249">
        <v>247</v>
      </c>
      <c r="B249">
        <v>69</v>
      </c>
      <c r="C249">
        <v>0</v>
      </c>
      <c r="D249">
        <v>21</v>
      </c>
      <c r="E249">
        <v>47</v>
      </c>
      <c r="G249" s="23">
        <v>-7.2819927711751014</v>
      </c>
      <c r="H249" s="23">
        <v>6.8734077978740353E-4</v>
      </c>
      <c r="I249" s="23">
        <v>4.5822718652493571E-3</v>
      </c>
      <c r="J249" s="23">
        <f t="shared" si="6"/>
        <v>37.823473317227318</v>
      </c>
      <c r="K249">
        <v>0</v>
      </c>
      <c r="L249">
        <f t="shared" si="7"/>
        <v>42</v>
      </c>
    </row>
    <row r="250" spans="1:12" x14ac:dyDescent="0.25">
      <c r="A250">
        <v>248</v>
      </c>
      <c r="B250">
        <v>118</v>
      </c>
      <c r="C250">
        <v>1</v>
      </c>
      <c r="D250">
        <v>26</v>
      </c>
      <c r="E250">
        <v>23</v>
      </c>
      <c r="G250" s="23">
        <v>-7.2878728357261719</v>
      </c>
      <c r="H250" s="23">
        <v>6.8331378441941555E-4</v>
      </c>
      <c r="I250" s="23">
        <v>4.5554252294627709E-3</v>
      </c>
      <c r="J250" s="23">
        <f t="shared" si="6"/>
        <v>37.824156631011739</v>
      </c>
      <c r="K250">
        <v>0</v>
      </c>
      <c r="L250">
        <f t="shared" si="7"/>
        <v>42</v>
      </c>
    </row>
    <row r="251" spans="1:12" x14ac:dyDescent="0.25">
      <c r="A251">
        <v>249</v>
      </c>
      <c r="B251">
        <v>83</v>
      </c>
      <c r="C251">
        <v>0</v>
      </c>
      <c r="D251">
        <v>15</v>
      </c>
      <c r="E251">
        <v>53</v>
      </c>
      <c r="G251" s="23">
        <v>-7.333155604834289</v>
      </c>
      <c r="H251" s="23">
        <v>6.5308132261823759E-4</v>
      </c>
      <c r="I251" s="23">
        <v>4.3538754841215841E-3</v>
      </c>
      <c r="J251" s="23">
        <f t="shared" si="6"/>
        <v>37.824809712334357</v>
      </c>
      <c r="K251">
        <v>0</v>
      </c>
      <c r="L251">
        <f t="shared" si="7"/>
        <v>42</v>
      </c>
    </row>
    <row r="252" spans="1:12" x14ac:dyDescent="0.25">
      <c r="A252">
        <v>250</v>
      </c>
      <c r="B252">
        <v>70</v>
      </c>
      <c r="C252">
        <v>0</v>
      </c>
      <c r="D252">
        <v>39</v>
      </c>
      <c r="E252">
        <v>26</v>
      </c>
      <c r="G252" s="23">
        <v>-7.3463605682664372</v>
      </c>
      <c r="H252" s="23">
        <v>6.4451961881911983E-4</v>
      </c>
      <c r="I252" s="23">
        <v>4.2967974587941327E-3</v>
      </c>
      <c r="J252" s="23">
        <f t="shared" si="6"/>
        <v>37.825454231953174</v>
      </c>
      <c r="K252">
        <v>0</v>
      </c>
      <c r="L252">
        <f t="shared" si="7"/>
        <v>42</v>
      </c>
    </row>
    <row r="253" spans="1:12" x14ac:dyDescent="0.25">
      <c r="A253">
        <v>251</v>
      </c>
      <c r="B253">
        <v>283</v>
      </c>
      <c r="C253">
        <v>0</v>
      </c>
      <c r="D253">
        <v>30</v>
      </c>
      <c r="E253">
        <v>36</v>
      </c>
      <c r="G253" s="23">
        <v>-7.3504860527322524</v>
      </c>
      <c r="H253" s="23">
        <v>6.4186784353180784E-4</v>
      </c>
      <c r="I253" s="23">
        <v>4.2791189568787188E-3</v>
      </c>
      <c r="J253" s="23">
        <f t="shared" si="6"/>
        <v>37.826096099796708</v>
      </c>
      <c r="K253">
        <v>0</v>
      </c>
      <c r="L253">
        <f t="shared" si="7"/>
        <v>42</v>
      </c>
    </row>
    <row r="254" spans="1:12" x14ac:dyDescent="0.25">
      <c r="A254">
        <v>252</v>
      </c>
      <c r="B254">
        <v>270</v>
      </c>
      <c r="C254">
        <v>1</v>
      </c>
      <c r="D254">
        <v>44</v>
      </c>
      <c r="E254">
        <v>2</v>
      </c>
      <c r="G254" s="23">
        <v>-7.3522406328175078</v>
      </c>
      <c r="H254" s="23">
        <v>6.4074334340805106E-4</v>
      </c>
      <c r="I254" s="23">
        <v>4.2716222893870075E-3</v>
      </c>
      <c r="J254" s="23">
        <f t="shared" si="6"/>
        <v>37.826736843140118</v>
      </c>
      <c r="K254">
        <v>0</v>
      </c>
      <c r="L254">
        <f t="shared" si="7"/>
        <v>42</v>
      </c>
    </row>
    <row r="255" spans="1:12" x14ac:dyDescent="0.25">
      <c r="A255">
        <v>253</v>
      </c>
      <c r="B255">
        <v>204</v>
      </c>
      <c r="C255">
        <v>0</v>
      </c>
      <c r="D255">
        <v>61</v>
      </c>
      <c r="E255">
        <v>1</v>
      </c>
      <c r="G255" s="23">
        <v>-7.3766198095849811</v>
      </c>
      <c r="H255" s="23">
        <v>6.2532107117672128E-4</v>
      </c>
      <c r="I255" s="23">
        <v>4.1688071411781422E-3</v>
      </c>
      <c r="J255" s="23">
        <f t="shared" si="6"/>
        <v>37.827362164211294</v>
      </c>
      <c r="K255">
        <v>0</v>
      </c>
      <c r="L255">
        <f t="shared" si="7"/>
        <v>42</v>
      </c>
    </row>
    <row r="256" spans="1:12" x14ac:dyDescent="0.25">
      <c r="A256">
        <v>254</v>
      </c>
      <c r="B256">
        <v>21</v>
      </c>
      <c r="C256">
        <v>0</v>
      </c>
      <c r="D256">
        <v>21</v>
      </c>
      <c r="E256">
        <v>45</v>
      </c>
      <c r="G256" s="23">
        <v>-7.4272303032210338</v>
      </c>
      <c r="H256" s="23">
        <v>5.9447912314152256E-4</v>
      </c>
      <c r="I256" s="23">
        <v>3.9631941542768176E-3</v>
      </c>
      <c r="J256" s="23">
        <f t="shared" si="6"/>
        <v>37.827956643334439</v>
      </c>
      <c r="K256">
        <v>0</v>
      </c>
      <c r="L256">
        <f t="shared" si="7"/>
        <v>42</v>
      </c>
    </row>
    <row r="257" spans="1:12" x14ac:dyDescent="0.25">
      <c r="A257">
        <v>255</v>
      </c>
      <c r="B257">
        <v>31</v>
      </c>
      <c r="C257">
        <v>0</v>
      </c>
      <c r="D257">
        <v>9</v>
      </c>
      <c r="E257">
        <v>58</v>
      </c>
      <c r="G257" s="23">
        <v>-7.4569372045164437</v>
      </c>
      <c r="H257" s="23">
        <v>5.7708876765619459E-4</v>
      </c>
      <c r="I257" s="23">
        <v>3.8472584510412973E-3</v>
      </c>
      <c r="J257" s="23">
        <f t="shared" si="6"/>
        <v>37.828533732102095</v>
      </c>
      <c r="K257">
        <v>0</v>
      </c>
      <c r="L257">
        <f t="shared" si="7"/>
        <v>42</v>
      </c>
    </row>
    <row r="258" spans="1:12" x14ac:dyDescent="0.25">
      <c r="A258">
        <v>256</v>
      </c>
      <c r="B258">
        <v>170</v>
      </c>
      <c r="C258">
        <v>1</v>
      </c>
      <c r="D258">
        <v>6</v>
      </c>
      <c r="E258">
        <v>43</v>
      </c>
      <c r="G258" s="23">
        <v>-7.4584156145901304</v>
      </c>
      <c r="H258" s="23">
        <v>5.7623671543526316E-4</v>
      </c>
      <c r="I258" s="23">
        <v>3.8415781029017544E-3</v>
      </c>
      <c r="J258" s="23">
        <f t="shared" si="6"/>
        <v>37.829109968817527</v>
      </c>
      <c r="K258">
        <v>0</v>
      </c>
      <c r="L258">
        <f t="shared" si="7"/>
        <v>42</v>
      </c>
    </row>
    <row r="259" spans="1:12" x14ac:dyDescent="0.25">
      <c r="A259">
        <v>257</v>
      </c>
      <c r="B259">
        <v>290</v>
      </c>
      <c r="C259">
        <v>1</v>
      </c>
      <c r="D259">
        <v>34</v>
      </c>
      <c r="E259">
        <v>10</v>
      </c>
      <c r="G259" s="23">
        <v>-7.58274955429542</v>
      </c>
      <c r="H259" s="23">
        <v>5.0890022407702599E-4</v>
      </c>
      <c r="I259" s="23">
        <v>3.3926681605135067E-3</v>
      </c>
      <c r="J259" s="23">
        <f t="shared" si="6"/>
        <v>37.829618869041603</v>
      </c>
      <c r="K259">
        <v>0</v>
      </c>
      <c r="L259">
        <f t="shared" si="7"/>
        <v>42</v>
      </c>
    </row>
    <row r="260" spans="1:12" x14ac:dyDescent="0.25">
      <c r="A260">
        <v>258</v>
      </c>
      <c r="B260">
        <v>198</v>
      </c>
      <c r="C260">
        <v>0</v>
      </c>
      <c r="D260">
        <v>26</v>
      </c>
      <c r="E260">
        <v>36</v>
      </c>
      <c r="G260" s="23">
        <v>-7.6750696725969103</v>
      </c>
      <c r="H260" s="23">
        <v>4.6404277472817225E-4</v>
      </c>
      <c r="I260" s="23">
        <v>3.093618498187815E-3</v>
      </c>
      <c r="J260" s="23">
        <f t="shared" si="6"/>
        <v>37.830082911816334</v>
      </c>
      <c r="K260">
        <v>0</v>
      </c>
      <c r="L260">
        <f t="shared" si="7"/>
        <v>42</v>
      </c>
    </row>
    <row r="261" spans="1:12" x14ac:dyDescent="0.25">
      <c r="A261">
        <v>259</v>
      </c>
      <c r="B261">
        <v>89</v>
      </c>
      <c r="C261">
        <v>1</v>
      </c>
      <c r="D261">
        <v>7</v>
      </c>
      <c r="E261">
        <v>38</v>
      </c>
      <c r="G261" s="23">
        <v>-7.7403635397387998</v>
      </c>
      <c r="H261" s="23">
        <v>4.347243705476782E-4</v>
      </c>
      <c r="I261" s="23">
        <v>2.8981624703178547E-3</v>
      </c>
      <c r="J261" s="23">
        <f t="shared" ref="J261:J302" si="8">H261+J260</f>
        <v>37.830517636186883</v>
      </c>
      <c r="K261">
        <v>0</v>
      </c>
      <c r="L261">
        <f t="shared" ref="L261:L302" si="9">K261+L260</f>
        <v>42</v>
      </c>
    </row>
    <row r="262" spans="1:12" x14ac:dyDescent="0.25">
      <c r="A262">
        <v>260</v>
      </c>
      <c r="B262">
        <v>190</v>
      </c>
      <c r="C262">
        <v>1</v>
      </c>
      <c r="D262">
        <v>13</v>
      </c>
      <c r="E262">
        <v>31</v>
      </c>
      <c r="G262" s="23">
        <v>-7.7618194721025775</v>
      </c>
      <c r="H262" s="23">
        <v>4.2550023277604268E-4</v>
      </c>
      <c r="I262" s="23">
        <v>2.8366682185069513E-3</v>
      </c>
      <c r="J262" s="23">
        <f t="shared" si="8"/>
        <v>37.830943136419663</v>
      </c>
      <c r="K262">
        <v>0</v>
      </c>
      <c r="L262">
        <f t="shared" si="9"/>
        <v>42</v>
      </c>
    </row>
    <row r="263" spans="1:12" x14ac:dyDescent="0.25">
      <c r="A263">
        <v>261</v>
      </c>
      <c r="B263">
        <v>40</v>
      </c>
      <c r="C263">
        <v>1</v>
      </c>
      <c r="D263">
        <v>39</v>
      </c>
      <c r="E263">
        <v>1</v>
      </c>
      <c r="G263" s="23">
        <v>-7.8305889236712964</v>
      </c>
      <c r="H263" s="23">
        <v>3.9723352099641277E-4</v>
      </c>
      <c r="I263" s="23">
        <v>2.6482234733094185E-3</v>
      </c>
      <c r="J263" s="23">
        <f t="shared" si="8"/>
        <v>37.831340369940662</v>
      </c>
      <c r="K263">
        <v>0</v>
      </c>
      <c r="L263">
        <f t="shared" si="9"/>
        <v>42</v>
      </c>
    </row>
    <row r="264" spans="1:12" x14ac:dyDescent="0.25">
      <c r="A264">
        <v>262</v>
      </c>
      <c r="B264">
        <v>80</v>
      </c>
      <c r="C264">
        <v>0</v>
      </c>
      <c r="D264">
        <v>15</v>
      </c>
      <c r="E264">
        <v>46</v>
      </c>
      <c r="G264" s="23">
        <v>-7.8414869669950544</v>
      </c>
      <c r="H264" s="23">
        <v>3.9292964838578878E-4</v>
      </c>
      <c r="I264" s="23">
        <v>2.6195309892385918E-3</v>
      </c>
      <c r="J264" s="23">
        <f t="shared" si="8"/>
        <v>37.831733299589047</v>
      </c>
      <c r="K264">
        <v>0</v>
      </c>
      <c r="L264">
        <f t="shared" si="9"/>
        <v>42</v>
      </c>
    </row>
    <row r="265" spans="1:12" x14ac:dyDescent="0.25">
      <c r="A265">
        <v>263</v>
      </c>
      <c r="B265">
        <v>159</v>
      </c>
      <c r="C265">
        <v>0</v>
      </c>
      <c r="D265">
        <v>31</v>
      </c>
      <c r="E265">
        <v>28</v>
      </c>
      <c r="G265" s="23">
        <v>-7.8502902759498188</v>
      </c>
      <c r="H265" s="23">
        <v>3.8948708974729439E-4</v>
      </c>
      <c r="I265" s="23">
        <v>2.596580598315296E-3</v>
      </c>
      <c r="J265" s="23">
        <f t="shared" si="8"/>
        <v>37.832122786678795</v>
      </c>
      <c r="K265">
        <v>0</v>
      </c>
      <c r="L265">
        <f t="shared" si="9"/>
        <v>42</v>
      </c>
    </row>
    <row r="266" spans="1:12" x14ac:dyDescent="0.25">
      <c r="A266">
        <v>264</v>
      </c>
      <c r="B266">
        <v>53</v>
      </c>
      <c r="C266">
        <v>0</v>
      </c>
      <c r="D266">
        <v>48</v>
      </c>
      <c r="E266">
        <v>8</v>
      </c>
      <c r="G266" s="23">
        <v>-7.923185211984352</v>
      </c>
      <c r="H266" s="23">
        <v>3.6211547943569919E-4</v>
      </c>
      <c r="I266" s="23">
        <v>2.4141031962379945E-3</v>
      </c>
      <c r="J266" s="23">
        <f t="shared" si="8"/>
        <v>37.832484902158228</v>
      </c>
      <c r="K266">
        <v>0</v>
      </c>
      <c r="L266">
        <f t="shared" si="9"/>
        <v>42</v>
      </c>
    </row>
    <row r="267" spans="1:12" x14ac:dyDescent="0.25">
      <c r="A267">
        <v>265</v>
      </c>
      <c r="B267">
        <v>51</v>
      </c>
      <c r="C267">
        <v>1</v>
      </c>
      <c r="D267">
        <v>21</v>
      </c>
      <c r="E267">
        <v>19</v>
      </c>
      <c r="G267" s="23">
        <v>-7.9840774246488593</v>
      </c>
      <c r="H267" s="23">
        <v>3.4073067116567883E-4</v>
      </c>
      <c r="I267" s="23">
        <v>2.2715378077711925E-3</v>
      </c>
      <c r="J267" s="23">
        <f t="shared" si="8"/>
        <v>37.83282563282939</v>
      </c>
      <c r="K267">
        <v>0</v>
      </c>
      <c r="L267">
        <f t="shared" si="9"/>
        <v>42</v>
      </c>
    </row>
    <row r="268" spans="1:12" x14ac:dyDescent="0.25">
      <c r="A268">
        <v>266</v>
      </c>
      <c r="B268">
        <v>250</v>
      </c>
      <c r="C268">
        <v>1</v>
      </c>
      <c r="D268">
        <v>37</v>
      </c>
      <c r="E268">
        <v>1</v>
      </c>
      <c r="G268" s="23">
        <v>-7.9928807336036254</v>
      </c>
      <c r="H268" s="23">
        <v>3.3774528679403923E-4</v>
      </c>
      <c r="I268" s="23">
        <v>2.251635245293595E-3</v>
      </c>
      <c r="J268" s="23">
        <f t="shared" si="8"/>
        <v>37.833163378116183</v>
      </c>
      <c r="K268">
        <v>0</v>
      </c>
      <c r="L268">
        <f t="shared" si="9"/>
        <v>42</v>
      </c>
    </row>
    <row r="269" spans="1:12" x14ac:dyDescent="0.25">
      <c r="A269">
        <v>267</v>
      </c>
      <c r="B269">
        <v>230</v>
      </c>
      <c r="C269">
        <v>1</v>
      </c>
      <c r="D269">
        <v>27</v>
      </c>
      <c r="E269">
        <v>10</v>
      </c>
      <c r="G269" s="23">
        <v>-8.1507708890585704</v>
      </c>
      <c r="H269" s="23">
        <v>2.8842964680695293E-4</v>
      </c>
      <c r="I269" s="23">
        <v>1.922864312046353E-3</v>
      </c>
      <c r="J269" s="23">
        <f t="shared" si="8"/>
        <v>37.833451807762991</v>
      </c>
      <c r="K269">
        <v>0</v>
      </c>
      <c r="L269">
        <f t="shared" si="9"/>
        <v>42</v>
      </c>
    </row>
    <row r="270" spans="1:12" x14ac:dyDescent="0.25">
      <c r="A270">
        <v>268</v>
      </c>
      <c r="B270">
        <v>57</v>
      </c>
      <c r="C270">
        <v>1</v>
      </c>
      <c r="D270">
        <v>18</v>
      </c>
      <c r="E270">
        <v>20</v>
      </c>
      <c r="G270" s="23">
        <v>-8.1548963735243873</v>
      </c>
      <c r="H270" s="23">
        <v>2.8724252697880619E-4</v>
      </c>
      <c r="I270" s="23">
        <v>1.9149501798587079E-3</v>
      </c>
      <c r="J270" s="23">
        <f t="shared" si="8"/>
        <v>37.833739050289971</v>
      </c>
      <c r="K270">
        <v>0</v>
      </c>
      <c r="L270">
        <f t="shared" si="9"/>
        <v>42</v>
      </c>
    </row>
    <row r="271" spans="1:12" x14ac:dyDescent="0.25">
      <c r="A271">
        <v>269</v>
      </c>
      <c r="B271">
        <v>155</v>
      </c>
      <c r="C271">
        <v>1</v>
      </c>
      <c r="D271">
        <v>35</v>
      </c>
      <c r="E271">
        <v>1</v>
      </c>
      <c r="G271" s="23">
        <v>-8.1551725435359543</v>
      </c>
      <c r="H271" s="23">
        <v>2.8716323293664963E-4</v>
      </c>
      <c r="I271" s="23">
        <v>1.9144215529109975E-3</v>
      </c>
      <c r="J271" s="23">
        <f t="shared" si="8"/>
        <v>37.834026213522904</v>
      </c>
      <c r="K271">
        <v>0</v>
      </c>
      <c r="L271">
        <f t="shared" si="9"/>
        <v>42</v>
      </c>
    </row>
    <row r="272" spans="1:12" x14ac:dyDescent="0.25">
      <c r="A272">
        <v>270</v>
      </c>
      <c r="B272">
        <v>157</v>
      </c>
      <c r="C272">
        <v>0</v>
      </c>
      <c r="D272">
        <v>39</v>
      </c>
      <c r="E272">
        <v>13</v>
      </c>
      <c r="G272" s="23">
        <v>-8.2904045265650019</v>
      </c>
      <c r="H272" s="23">
        <v>2.5084999974943518E-4</v>
      </c>
      <c r="I272" s="23">
        <v>1.6723333316629014E-3</v>
      </c>
      <c r="J272" s="23">
        <f t="shared" si="8"/>
        <v>37.834277063522656</v>
      </c>
      <c r="K272">
        <v>0</v>
      </c>
      <c r="L272">
        <f t="shared" si="9"/>
        <v>42</v>
      </c>
    </row>
    <row r="273" spans="1:12" x14ac:dyDescent="0.25">
      <c r="A273">
        <v>271</v>
      </c>
      <c r="B273">
        <v>103</v>
      </c>
      <c r="C273">
        <v>0</v>
      </c>
      <c r="D273">
        <v>38</v>
      </c>
      <c r="E273">
        <v>14</v>
      </c>
      <c r="G273" s="23">
        <v>-8.2989316655081993</v>
      </c>
      <c r="H273" s="23">
        <v>2.4872059075515412E-4</v>
      </c>
      <c r="I273" s="23">
        <v>1.6581372717010276E-3</v>
      </c>
      <c r="J273" s="23">
        <f t="shared" si="8"/>
        <v>37.83452578411341</v>
      </c>
      <c r="K273">
        <v>0</v>
      </c>
      <c r="L273">
        <f t="shared" si="9"/>
        <v>42</v>
      </c>
    </row>
    <row r="274" spans="1:12" x14ac:dyDescent="0.25">
      <c r="A274">
        <v>272</v>
      </c>
      <c r="B274">
        <v>9</v>
      </c>
      <c r="C274">
        <v>0</v>
      </c>
      <c r="D274">
        <v>49</v>
      </c>
      <c r="E274">
        <v>1</v>
      </c>
      <c r="G274" s="23">
        <v>-8.3503706691789539</v>
      </c>
      <c r="H274" s="23">
        <v>2.3625308105515395E-4</v>
      </c>
      <c r="I274" s="23">
        <v>1.575020540367693E-3</v>
      </c>
      <c r="J274" s="23">
        <f t="shared" si="8"/>
        <v>37.834762037194466</v>
      </c>
      <c r="K274">
        <v>0</v>
      </c>
      <c r="L274">
        <f t="shared" si="9"/>
        <v>42</v>
      </c>
    </row>
    <row r="275" spans="1:12" x14ac:dyDescent="0.25">
      <c r="A275">
        <v>273</v>
      </c>
      <c r="B275">
        <v>206</v>
      </c>
      <c r="C275">
        <v>0</v>
      </c>
      <c r="D275">
        <v>46</v>
      </c>
      <c r="E275">
        <v>3</v>
      </c>
      <c r="G275" s="23">
        <v>-8.4485708520315157</v>
      </c>
      <c r="H275" s="23">
        <v>2.1416045473290058E-4</v>
      </c>
      <c r="I275" s="23">
        <v>1.427736364886004E-3</v>
      </c>
      <c r="J275" s="23">
        <f t="shared" si="8"/>
        <v>37.834976197649198</v>
      </c>
      <c r="K275">
        <v>0</v>
      </c>
      <c r="L275">
        <f t="shared" si="9"/>
        <v>42</v>
      </c>
    </row>
    <row r="276" spans="1:12" x14ac:dyDescent="0.25">
      <c r="A276">
        <v>274</v>
      </c>
      <c r="B276">
        <v>140</v>
      </c>
      <c r="C276">
        <v>0</v>
      </c>
      <c r="D276">
        <v>16</v>
      </c>
      <c r="E276">
        <v>36</v>
      </c>
      <c r="G276" s="23">
        <v>-8.486528722258555</v>
      </c>
      <c r="H276" s="23">
        <v>2.0618537217363312E-4</v>
      </c>
      <c r="I276" s="23">
        <v>1.3745691478242209E-3</v>
      </c>
      <c r="J276" s="23">
        <f t="shared" si="8"/>
        <v>37.835182383021369</v>
      </c>
      <c r="K276">
        <v>0</v>
      </c>
      <c r="L276">
        <f t="shared" si="9"/>
        <v>42</v>
      </c>
    </row>
    <row r="277" spans="1:12" x14ac:dyDescent="0.25">
      <c r="A277">
        <v>275</v>
      </c>
      <c r="B277">
        <v>101</v>
      </c>
      <c r="C277">
        <v>0</v>
      </c>
      <c r="D277">
        <v>39</v>
      </c>
      <c r="E277">
        <v>10</v>
      </c>
      <c r="G277" s="23">
        <v>-8.5082608246339007</v>
      </c>
      <c r="H277" s="23">
        <v>2.017537630886431E-4</v>
      </c>
      <c r="I277" s="23">
        <v>1.3450250872576207E-3</v>
      </c>
      <c r="J277" s="23">
        <f t="shared" si="8"/>
        <v>37.835384136784455</v>
      </c>
      <c r="K277">
        <v>0</v>
      </c>
      <c r="L277">
        <f t="shared" si="9"/>
        <v>42</v>
      </c>
    </row>
    <row r="278" spans="1:12" x14ac:dyDescent="0.25">
      <c r="A278">
        <v>276</v>
      </c>
      <c r="B278">
        <v>199</v>
      </c>
      <c r="C278">
        <v>0</v>
      </c>
      <c r="D278">
        <v>1</v>
      </c>
      <c r="E278">
        <v>51</v>
      </c>
      <c r="G278" s="23">
        <v>-8.6144358064065258</v>
      </c>
      <c r="H278" s="23">
        <v>1.8143424487114076E-4</v>
      </c>
      <c r="I278" s="23">
        <v>1.2095616324742718E-3</v>
      </c>
      <c r="J278" s="23">
        <f t="shared" si="8"/>
        <v>37.835565571029328</v>
      </c>
      <c r="K278">
        <v>0</v>
      </c>
      <c r="L278">
        <f t="shared" si="9"/>
        <v>42</v>
      </c>
    </row>
    <row r="279" spans="1:12" x14ac:dyDescent="0.25">
      <c r="A279">
        <v>277</v>
      </c>
      <c r="B279">
        <v>82</v>
      </c>
      <c r="C279">
        <v>0</v>
      </c>
      <c r="D279">
        <v>28</v>
      </c>
      <c r="E279">
        <v>20</v>
      </c>
      <c r="G279" s="23">
        <v>-8.6746781190320448</v>
      </c>
      <c r="H279" s="23">
        <v>1.7082875049072202E-4</v>
      </c>
      <c r="I279" s="23">
        <v>1.1388583366048134E-3</v>
      </c>
      <c r="J279" s="23">
        <f t="shared" si="8"/>
        <v>37.835736399779819</v>
      </c>
      <c r="K279">
        <v>0</v>
      </c>
      <c r="L279">
        <f t="shared" si="9"/>
        <v>42</v>
      </c>
    </row>
    <row r="280" spans="1:12" x14ac:dyDescent="0.25">
      <c r="A280">
        <v>278</v>
      </c>
      <c r="B280">
        <v>257</v>
      </c>
      <c r="C280">
        <v>0</v>
      </c>
      <c r="D280">
        <v>18</v>
      </c>
      <c r="E280">
        <v>30</v>
      </c>
      <c r="G280" s="23">
        <v>-8.7599495084640235</v>
      </c>
      <c r="H280" s="23">
        <v>1.5686791872669933E-4</v>
      </c>
      <c r="I280" s="23">
        <v>1.0457861248446623E-3</v>
      </c>
      <c r="J280" s="23">
        <f t="shared" si="8"/>
        <v>37.835893267698545</v>
      </c>
      <c r="K280">
        <v>0</v>
      </c>
      <c r="L280">
        <f t="shared" si="9"/>
        <v>42</v>
      </c>
    </row>
    <row r="281" spans="1:12" x14ac:dyDescent="0.25">
      <c r="A281">
        <v>279</v>
      </c>
      <c r="B281">
        <v>122</v>
      </c>
      <c r="C281">
        <v>0</v>
      </c>
      <c r="D281">
        <v>29</v>
      </c>
      <c r="E281">
        <v>17</v>
      </c>
      <c r="G281" s="23">
        <v>-8.8113885121347799</v>
      </c>
      <c r="H281" s="23">
        <v>1.4900398204837828E-4</v>
      </c>
      <c r="I281" s="23">
        <v>9.9335988032252199E-4</v>
      </c>
      <c r="J281" s="23">
        <f t="shared" si="8"/>
        <v>37.83604227168059</v>
      </c>
      <c r="K281">
        <v>0</v>
      </c>
      <c r="L281">
        <f t="shared" si="9"/>
        <v>42</v>
      </c>
    </row>
    <row r="282" spans="1:12" x14ac:dyDescent="0.25">
      <c r="A282">
        <v>280</v>
      </c>
      <c r="B282">
        <v>231</v>
      </c>
      <c r="C282">
        <v>0</v>
      </c>
      <c r="D282">
        <v>43</v>
      </c>
      <c r="E282">
        <v>1</v>
      </c>
      <c r="G282" s="23">
        <v>-8.8372460989759407</v>
      </c>
      <c r="H282" s="23">
        <v>1.4520103746024532E-4</v>
      </c>
      <c r="I282" s="23">
        <v>9.6800691640163555E-4</v>
      </c>
      <c r="J282" s="23">
        <f t="shared" si="8"/>
        <v>37.836187472718052</v>
      </c>
      <c r="K282">
        <v>0</v>
      </c>
      <c r="L282">
        <f t="shared" si="9"/>
        <v>42</v>
      </c>
    </row>
    <row r="283" spans="1:12" x14ac:dyDescent="0.25">
      <c r="A283">
        <v>281</v>
      </c>
      <c r="B283">
        <v>269</v>
      </c>
      <c r="C283">
        <v>0</v>
      </c>
      <c r="D283">
        <v>22</v>
      </c>
      <c r="E283">
        <v>22</v>
      </c>
      <c r="G283" s="23">
        <v>-9.0163160167830991</v>
      </c>
      <c r="H283" s="23">
        <v>1.2139784606023315E-4</v>
      </c>
      <c r="I283" s="23">
        <v>8.093189737348877E-4</v>
      </c>
      <c r="J283" s="23">
        <f t="shared" si="8"/>
        <v>37.83630887056411</v>
      </c>
      <c r="K283">
        <v>0</v>
      </c>
      <c r="L283">
        <f t="shared" si="9"/>
        <v>42</v>
      </c>
    </row>
    <row r="284" spans="1:12" x14ac:dyDescent="0.25">
      <c r="A284">
        <v>282</v>
      </c>
      <c r="B284">
        <v>222</v>
      </c>
      <c r="C284">
        <v>1</v>
      </c>
      <c r="D284">
        <v>2</v>
      </c>
      <c r="E284">
        <v>25</v>
      </c>
      <c r="G284" s="23">
        <v>-9.0901370228681841</v>
      </c>
      <c r="H284" s="23">
        <v>1.1275989880848782E-4</v>
      </c>
      <c r="I284" s="23">
        <v>7.5173265872325223E-4</v>
      </c>
      <c r="J284" s="23">
        <f t="shared" si="8"/>
        <v>37.836421630462922</v>
      </c>
      <c r="K284">
        <v>0</v>
      </c>
      <c r="L284">
        <f t="shared" si="9"/>
        <v>42</v>
      </c>
    </row>
    <row r="285" spans="1:12" x14ac:dyDescent="0.25">
      <c r="A285">
        <v>283</v>
      </c>
      <c r="B285">
        <v>58</v>
      </c>
      <c r="C285">
        <v>0</v>
      </c>
      <c r="D285">
        <v>33</v>
      </c>
      <c r="E285">
        <v>8</v>
      </c>
      <c r="G285" s="23">
        <v>-9.14037378647682</v>
      </c>
      <c r="H285" s="23">
        <v>1.0723573371688904E-4</v>
      </c>
      <c r="I285" s="23">
        <v>7.1490489144592699E-4</v>
      </c>
      <c r="J285" s="23">
        <f t="shared" si="8"/>
        <v>37.836528866196637</v>
      </c>
      <c r="K285">
        <v>0</v>
      </c>
      <c r="L285">
        <f t="shared" si="9"/>
        <v>42</v>
      </c>
    </row>
    <row r="286" spans="1:12" x14ac:dyDescent="0.25">
      <c r="A286">
        <v>284</v>
      </c>
      <c r="B286">
        <v>219</v>
      </c>
      <c r="C286">
        <v>0</v>
      </c>
      <c r="D286">
        <v>3</v>
      </c>
      <c r="E286">
        <v>41</v>
      </c>
      <c r="G286" s="23">
        <v>-9.1783316567038611</v>
      </c>
      <c r="H286" s="23">
        <v>1.0324199039241597E-4</v>
      </c>
      <c r="I286" s="23">
        <v>6.8827993594943978E-4</v>
      </c>
      <c r="J286" s="23">
        <f t="shared" si="8"/>
        <v>37.836632108187032</v>
      </c>
      <c r="K286">
        <v>0</v>
      </c>
      <c r="L286">
        <f t="shared" si="9"/>
        <v>42</v>
      </c>
    </row>
    <row r="287" spans="1:12" x14ac:dyDescent="0.25">
      <c r="A287">
        <v>285</v>
      </c>
      <c r="B287">
        <v>152</v>
      </c>
      <c r="C287">
        <v>1</v>
      </c>
      <c r="D287">
        <v>12</v>
      </c>
      <c r="E287">
        <v>9</v>
      </c>
      <c r="G287" s="23">
        <v>-9.4405782295740028</v>
      </c>
      <c r="H287" s="23">
        <v>7.9428154579454826E-5</v>
      </c>
      <c r="I287" s="23">
        <v>5.2952103052969891E-4</v>
      </c>
      <c r="J287" s="23">
        <f t="shared" si="8"/>
        <v>37.83671153634161</v>
      </c>
      <c r="K287">
        <v>0</v>
      </c>
      <c r="L287">
        <f t="shared" si="9"/>
        <v>42</v>
      </c>
    </row>
    <row r="288" spans="1:12" x14ac:dyDescent="0.25">
      <c r="A288">
        <v>286</v>
      </c>
      <c r="B288">
        <v>300</v>
      </c>
      <c r="C288">
        <v>0</v>
      </c>
      <c r="D288">
        <v>4</v>
      </c>
      <c r="E288">
        <v>36</v>
      </c>
      <c r="G288" s="23">
        <v>-9.4602795818525269</v>
      </c>
      <c r="H288" s="23">
        <v>7.7878747218987032E-5</v>
      </c>
      <c r="I288" s="23">
        <v>5.1919164812658019E-4</v>
      </c>
      <c r="J288" s="23">
        <f t="shared" si="8"/>
        <v>37.83678941508883</v>
      </c>
      <c r="K288">
        <v>0</v>
      </c>
      <c r="L288">
        <f t="shared" si="9"/>
        <v>42</v>
      </c>
    </row>
    <row r="289" spans="1:12" x14ac:dyDescent="0.25">
      <c r="A289">
        <v>287</v>
      </c>
      <c r="B289">
        <v>205</v>
      </c>
      <c r="C289">
        <v>1</v>
      </c>
      <c r="D289">
        <v>1</v>
      </c>
      <c r="E289">
        <v>21</v>
      </c>
      <c r="G289" s="23">
        <v>-9.4617579919262162</v>
      </c>
      <c r="H289" s="23">
        <v>7.7763704509135011E-5</v>
      </c>
      <c r="I289" s="23">
        <v>5.1842469672756678E-4</v>
      </c>
      <c r="J289" s="23">
        <f t="shared" si="8"/>
        <v>37.836867178793341</v>
      </c>
      <c r="K289">
        <v>0</v>
      </c>
      <c r="L289">
        <f t="shared" si="9"/>
        <v>42</v>
      </c>
    </row>
    <row r="290" spans="1:12" x14ac:dyDescent="0.25">
      <c r="A290">
        <v>288</v>
      </c>
      <c r="B290">
        <v>289</v>
      </c>
      <c r="C290">
        <v>1</v>
      </c>
      <c r="D290">
        <v>13</v>
      </c>
      <c r="E290">
        <v>7</v>
      </c>
      <c r="G290" s="23">
        <v>-9.5046698566537717</v>
      </c>
      <c r="H290" s="23">
        <v>7.4497547172782956E-5</v>
      </c>
      <c r="I290" s="23">
        <v>4.9665031448521972E-4</v>
      </c>
      <c r="J290" s="23">
        <f t="shared" si="8"/>
        <v>37.836941676340516</v>
      </c>
      <c r="K290">
        <v>0</v>
      </c>
      <c r="L290">
        <f t="shared" si="9"/>
        <v>42</v>
      </c>
    </row>
    <row r="291" spans="1:12" x14ac:dyDescent="0.25">
      <c r="A291">
        <v>289</v>
      </c>
      <c r="B291">
        <v>48</v>
      </c>
      <c r="C291">
        <v>0</v>
      </c>
      <c r="D291">
        <v>1</v>
      </c>
      <c r="E291">
        <v>38</v>
      </c>
      <c r="G291" s="23">
        <v>-9.5584797647050888</v>
      </c>
      <c r="H291" s="23">
        <v>7.0595061787874429E-5</v>
      </c>
      <c r="I291" s="23">
        <v>4.7063374525249619E-4</v>
      </c>
      <c r="J291" s="23">
        <f t="shared" si="8"/>
        <v>37.837012271402301</v>
      </c>
      <c r="K291">
        <v>0</v>
      </c>
      <c r="L291">
        <f t="shared" si="9"/>
        <v>42</v>
      </c>
    </row>
    <row r="292" spans="1:12" x14ac:dyDescent="0.25">
      <c r="A292">
        <v>290</v>
      </c>
      <c r="B292">
        <v>287</v>
      </c>
      <c r="C292">
        <v>0</v>
      </c>
      <c r="D292">
        <v>23</v>
      </c>
      <c r="E292">
        <v>13</v>
      </c>
      <c r="G292" s="23">
        <v>-9.5887390060236317</v>
      </c>
      <c r="H292" s="23">
        <v>6.8491048544494439E-5</v>
      </c>
      <c r="I292" s="23">
        <v>4.5660699029662961E-4</v>
      </c>
      <c r="J292" s="23">
        <f t="shared" si="8"/>
        <v>37.837080762450846</v>
      </c>
      <c r="K292">
        <v>0</v>
      </c>
      <c r="L292">
        <f t="shared" si="9"/>
        <v>42</v>
      </c>
    </row>
    <row r="293" spans="1:12" x14ac:dyDescent="0.25">
      <c r="A293">
        <v>291</v>
      </c>
      <c r="B293">
        <v>90</v>
      </c>
      <c r="C293">
        <v>1</v>
      </c>
      <c r="D293">
        <v>11</v>
      </c>
      <c r="E293">
        <v>7</v>
      </c>
      <c r="G293" s="23">
        <v>-9.6669616665861007</v>
      </c>
      <c r="H293" s="23">
        <v>6.3338005471036068E-5</v>
      </c>
      <c r="I293" s="23">
        <v>4.2225336980690714E-4</v>
      </c>
      <c r="J293" s="23">
        <f t="shared" si="8"/>
        <v>37.837144100456314</v>
      </c>
      <c r="K293">
        <v>0</v>
      </c>
      <c r="L293">
        <f t="shared" si="9"/>
        <v>42</v>
      </c>
    </row>
    <row r="294" spans="1:12" x14ac:dyDescent="0.25">
      <c r="A294">
        <v>292</v>
      </c>
      <c r="B294">
        <v>125</v>
      </c>
      <c r="C294">
        <v>0</v>
      </c>
      <c r="D294">
        <v>3</v>
      </c>
      <c r="E294">
        <v>31</v>
      </c>
      <c r="G294" s="23">
        <v>-9.9045193169335235</v>
      </c>
      <c r="H294" s="23">
        <v>4.9945943662534362E-5</v>
      </c>
      <c r="I294" s="23">
        <v>3.3297295775022907E-4</v>
      </c>
      <c r="J294" s="23">
        <f t="shared" si="8"/>
        <v>37.837194046399979</v>
      </c>
      <c r="K294">
        <v>0</v>
      </c>
      <c r="L294">
        <f t="shared" si="9"/>
        <v>42</v>
      </c>
    </row>
    <row r="295" spans="1:12" x14ac:dyDescent="0.25">
      <c r="A295">
        <v>293</v>
      </c>
      <c r="B295">
        <v>258</v>
      </c>
      <c r="C295">
        <v>0</v>
      </c>
      <c r="D295">
        <v>19</v>
      </c>
      <c r="E295">
        <v>13</v>
      </c>
      <c r="G295" s="23">
        <v>-9.9133226258882896</v>
      </c>
      <c r="H295" s="23">
        <v>4.9508205457001463E-5</v>
      </c>
      <c r="I295" s="23">
        <v>3.3005470304667641E-4</v>
      </c>
      <c r="J295" s="23">
        <f t="shared" si="8"/>
        <v>37.837243554605436</v>
      </c>
      <c r="K295">
        <v>0</v>
      </c>
      <c r="L295">
        <f t="shared" si="9"/>
        <v>42</v>
      </c>
    </row>
    <row r="296" spans="1:12" x14ac:dyDescent="0.25">
      <c r="A296">
        <v>294</v>
      </c>
      <c r="B296">
        <v>55</v>
      </c>
      <c r="C296">
        <v>0</v>
      </c>
      <c r="D296">
        <v>15</v>
      </c>
      <c r="E296">
        <v>16</v>
      </c>
      <c r="G296" s="23">
        <v>-10.020049947684047</v>
      </c>
      <c r="H296" s="23">
        <v>4.4496748208773145E-5</v>
      </c>
      <c r="I296" s="23">
        <v>2.9664498805848766E-4</v>
      </c>
      <c r="J296" s="23">
        <f t="shared" si="8"/>
        <v>37.837288051353646</v>
      </c>
      <c r="K296">
        <v>0</v>
      </c>
      <c r="L296">
        <f t="shared" si="9"/>
        <v>42</v>
      </c>
    </row>
    <row r="297" spans="1:12" x14ac:dyDescent="0.25">
      <c r="A297">
        <v>295</v>
      </c>
      <c r="B297">
        <v>296</v>
      </c>
      <c r="C297">
        <v>0</v>
      </c>
      <c r="D297">
        <v>21</v>
      </c>
      <c r="E297">
        <v>9</v>
      </c>
      <c r="G297" s="23">
        <v>-10.041505880047826</v>
      </c>
      <c r="H297" s="23">
        <v>4.3552239460856301E-5</v>
      </c>
      <c r="I297" s="23">
        <v>2.9034826307237536E-4</v>
      </c>
      <c r="J297" s="23">
        <f t="shared" si="8"/>
        <v>37.837331603593107</v>
      </c>
      <c r="K297">
        <v>0</v>
      </c>
      <c r="L297">
        <f t="shared" si="9"/>
        <v>42</v>
      </c>
    </row>
    <row r="298" spans="1:12" x14ac:dyDescent="0.25">
      <c r="A298">
        <v>296</v>
      </c>
      <c r="B298">
        <v>138</v>
      </c>
      <c r="C298">
        <v>1</v>
      </c>
      <c r="D298">
        <v>3</v>
      </c>
      <c r="E298">
        <v>9</v>
      </c>
      <c r="G298" s="23">
        <v>-10.170891374269484</v>
      </c>
      <c r="H298" s="23">
        <v>3.8266732524143396E-5</v>
      </c>
      <c r="I298" s="23">
        <v>2.5511155016095599E-4</v>
      </c>
      <c r="J298" s="23">
        <f t="shared" si="8"/>
        <v>37.837369870325631</v>
      </c>
      <c r="K298">
        <v>0</v>
      </c>
      <c r="L298">
        <f t="shared" si="9"/>
        <v>42</v>
      </c>
    </row>
    <row r="299" spans="1:12" x14ac:dyDescent="0.25">
      <c r="A299">
        <v>297</v>
      </c>
      <c r="B299">
        <v>24</v>
      </c>
      <c r="C299">
        <v>0</v>
      </c>
      <c r="D299">
        <v>12</v>
      </c>
      <c r="E299">
        <v>15</v>
      </c>
      <c r="G299" s="23">
        <v>-10.336106428605506</v>
      </c>
      <c r="H299" s="23">
        <v>3.2439333697407765E-5</v>
      </c>
      <c r="I299" s="23">
        <v>2.1626222464938511E-4</v>
      </c>
      <c r="J299" s="23">
        <f t="shared" si="8"/>
        <v>37.837402309659325</v>
      </c>
      <c r="K299">
        <v>0</v>
      </c>
      <c r="L299">
        <f t="shared" si="9"/>
        <v>42</v>
      </c>
    </row>
    <row r="300" spans="1:12" x14ac:dyDescent="0.25">
      <c r="A300">
        <v>298</v>
      </c>
      <c r="B300">
        <v>15</v>
      </c>
      <c r="C300">
        <v>0</v>
      </c>
      <c r="D300">
        <v>9</v>
      </c>
      <c r="E300">
        <v>15</v>
      </c>
      <c r="G300" s="23">
        <v>-10.579544143504</v>
      </c>
      <c r="H300" s="23">
        <v>2.5430290015873125E-5</v>
      </c>
      <c r="I300" s="23">
        <v>1.6953526677248752E-4</v>
      </c>
      <c r="J300" s="23">
        <f t="shared" si="8"/>
        <v>37.837427739949341</v>
      </c>
      <c r="K300">
        <v>0</v>
      </c>
      <c r="L300">
        <f t="shared" si="9"/>
        <v>42</v>
      </c>
    </row>
    <row r="301" spans="1:12" x14ac:dyDescent="0.25">
      <c r="A301">
        <v>299</v>
      </c>
      <c r="B301">
        <v>208</v>
      </c>
      <c r="C301">
        <v>0</v>
      </c>
      <c r="D301">
        <v>14</v>
      </c>
      <c r="E301">
        <v>2</v>
      </c>
      <c r="G301" s="23">
        <v>-11.117858576971742</v>
      </c>
      <c r="H301" s="23">
        <v>1.4844614451441292E-5</v>
      </c>
      <c r="I301" s="23">
        <v>9.8964096342941949E-5</v>
      </c>
      <c r="J301" s="23">
        <f t="shared" si="8"/>
        <v>37.837442584563789</v>
      </c>
      <c r="K301">
        <v>0</v>
      </c>
      <c r="L301">
        <f t="shared" si="9"/>
        <v>42</v>
      </c>
    </row>
    <row r="302" spans="1:12" x14ac:dyDescent="0.25">
      <c r="A302">
        <v>300</v>
      </c>
      <c r="B302">
        <v>191</v>
      </c>
      <c r="C302">
        <v>0</v>
      </c>
      <c r="D302">
        <v>2</v>
      </c>
      <c r="E302">
        <v>9</v>
      </c>
      <c r="G302" s="23">
        <v>-11.58327807440495</v>
      </c>
      <c r="H302" s="23">
        <v>9.3205641963254947E-6</v>
      </c>
      <c r="I302" s="23">
        <v>6.2137094642169974E-5</v>
      </c>
      <c r="J302" s="23">
        <f t="shared" si="8"/>
        <v>37.837451905127985</v>
      </c>
      <c r="K302">
        <v>0</v>
      </c>
      <c r="L302">
        <f t="shared" si="9"/>
        <v>42</v>
      </c>
    </row>
    <row r="304" spans="1:12" x14ac:dyDescent="0.25">
      <c r="K304" t="s">
        <v>35</v>
      </c>
    </row>
  </sheetData>
  <sortState ref="B3:K302">
    <sortCondition descending="1" ref="I3:I3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8"/>
  <sheetViews>
    <sheetView tabSelected="1" workbookViewId="0">
      <selection activeCell="K16" sqref="K16"/>
    </sheetView>
  </sheetViews>
  <sheetFormatPr defaultRowHeight="13.2" x14ac:dyDescent="0.25"/>
  <cols>
    <col min="2" max="2" width="10" bestFit="1" customWidth="1"/>
    <col min="8" max="8" width="10.88671875" bestFit="1" customWidth="1"/>
    <col min="10" max="10" width="11.44140625" customWidth="1"/>
    <col min="11" max="11" width="12.6640625" bestFit="1" customWidth="1"/>
  </cols>
  <sheetData>
    <row r="1" spans="1:11" x14ac:dyDescent="0.25">
      <c r="A1" s="18" t="s">
        <v>49</v>
      </c>
      <c r="B1">
        <v>6</v>
      </c>
    </row>
    <row r="2" spans="1:11" x14ac:dyDescent="0.25">
      <c r="A2" s="18" t="s">
        <v>50</v>
      </c>
      <c r="B2">
        <v>30</v>
      </c>
    </row>
    <row r="3" spans="1:11" x14ac:dyDescent="0.25">
      <c r="A3" s="18" t="s">
        <v>51</v>
      </c>
      <c r="B3" s="43">
        <f>B1/B2</f>
        <v>0.2</v>
      </c>
      <c r="E3" s="42"/>
    </row>
    <row r="4" spans="1:11" x14ac:dyDescent="0.25">
      <c r="A4" s="18" t="s">
        <v>52</v>
      </c>
      <c r="B4">
        <v>1</v>
      </c>
    </row>
    <row r="5" spans="1:11" x14ac:dyDescent="0.25">
      <c r="J5" s="41" t="s">
        <v>54</v>
      </c>
      <c r="K5" s="41"/>
    </row>
    <row r="6" spans="1:11" x14ac:dyDescent="0.25">
      <c r="A6" s="38" t="s">
        <v>48</v>
      </c>
      <c r="B6" s="22" t="s">
        <v>33</v>
      </c>
      <c r="C6" s="22" t="s">
        <v>1</v>
      </c>
      <c r="D6" s="22" t="s">
        <v>2</v>
      </c>
      <c r="E6" s="22" t="s">
        <v>3</v>
      </c>
      <c r="F6" s="22" t="s">
        <v>36</v>
      </c>
      <c r="G6" s="22" t="s">
        <v>31</v>
      </c>
      <c r="H6" s="22" t="s">
        <v>34</v>
      </c>
      <c r="I6" s="38" t="s">
        <v>53</v>
      </c>
      <c r="J6" s="22" t="s">
        <v>55</v>
      </c>
      <c r="K6" s="22" t="s">
        <v>56</v>
      </c>
    </row>
    <row r="7" spans="1:11" x14ac:dyDescent="0.25">
      <c r="A7">
        <v>1</v>
      </c>
      <c r="B7">
        <v>223</v>
      </c>
      <c r="C7">
        <v>1</v>
      </c>
      <c r="D7">
        <v>97</v>
      </c>
      <c r="E7">
        <v>99</v>
      </c>
      <c r="F7">
        <v>1</v>
      </c>
      <c r="G7" s="23">
        <v>3.9925126346169515</v>
      </c>
      <c r="H7" s="23">
        <v>0.9818810645147048</v>
      </c>
      <c r="I7">
        <f>IF(H7&gt;$B$3,(-$B$4-$B$1+$B$2*F7),-$B$4)</f>
        <v>23</v>
      </c>
      <c r="J7">
        <f>SUM(I7:I306)</f>
        <v>162</v>
      </c>
      <c r="K7">
        <f>(300*(-B1-B4))+B2*(SUM(F7:F306))</f>
        <v>-840</v>
      </c>
    </row>
    <row r="8" spans="1:11" x14ac:dyDescent="0.25">
      <c r="A8">
        <v>2</v>
      </c>
      <c r="B8">
        <v>238</v>
      </c>
      <c r="C8">
        <v>1</v>
      </c>
      <c r="D8">
        <v>100</v>
      </c>
      <c r="E8">
        <v>93</v>
      </c>
      <c r="F8">
        <v>0</v>
      </c>
      <c r="G8" s="23">
        <v>3.8002377533776457</v>
      </c>
      <c r="H8" s="23">
        <v>0.97812381699760642</v>
      </c>
      <c r="I8">
        <f t="shared" ref="I8:I71" si="0">IF(H8&gt;$B$3,(-$B$4-$B$1+$B$2*F8),-$B$4)</f>
        <v>-7</v>
      </c>
    </row>
    <row r="9" spans="1:11" x14ac:dyDescent="0.25">
      <c r="A9">
        <v>3</v>
      </c>
      <c r="B9">
        <v>104</v>
      </c>
      <c r="C9">
        <v>1</v>
      </c>
      <c r="D9">
        <v>97</v>
      </c>
      <c r="E9">
        <v>89</v>
      </c>
      <c r="F9">
        <v>1</v>
      </c>
      <c r="G9" s="23">
        <v>3.2663249743872864</v>
      </c>
      <c r="H9" s="23">
        <v>0.96325531721099134</v>
      </c>
      <c r="I9">
        <f t="shared" si="0"/>
        <v>23</v>
      </c>
    </row>
    <row r="10" spans="1:11" x14ac:dyDescent="0.25">
      <c r="A10">
        <v>4</v>
      </c>
      <c r="B10">
        <v>192</v>
      </c>
      <c r="C10">
        <v>1</v>
      </c>
      <c r="D10">
        <v>83</v>
      </c>
      <c r="E10">
        <v>100</v>
      </c>
      <c r="F10">
        <v>1</v>
      </c>
      <c r="G10" s="23">
        <v>2.929088731113616</v>
      </c>
      <c r="H10" s="23">
        <v>0.94926580610768552</v>
      </c>
      <c r="I10">
        <f t="shared" si="0"/>
        <v>23</v>
      </c>
    </row>
    <row r="11" spans="1:11" x14ac:dyDescent="0.25">
      <c r="A11">
        <v>5</v>
      </c>
      <c r="B11">
        <v>161</v>
      </c>
      <c r="C11">
        <v>1</v>
      </c>
      <c r="D11">
        <v>82</v>
      </c>
      <c r="E11">
        <v>97</v>
      </c>
      <c r="F11">
        <v>1</v>
      </c>
      <c r="G11" s="23">
        <v>2.6300865280785519</v>
      </c>
      <c r="H11" s="23">
        <v>0.93277297557929173</v>
      </c>
      <c r="I11">
        <f t="shared" si="0"/>
        <v>23</v>
      </c>
    </row>
    <row r="12" spans="1:11" x14ac:dyDescent="0.25">
      <c r="A12">
        <v>6</v>
      </c>
      <c r="B12">
        <v>184</v>
      </c>
      <c r="C12">
        <v>1</v>
      </c>
      <c r="D12">
        <v>94</v>
      </c>
      <c r="E12">
        <v>77</v>
      </c>
      <c r="F12">
        <v>0</v>
      </c>
      <c r="G12" s="23">
        <v>2.1514620672131963</v>
      </c>
      <c r="H12" s="23">
        <v>0.89580532251879474</v>
      </c>
      <c r="I12">
        <f t="shared" si="0"/>
        <v>-7</v>
      </c>
    </row>
    <row r="13" spans="1:11" x14ac:dyDescent="0.25">
      <c r="A13">
        <v>7</v>
      </c>
      <c r="B13">
        <v>185</v>
      </c>
      <c r="C13">
        <v>1</v>
      </c>
      <c r="D13">
        <v>98</v>
      </c>
      <c r="E13">
        <v>72</v>
      </c>
      <c r="F13">
        <v>0</v>
      </c>
      <c r="G13" s="23">
        <v>2.1129518569630221</v>
      </c>
      <c r="H13" s="23">
        <v>0.89215567193460732</v>
      </c>
      <c r="I13">
        <f t="shared" si="0"/>
        <v>-7</v>
      </c>
    </row>
    <row r="14" spans="1:11" x14ac:dyDescent="0.25">
      <c r="A14">
        <v>8</v>
      </c>
      <c r="B14">
        <v>123</v>
      </c>
      <c r="C14">
        <v>0</v>
      </c>
      <c r="D14">
        <v>93</v>
      </c>
      <c r="E14">
        <v>95</v>
      </c>
      <c r="F14">
        <v>0</v>
      </c>
      <c r="G14" s="23">
        <v>2.0462131554911256</v>
      </c>
      <c r="H14" s="23">
        <v>0.88556441955739018</v>
      </c>
      <c r="I14">
        <f t="shared" si="0"/>
        <v>-7</v>
      </c>
    </row>
    <row r="15" spans="1:11" x14ac:dyDescent="0.25">
      <c r="A15">
        <v>9</v>
      </c>
      <c r="B15">
        <v>143</v>
      </c>
      <c r="C15">
        <v>0</v>
      </c>
      <c r="D15">
        <v>87</v>
      </c>
      <c r="E15">
        <v>98</v>
      </c>
      <c r="F15">
        <v>1</v>
      </c>
      <c r="G15" s="23">
        <v>1.7771940237630384</v>
      </c>
      <c r="H15" s="23">
        <v>0.85535003876184668</v>
      </c>
      <c r="I15">
        <f t="shared" si="0"/>
        <v>23</v>
      </c>
    </row>
    <row r="16" spans="1:11" x14ac:dyDescent="0.25">
      <c r="A16">
        <v>10</v>
      </c>
      <c r="B16">
        <v>78</v>
      </c>
      <c r="C16">
        <v>1</v>
      </c>
      <c r="D16">
        <v>75</v>
      </c>
      <c r="E16">
        <v>93</v>
      </c>
      <c r="F16">
        <v>1</v>
      </c>
      <c r="G16" s="23">
        <v>1.7715901292235348</v>
      </c>
      <c r="H16" s="23">
        <v>0.85465530771444587</v>
      </c>
      <c r="I16">
        <f t="shared" si="0"/>
        <v>23</v>
      </c>
    </row>
    <row r="17" spans="1:9" x14ac:dyDescent="0.25">
      <c r="A17">
        <v>11</v>
      </c>
      <c r="B17">
        <v>271</v>
      </c>
      <c r="C17">
        <v>1</v>
      </c>
      <c r="D17">
        <v>74</v>
      </c>
      <c r="E17">
        <v>94</v>
      </c>
      <c r="F17">
        <v>0</v>
      </c>
      <c r="G17" s="23">
        <v>1.7630629902803374</v>
      </c>
      <c r="H17" s="23">
        <v>0.85359286321567185</v>
      </c>
      <c r="I17">
        <f t="shared" si="0"/>
        <v>-7</v>
      </c>
    </row>
    <row r="18" spans="1:9" x14ac:dyDescent="0.25">
      <c r="A18">
        <v>12</v>
      </c>
      <c r="B18">
        <v>96</v>
      </c>
      <c r="C18">
        <v>0</v>
      </c>
      <c r="D18">
        <v>96</v>
      </c>
      <c r="E18">
        <v>86</v>
      </c>
      <c r="F18">
        <v>1</v>
      </c>
      <c r="G18" s="23">
        <v>1.6360819761829211</v>
      </c>
      <c r="H18" s="23">
        <v>0.83700110597490851</v>
      </c>
      <c r="I18">
        <f t="shared" si="0"/>
        <v>23</v>
      </c>
    </row>
    <row r="19" spans="1:9" x14ac:dyDescent="0.25">
      <c r="A19">
        <v>13</v>
      </c>
      <c r="B19">
        <v>193</v>
      </c>
      <c r="C19">
        <v>1</v>
      </c>
      <c r="D19">
        <v>79</v>
      </c>
      <c r="E19">
        <v>83</v>
      </c>
      <c r="F19">
        <v>1</v>
      </c>
      <c r="G19" s="23">
        <v>1.3699860888585285</v>
      </c>
      <c r="H19" s="23">
        <v>0.79737790600538394</v>
      </c>
      <c r="I19">
        <f t="shared" si="0"/>
        <v>23</v>
      </c>
    </row>
    <row r="20" spans="1:9" x14ac:dyDescent="0.25">
      <c r="A20">
        <v>14</v>
      </c>
      <c r="B20">
        <v>134</v>
      </c>
      <c r="C20">
        <v>0</v>
      </c>
      <c r="D20">
        <v>85</v>
      </c>
      <c r="E20">
        <v>93</v>
      </c>
      <c r="F20">
        <v>1</v>
      </c>
      <c r="G20" s="23">
        <v>1.2518083837158773</v>
      </c>
      <c r="H20" s="23">
        <v>0.77761274406768155</v>
      </c>
      <c r="I20">
        <f t="shared" si="0"/>
        <v>23</v>
      </c>
    </row>
    <row r="21" spans="1:9" x14ac:dyDescent="0.25">
      <c r="A21">
        <v>15</v>
      </c>
      <c r="B21">
        <v>5</v>
      </c>
      <c r="C21">
        <v>1</v>
      </c>
      <c r="D21">
        <v>94</v>
      </c>
      <c r="E21">
        <v>63</v>
      </c>
      <c r="F21">
        <v>0</v>
      </c>
      <c r="G21" s="23">
        <v>1.1347993428916663</v>
      </c>
      <c r="H21" s="23">
        <v>0.7567235129460701</v>
      </c>
      <c r="I21">
        <f t="shared" si="0"/>
        <v>-7</v>
      </c>
    </row>
    <row r="22" spans="1:9" x14ac:dyDescent="0.25">
      <c r="A22">
        <v>16</v>
      </c>
      <c r="B22">
        <v>124</v>
      </c>
      <c r="C22">
        <v>0</v>
      </c>
      <c r="D22">
        <v>79</v>
      </c>
      <c r="E22">
        <v>96</v>
      </c>
      <c r="F22">
        <v>1</v>
      </c>
      <c r="G22" s="23">
        <v>0.9827892519877901</v>
      </c>
      <c r="H22" s="23">
        <v>0.72766131417809865</v>
      </c>
      <c r="I22">
        <f t="shared" si="0"/>
        <v>23</v>
      </c>
    </row>
    <row r="23" spans="1:9" x14ac:dyDescent="0.25">
      <c r="A23">
        <v>17</v>
      </c>
      <c r="B23">
        <v>259</v>
      </c>
      <c r="C23">
        <v>1</v>
      </c>
      <c r="D23">
        <v>77</v>
      </c>
      <c r="E23">
        <v>78</v>
      </c>
      <c r="F23">
        <v>1</v>
      </c>
      <c r="G23" s="23">
        <v>0.84460044881136742</v>
      </c>
      <c r="H23" s="23">
        <v>0.69943323815472991</v>
      </c>
      <c r="I23">
        <f t="shared" si="0"/>
        <v>23</v>
      </c>
    </row>
    <row r="24" spans="1:9" x14ac:dyDescent="0.25">
      <c r="A24">
        <v>18</v>
      </c>
      <c r="B24">
        <v>261</v>
      </c>
      <c r="C24">
        <v>1</v>
      </c>
      <c r="D24">
        <v>82</v>
      </c>
      <c r="E24">
        <v>72</v>
      </c>
      <c r="F24">
        <v>0</v>
      </c>
      <c r="G24" s="23">
        <v>0.81461737750439145</v>
      </c>
      <c r="H24" s="23">
        <v>0.6930925656956467</v>
      </c>
      <c r="I24">
        <f t="shared" si="0"/>
        <v>-7</v>
      </c>
    </row>
    <row r="25" spans="1:9" x14ac:dyDescent="0.25">
      <c r="A25">
        <v>19</v>
      </c>
      <c r="B25">
        <v>203</v>
      </c>
      <c r="C25">
        <v>0</v>
      </c>
      <c r="D25">
        <v>92</v>
      </c>
      <c r="E25">
        <v>79</v>
      </c>
      <c r="F25">
        <v>1</v>
      </c>
      <c r="G25" s="23">
        <v>0.8031669941574977</v>
      </c>
      <c r="H25" s="23">
        <v>0.69065152397931151</v>
      </c>
      <c r="I25">
        <f t="shared" si="0"/>
        <v>23</v>
      </c>
    </row>
    <row r="26" spans="1:9" x14ac:dyDescent="0.25">
      <c r="A26">
        <v>20</v>
      </c>
      <c r="B26">
        <v>278</v>
      </c>
      <c r="C26">
        <v>1</v>
      </c>
      <c r="D26">
        <v>67</v>
      </c>
      <c r="E26">
        <v>85</v>
      </c>
      <c r="F26">
        <v>1</v>
      </c>
      <c r="G26" s="23">
        <v>0.54147276131048905</v>
      </c>
      <c r="H26" s="23">
        <v>0.63215495299482038</v>
      </c>
      <c r="I26">
        <f t="shared" si="0"/>
        <v>23</v>
      </c>
    </row>
    <row r="27" spans="1:9" x14ac:dyDescent="0.25">
      <c r="A27">
        <v>21</v>
      </c>
      <c r="B27">
        <v>217</v>
      </c>
      <c r="C27">
        <v>1</v>
      </c>
      <c r="D27">
        <v>73</v>
      </c>
      <c r="E27">
        <v>78</v>
      </c>
      <c r="F27">
        <v>1</v>
      </c>
      <c r="G27" s="23">
        <v>0.52001682894670953</v>
      </c>
      <c r="H27" s="23">
        <v>0.62715170147536869</v>
      </c>
      <c r="I27">
        <f t="shared" si="0"/>
        <v>23</v>
      </c>
    </row>
    <row r="28" spans="1:9" x14ac:dyDescent="0.25">
      <c r="A28">
        <v>22</v>
      </c>
      <c r="B28">
        <v>197</v>
      </c>
      <c r="C28">
        <v>0</v>
      </c>
      <c r="D28">
        <v>92</v>
      </c>
      <c r="E28">
        <v>75</v>
      </c>
      <c r="F28">
        <v>1</v>
      </c>
      <c r="G28" s="23">
        <v>0.51269193006563185</v>
      </c>
      <c r="H28" s="23">
        <v>0.6254373133919523</v>
      </c>
      <c r="I28">
        <f t="shared" si="0"/>
        <v>23</v>
      </c>
    </row>
    <row r="29" spans="1:9" x14ac:dyDescent="0.25">
      <c r="A29">
        <v>23</v>
      </c>
      <c r="B29">
        <v>145</v>
      </c>
      <c r="C29">
        <v>0</v>
      </c>
      <c r="D29">
        <v>91</v>
      </c>
      <c r="E29">
        <v>75</v>
      </c>
      <c r="F29">
        <v>0</v>
      </c>
      <c r="G29" s="23">
        <v>0.43154602509946738</v>
      </c>
      <c r="H29" s="23">
        <v>0.60624278445836322</v>
      </c>
      <c r="I29">
        <f t="shared" si="0"/>
        <v>-7</v>
      </c>
    </row>
    <row r="30" spans="1:9" x14ac:dyDescent="0.25">
      <c r="A30">
        <v>24</v>
      </c>
      <c r="B30">
        <v>136</v>
      </c>
      <c r="C30">
        <v>1</v>
      </c>
      <c r="D30">
        <v>88</v>
      </c>
      <c r="E30">
        <v>57</v>
      </c>
      <c r="F30">
        <v>0</v>
      </c>
      <c r="G30" s="23">
        <v>0.21221131695688022</v>
      </c>
      <c r="H30" s="23">
        <v>0.55285462492973148</v>
      </c>
      <c r="I30">
        <f t="shared" si="0"/>
        <v>-7</v>
      </c>
    </row>
    <row r="31" spans="1:9" x14ac:dyDescent="0.25">
      <c r="A31">
        <v>25</v>
      </c>
      <c r="B31">
        <v>163</v>
      </c>
      <c r="C31">
        <v>0</v>
      </c>
      <c r="D31">
        <v>70</v>
      </c>
      <c r="E31">
        <v>93</v>
      </c>
      <c r="F31">
        <v>1</v>
      </c>
      <c r="G31" s="23">
        <v>3.4619809223411124E-2</v>
      </c>
      <c r="H31" s="23">
        <v>0.50865408797358791</v>
      </c>
      <c r="I31">
        <f t="shared" si="0"/>
        <v>23</v>
      </c>
    </row>
    <row r="32" spans="1:9" x14ac:dyDescent="0.25">
      <c r="A32">
        <v>26</v>
      </c>
      <c r="B32">
        <v>81</v>
      </c>
      <c r="C32">
        <v>0</v>
      </c>
      <c r="D32">
        <v>85</v>
      </c>
      <c r="E32">
        <v>76</v>
      </c>
      <c r="F32">
        <v>1</v>
      </c>
      <c r="G32" s="23">
        <v>1.728936132544856E-2</v>
      </c>
      <c r="H32" s="23">
        <v>0.50432223266435716</v>
      </c>
      <c r="I32">
        <f t="shared" si="0"/>
        <v>23</v>
      </c>
    </row>
    <row r="33" spans="1:9" x14ac:dyDescent="0.25">
      <c r="A33">
        <v>27</v>
      </c>
      <c r="B33">
        <v>284</v>
      </c>
      <c r="C33">
        <v>0</v>
      </c>
      <c r="D33">
        <v>73</v>
      </c>
      <c r="E33">
        <v>89</v>
      </c>
      <c r="F33">
        <v>0</v>
      </c>
      <c r="G33" s="23">
        <v>-1.2417539969962199E-2</v>
      </c>
      <c r="H33" s="23">
        <v>0.49689565489702536</v>
      </c>
      <c r="I33">
        <f t="shared" si="0"/>
        <v>-7</v>
      </c>
    </row>
    <row r="34" spans="1:9" x14ac:dyDescent="0.25">
      <c r="A34">
        <v>28</v>
      </c>
      <c r="B34">
        <v>106</v>
      </c>
      <c r="C34">
        <v>0</v>
      </c>
      <c r="D34">
        <v>71</v>
      </c>
      <c r="E34">
        <v>91</v>
      </c>
      <c r="F34">
        <v>1</v>
      </c>
      <c r="G34" s="23">
        <v>-2.9471817856356886E-2</v>
      </c>
      <c r="H34" s="23">
        <v>0.49263257879935757</v>
      </c>
      <c r="I34">
        <f t="shared" si="0"/>
        <v>23</v>
      </c>
    </row>
    <row r="35" spans="1:9" x14ac:dyDescent="0.25">
      <c r="A35">
        <v>29</v>
      </c>
      <c r="B35">
        <v>298</v>
      </c>
      <c r="C35">
        <v>1</v>
      </c>
      <c r="D35">
        <v>63</v>
      </c>
      <c r="E35">
        <v>81</v>
      </c>
      <c r="F35">
        <v>0</v>
      </c>
      <c r="G35" s="23">
        <v>-7.3585922646034696E-2</v>
      </c>
      <c r="H35" s="23">
        <v>0.48161181608614023</v>
      </c>
      <c r="I35">
        <f t="shared" si="0"/>
        <v>-7</v>
      </c>
    </row>
    <row r="36" spans="1:9" x14ac:dyDescent="0.25">
      <c r="A36">
        <v>30</v>
      </c>
      <c r="B36">
        <v>45</v>
      </c>
      <c r="C36">
        <v>1</v>
      </c>
      <c r="D36">
        <v>54</v>
      </c>
      <c r="E36">
        <v>91</v>
      </c>
      <c r="F36">
        <v>0</v>
      </c>
      <c r="G36" s="23">
        <v>-7.7711407111849873E-2</v>
      </c>
      <c r="H36" s="23">
        <v>0.48058191948922241</v>
      </c>
      <c r="I36">
        <f t="shared" si="0"/>
        <v>-7</v>
      </c>
    </row>
    <row r="37" spans="1:9" x14ac:dyDescent="0.25">
      <c r="A37">
        <v>31</v>
      </c>
      <c r="B37">
        <v>171</v>
      </c>
      <c r="C37">
        <v>0</v>
      </c>
      <c r="D37">
        <v>87</v>
      </c>
      <c r="E37">
        <v>72</v>
      </c>
      <c r="F37">
        <v>0</v>
      </c>
      <c r="G37" s="23">
        <v>-0.11089389283408835</v>
      </c>
      <c r="H37" s="23">
        <v>0.47230490257842417</v>
      </c>
      <c r="I37">
        <f t="shared" si="0"/>
        <v>-7</v>
      </c>
    </row>
    <row r="38" spans="1:9" x14ac:dyDescent="0.25">
      <c r="A38">
        <v>32</v>
      </c>
      <c r="B38">
        <v>10</v>
      </c>
      <c r="C38">
        <v>1</v>
      </c>
      <c r="D38">
        <v>74</v>
      </c>
      <c r="E38">
        <v>68</v>
      </c>
      <c r="F38">
        <v>1</v>
      </c>
      <c r="G38" s="23">
        <v>-0.12502492631679019</v>
      </c>
      <c r="H38" s="23">
        <v>0.46878441933073073</v>
      </c>
      <c r="I38">
        <f t="shared" si="0"/>
        <v>23</v>
      </c>
    </row>
    <row r="39" spans="1:9" x14ac:dyDescent="0.25">
      <c r="A39">
        <v>33</v>
      </c>
      <c r="B39">
        <v>76</v>
      </c>
      <c r="C39">
        <v>1</v>
      </c>
      <c r="D39">
        <v>95</v>
      </c>
      <c r="E39">
        <v>44</v>
      </c>
      <c r="F39">
        <v>0</v>
      </c>
      <c r="G39" s="23">
        <v>-0.16381130657853182</v>
      </c>
      <c r="H39" s="23">
        <v>0.45913850611738233</v>
      </c>
      <c r="I39">
        <f t="shared" si="0"/>
        <v>-7</v>
      </c>
    </row>
    <row r="40" spans="1:9" x14ac:dyDescent="0.25">
      <c r="A40">
        <v>34</v>
      </c>
      <c r="B40">
        <v>239</v>
      </c>
      <c r="C40">
        <v>0</v>
      </c>
      <c r="D40">
        <v>72</v>
      </c>
      <c r="E40">
        <v>88</v>
      </c>
      <c r="F40">
        <v>1</v>
      </c>
      <c r="G40" s="23">
        <v>-0.16618221095909202</v>
      </c>
      <c r="H40" s="23">
        <v>0.45854979593968342</v>
      </c>
      <c r="I40">
        <f t="shared" si="0"/>
        <v>23</v>
      </c>
    </row>
    <row r="41" spans="1:9" x14ac:dyDescent="0.25">
      <c r="A41">
        <v>35</v>
      </c>
      <c r="B41">
        <v>183</v>
      </c>
      <c r="C41">
        <v>0</v>
      </c>
      <c r="D41">
        <v>80</v>
      </c>
      <c r="E41">
        <v>79</v>
      </c>
      <c r="F41">
        <v>1</v>
      </c>
      <c r="G41" s="23">
        <v>-0.17058386543647508</v>
      </c>
      <c r="H41" s="23">
        <v>0.45745714600590276</v>
      </c>
      <c r="I41">
        <f t="shared" si="0"/>
        <v>23</v>
      </c>
    </row>
    <row r="42" spans="1:9" x14ac:dyDescent="0.25">
      <c r="A42">
        <v>36</v>
      </c>
      <c r="B42">
        <v>286</v>
      </c>
      <c r="C42">
        <v>0</v>
      </c>
      <c r="D42">
        <v>78</v>
      </c>
      <c r="E42">
        <v>81</v>
      </c>
      <c r="F42">
        <v>0</v>
      </c>
      <c r="G42" s="23">
        <v>-0.18763814332287065</v>
      </c>
      <c r="H42" s="23">
        <v>0.45322761417360768</v>
      </c>
      <c r="I42">
        <f t="shared" si="0"/>
        <v>-7</v>
      </c>
    </row>
    <row r="43" spans="1:9" x14ac:dyDescent="0.25">
      <c r="A43">
        <v>37</v>
      </c>
      <c r="B43">
        <v>11</v>
      </c>
      <c r="C43">
        <v>1</v>
      </c>
      <c r="D43">
        <v>66</v>
      </c>
      <c r="E43">
        <v>73</v>
      </c>
      <c r="F43">
        <v>0</v>
      </c>
      <c r="G43" s="23">
        <v>-0.41109833593127298</v>
      </c>
      <c r="H43" s="23">
        <v>0.39864879006298409</v>
      </c>
      <c r="I43">
        <f t="shared" si="0"/>
        <v>-7</v>
      </c>
    </row>
    <row r="44" spans="1:9" x14ac:dyDescent="0.25">
      <c r="A44">
        <v>38</v>
      </c>
      <c r="B44">
        <v>127</v>
      </c>
      <c r="C44">
        <v>0</v>
      </c>
      <c r="D44">
        <v>90</v>
      </c>
      <c r="E44">
        <v>64</v>
      </c>
      <c r="F44">
        <v>1</v>
      </c>
      <c r="G44" s="23">
        <v>-0.44840630611932752</v>
      </c>
      <c r="H44" s="23">
        <v>0.38973974779403253</v>
      </c>
      <c r="I44">
        <f t="shared" si="0"/>
        <v>23</v>
      </c>
    </row>
    <row r="45" spans="1:9" x14ac:dyDescent="0.25">
      <c r="A45">
        <v>39</v>
      </c>
      <c r="B45">
        <v>22</v>
      </c>
      <c r="C45">
        <v>1</v>
      </c>
      <c r="D45">
        <v>67</v>
      </c>
      <c r="E45">
        <v>71</v>
      </c>
      <c r="F45">
        <v>0</v>
      </c>
      <c r="G45" s="23">
        <v>-0.47518996301104099</v>
      </c>
      <c r="H45" s="23">
        <v>0.38338858689037969</v>
      </c>
      <c r="I45">
        <f t="shared" si="0"/>
        <v>-7</v>
      </c>
    </row>
    <row r="46" spans="1:9" x14ac:dyDescent="0.25">
      <c r="A46">
        <v>40</v>
      </c>
      <c r="B46">
        <v>61</v>
      </c>
      <c r="C46">
        <v>0</v>
      </c>
      <c r="D46">
        <v>95</v>
      </c>
      <c r="E46">
        <v>58</v>
      </c>
      <c r="F46">
        <v>0</v>
      </c>
      <c r="G46" s="23">
        <v>-0.4783893774263035</v>
      </c>
      <c r="H46" s="23">
        <v>0.38263252235671086</v>
      </c>
      <c r="I46">
        <f t="shared" si="0"/>
        <v>-7</v>
      </c>
    </row>
    <row r="47" spans="1:9" x14ac:dyDescent="0.25">
      <c r="A47">
        <v>41</v>
      </c>
      <c r="B47">
        <v>202</v>
      </c>
      <c r="C47">
        <v>1</v>
      </c>
      <c r="D47">
        <v>88</v>
      </c>
      <c r="E47">
        <v>47</v>
      </c>
      <c r="F47">
        <v>0</v>
      </c>
      <c r="G47" s="23">
        <v>-0.51397634327278352</v>
      </c>
      <c r="H47" s="23">
        <v>0.37426184144255981</v>
      </c>
      <c r="I47">
        <f t="shared" si="0"/>
        <v>-7</v>
      </c>
    </row>
    <row r="48" spans="1:9" x14ac:dyDescent="0.25">
      <c r="A48">
        <v>42</v>
      </c>
      <c r="B48">
        <v>177</v>
      </c>
      <c r="C48">
        <v>1</v>
      </c>
      <c r="D48">
        <v>75</v>
      </c>
      <c r="E48">
        <v>61</v>
      </c>
      <c r="F48">
        <v>1</v>
      </c>
      <c r="G48" s="23">
        <v>-0.55221038351139118</v>
      </c>
      <c r="H48" s="23">
        <v>0.36535173533201054</v>
      </c>
      <c r="I48">
        <f t="shared" si="0"/>
        <v>23</v>
      </c>
    </row>
    <row r="49" spans="1:9" x14ac:dyDescent="0.25">
      <c r="A49">
        <v>43</v>
      </c>
      <c r="B49">
        <v>244</v>
      </c>
      <c r="C49">
        <v>1</v>
      </c>
      <c r="D49">
        <v>74</v>
      </c>
      <c r="E49">
        <v>62</v>
      </c>
      <c r="F49">
        <v>0</v>
      </c>
      <c r="G49" s="23">
        <v>-0.56073752245458852</v>
      </c>
      <c r="H49" s="23">
        <v>0.36337682843301339</v>
      </c>
      <c r="I49">
        <f t="shared" si="0"/>
        <v>-7</v>
      </c>
    </row>
    <row r="50" spans="1:9" x14ac:dyDescent="0.25">
      <c r="A50">
        <v>44</v>
      </c>
      <c r="B50">
        <v>34</v>
      </c>
      <c r="C50">
        <v>1</v>
      </c>
      <c r="D50">
        <v>91</v>
      </c>
      <c r="E50">
        <v>42</v>
      </c>
      <c r="F50">
        <v>0</v>
      </c>
      <c r="G50" s="23">
        <v>-0.63363245848912264</v>
      </c>
      <c r="H50" s="23">
        <v>0.34668734575409355</v>
      </c>
      <c r="I50">
        <f t="shared" si="0"/>
        <v>-7</v>
      </c>
    </row>
    <row r="51" spans="1:9" x14ac:dyDescent="0.25">
      <c r="A51">
        <v>45</v>
      </c>
      <c r="B51">
        <v>86</v>
      </c>
      <c r="C51">
        <v>1</v>
      </c>
      <c r="D51">
        <v>43</v>
      </c>
      <c r="E51">
        <v>95</v>
      </c>
      <c r="F51">
        <v>1</v>
      </c>
      <c r="G51" s="23">
        <v>-0.67984129764779322</v>
      </c>
      <c r="H51" s="23">
        <v>0.3362967242367228</v>
      </c>
      <c r="I51">
        <f t="shared" si="0"/>
        <v>23</v>
      </c>
    </row>
    <row r="52" spans="1:9" x14ac:dyDescent="0.25">
      <c r="A52">
        <v>46</v>
      </c>
      <c r="B52">
        <v>144</v>
      </c>
      <c r="C52">
        <v>1</v>
      </c>
      <c r="D52">
        <v>85</v>
      </c>
      <c r="E52">
        <v>48</v>
      </c>
      <c r="F52">
        <v>0</v>
      </c>
      <c r="G52" s="23">
        <v>-0.68479529214830981</v>
      </c>
      <c r="H52" s="23">
        <v>0.33519188480155376</v>
      </c>
      <c r="I52">
        <f t="shared" si="0"/>
        <v>-7</v>
      </c>
    </row>
    <row r="53" spans="1:9" x14ac:dyDescent="0.25">
      <c r="A53">
        <v>47</v>
      </c>
      <c r="B53">
        <v>280</v>
      </c>
      <c r="C53">
        <v>0</v>
      </c>
      <c r="D53">
        <v>92</v>
      </c>
      <c r="E53">
        <v>58</v>
      </c>
      <c r="F53">
        <v>0</v>
      </c>
      <c r="G53" s="23">
        <v>-0.72182709232479692</v>
      </c>
      <c r="H53" s="23">
        <v>0.32699077170265317</v>
      </c>
      <c r="I53">
        <f t="shared" si="0"/>
        <v>-7</v>
      </c>
    </row>
    <row r="54" spans="1:9" x14ac:dyDescent="0.25">
      <c r="A54">
        <v>48</v>
      </c>
      <c r="B54">
        <v>121</v>
      </c>
      <c r="C54">
        <v>1</v>
      </c>
      <c r="D54">
        <v>80</v>
      </c>
      <c r="E54">
        <v>53</v>
      </c>
      <c r="F54">
        <v>0</v>
      </c>
      <c r="G54" s="23">
        <v>-0.72743098686430008</v>
      </c>
      <c r="H54" s="23">
        <v>0.32575873263857086</v>
      </c>
      <c r="I54">
        <f t="shared" si="0"/>
        <v>-7</v>
      </c>
    </row>
    <row r="55" spans="1:9" x14ac:dyDescent="0.25">
      <c r="A55">
        <v>49</v>
      </c>
      <c r="B55">
        <v>209</v>
      </c>
      <c r="C55">
        <v>1</v>
      </c>
      <c r="D55">
        <v>60</v>
      </c>
      <c r="E55">
        <v>75</v>
      </c>
      <c r="F55">
        <v>0</v>
      </c>
      <c r="G55" s="23">
        <v>-0.75273623368232734</v>
      </c>
      <c r="H55" s="23">
        <v>0.32022538173937348</v>
      </c>
      <c r="I55">
        <f t="shared" si="0"/>
        <v>-7</v>
      </c>
    </row>
    <row r="56" spans="1:9" x14ac:dyDescent="0.25">
      <c r="A56">
        <v>50</v>
      </c>
      <c r="B56">
        <v>102</v>
      </c>
      <c r="C56">
        <v>1</v>
      </c>
      <c r="D56">
        <v>62</v>
      </c>
      <c r="E56">
        <v>72</v>
      </c>
      <c r="F56">
        <v>1</v>
      </c>
      <c r="G56" s="23">
        <v>-0.80830072181889712</v>
      </c>
      <c r="H56" s="23">
        <v>0.30825271973815377</v>
      </c>
      <c r="I56">
        <f t="shared" si="0"/>
        <v>23</v>
      </c>
    </row>
    <row r="57" spans="1:9" x14ac:dyDescent="0.25">
      <c r="A57">
        <v>51</v>
      </c>
      <c r="B57">
        <v>224</v>
      </c>
      <c r="C57">
        <v>1</v>
      </c>
      <c r="D57">
        <v>79</v>
      </c>
      <c r="E57">
        <v>51</v>
      </c>
      <c r="F57">
        <v>0</v>
      </c>
      <c r="G57" s="23">
        <v>-0.95381442387639748</v>
      </c>
      <c r="H57" s="23">
        <v>0.27811835790832234</v>
      </c>
      <c r="I57">
        <f t="shared" si="0"/>
        <v>-7</v>
      </c>
    </row>
    <row r="58" spans="1:9" x14ac:dyDescent="0.25">
      <c r="A58">
        <v>52</v>
      </c>
      <c r="B58">
        <v>119</v>
      </c>
      <c r="C58">
        <v>0</v>
      </c>
      <c r="D58">
        <v>85</v>
      </c>
      <c r="E58">
        <v>62</v>
      </c>
      <c r="F58">
        <v>1</v>
      </c>
      <c r="G58" s="23">
        <v>-0.99937336299608148</v>
      </c>
      <c r="H58" s="23">
        <v>0.26906464352006132</v>
      </c>
      <c r="I58">
        <f t="shared" si="0"/>
        <v>23</v>
      </c>
    </row>
    <row r="59" spans="1:9" x14ac:dyDescent="0.25">
      <c r="A59">
        <v>53</v>
      </c>
      <c r="B59">
        <v>50</v>
      </c>
      <c r="C59">
        <v>1</v>
      </c>
      <c r="D59">
        <v>69</v>
      </c>
      <c r="E59">
        <v>61</v>
      </c>
      <c r="F59">
        <v>0</v>
      </c>
      <c r="G59" s="23">
        <v>-1.0390858133083771</v>
      </c>
      <c r="H59" s="23">
        <v>0.26132642536674083</v>
      </c>
      <c r="I59">
        <f t="shared" si="0"/>
        <v>-7</v>
      </c>
    </row>
    <row r="60" spans="1:9" x14ac:dyDescent="0.25">
      <c r="A60">
        <v>54</v>
      </c>
      <c r="B60">
        <v>288</v>
      </c>
      <c r="C60">
        <v>1</v>
      </c>
      <c r="D60">
        <v>57</v>
      </c>
      <c r="E60">
        <v>73</v>
      </c>
      <c r="F60">
        <v>0</v>
      </c>
      <c r="G60" s="23">
        <v>-1.1414114806267532</v>
      </c>
      <c r="H60" s="23">
        <v>0.24206130571826187</v>
      </c>
      <c r="I60">
        <f t="shared" si="0"/>
        <v>-7</v>
      </c>
    </row>
    <row r="61" spans="1:9" x14ac:dyDescent="0.25">
      <c r="A61">
        <v>55</v>
      </c>
      <c r="B61">
        <v>16</v>
      </c>
      <c r="C61">
        <v>1</v>
      </c>
      <c r="D61">
        <v>33</v>
      </c>
      <c r="E61">
        <v>99</v>
      </c>
      <c r="F61">
        <v>1</v>
      </c>
      <c r="G61" s="23">
        <v>-1.2008252832175703</v>
      </c>
      <c r="H61" s="23">
        <v>0.23132843574088552</v>
      </c>
      <c r="I61">
        <f t="shared" si="0"/>
        <v>23</v>
      </c>
    </row>
    <row r="62" spans="1:9" x14ac:dyDescent="0.25">
      <c r="A62">
        <v>56</v>
      </c>
      <c r="B62">
        <v>98</v>
      </c>
      <c r="C62">
        <v>0</v>
      </c>
      <c r="D62">
        <v>94</v>
      </c>
      <c r="E62">
        <v>49</v>
      </c>
      <c r="F62">
        <v>0</v>
      </c>
      <c r="G62" s="23">
        <v>-1.2131041765991664</v>
      </c>
      <c r="H62" s="23">
        <v>0.22915226357388641</v>
      </c>
      <c r="I62">
        <f t="shared" si="0"/>
        <v>-7</v>
      </c>
    </row>
    <row r="63" spans="1:9" x14ac:dyDescent="0.25">
      <c r="A63">
        <v>57</v>
      </c>
      <c r="B63">
        <v>268</v>
      </c>
      <c r="C63">
        <v>1</v>
      </c>
      <c r="D63">
        <v>54</v>
      </c>
      <c r="E63">
        <v>74</v>
      </c>
      <c r="F63">
        <v>0</v>
      </c>
      <c r="G63" s="23">
        <v>-1.3122304295022795</v>
      </c>
      <c r="H63" s="23">
        <v>0.21211385190454499</v>
      </c>
      <c r="I63">
        <f t="shared" si="0"/>
        <v>-7</v>
      </c>
    </row>
    <row r="64" spans="1:9" x14ac:dyDescent="0.25">
      <c r="A64">
        <v>58</v>
      </c>
      <c r="B64">
        <v>59</v>
      </c>
      <c r="C64">
        <v>0</v>
      </c>
      <c r="D64">
        <v>57</v>
      </c>
      <c r="E64">
        <v>88</v>
      </c>
      <c r="F64">
        <v>0</v>
      </c>
      <c r="G64" s="23">
        <v>-1.3833707854515591</v>
      </c>
      <c r="H64" s="23">
        <v>0.20046818240346362</v>
      </c>
      <c r="I64">
        <f t="shared" si="0"/>
        <v>-7</v>
      </c>
    </row>
    <row r="65" spans="1:9" x14ac:dyDescent="0.25">
      <c r="A65">
        <v>59</v>
      </c>
      <c r="B65">
        <v>93</v>
      </c>
      <c r="C65">
        <v>1</v>
      </c>
      <c r="D65">
        <v>63</v>
      </c>
      <c r="E65">
        <v>62</v>
      </c>
      <c r="F65">
        <v>0</v>
      </c>
      <c r="G65" s="23">
        <v>-1.4533424770823968</v>
      </c>
      <c r="H65" s="23">
        <v>0.18948768848616529</v>
      </c>
      <c r="I65">
        <f t="shared" si="0"/>
        <v>-1</v>
      </c>
    </row>
    <row r="66" spans="1:9" x14ac:dyDescent="0.25">
      <c r="A66">
        <v>60</v>
      </c>
      <c r="B66">
        <v>110</v>
      </c>
      <c r="C66">
        <v>0</v>
      </c>
      <c r="D66">
        <v>56</v>
      </c>
      <c r="E66">
        <v>86</v>
      </c>
      <c r="F66">
        <v>0</v>
      </c>
      <c r="G66" s="23">
        <v>-1.6097542224636561</v>
      </c>
      <c r="H66" s="23">
        <v>0.1666227393500338</v>
      </c>
      <c r="I66">
        <f t="shared" si="0"/>
        <v>-1</v>
      </c>
    </row>
    <row r="67" spans="1:9" x14ac:dyDescent="0.25">
      <c r="A67">
        <v>61</v>
      </c>
      <c r="B67">
        <v>37</v>
      </c>
      <c r="C67">
        <v>1</v>
      </c>
      <c r="D67">
        <v>30</v>
      </c>
      <c r="E67">
        <v>96</v>
      </c>
      <c r="F67">
        <v>0</v>
      </c>
      <c r="G67" s="23">
        <v>-1.6621192961849642</v>
      </c>
      <c r="H67" s="23">
        <v>0.15947771174229874</v>
      </c>
      <c r="I67">
        <f t="shared" si="0"/>
        <v>-1</v>
      </c>
    </row>
    <row r="68" spans="1:9" x14ac:dyDescent="0.25">
      <c r="A68">
        <v>62</v>
      </c>
      <c r="B68">
        <v>291</v>
      </c>
      <c r="C68">
        <v>1</v>
      </c>
      <c r="D68">
        <v>83</v>
      </c>
      <c r="E68">
        <v>36</v>
      </c>
      <c r="F68">
        <v>0</v>
      </c>
      <c r="G68" s="23">
        <v>-1.7185122943562359</v>
      </c>
      <c r="H68" s="23">
        <v>0.1520628887975437</v>
      </c>
      <c r="I68">
        <f t="shared" si="0"/>
        <v>-1</v>
      </c>
    </row>
    <row r="69" spans="1:9" x14ac:dyDescent="0.25">
      <c r="A69">
        <v>63</v>
      </c>
      <c r="B69">
        <v>272</v>
      </c>
      <c r="C69">
        <v>0</v>
      </c>
      <c r="D69">
        <v>76</v>
      </c>
      <c r="E69">
        <v>62</v>
      </c>
      <c r="F69">
        <v>0</v>
      </c>
      <c r="G69" s="23">
        <v>-1.7296865076915617</v>
      </c>
      <c r="H69" s="23">
        <v>0.15062768324068068</v>
      </c>
      <c r="I69">
        <f t="shared" si="0"/>
        <v>-1</v>
      </c>
    </row>
    <row r="70" spans="1:9" x14ac:dyDescent="0.25">
      <c r="A70">
        <v>64</v>
      </c>
      <c r="B70">
        <v>13</v>
      </c>
      <c r="C70">
        <v>1</v>
      </c>
      <c r="D70">
        <v>42</v>
      </c>
      <c r="E70">
        <v>81</v>
      </c>
      <c r="F70">
        <v>1</v>
      </c>
      <c r="G70" s="23">
        <v>-1.7776499269354868</v>
      </c>
      <c r="H70" s="23">
        <v>0.14459356314045729</v>
      </c>
      <c r="I70">
        <f t="shared" si="0"/>
        <v>-1</v>
      </c>
    </row>
    <row r="71" spans="1:9" x14ac:dyDescent="0.25">
      <c r="A71">
        <v>65</v>
      </c>
      <c r="B71">
        <v>113</v>
      </c>
      <c r="C71">
        <v>1</v>
      </c>
      <c r="D71">
        <v>45</v>
      </c>
      <c r="E71">
        <v>77</v>
      </c>
      <c r="F71">
        <v>0</v>
      </c>
      <c r="G71" s="23">
        <v>-1.8246872761288602</v>
      </c>
      <c r="H71" s="23">
        <v>0.13887238698580917</v>
      </c>
      <c r="I71">
        <f t="shared" si="0"/>
        <v>-1</v>
      </c>
    </row>
    <row r="72" spans="1:9" x14ac:dyDescent="0.25">
      <c r="A72">
        <v>66</v>
      </c>
      <c r="B72">
        <v>201</v>
      </c>
      <c r="C72">
        <v>0</v>
      </c>
      <c r="D72">
        <v>63</v>
      </c>
      <c r="E72">
        <v>74</v>
      </c>
      <c r="F72">
        <v>0</v>
      </c>
      <c r="G72" s="23">
        <v>-1.9131580799761023</v>
      </c>
      <c r="H72" s="23">
        <v>0.12862647383092421</v>
      </c>
      <c r="I72">
        <f t="shared" ref="I72:I135" si="1">IF(H72&gt;$B$3,(-$B$4-$B$1+$B$2*F72),-$B$4)</f>
        <v>-1</v>
      </c>
    </row>
    <row r="73" spans="1:9" x14ac:dyDescent="0.25">
      <c r="A73">
        <v>67</v>
      </c>
      <c r="B73">
        <v>126</v>
      </c>
      <c r="C73">
        <v>0</v>
      </c>
      <c r="D73">
        <v>85</v>
      </c>
      <c r="E73">
        <v>49</v>
      </c>
      <c r="F73">
        <v>0</v>
      </c>
      <c r="G73" s="23">
        <v>-1.9434173212946457</v>
      </c>
      <c r="H73" s="23">
        <v>0.12527290801224872</v>
      </c>
      <c r="I73">
        <f t="shared" si="1"/>
        <v>-1</v>
      </c>
    </row>
    <row r="74" spans="1:9" x14ac:dyDescent="0.25">
      <c r="A74">
        <v>68</v>
      </c>
      <c r="B74">
        <v>66</v>
      </c>
      <c r="C74">
        <v>1</v>
      </c>
      <c r="D74">
        <v>35</v>
      </c>
      <c r="E74">
        <v>85</v>
      </c>
      <c r="F74">
        <v>0</v>
      </c>
      <c r="G74" s="23">
        <v>-2.0551961976067732</v>
      </c>
      <c r="H74" s="23">
        <v>0.11352838645504473</v>
      </c>
      <c r="I74">
        <f t="shared" si="1"/>
        <v>-1</v>
      </c>
    </row>
    <row r="75" spans="1:9" x14ac:dyDescent="0.25">
      <c r="A75">
        <v>69</v>
      </c>
      <c r="B75">
        <v>168</v>
      </c>
      <c r="C75">
        <v>1</v>
      </c>
      <c r="D75">
        <v>86</v>
      </c>
      <c r="E75">
        <v>28</v>
      </c>
      <c r="F75">
        <v>0</v>
      </c>
      <c r="G75" s="23">
        <v>-2.0560247076414742</v>
      </c>
      <c r="H75" s="23">
        <v>0.11344503215484558</v>
      </c>
      <c r="I75">
        <f t="shared" si="1"/>
        <v>-1</v>
      </c>
    </row>
    <row r="76" spans="1:9" x14ac:dyDescent="0.25">
      <c r="A76">
        <v>70</v>
      </c>
      <c r="B76">
        <v>68</v>
      </c>
      <c r="C76">
        <v>0</v>
      </c>
      <c r="D76">
        <v>71</v>
      </c>
      <c r="E76">
        <v>63</v>
      </c>
      <c r="F76">
        <v>0</v>
      </c>
      <c r="G76" s="23">
        <v>-2.062797266499417</v>
      </c>
      <c r="H76" s="23">
        <v>0.11276566147456382</v>
      </c>
      <c r="I76">
        <f t="shared" si="1"/>
        <v>-1</v>
      </c>
    </row>
    <row r="77" spans="1:9" x14ac:dyDescent="0.25">
      <c r="A77">
        <v>71</v>
      </c>
      <c r="B77">
        <v>255</v>
      </c>
      <c r="C77">
        <v>0</v>
      </c>
      <c r="D77">
        <v>79</v>
      </c>
      <c r="E77">
        <v>54</v>
      </c>
      <c r="F77">
        <v>0</v>
      </c>
      <c r="G77" s="23">
        <v>-2.0671989209768</v>
      </c>
      <c r="H77" s="23">
        <v>0.11232602790254115</v>
      </c>
      <c r="I77">
        <f t="shared" si="1"/>
        <v>-1</v>
      </c>
    </row>
    <row r="78" spans="1:9" x14ac:dyDescent="0.25">
      <c r="A78">
        <v>72</v>
      </c>
      <c r="B78">
        <v>249</v>
      </c>
      <c r="C78">
        <v>1</v>
      </c>
      <c r="D78">
        <v>50</v>
      </c>
      <c r="E78">
        <v>68</v>
      </c>
      <c r="F78">
        <v>0</v>
      </c>
      <c r="G78" s="23">
        <v>-2.0725266455047358</v>
      </c>
      <c r="H78" s="23">
        <v>0.11179590258185881</v>
      </c>
      <c r="I78">
        <f t="shared" si="1"/>
        <v>-1</v>
      </c>
    </row>
    <row r="79" spans="1:9" x14ac:dyDescent="0.25">
      <c r="A79">
        <v>73</v>
      </c>
      <c r="B79">
        <v>274</v>
      </c>
      <c r="C79">
        <v>0</v>
      </c>
      <c r="D79">
        <v>50</v>
      </c>
      <c r="E79">
        <v>86</v>
      </c>
      <c r="F79">
        <v>0</v>
      </c>
      <c r="G79" s="23">
        <v>-2.0966296522606429</v>
      </c>
      <c r="H79" s="23">
        <v>0.10942483298757733</v>
      </c>
      <c r="I79">
        <f t="shared" si="1"/>
        <v>-1</v>
      </c>
    </row>
    <row r="80" spans="1:9" x14ac:dyDescent="0.25">
      <c r="A80">
        <v>74</v>
      </c>
      <c r="B80">
        <v>88</v>
      </c>
      <c r="C80">
        <v>0</v>
      </c>
      <c r="D80">
        <v>66</v>
      </c>
      <c r="E80">
        <v>68</v>
      </c>
      <c r="F80">
        <v>1</v>
      </c>
      <c r="G80" s="23">
        <v>-2.1054329612154072</v>
      </c>
      <c r="H80" s="23">
        <v>0.10856988651397101</v>
      </c>
      <c r="I80">
        <f t="shared" si="1"/>
        <v>-1</v>
      </c>
    </row>
    <row r="81" spans="1:9" x14ac:dyDescent="0.25">
      <c r="A81">
        <v>75</v>
      </c>
      <c r="B81">
        <v>132</v>
      </c>
      <c r="C81">
        <v>1</v>
      </c>
      <c r="D81">
        <v>32</v>
      </c>
      <c r="E81">
        <v>87</v>
      </c>
      <c r="F81">
        <v>1</v>
      </c>
      <c r="G81" s="23">
        <v>-2.1533963804593332</v>
      </c>
      <c r="H81" s="23">
        <v>0.10401427044568733</v>
      </c>
      <c r="I81">
        <f t="shared" si="1"/>
        <v>-1</v>
      </c>
    </row>
    <row r="82" spans="1:9" x14ac:dyDescent="0.25">
      <c r="A82">
        <v>76</v>
      </c>
      <c r="B82">
        <v>189</v>
      </c>
      <c r="C82">
        <v>1</v>
      </c>
      <c r="D82">
        <v>30</v>
      </c>
      <c r="E82">
        <v>89</v>
      </c>
      <c r="F82">
        <v>1</v>
      </c>
      <c r="G82" s="23">
        <v>-2.1704506583457297</v>
      </c>
      <c r="H82" s="23">
        <v>0.10243559134637895</v>
      </c>
      <c r="I82">
        <f t="shared" si="1"/>
        <v>-1</v>
      </c>
    </row>
    <row r="83" spans="1:9" x14ac:dyDescent="0.25">
      <c r="A83">
        <v>77</v>
      </c>
      <c r="B83">
        <v>213</v>
      </c>
      <c r="C83">
        <v>1</v>
      </c>
      <c r="D83">
        <v>63</v>
      </c>
      <c r="E83">
        <v>52</v>
      </c>
      <c r="F83">
        <v>0</v>
      </c>
      <c r="G83" s="23">
        <v>-2.1795301373120615</v>
      </c>
      <c r="H83" s="23">
        <v>0.1016038091592377</v>
      </c>
      <c r="I83">
        <f t="shared" si="1"/>
        <v>-1</v>
      </c>
    </row>
    <row r="84" spans="1:9" x14ac:dyDescent="0.25">
      <c r="A84">
        <v>78</v>
      </c>
      <c r="B84">
        <v>200</v>
      </c>
      <c r="C84">
        <v>1</v>
      </c>
      <c r="D84">
        <v>56</v>
      </c>
      <c r="E84">
        <v>59</v>
      </c>
      <c r="F84">
        <v>0</v>
      </c>
      <c r="G84" s="23">
        <v>-2.2392201099144478</v>
      </c>
      <c r="H84" s="23">
        <v>9.6283380839121968E-2</v>
      </c>
      <c r="I84">
        <f t="shared" si="1"/>
        <v>-1</v>
      </c>
    </row>
    <row r="85" spans="1:9" x14ac:dyDescent="0.25">
      <c r="A85">
        <v>79</v>
      </c>
      <c r="B85">
        <v>111</v>
      </c>
      <c r="C85">
        <v>1</v>
      </c>
      <c r="D85">
        <v>88</v>
      </c>
      <c r="E85">
        <v>23</v>
      </c>
      <c r="F85">
        <v>1</v>
      </c>
      <c r="G85" s="23">
        <v>-2.2568267278239782</v>
      </c>
      <c r="H85" s="23">
        <v>9.4762229871360168E-2</v>
      </c>
      <c r="I85">
        <f t="shared" si="1"/>
        <v>-1</v>
      </c>
    </row>
    <row r="86" spans="1:9" x14ac:dyDescent="0.25">
      <c r="A86">
        <v>80</v>
      </c>
      <c r="B86">
        <v>135</v>
      </c>
      <c r="C86">
        <v>0</v>
      </c>
      <c r="D86">
        <v>36</v>
      </c>
      <c r="E86">
        <v>99</v>
      </c>
      <c r="F86">
        <v>0</v>
      </c>
      <c r="G86" s="23">
        <v>-2.2886283634883799</v>
      </c>
      <c r="H86" s="23">
        <v>9.2069144204877884E-2</v>
      </c>
      <c r="I86">
        <f t="shared" si="1"/>
        <v>-1</v>
      </c>
    </row>
    <row r="87" spans="1:9" x14ac:dyDescent="0.25">
      <c r="A87">
        <v>81</v>
      </c>
      <c r="B87">
        <v>46</v>
      </c>
      <c r="C87">
        <v>1</v>
      </c>
      <c r="D87">
        <v>67</v>
      </c>
      <c r="E87">
        <v>46</v>
      </c>
      <c r="F87">
        <v>0</v>
      </c>
      <c r="G87" s="23">
        <v>-2.2906591135852024</v>
      </c>
      <c r="H87" s="23">
        <v>9.1899529464279733E-2</v>
      </c>
      <c r="I87">
        <f t="shared" si="1"/>
        <v>-1</v>
      </c>
    </row>
    <row r="88" spans="1:9" x14ac:dyDescent="0.25">
      <c r="A88">
        <v>82</v>
      </c>
      <c r="B88">
        <v>299</v>
      </c>
      <c r="C88">
        <v>0</v>
      </c>
      <c r="D88">
        <v>44</v>
      </c>
      <c r="E88">
        <v>90</v>
      </c>
      <c r="F88">
        <v>0</v>
      </c>
      <c r="G88" s="23">
        <v>-2.2930300179657621</v>
      </c>
      <c r="H88" s="23">
        <v>9.1701859347716047E-2</v>
      </c>
      <c r="I88">
        <f t="shared" si="1"/>
        <v>-1</v>
      </c>
    </row>
    <row r="89" spans="1:9" x14ac:dyDescent="0.25">
      <c r="A89">
        <v>83</v>
      </c>
      <c r="B89">
        <v>116</v>
      </c>
      <c r="C89">
        <v>0</v>
      </c>
      <c r="D89">
        <v>90</v>
      </c>
      <c r="E89">
        <v>38</v>
      </c>
      <c r="F89">
        <v>0</v>
      </c>
      <c r="G89" s="23">
        <v>-2.3364942227164547</v>
      </c>
      <c r="H89" s="23">
        <v>8.814528756385509E-2</v>
      </c>
      <c r="I89">
        <f t="shared" si="1"/>
        <v>-1</v>
      </c>
    </row>
    <row r="90" spans="1:9" x14ac:dyDescent="0.25">
      <c r="A90">
        <v>84</v>
      </c>
      <c r="B90">
        <v>129</v>
      </c>
      <c r="C90">
        <v>1</v>
      </c>
      <c r="D90">
        <v>65</v>
      </c>
      <c r="E90">
        <v>47</v>
      </c>
      <c r="F90">
        <v>0</v>
      </c>
      <c r="G90" s="23">
        <v>-2.3803321574945646</v>
      </c>
      <c r="H90" s="23">
        <v>8.4684815556018242E-2</v>
      </c>
      <c r="I90">
        <f t="shared" si="1"/>
        <v>-1</v>
      </c>
    </row>
    <row r="91" spans="1:9" x14ac:dyDescent="0.25">
      <c r="A91">
        <v>85</v>
      </c>
      <c r="B91">
        <v>112</v>
      </c>
      <c r="C91">
        <v>1</v>
      </c>
      <c r="D91">
        <v>18</v>
      </c>
      <c r="E91">
        <v>99</v>
      </c>
      <c r="F91">
        <v>0</v>
      </c>
      <c r="G91" s="23">
        <v>-2.4180138577100383</v>
      </c>
      <c r="H91" s="23">
        <v>8.1809323771659267E-2</v>
      </c>
      <c r="I91">
        <f t="shared" si="1"/>
        <v>-1</v>
      </c>
    </row>
    <row r="92" spans="1:9" x14ac:dyDescent="0.25">
      <c r="A92">
        <v>86</v>
      </c>
      <c r="B92">
        <v>235</v>
      </c>
      <c r="C92">
        <v>1</v>
      </c>
      <c r="D92">
        <v>50</v>
      </c>
      <c r="E92">
        <v>63</v>
      </c>
      <c r="F92">
        <v>1</v>
      </c>
      <c r="G92" s="23">
        <v>-2.4356204756195678</v>
      </c>
      <c r="H92" s="23">
        <v>8.0496475546006807E-2</v>
      </c>
      <c r="I92">
        <f t="shared" si="1"/>
        <v>-1</v>
      </c>
    </row>
    <row r="93" spans="1:9" x14ac:dyDescent="0.25">
      <c r="A93">
        <v>87</v>
      </c>
      <c r="B93">
        <v>253</v>
      </c>
      <c r="C93">
        <v>1</v>
      </c>
      <c r="D93">
        <v>84</v>
      </c>
      <c r="E93">
        <v>25</v>
      </c>
      <c r="F93">
        <v>0</v>
      </c>
      <c r="G93" s="23">
        <v>-2.4361728156427023</v>
      </c>
      <c r="H93" s="23">
        <v>8.0455602580521229E-2</v>
      </c>
      <c r="I93">
        <f t="shared" si="1"/>
        <v>-1</v>
      </c>
    </row>
    <row r="94" spans="1:9" x14ac:dyDescent="0.25">
      <c r="A94">
        <v>88</v>
      </c>
      <c r="B94">
        <v>276</v>
      </c>
      <c r="C94">
        <v>0</v>
      </c>
      <c r="D94">
        <v>41</v>
      </c>
      <c r="E94">
        <v>91</v>
      </c>
      <c r="F94">
        <v>0</v>
      </c>
      <c r="G94" s="23">
        <v>-2.4638489668412902</v>
      </c>
      <c r="H94" s="23">
        <v>7.8431681455684965E-2</v>
      </c>
      <c r="I94">
        <f t="shared" si="1"/>
        <v>-1</v>
      </c>
    </row>
    <row r="95" spans="1:9" x14ac:dyDescent="0.25">
      <c r="A95">
        <v>89</v>
      </c>
      <c r="B95">
        <v>139</v>
      </c>
      <c r="C95">
        <v>1</v>
      </c>
      <c r="D95">
        <v>74</v>
      </c>
      <c r="E95">
        <v>35</v>
      </c>
      <c r="F95">
        <v>1</v>
      </c>
      <c r="G95" s="23">
        <v>-2.5214442050746828</v>
      </c>
      <c r="H95" s="23">
        <v>7.4368468136099763E-2</v>
      </c>
      <c r="I95">
        <f t="shared" si="1"/>
        <v>-1</v>
      </c>
    </row>
    <row r="96" spans="1:9" x14ac:dyDescent="0.25">
      <c r="A96">
        <v>90</v>
      </c>
      <c r="B96">
        <v>263</v>
      </c>
      <c r="C96">
        <v>1</v>
      </c>
      <c r="D96">
        <v>54</v>
      </c>
      <c r="E96">
        <v>57</v>
      </c>
      <c r="F96">
        <v>0</v>
      </c>
      <c r="G96" s="23">
        <v>-2.5467494518927092</v>
      </c>
      <c r="H96" s="23">
        <v>7.2645163812308053E-2</v>
      </c>
      <c r="I96">
        <f t="shared" si="1"/>
        <v>-1</v>
      </c>
    </row>
    <row r="97" spans="1:9" x14ac:dyDescent="0.25">
      <c r="A97">
        <v>91</v>
      </c>
      <c r="B97">
        <v>35</v>
      </c>
      <c r="C97">
        <v>1</v>
      </c>
      <c r="D97">
        <v>99</v>
      </c>
      <c r="E97">
        <v>6</v>
      </c>
      <c r="F97">
        <v>0</v>
      </c>
      <c r="G97" s="23">
        <v>-2.5987407955865991</v>
      </c>
      <c r="H97" s="23">
        <v>6.9219504578662314E-2</v>
      </c>
      <c r="I97">
        <f t="shared" si="1"/>
        <v>-1</v>
      </c>
    </row>
    <row r="98" spans="1:9" x14ac:dyDescent="0.25">
      <c r="A98">
        <v>92</v>
      </c>
      <c r="B98">
        <v>49</v>
      </c>
      <c r="C98">
        <v>1</v>
      </c>
      <c r="D98">
        <v>98</v>
      </c>
      <c r="E98">
        <v>7</v>
      </c>
      <c r="F98">
        <v>0</v>
      </c>
      <c r="G98" s="23">
        <v>-2.6072679345297964</v>
      </c>
      <c r="H98" s="23">
        <v>6.8672130664938713E-2</v>
      </c>
      <c r="I98">
        <f t="shared" si="1"/>
        <v>-1</v>
      </c>
    </row>
    <row r="99" spans="1:9" x14ac:dyDescent="0.25">
      <c r="A99">
        <v>93</v>
      </c>
      <c r="B99">
        <v>85</v>
      </c>
      <c r="C99">
        <v>0</v>
      </c>
      <c r="D99">
        <v>41</v>
      </c>
      <c r="E99">
        <v>89</v>
      </c>
      <c r="F99">
        <v>0</v>
      </c>
      <c r="G99" s="23">
        <v>-2.6090864988872235</v>
      </c>
      <c r="H99" s="23">
        <v>6.8555913266121177E-2</v>
      </c>
      <c r="I99">
        <f t="shared" si="1"/>
        <v>-1</v>
      </c>
    </row>
    <row r="100" spans="1:9" x14ac:dyDescent="0.25">
      <c r="A100">
        <v>94</v>
      </c>
      <c r="B100">
        <v>175</v>
      </c>
      <c r="C100">
        <v>0</v>
      </c>
      <c r="D100">
        <v>74</v>
      </c>
      <c r="E100">
        <v>52</v>
      </c>
      <c r="F100">
        <v>0</v>
      </c>
      <c r="G100" s="23">
        <v>-2.6181659778535553</v>
      </c>
      <c r="H100" s="23">
        <v>6.7978400308700546E-2</v>
      </c>
      <c r="I100">
        <f t="shared" si="1"/>
        <v>-1</v>
      </c>
    </row>
    <row r="101" spans="1:9" x14ac:dyDescent="0.25">
      <c r="A101">
        <v>95</v>
      </c>
      <c r="B101">
        <v>67</v>
      </c>
      <c r="C101">
        <v>1</v>
      </c>
      <c r="D101">
        <v>85</v>
      </c>
      <c r="E101">
        <v>21</v>
      </c>
      <c r="F101">
        <v>0</v>
      </c>
      <c r="G101" s="23">
        <v>-2.6455019747684037</v>
      </c>
      <c r="H101" s="23">
        <v>6.6266784650179766E-2</v>
      </c>
      <c r="I101">
        <f t="shared" si="1"/>
        <v>-1</v>
      </c>
    </row>
    <row r="102" spans="1:9" x14ac:dyDescent="0.25">
      <c r="A102">
        <v>96</v>
      </c>
      <c r="B102">
        <v>39</v>
      </c>
      <c r="C102">
        <v>1</v>
      </c>
      <c r="D102">
        <v>84</v>
      </c>
      <c r="E102">
        <v>22</v>
      </c>
      <c r="F102">
        <v>0</v>
      </c>
      <c r="G102" s="23">
        <v>-2.6540291137116014</v>
      </c>
      <c r="H102" s="23">
        <v>6.5741111073126732E-2</v>
      </c>
      <c r="I102">
        <f t="shared" si="1"/>
        <v>-1</v>
      </c>
    </row>
    <row r="103" spans="1:9" x14ac:dyDescent="0.25">
      <c r="A103">
        <v>97</v>
      </c>
      <c r="B103">
        <v>187</v>
      </c>
      <c r="C103">
        <v>0</v>
      </c>
      <c r="D103">
        <v>94</v>
      </c>
      <c r="E103">
        <v>29</v>
      </c>
      <c r="F103">
        <v>0</v>
      </c>
      <c r="G103" s="23">
        <v>-2.6654794970584947</v>
      </c>
      <c r="H103" s="23">
        <v>6.5041324773887091E-2</v>
      </c>
      <c r="I103">
        <f t="shared" si="1"/>
        <v>-1</v>
      </c>
    </row>
    <row r="104" spans="1:9" x14ac:dyDescent="0.25">
      <c r="A104">
        <v>98</v>
      </c>
      <c r="B104">
        <v>236</v>
      </c>
      <c r="C104">
        <v>1</v>
      </c>
      <c r="D104">
        <v>87</v>
      </c>
      <c r="E104">
        <v>18</v>
      </c>
      <c r="F104">
        <v>0</v>
      </c>
      <c r="G104" s="23">
        <v>-2.7010664629049739</v>
      </c>
      <c r="H104" s="23">
        <v>6.2910455842559665E-2</v>
      </c>
      <c r="I104">
        <f t="shared" si="1"/>
        <v>-1</v>
      </c>
    </row>
    <row r="105" spans="1:9" x14ac:dyDescent="0.25">
      <c r="A105">
        <v>99</v>
      </c>
      <c r="B105">
        <v>266</v>
      </c>
      <c r="C105">
        <v>1</v>
      </c>
      <c r="D105">
        <v>76</v>
      </c>
      <c r="E105">
        <v>30</v>
      </c>
      <c r="F105">
        <v>0</v>
      </c>
      <c r="G105" s="23">
        <v>-2.722246225257186</v>
      </c>
      <c r="H105" s="23">
        <v>6.1673349719292482E-2</v>
      </c>
      <c r="I105">
        <f t="shared" si="1"/>
        <v>-1</v>
      </c>
    </row>
    <row r="106" spans="1:9" x14ac:dyDescent="0.25">
      <c r="A106">
        <v>100</v>
      </c>
      <c r="B106">
        <v>84</v>
      </c>
      <c r="C106">
        <v>1</v>
      </c>
      <c r="D106">
        <v>99</v>
      </c>
      <c r="E106">
        <v>3</v>
      </c>
      <c r="F106">
        <v>0</v>
      </c>
      <c r="G106" s="23">
        <v>-2.8165970936554987</v>
      </c>
      <c r="H106" s="23">
        <v>5.6433861938899293E-2</v>
      </c>
      <c r="I106">
        <f t="shared" si="1"/>
        <v>-1</v>
      </c>
    </row>
    <row r="107" spans="1:9" x14ac:dyDescent="0.25">
      <c r="A107">
        <v>101</v>
      </c>
      <c r="B107">
        <v>241</v>
      </c>
      <c r="C107">
        <v>1</v>
      </c>
      <c r="D107">
        <v>46</v>
      </c>
      <c r="E107">
        <v>62</v>
      </c>
      <c r="F107">
        <v>0</v>
      </c>
      <c r="G107" s="23">
        <v>-2.832822861507192</v>
      </c>
      <c r="H107" s="23">
        <v>5.5576047393501804E-2</v>
      </c>
      <c r="I107">
        <f t="shared" si="1"/>
        <v>-1</v>
      </c>
    </row>
    <row r="108" spans="1:9" x14ac:dyDescent="0.25">
      <c r="A108">
        <v>102</v>
      </c>
      <c r="B108">
        <v>128</v>
      </c>
      <c r="C108">
        <v>0</v>
      </c>
      <c r="D108">
        <v>89</v>
      </c>
      <c r="E108">
        <v>32</v>
      </c>
      <c r="F108">
        <v>1</v>
      </c>
      <c r="G108" s="23">
        <v>-2.8533527238204179</v>
      </c>
      <c r="H108" s="23">
        <v>5.4508269189235035E-2</v>
      </c>
      <c r="I108">
        <f t="shared" si="1"/>
        <v>-1</v>
      </c>
    </row>
    <row r="109" spans="1:9" x14ac:dyDescent="0.25">
      <c r="A109">
        <v>103</v>
      </c>
      <c r="B109">
        <v>265</v>
      </c>
      <c r="C109">
        <v>1</v>
      </c>
      <c r="D109">
        <v>24</v>
      </c>
      <c r="E109">
        <v>86</v>
      </c>
      <c r="F109">
        <v>0</v>
      </c>
      <c r="G109" s="23">
        <v>-2.8751823862116153</v>
      </c>
      <c r="H109" s="23">
        <v>5.3394110669854722E-2</v>
      </c>
      <c r="I109">
        <f t="shared" si="1"/>
        <v>-1</v>
      </c>
    </row>
    <row r="110" spans="1:9" x14ac:dyDescent="0.25">
      <c r="A110">
        <v>104</v>
      </c>
      <c r="B110">
        <v>186</v>
      </c>
      <c r="C110">
        <v>0</v>
      </c>
      <c r="D110">
        <v>65</v>
      </c>
      <c r="E110">
        <v>58</v>
      </c>
      <c r="F110">
        <v>0</v>
      </c>
      <c r="G110" s="23">
        <v>-2.9127665264112359</v>
      </c>
      <c r="H110" s="23">
        <v>5.1526064326238893E-2</v>
      </c>
      <c r="I110">
        <f t="shared" si="1"/>
        <v>-1</v>
      </c>
    </row>
    <row r="111" spans="1:9" x14ac:dyDescent="0.25">
      <c r="A111">
        <v>105</v>
      </c>
      <c r="B111">
        <v>141</v>
      </c>
      <c r="C111">
        <v>0</v>
      </c>
      <c r="D111">
        <v>98</v>
      </c>
      <c r="E111">
        <v>21</v>
      </c>
      <c r="F111">
        <v>1</v>
      </c>
      <c r="G111" s="23">
        <v>-2.9218460053775686</v>
      </c>
      <c r="H111" s="23">
        <v>5.1084142440115297E-2</v>
      </c>
      <c r="I111">
        <f t="shared" si="1"/>
        <v>-1</v>
      </c>
    </row>
    <row r="112" spans="1:9" x14ac:dyDescent="0.25">
      <c r="A112">
        <v>106</v>
      </c>
      <c r="B112">
        <v>36</v>
      </c>
      <c r="C112">
        <v>1</v>
      </c>
      <c r="D112">
        <v>52</v>
      </c>
      <c r="E112">
        <v>54</v>
      </c>
      <c r="F112">
        <v>0</v>
      </c>
      <c r="G112" s="23">
        <v>-2.9268975598939369</v>
      </c>
      <c r="H112" s="23">
        <v>5.083982515728009E-2</v>
      </c>
      <c r="I112">
        <f t="shared" si="1"/>
        <v>-1</v>
      </c>
    </row>
    <row r="113" spans="1:9" x14ac:dyDescent="0.25">
      <c r="A113">
        <v>107</v>
      </c>
      <c r="B113">
        <v>12</v>
      </c>
      <c r="C113">
        <v>1</v>
      </c>
      <c r="D113">
        <v>15</v>
      </c>
      <c r="E113">
        <v>95</v>
      </c>
      <c r="F113">
        <v>0</v>
      </c>
      <c r="G113" s="23">
        <v>-2.9519266367003967</v>
      </c>
      <c r="H113" s="23">
        <v>4.9645532283030876E-2</v>
      </c>
      <c r="I113">
        <f t="shared" si="1"/>
        <v>-1</v>
      </c>
    </row>
    <row r="114" spans="1:9" x14ac:dyDescent="0.25">
      <c r="A114">
        <v>108</v>
      </c>
      <c r="B114">
        <v>182</v>
      </c>
      <c r="C114">
        <v>1</v>
      </c>
      <c r="D114">
        <v>82</v>
      </c>
      <c r="E114">
        <v>20</v>
      </c>
      <c r="F114">
        <v>0</v>
      </c>
      <c r="G114" s="23">
        <v>-2.9615584556898633</v>
      </c>
      <c r="H114" s="23">
        <v>4.9193061040600464E-2</v>
      </c>
      <c r="I114">
        <f t="shared" si="1"/>
        <v>-1</v>
      </c>
    </row>
    <row r="115" spans="1:9" x14ac:dyDescent="0.25">
      <c r="A115">
        <v>109</v>
      </c>
      <c r="B115">
        <v>165</v>
      </c>
      <c r="C115">
        <v>0</v>
      </c>
      <c r="D115">
        <v>53</v>
      </c>
      <c r="E115">
        <v>70</v>
      </c>
      <c r="F115">
        <v>0</v>
      </c>
      <c r="G115" s="23">
        <v>-3.015092193729612</v>
      </c>
      <c r="H115" s="23">
        <v>4.6748696475103137E-2</v>
      </c>
      <c r="I115">
        <f t="shared" si="1"/>
        <v>-1</v>
      </c>
    </row>
    <row r="116" spans="1:9" x14ac:dyDescent="0.25">
      <c r="A116">
        <v>110</v>
      </c>
      <c r="B116">
        <v>94</v>
      </c>
      <c r="C116">
        <v>0</v>
      </c>
      <c r="D116">
        <v>44</v>
      </c>
      <c r="E116">
        <v>80</v>
      </c>
      <c r="F116">
        <v>0</v>
      </c>
      <c r="G116" s="23">
        <v>-3.0192176781954263</v>
      </c>
      <c r="H116" s="23">
        <v>4.6565194841852529E-2</v>
      </c>
      <c r="I116">
        <f t="shared" si="1"/>
        <v>-1</v>
      </c>
    </row>
    <row r="117" spans="1:9" x14ac:dyDescent="0.25">
      <c r="A117">
        <v>111</v>
      </c>
      <c r="B117">
        <v>64</v>
      </c>
      <c r="C117">
        <v>0</v>
      </c>
      <c r="D117">
        <v>35</v>
      </c>
      <c r="E117">
        <v>89</v>
      </c>
      <c r="F117">
        <v>0</v>
      </c>
      <c r="G117" s="23">
        <v>-3.0959619286842086</v>
      </c>
      <c r="H117" s="23">
        <v>4.327412907384566E-2</v>
      </c>
      <c r="I117">
        <f t="shared" si="1"/>
        <v>-1</v>
      </c>
    </row>
    <row r="118" spans="1:9" x14ac:dyDescent="0.25">
      <c r="A118">
        <v>112</v>
      </c>
      <c r="B118">
        <v>156</v>
      </c>
      <c r="C118">
        <v>0</v>
      </c>
      <c r="D118">
        <v>36</v>
      </c>
      <c r="E118">
        <v>87</v>
      </c>
      <c r="F118">
        <v>1</v>
      </c>
      <c r="G118" s="23">
        <v>-3.1600535557639775</v>
      </c>
      <c r="H118" s="23">
        <v>4.0696962664454009E-2</v>
      </c>
      <c r="I118">
        <f t="shared" si="1"/>
        <v>-1</v>
      </c>
    </row>
    <row r="119" spans="1:9" x14ac:dyDescent="0.25">
      <c r="A119">
        <v>113</v>
      </c>
      <c r="B119">
        <v>167</v>
      </c>
      <c r="C119">
        <v>1</v>
      </c>
      <c r="D119">
        <v>73</v>
      </c>
      <c r="E119">
        <v>27</v>
      </c>
      <c r="F119">
        <v>0</v>
      </c>
      <c r="G119" s="23">
        <v>-3.1835402382245785</v>
      </c>
      <c r="H119" s="23">
        <v>3.9789852823106174E-2</v>
      </c>
      <c r="I119">
        <f t="shared" si="1"/>
        <v>-1</v>
      </c>
    </row>
    <row r="120" spans="1:9" x14ac:dyDescent="0.25">
      <c r="A120">
        <v>114</v>
      </c>
      <c r="B120">
        <v>234</v>
      </c>
      <c r="C120">
        <v>0</v>
      </c>
      <c r="D120">
        <v>66</v>
      </c>
      <c r="E120">
        <v>52</v>
      </c>
      <c r="F120">
        <v>1</v>
      </c>
      <c r="G120" s="23">
        <v>-3.2673332175828702</v>
      </c>
      <c r="H120" s="23">
        <v>3.6709013177426114E-2</v>
      </c>
      <c r="I120">
        <f t="shared" si="1"/>
        <v>-1</v>
      </c>
    </row>
    <row r="121" spans="1:9" x14ac:dyDescent="0.25">
      <c r="A121">
        <v>115</v>
      </c>
      <c r="B121">
        <v>294</v>
      </c>
      <c r="C121">
        <v>1</v>
      </c>
      <c r="D121">
        <v>88</v>
      </c>
      <c r="E121">
        <v>9</v>
      </c>
      <c r="F121">
        <v>0</v>
      </c>
      <c r="G121" s="23">
        <v>-3.2734894521455082</v>
      </c>
      <c r="H121" s="23">
        <v>3.6491939533168295E-2</v>
      </c>
      <c r="I121">
        <f t="shared" si="1"/>
        <v>-1</v>
      </c>
    </row>
    <row r="122" spans="1:9" x14ac:dyDescent="0.25">
      <c r="A122">
        <v>116</v>
      </c>
      <c r="B122">
        <v>97</v>
      </c>
      <c r="C122">
        <v>0</v>
      </c>
      <c r="D122">
        <v>43</v>
      </c>
      <c r="E122">
        <v>77</v>
      </c>
      <c r="F122">
        <v>0</v>
      </c>
      <c r="G122" s="23">
        <v>-3.3182198812304913</v>
      </c>
      <c r="H122" s="23">
        <v>3.495140190345631E-2</v>
      </c>
      <c r="I122">
        <f t="shared" si="1"/>
        <v>-1</v>
      </c>
    </row>
    <row r="123" spans="1:9" x14ac:dyDescent="0.25">
      <c r="A123">
        <v>117</v>
      </c>
      <c r="B123">
        <v>74</v>
      </c>
      <c r="C123">
        <v>1</v>
      </c>
      <c r="D123">
        <v>13</v>
      </c>
      <c r="E123">
        <v>92</v>
      </c>
      <c r="F123">
        <v>0</v>
      </c>
      <c r="G123" s="23">
        <v>-3.3320747447016252</v>
      </c>
      <c r="H123" s="23">
        <v>3.4487079254170078E-2</v>
      </c>
      <c r="I123">
        <f t="shared" si="1"/>
        <v>-1</v>
      </c>
    </row>
    <row r="124" spans="1:9" x14ac:dyDescent="0.25">
      <c r="A124">
        <v>118</v>
      </c>
      <c r="B124">
        <v>215</v>
      </c>
      <c r="C124">
        <v>0</v>
      </c>
      <c r="D124">
        <v>49</v>
      </c>
      <c r="E124">
        <v>70</v>
      </c>
      <c r="F124">
        <v>0</v>
      </c>
      <c r="G124" s="23">
        <v>-3.3396758135942699</v>
      </c>
      <c r="H124" s="23">
        <v>3.4234874599949242E-2</v>
      </c>
      <c r="I124">
        <f t="shared" si="1"/>
        <v>-1</v>
      </c>
    </row>
    <row r="125" spans="1:9" x14ac:dyDescent="0.25">
      <c r="A125">
        <v>119</v>
      </c>
      <c r="B125">
        <v>180</v>
      </c>
      <c r="C125">
        <v>1</v>
      </c>
      <c r="D125">
        <v>8</v>
      </c>
      <c r="E125">
        <v>97</v>
      </c>
      <c r="F125">
        <v>0</v>
      </c>
      <c r="G125" s="23">
        <v>-3.3747104394176146</v>
      </c>
      <c r="H125" s="23">
        <v>3.3095243059645389E-2</v>
      </c>
      <c r="I125">
        <f t="shared" si="1"/>
        <v>-1</v>
      </c>
    </row>
    <row r="126" spans="1:9" x14ac:dyDescent="0.25">
      <c r="A126">
        <v>120</v>
      </c>
      <c r="B126">
        <v>275</v>
      </c>
      <c r="C126">
        <v>0</v>
      </c>
      <c r="D126">
        <v>58</v>
      </c>
      <c r="E126">
        <v>59</v>
      </c>
      <c r="F126">
        <v>0</v>
      </c>
      <c r="G126" s="23">
        <v>-3.408169095151421</v>
      </c>
      <c r="H126" s="23">
        <v>3.2041133459986604E-2</v>
      </c>
      <c r="I126">
        <f t="shared" si="1"/>
        <v>-1</v>
      </c>
    </row>
    <row r="127" spans="1:9" x14ac:dyDescent="0.25">
      <c r="A127">
        <v>121</v>
      </c>
      <c r="B127">
        <v>297</v>
      </c>
      <c r="C127">
        <v>1</v>
      </c>
      <c r="D127">
        <v>33</v>
      </c>
      <c r="E127">
        <v>68</v>
      </c>
      <c r="F127">
        <v>1</v>
      </c>
      <c r="G127" s="23">
        <v>-3.45200702992953</v>
      </c>
      <c r="H127" s="23">
        <v>3.0709061771430523E-2</v>
      </c>
      <c r="I127">
        <f t="shared" si="1"/>
        <v>-1</v>
      </c>
    </row>
    <row r="128" spans="1:9" x14ac:dyDescent="0.25">
      <c r="A128">
        <v>122</v>
      </c>
      <c r="B128">
        <v>273</v>
      </c>
      <c r="C128">
        <v>0</v>
      </c>
      <c r="D128">
        <v>32</v>
      </c>
      <c r="E128">
        <v>87</v>
      </c>
      <c r="F128">
        <v>0</v>
      </c>
      <c r="G128" s="23">
        <v>-3.4846371756286354</v>
      </c>
      <c r="H128" s="23">
        <v>2.9752524707150039E-2</v>
      </c>
      <c r="I128">
        <f t="shared" si="1"/>
        <v>-1</v>
      </c>
    </row>
    <row r="129" spans="1:9" x14ac:dyDescent="0.25">
      <c r="A129">
        <v>123</v>
      </c>
      <c r="B129">
        <v>218</v>
      </c>
      <c r="C129">
        <v>1</v>
      </c>
      <c r="D129">
        <v>77</v>
      </c>
      <c r="E129">
        <v>17</v>
      </c>
      <c r="F129">
        <v>0</v>
      </c>
      <c r="G129" s="23">
        <v>-3.5851442785895848</v>
      </c>
      <c r="H129" s="23">
        <v>2.6984319002426323E-2</v>
      </c>
      <c r="I129">
        <f t="shared" si="1"/>
        <v>-1</v>
      </c>
    </row>
    <row r="130" spans="1:9" x14ac:dyDescent="0.25">
      <c r="A130">
        <v>124</v>
      </c>
      <c r="B130">
        <v>211</v>
      </c>
      <c r="C130">
        <v>1</v>
      </c>
      <c r="D130">
        <v>58</v>
      </c>
      <c r="E130">
        <v>38</v>
      </c>
      <c r="F130">
        <v>0</v>
      </c>
      <c r="G130" s="23">
        <v>-3.6019223864644139</v>
      </c>
      <c r="H130" s="23">
        <v>2.6547269040534463E-2</v>
      </c>
      <c r="I130">
        <f t="shared" si="1"/>
        <v>-1</v>
      </c>
    </row>
    <row r="131" spans="1:9" x14ac:dyDescent="0.25">
      <c r="A131">
        <v>125</v>
      </c>
      <c r="B131">
        <v>29</v>
      </c>
      <c r="C131">
        <v>1</v>
      </c>
      <c r="D131">
        <v>40</v>
      </c>
      <c r="E131">
        <v>58</v>
      </c>
      <c r="F131">
        <v>0</v>
      </c>
      <c r="G131" s="23">
        <v>-3.6101733553960438</v>
      </c>
      <c r="H131" s="23">
        <v>2.6334874194128638E-2</v>
      </c>
      <c r="I131">
        <f t="shared" si="1"/>
        <v>-1</v>
      </c>
    </row>
    <row r="132" spans="1:9" x14ac:dyDescent="0.25">
      <c r="A132">
        <v>126</v>
      </c>
      <c r="B132">
        <v>227</v>
      </c>
      <c r="C132">
        <v>1</v>
      </c>
      <c r="D132">
        <v>80</v>
      </c>
      <c r="E132">
        <v>13</v>
      </c>
      <c r="F132">
        <v>0</v>
      </c>
      <c r="G132" s="23">
        <v>-3.6321816277829573</v>
      </c>
      <c r="H132" s="23">
        <v>2.5776396827739169E-2</v>
      </c>
      <c r="I132">
        <f t="shared" si="1"/>
        <v>-1</v>
      </c>
    </row>
    <row r="133" spans="1:9" x14ac:dyDescent="0.25">
      <c r="A133">
        <v>127</v>
      </c>
      <c r="B133">
        <v>92</v>
      </c>
      <c r="C133">
        <v>0</v>
      </c>
      <c r="D133">
        <v>91</v>
      </c>
      <c r="E133">
        <v>19</v>
      </c>
      <c r="F133">
        <v>0</v>
      </c>
      <c r="G133" s="23">
        <v>-3.6351048721866528</v>
      </c>
      <c r="H133" s="23">
        <v>2.5703090064988107E-2</v>
      </c>
      <c r="I133">
        <f t="shared" si="1"/>
        <v>-1</v>
      </c>
    </row>
    <row r="134" spans="1:9" x14ac:dyDescent="0.25">
      <c r="A134">
        <v>128</v>
      </c>
      <c r="B134">
        <v>108</v>
      </c>
      <c r="C134">
        <v>1</v>
      </c>
      <c r="D134">
        <v>78</v>
      </c>
      <c r="E134">
        <v>15</v>
      </c>
      <c r="F134">
        <v>0</v>
      </c>
      <c r="G134" s="23">
        <v>-3.6492359056693537</v>
      </c>
      <c r="H134" s="23">
        <v>2.5351576291584247E-2</v>
      </c>
      <c r="I134">
        <f t="shared" si="1"/>
        <v>-1</v>
      </c>
    </row>
    <row r="135" spans="1:9" x14ac:dyDescent="0.25">
      <c r="A135">
        <v>129</v>
      </c>
      <c r="B135">
        <v>65</v>
      </c>
      <c r="C135">
        <v>0</v>
      </c>
      <c r="D135">
        <v>21</v>
      </c>
      <c r="E135">
        <v>97</v>
      </c>
      <c r="F135">
        <v>0</v>
      </c>
      <c r="G135" s="23">
        <v>-3.6510544700267795</v>
      </c>
      <c r="H135" s="23">
        <v>2.5306680379818338E-2</v>
      </c>
      <c r="I135">
        <f t="shared" si="1"/>
        <v>-1</v>
      </c>
    </row>
    <row r="136" spans="1:9" x14ac:dyDescent="0.25">
      <c r="A136">
        <v>130</v>
      </c>
      <c r="B136">
        <v>277</v>
      </c>
      <c r="C136">
        <v>1</v>
      </c>
      <c r="D136">
        <v>79</v>
      </c>
      <c r="E136">
        <v>13</v>
      </c>
      <c r="F136">
        <v>0</v>
      </c>
      <c r="G136" s="23">
        <v>-3.7133275327491218</v>
      </c>
      <c r="H136" s="23">
        <v>2.3815208083736415E-2</v>
      </c>
      <c r="I136">
        <f t="shared" ref="I136:I199" si="2">IF(H136&gt;$B$3,(-$B$4-$B$1+$B$2*F136),-$B$4)</f>
        <v>-1</v>
      </c>
    </row>
    <row r="137" spans="1:9" x14ac:dyDescent="0.25">
      <c r="A137">
        <v>131</v>
      </c>
      <c r="B137">
        <v>72</v>
      </c>
      <c r="C137">
        <v>0</v>
      </c>
      <c r="D137">
        <v>29</v>
      </c>
      <c r="E137">
        <v>87</v>
      </c>
      <c r="F137">
        <v>0</v>
      </c>
      <c r="G137" s="23">
        <v>-3.7280748905271297</v>
      </c>
      <c r="H137" s="23">
        <v>2.3474757833021026E-2</v>
      </c>
      <c r="I137">
        <f t="shared" si="2"/>
        <v>-1</v>
      </c>
    </row>
    <row r="138" spans="1:9" x14ac:dyDescent="0.25">
      <c r="A138">
        <v>132</v>
      </c>
      <c r="B138">
        <v>71</v>
      </c>
      <c r="C138">
        <v>1</v>
      </c>
      <c r="D138">
        <v>43</v>
      </c>
      <c r="E138">
        <v>53</v>
      </c>
      <c r="F138">
        <v>0</v>
      </c>
      <c r="G138" s="23">
        <v>-3.7298294706123838</v>
      </c>
      <c r="H138" s="23">
        <v>2.3434569988224508E-2</v>
      </c>
      <c r="I138">
        <f t="shared" si="2"/>
        <v>-1</v>
      </c>
    </row>
    <row r="139" spans="1:9" x14ac:dyDescent="0.25">
      <c r="A139">
        <v>133</v>
      </c>
      <c r="B139">
        <v>162</v>
      </c>
      <c r="C139">
        <v>0</v>
      </c>
      <c r="D139">
        <v>70</v>
      </c>
      <c r="E139">
        <v>40</v>
      </c>
      <c r="F139">
        <v>0</v>
      </c>
      <c r="G139" s="23">
        <v>-3.8141747899938094</v>
      </c>
      <c r="H139" s="23">
        <v>2.1579942482124245E-2</v>
      </c>
      <c r="I139">
        <f t="shared" si="2"/>
        <v>-1</v>
      </c>
    </row>
    <row r="140" spans="1:9" x14ac:dyDescent="0.25">
      <c r="A140">
        <v>134</v>
      </c>
      <c r="B140">
        <v>146</v>
      </c>
      <c r="C140">
        <v>0</v>
      </c>
      <c r="D140">
        <v>83</v>
      </c>
      <c r="E140">
        <v>25</v>
      </c>
      <c r="F140">
        <v>0</v>
      </c>
      <c r="G140" s="23">
        <v>-3.8485595157781689</v>
      </c>
      <c r="H140" s="23">
        <v>2.0865753847337055E-2</v>
      </c>
      <c r="I140">
        <f t="shared" si="2"/>
        <v>-1</v>
      </c>
    </row>
    <row r="141" spans="1:9" x14ac:dyDescent="0.25">
      <c r="A141">
        <v>135</v>
      </c>
      <c r="B141">
        <v>115</v>
      </c>
      <c r="C141">
        <v>1</v>
      </c>
      <c r="D141">
        <v>61</v>
      </c>
      <c r="E141">
        <v>31</v>
      </c>
      <c r="F141">
        <v>0</v>
      </c>
      <c r="G141" s="23">
        <v>-3.8668160337266855</v>
      </c>
      <c r="H141" s="23">
        <v>2.0496010885391755E-2</v>
      </c>
      <c r="I141">
        <f t="shared" si="2"/>
        <v>-1</v>
      </c>
    </row>
    <row r="142" spans="1:9" x14ac:dyDescent="0.25">
      <c r="A142">
        <v>136</v>
      </c>
      <c r="B142">
        <v>7</v>
      </c>
      <c r="C142">
        <v>0</v>
      </c>
      <c r="D142">
        <v>38</v>
      </c>
      <c r="E142">
        <v>75</v>
      </c>
      <c r="F142">
        <v>0</v>
      </c>
      <c r="G142" s="23">
        <v>-3.8691869381072461</v>
      </c>
      <c r="H142" s="23">
        <v>2.0448466861313467E-2</v>
      </c>
      <c r="I142">
        <f t="shared" si="2"/>
        <v>-1</v>
      </c>
    </row>
    <row r="143" spans="1:9" x14ac:dyDescent="0.25">
      <c r="A143">
        <v>137</v>
      </c>
      <c r="B143">
        <v>194</v>
      </c>
      <c r="C143">
        <v>1</v>
      </c>
      <c r="D143">
        <v>80</v>
      </c>
      <c r="E143">
        <v>9</v>
      </c>
      <c r="F143">
        <v>0</v>
      </c>
      <c r="G143" s="23">
        <v>-3.9226566918748231</v>
      </c>
      <c r="H143" s="23">
        <v>1.9404468610936802E-2</v>
      </c>
      <c r="I143">
        <f t="shared" si="2"/>
        <v>-1</v>
      </c>
    </row>
    <row r="144" spans="1:9" x14ac:dyDescent="0.25">
      <c r="A144">
        <v>138</v>
      </c>
      <c r="B144">
        <v>32</v>
      </c>
      <c r="C144">
        <v>1</v>
      </c>
      <c r="D144">
        <v>29</v>
      </c>
      <c r="E144">
        <v>65</v>
      </c>
      <c r="F144">
        <v>0</v>
      </c>
      <c r="G144" s="23">
        <v>-3.9944469478630875</v>
      </c>
      <c r="H144" s="23">
        <v>1.8084554872535259E-2</v>
      </c>
      <c r="I144">
        <f t="shared" si="2"/>
        <v>-1</v>
      </c>
    </row>
    <row r="145" spans="1:9" x14ac:dyDescent="0.25">
      <c r="A145">
        <v>139</v>
      </c>
      <c r="B145">
        <v>295</v>
      </c>
      <c r="C145">
        <v>1</v>
      </c>
      <c r="D145">
        <v>63</v>
      </c>
      <c r="E145">
        <v>27</v>
      </c>
      <c r="F145">
        <v>0</v>
      </c>
      <c r="G145" s="23">
        <v>-3.9949992878862224</v>
      </c>
      <c r="H145" s="23">
        <v>1.8074749302811978E-2</v>
      </c>
      <c r="I145">
        <f t="shared" si="2"/>
        <v>-1</v>
      </c>
    </row>
    <row r="146" spans="1:9" x14ac:dyDescent="0.25">
      <c r="A146">
        <v>140</v>
      </c>
      <c r="B146">
        <v>137</v>
      </c>
      <c r="C146">
        <v>0</v>
      </c>
      <c r="D146">
        <v>35</v>
      </c>
      <c r="E146">
        <v>76</v>
      </c>
      <c r="F146">
        <v>0</v>
      </c>
      <c r="G146" s="23">
        <v>-4.0400058869827715</v>
      </c>
      <c r="H146" s="23">
        <v>1.7293056526196341E-2</v>
      </c>
      <c r="I146">
        <f t="shared" si="2"/>
        <v>-1</v>
      </c>
    </row>
    <row r="147" spans="1:9" x14ac:dyDescent="0.25">
      <c r="A147">
        <v>141</v>
      </c>
      <c r="B147">
        <v>3</v>
      </c>
      <c r="C147">
        <v>0</v>
      </c>
      <c r="D147">
        <v>49</v>
      </c>
      <c r="E147">
        <v>60</v>
      </c>
      <c r="F147">
        <v>0</v>
      </c>
      <c r="G147" s="23">
        <v>-4.0658634738239341</v>
      </c>
      <c r="H147" s="23">
        <v>1.6859073520169906E-2</v>
      </c>
      <c r="I147">
        <f t="shared" si="2"/>
        <v>-1</v>
      </c>
    </row>
    <row r="148" spans="1:9" x14ac:dyDescent="0.25">
      <c r="A148">
        <v>142</v>
      </c>
      <c r="B148">
        <v>232</v>
      </c>
      <c r="C148">
        <v>0</v>
      </c>
      <c r="D148">
        <v>63</v>
      </c>
      <c r="E148">
        <v>44</v>
      </c>
      <c r="F148">
        <v>0</v>
      </c>
      <c r="G148" s="23">
        <v>-4.0917210606650958</v>
      </c>
      <c r="H148" s="23">
        <v>1.6435799508061434E-2</v>
      </c>
      <c r="I148">
        <f t="shared" si="2"/>
        <v>-1</v>
      </c>
    </row>
    <row r="149" spans="1:9" x14ac:dyDescent="0.25">
      <c r="A149">
        <v>143</v>
      </c>
      <c r="B149">
        <v>267</v>
      </c>
      <c r="C149">
        <v>1</v>
      </c>
      <c r="D149">
        <v>59</v>
      </c>
      <c r="E149">
        <v>30</v>
      </c>
      <c r="F149">
        <v>0</v>
      </c>
      <c r="G149" s="23">
        <v>-4.1017266096819807</v>
      </c>
      <c r="H149" s="23">
        <v>1.6274833314174873E-2</v>
      </c>
      <c r="I149">
        <f t="shared" si="2"/>
        <v>-1</v>
      </c>
    </row>
    <row r="150" spans="1:9" x14ac:dyDescent="0.25">
      <c r="A150">
        <v>144</v>
      </c>
      <c r="B150">
        <v>216</v>
      </c>
      <c r="C150">
        <v>1</v>
      </c>
      <c r="D150">
        <v>28</v>
      </c>
      <c r="E150">
        <v>64</v>
      </c>
      <c r="F150">
        <v>0</v>
      </c>
      <c r="G150" s="23">
        <v>-4.1482116188522191</v>
      </c>
      <c r="H150" s="23">
        <v>1.554710475205698E-2</v>
      </c>
      <c r="I150">
        <f t="shared" si="2"/>
        <v>-1</v>
      </c>
    </row>
    <row r="151" spans="1:9" x14ac:dyDescent="0.25">
      <c r="A151">
        <v>145</v>
      </c>
      <c r="B151">
        <v>248</v>
      </c>
      <c r="C151">
        <v>0</v>
      </c>
      <c r="D151">
        <v>22</v>
      </c>
      <c r="E151">
        <v>89</v>
      </c>
      <c r="F151">
        <v>0</v>
      </c>
      <c r="G151" s="23">
        <v>-4.1508586932443476</v>
      </c>
      <c r="H151" s="23">
        <v>1.550664215224652E-2</v>
      </c>
      <c r="I151">
        <f t="shared" si="2"/>
        <v>-1</v>
      </c>
    </row>
    <row r="152" spans="1:9" x14ac:dyDescent="0.25">
      <c r="A152">
        <v>146</v>
      </c>
      <c r="B152">
        <v>240</v>
      </c>
      <c r="C152">
        <v>0</v>
      </c>
      <c r="D152">
        <v>90</v>
      </c>
      <c r="E152">
        <v>12</v>
      </c>
      <c r="F152">
        <v>0</v>
      </c>
      <c r="G152" s="23">
        <v>-4.2245821393135818</v>
      </c>
      <c r="H152" s="23">
        <v>1.4420455208038769E-2</v>
      </c>
      <c r="I152">
        <f t="shared" si="2"/>
        <v>-1</v>
      </c>
    </row>
    <row r="153" spans="1:9" x14ac:dyDescent="0.25">
      <c r="A153">
        <v>147</v>
      </c>
      <c r="B153">
        <v>26</v>
      </c>
      <c r="C153">
        <v>1</v>
      </c>
      <c r="D153">
        <v>13</v>
      </c>
      <c r="E153">
        <v>79</v>
      </c>
      <c r="F153">
        <v>0</v>
      </c>
      <c r="G153" s="23">
        <v>-4.276118703000189</v>
      </c>
      <c r="H153" s="23">
        <v>1.370602823180837E-2</v>
      </c>
      <c r="I153">
        <f t="shared" si="2"/>
        <v>-1</v>
      </c>
    </row>
    <row r="154" spans="1:9" x14ac:dyDescent="0.25">
      <c r="A154">
        <v>148</v>
      </c>
      <c r="B154">
        <v>154</v>
      </c>
      <c r="C154">
        <v>0</v>
      </c>
      <c r="D154">
        <v>75</v>
      </c>
      <c r="E154">
        <v>28</v>
      </c>
      <c r="F154">
        <v>0</v>
      </c>
      <c r="G154" s="23">
        <v>-4.2798704574385855</v>
      </c>
      <c r="H154" s="23">
        <v>1.3655403787604463E-2</v>
      </c>
      <c r="I154">
        <f t="shared" si="2"/>
        <v>-1</v>
      </c>
    </row>
    <row r="155" spans="1:9" x14ac:dyDescent="0.25">
      <c r="A155">
        <v>149</v>
      </c>
      <c r="B155">
        <v>27</v>
      </c>
      <c r="C155">
        <v>1</v>
      </c>
      <c r="D155">
        <v>28</v>
      </c>
      <c r="E155">
        <v>62</v>
      </c>
      <c r="F155">
        <v>0</v>
      </c>
      <c r="G155" s="23">
        <v>-4.2934491508981516</v>
      </c>
      <c r="H155" s="23">
        <v>1.3473715909800038E-2</v>
      </c>
      <c r="I155">
        <f t="shared" si="2"/>
        <v>-1</v>
      </c>
    </row>
    <row r="156" spans="1:9" x14ac:dyDescent="0.25">
      <c r="A156">
        <v>150</v>
      </c>
      <c r="B156">
        <v>292</v>
      </c>
      <c r="C156">
        <v>1</v>
      </c>
      <c r="D156">
        <v>60</v>
      </c>
      <c r="E156">
        <v>26</v>
      </c>
      <c r="F156">
        <v>0</v>
      </c>
      <c r="G156" s="23">
        <v>-4.311055768807682</v>
      </c>
      <c r="H156" s="23">
        <v>1.3241679304129532E-2</v>
      </c>
      <c r="I156">
        <f t="shared" si="2"/>
        <v>-1</v>
      </c>
    </row>
    <row r="157" spans="1:9" x14ac:dyDescent="0.25">
      <c r="A157">
        <v>151</v>
      </c>
      <c r="B157">
        <v>73</v>
      </c>
      <c r="C157">
        <v>0</v>
      </c>
      <c r="D157">
        <v>25</v>
      </c>
      <c r="E157">
        <v>83</v>
      </c>
      <c r="F157">
        <v>0</v>
      </c>
      <c r="G157" s="23">
        <v>-4.3431335744836517</v>
      </c>
      <c r="H157" s="23">
        <v>1.2829018603482005E-2</v>
      </c>
      <c r="I157">
        <f t="shared" si="2"/>
        <v>-1</v>
      </c>
    </row>
    <row r="158" spans="1:9" x14ac:dyDescent="0.25">
      <c r="A158">
        <v>152</v>
      </c>
      <c r="B158">
        <v>20</v>
      </c>
      <c r="C158">
        <v>1</v>
      </c>
      <c r="D158">
        <v>68</v>
      </c>
      <c r="E158">
        <v>16</v>
      </c>
      <c r="F158">
        <v>0</v>
      </c>
      <c r="G158" s="23">
        <v>-4.3880761893080305</v>
      </c>
      <c r="H158" s="23">
        <v>1.2272132393865454E-2</v>
      </c>
      <c r="I158">
        <f t="shared" si="2"/>
        <v>-1</v>
      </c>
    </row>
    <row r="159" spans="1:9" x14ac:dyDescent="0.25">
      <c r="A159">
        <v>153</v>
      </c>
      <c r="B159">
        <v>172</v>
      </c>
      <c r="C159">
        <v>1</v>
      </c>
      <c r="D159">
        <v>78</v>
      </c>
      <c r="E159">
        <v>4</v>
      </c>
      <c r="F159">
        <v>0</v>
      </c>
      <c r="G159" s="23">
        <v>-4.4480423319219842</v>
      </c>
      <c r="H159" s="23">
        <v>1.1566111817935751E-2</v>
      </c>
      <c r="I159">
        <f t="shared" si="2"/>
        <v>-1</v>
      </c>
    </row>
    <row r="160" spans="1:9" x14ac:dyDescent="0.25">
      <c r="A160">
        <v>154</v>
      </c>
      <c r="B160">
        <v>47</v>
      </c>
      <c r="C160">
        <v>0</v>
      </c>
      <c r="D160">
        <v>55</v>
      </c>
      <c r="E160">
        <v>48</v>
      </c>
      <c r="F160">
        <v>0</v>
      </c>
      <c r="G160" s="23">
        <v>-4.4504132363025448</v>
      </c>
      <c r="H160" s="23">
        <v>1.1539038205097187E-2</v>
      </c>
      <c r="I160">
        <f t="shared" si="2"/>
        <v>-1</v>
      </c>
    </row>
    <row r="161" spans="1:9" x14ac:dyDescent="0.25">
      <c r="A161">
        <v>155</v>
      </c>
      <c r="B161">
        <v>153</v>
      </c>
      <c r="C161">
        <v>0</v>
      </c>
      <c r="D161">
        <v>95</v>
      </c>
      <c r="E161">
        <v>3</v>
      </c>
      <c r="F161">
        <v>0</v>
      </c>
      <c r="G161" s="23">
        <v>-4.4724215086894574</v>
      </c>
      <c r="H161" s="23">
        <v>1.1290694066185884E-2</v>
      </c>
      <c r="I161">
        <f t="shared" si="2"/>
        <v>-1</v>
      </c>
    </row>
    <row r="162" spans="1:9" x14ac:dyDescent="0.25">
      <c r="A162">
        <v>156</v>
      </c>
      <c r="B162">
        <v>221</v>
      </c>
      <c r="C162">
        <v>0</v>
      </c>
      <c r="D162">
        <v>86</v>
      </c>
      <c r="E162">
        <v>13</v>
      </c>
      <c r="F162">
        <v>0</v>
      </c>
      <c r="G162" s="23">
        <v>-4.4765469931552726</v>
      </c>
      <c r="H162" s="23">
        <v>1.1244733128940192E-2</v>
      </c>
      <c r="I162">
        <f t="shared" si="2"/>
        <v>-1</v>
      </c>
    </row>
    <row r="163" spans="1:9" x14ac:dyDescent="0.25">
      <c r="A163">
        <v>157</v>
      </c>
      <c r="B163">
        <v>100</v>
      </c>
      <c r="C163">
        <v>1</v>
      </c>
      <c r="D163">
        <v>81</v>
      </c>
      <c r="E163">
        <v>0</v>
      </c>
      <c r="F163">
        <v>0</v>
      </c>
      <c r="G163" s="23">
        <v>-4.4950796811153566</v>
      </c>
      <c r="H163" s="23">
        <v>1.1040536790694529E-2</v>
      </c>
      <c r="I163">
        <f t="shared" si="2"/>
        <v>-1</v>
      </c>
    </row>
    <row r="164" spans="1:9" x14ac:dyDescent="0.25">
      <c r="A164">
        <v>158</v>
      </c>
      <c r="B164">
        <v>120</v>
      </c>
      <c r="C164">
        <v>1</v>
      </c>
      <c r="D164">
        <v>37</v>
      </c>
      <c r="E164">
        <v>49</v>
      </c>
      <c r="F164">
        <v>0</v>
      </c>
      <c r="G164" s="23">
        <v>-4.5071799645012369</v>
      </c>
      <c r="H164" s="23">
        <v>1.0909196794046666E-2</v>
      </c>
      <c r="I164">
        <f t="shared" si="2"/>
        <v>-1</v>
      </c>
    </row>
    <row r="165" spans="1:9" x14ac:dyDescent="0.25">
      <c r="A165">
        <v>159</v>
      </c>
      <c r="B165">
        <v>210</v>
      </c>
      <c r="C165">
        <v>1</v>
      </c>
      <c r="D165">
        <v>71</v>
      </c>
      <c r="E165">
        <v>11</v>
      </c>
      <c r="F165">
        <v>0</v>
      </c>
      <c r="G165" s="23">
        <v>-4.50773230452437</v>
      </c>
      <c r="H165" s="23">
        <v>1.090323855207799E-2</v>
      </c>
      <c r="I165">
        <f t="shared" si="2"/>
        <v>-1</v>
      </c>
    </row>
    <row r="166" spans="1:9" x14ac:dyDescent="0.25">
      <c r="A166">
        <v>160</v>
      </c>
      <c r="B166">
        <v>99</v>
      </c>
      <c r="C166">
        <v>1</v>
      </c>
      <c r="D166">
        <v>24</v>
      </c>
      <c r="E166">
        <v>63</v>
      </c>
      <c r="F166">
        <v>0</v>
      </c>
      <c r="G166" s="23">
        <v>-4.5454140047398433</v>
      </c>
      <c r="H166" s="23">
        <v>1.0504265882123474E-2</v>
      </c>
      <c r="I166">
        <f t="shared" si="2"/>
        <v>-1</v>
      </c>
    </row>
    <row r="167" spans="1:9" x14ac:dyDescent="0.25">
      <c r="A167">
        <v>161</v>
      </c>
      <c r="B167">
        <v>245</v>
      </c>
      <c r="C167">
        <v>0</v>
      </c>
      <c r="D167">
        <v>50</v>
      </c>
      <c r="E167">
        <v>52</v>
      </c>
      <c r="F167">
        <v>0</v>
      </c>
      <c r="G167" s="23">
        <v>-4.5656676970415013</v>
      </c>
      <c r="H167" s="23">
        <v>1.0295824134322796E-2</v>
      </c>
      <c r="I167">
        <f t="shared" si="2"/>
        <v>-1</v>
      </c>
    </row>
    <row r="168" spans="1:9" x14ac:dyDescent="0.25">
      <c r="A168">
        <v>162</v>
      </c>
      <c r="B168">
        <v>44</v>
      </c>
      <c r="C168">
        <v>1</v>
      </c>
      <c r="D168">
        <v>10</v>
      </c>
      <c r="E168">
        <v>78</v>
      </c>
      <c r="F168">
        <v>0</v>
      </c>
      <c r="G168" s="23">
        <v>-4.5921751839216478</v>
      </c>
      <c r="H168" s="23">
        <v>1.0029194298470188E-2</v>
      </c>
      <c r="I168">
        <f t="shared" si="2"/>
        <v>-1</v>
      </c>
    </row>
    <row r="169" spans="1:9" x14ac:dyDescent="0.25">
      <c r="A169">
        <v>163</v>
      </c>
      <c r="B169">
        <v>30</v>
      </c>
      <c r="C169">
        <v>1</v>
      </c>
      <c r="D169">
        <v>44</v>
      </c>
      <c r="E169">
        <v>40</v>
      </c>
      <c r="F169">
        <v>0</v>
      </c>
      <c r="G169" s="23">
        <v>-4.5927275239447827</v>
      </c>
      <c r="H169" s="23">
        <v>1.0023711813902859E-2</v>
      </c>
      <c r="I169">
        <f t="shared" si="2"/>
        <v>-1</v>
      </c>
    </row>
    <row r="170" spans="1:9" x14ac:dyDescent="0.25">
      <c r="A170">
        <v>164</v>
      </c>
      <c r="B170">
        <v>282</v>
      </c>
      <c r="C170">
        <v>0</v>
      </c>
      <c r="D170">
        <v>19</v>
      </c>
      <c r="E170">
        <v>86</v>
      </c>
      <c r="F170">
        <v>0</v>
      </c>
      <c r="G170" s="23">
        <v>-4.6121527062117389</v>
      </c>
      <c r="H170" s="23">
        <v>9.8327744488330773E-3</v>
      </c>
      <c r="I170">
        <f t="shared" si="2"/>
        <v>-1</v>
      </c>
    </row>
    <row r="171" spans="1:9" x14ac:dyDescent="0.25">
      <c r="A171">
        <v>165</v>
      </c>
      <c r="B171">
        <v>43</v>
      </c>
      <c r="C171">
        <v>0</v>
      </c>
      <c r="D171">
        <v>94</v>
      </c>
      <c r="E171">
        <v>2</v>
      </c>
      <c r="F171">
        <v>0</v>
      </c>
      <c r="G171" s="23">
        <v>-4.626186179678589</v>
      </c>
      <c r="H171" s="23">
        <v>9.6970789166146605E-3</v>
      </c>
      <c r="I171">
        <f t="shared" si="2"/>
        <v>-1</v>
      </c>
    </row>
    <row r="172" spans="1:9" x14ac:dyDescent="0.25">
      <c r="A172">
        <v>166</v>
      </c>
      <c r="B172">
        <v>91</v>
      </c>
      <c r="C172">
        <v>0</v>
      </c>
      <c r="D172">
        <v>23</v>
      </c>
      <c r="E172">
        <v>81</v>
      </c>
      <c r="F172">
        <v>0</v>
      </c>
      <c r="G172" s="23">
        <v>-4.6506629164619131</v>
      </c>
      <c r="H172" s="23">
        <v>9.4648265571706854E-3</v>
      </c>
      <c r="I172">
        <f t="shared" si="2"/>
        <v>-1</v>
      </c>
    </row>
    <row r="173" spans="1:9" x14ac:dyDescent="0.25">
      <c r="A173">
        <v>167</v>
      </c>
      <c r="B173">
        <v>281</v>
      </c>
      <c r="C173">
        <v>1</v>
      </c>
      <c r="D173">
        <v>69</v>
      </c>
      <c r="E173">
        <v>11</v>
      </c>
      <c r="F173">
        <v>0</v>
      </c>
      <c r="G173" s="23">
        <v>-4.670024114456699</v>
      </c>
      <c r="H173" s="23">
        <v>9.2850238746820021E-3</v>
      </c>
      <c r="I173">
        <f t="shared" si="2"/>
        <v>-1</v>
      </c>
    </row>
    <row r="174" spans="1:9" x14ac:dyDescent="0.25">
      <c r="A174">
        <v>168</v>
      </c>
      <c r="B174">
        <v>75</v>
      </c>
      <c r="C174">
        <v>0</v>
      </c>
      <c r="D174">
        <v>12</v>
      </c>
      <c r="E174">
        <v>93</v>
      </c>
      <c r="F174">
        <v>0</v>
      </c>
      <c r="G174" s="23">
        <v>-4.6718426788141247</v>
      </c>
      <c r="H174" s="23">
        <v>9.2683101625418342E-3</v>
      </c>
      <c r="I174">
        <f t="shared" si="2"/>
        <v>-1</v>
      </c>
    </row>
    <row r="175" spans="1:9" x14ac:dyDescent="0.25">
      <c r="A175">
        <v>169</v>
      </c>
      <c r="B175">
        <v>142</v>
      </c>
      <c r="C175">
        <v>1</v>
      </c>
      <c r="D175">
        <v>24</v>
      </c>
      <c r="E175">
        <v>61</v>
      </c>
      <c r="F175">
        <v>0</v>
      </c>
      <c r="G175" s="23">
        <v>-4.6906515367857766</v>
      </c>
      <c r="H175" s="23">
        <v>9.0971840996303208E-3</v>
      </c>
      <c r="I175">
        <f t="shared" si="2"/>
        <v>-1</v>
      </c>
    </row>
    <row r="176" spans="1:9" x14ac:dyDescent="0.25">
      <c r="A176">
        <v>170</v>
      </c>
      <c r="B176">
        <v>220</v>
      </c>
      <c r="C176">
        <v>0</v>
      </c>
      <c r="D176">
        <v>58</v>
      </c>
      <c r="E176">
        <v>41</v>
      </c>
      <c r="F176">
        <v>0</v>
      </c>
      <c r="G176" s="23">
        <v>-4.7153068835648169</v>
      </c>
      <c r="H176" s="23">
        <v>8.8775991600542024E-3</v>
      </c>
      <c r="I176">
        <f t="shared" si="2"/>
        <v>-1</v>
      </c>
    </row>
    <row r="177" spans="1:9" x14ac:dyDescent="0.25">
      <c r="A177">
        <v>171</v>
      </c>
      <c r="B177">
        <v>107</v>
      </c>
      <c r="C177">
        <v>0</v>
      </c>
      <c r="D177">
        <v>65</v>
      </c>
      <c r="E177">
        <v>33</v>
      </c>
      <c r="F177">
        <v>0</v>
      </c>
      <c r="G177" s="23">
        <v>-4.7282356769853973</v>
      </c>
      <c r="H177" s="23">
        <v>8.7645607808175766E-3</v>
      </c>
      <c r="I177">
        <f t="shared" si="2"/>
        <v>-1</v>
      </c>
    </row>
    <row r="178" spans="1:9" x14ac:dyDescent="0.25">
      <c r="A178">
        <v>172</v>
      </c>
      <c r="B178">
        <v>105</v>
      </c>
      <c r="C178">
        <v>0</v>
      </c>
      <c r="D178">
        <v>40</v>
      </c>
      <c r="E178">
        <v>60</v>
      </c>
      <c r="F178">
        <v>0</v>
      </c>
      <c r="G178" s="23">
        <v>-4.7961766185194135</v>
      </c>
      <c r="H178" s="23">
        <v>8.1935833139671153E-3</v>
      </c>
      <c r="I178">
        <f t="shared" si="2"/>
        <v>-1</v>
      </c>
    </row>
    <row r="179" spans="1:9" x14ac:dyDescent="0.25">
      <c r="A179">
        <v>173</v>
      </c>
      <c r="B179">
        <v>6</v>
      </c>
      <c r="C179">
        <v>1</v>
      </c>
      <c r="D179">
        <v>52</v>
      </c>
      <c r="E179">
        <v>28</v>
      </c>
      <c r="F179">
        <v>0</v>
      </c>
      <c r="G179" s="23">
        <v>-4.8149854764910645</v>
      </c>
      <c r="H179" s="23">
        <v>8.042139466502533E-3</v>
      </c>
      <c r="I179">
        <f t="shared" si="2"/>
        <v>-1</v>
      </c>
    </row>
    <row r="180" spans="1:9" x14ac:dyDescent="0.25">
      <c r="A180">
        <v>174</v>
      </c>
      <c r="B180">
        <v>77</v>
      </c>
      <c r="C180">
        <v>0</v>
      </c>
      <c r="D180">
        <v>54</v>
      </c>
      <c r="E180">
        <v>44</v>
      </c>
      <c r="F180">
        <v>1</v>
      </c>
      <c r="G180" s="23">
        <v>-4.8220342053605751</v>
      </c>
      <c r="H180" s="23">
        <v>7.9861030377906539E-3</v>
      </c>
      <c r="I180">
        <f t="shared" si="2"/>
        <v>-1</v>
      </c>
    </row>
    <row r="181" spans="1:9" x14ac:dyDescent="0.25">
      <c r="A181">
        <v>175</v>
      </c>
      <c r="B181">
        <v>54</v>
      </c>
      <c r="C181">
        <v>1</v>
      </c>
      <c r="D181">
        <v>34</v>
      </c>
      <c r="E181">
        <v>48</v>
      </c>
      <c r="F181">
        <v>0</v>
      </c>
      <c r="G181" s="23">
        <v>-4.8232364454226957</v>
      </c>
      <c r="H181" s="23">
        <v>7.9765841328127592E-3</v>
      </c>
      <c r="I181">
        <f t="shared" si="2"/>
        <v>-1</v>
      </c>
    </row>
    <row r="182" spans="1:9" x14ac:dyDescent="0.25">
      <c r="A182">
        <v>176</v>
      </c>
      <c r="B182">
        <v>188</v>
      </c>
      <c r="C182">
        <v>1</v>
      </c>
      <c r="D182">
        <v>25</v>
      </c>
      <c r="E182">
        <v>58</v>
      </c>
      <c r="F182">
        <v>0</v>
      </c>
      <c r="G182" s="23">
        <v>-4.82736192988851</v>
      </c>
      <c r="H182" s="23">
        <v>7.9440055219312401E-3</v>
      </c>
      <c r="I182">
        <f t="shared" si="2"/>
        <v>-1</v>
      </c>
    </row>
    <row r="183" spans="1:9" x14ac:dyDescent="0.25">
      <c r="A183">
        <v>177</v>
      </c>
      <c r="B183">
        <v>173</v>
      </c>
      <c r="C183">
        <v>0</v>
      </c>
      <c r="D183">
        <v>52</v>
      </c>
      <c r="E183">
        <v>45</v>
      </c>
      <c r="F183">
        <v>0</v>
      </c>
      <c r="G183" s="23">
        <v>-4.9117072492699361</v>
      </c>
      <c r="H183" s="23">
        <v>7.3061398450315783E-3</v>
      </c>
      <c r="I183">
        <f t="shared" si="2"/>
        <v>-1</v>
      </c>
    </row>
    <row r="184" spans="1:9" x14ac:dyDescent="0.25">
      <c r="A184">
        <v>178</v>
      </c>
      <c r="B184">
        <v>279</v>
      </c>
      <c r="C184">
        <v>0</v>
      </c>
      <c r="D184">
        <v>48</v>
      </c>
      <c r="E184">
        <v>49</v>
      </c>
      <c r="F184">
        <v>0</v>
      </c>
      <c r="G184" s="23">
        <v>-4.945815805042729</v>
      </c>
      <c r="H184" s="23">
        <v>7.0628704160448225E-3</v>
      </c>
      <c r="I184">
        <f t="shared" si="2"/>
        <v>-1</v>
      </c>
    </row>
    <row r="185" spans="1:9" x14ac:dyDescent="0.25">
      <c r="A185">
        <v>179</v>
      </c>
      <c r="B185">
        <v>41</v>
      </c>
      <c r="C185">
        <v>1</v>
      </c>
      <c r="D185">
        <v>70</v>
      </c>
      <c r="E185">
        <v>6</v>
      </c>
      <c r="F185">
        <v>0</v>
      </c>
      <c r="G185" s="23">
        <v>-4.9519720396053666</v>
      </c>
      <c r="H185" s="23">
        <v>7.0198275828333156E-3</v>
      </c>
      <c r="I185">
        <f t="shared" si="2"/>
        <v>-1</v>
      </c>
    </row>
    <row r="186" spans="1:9" x14ac:dyDescent="0.25">
      <c r="A186">
        <v>180</v>
      </c>
      <c r="B186">
        <v>1</v>
      </c>
      <c r="C186">
        <v>1</v>
      </c>
      <c r="D186">
        <v>64</v>
      </c>
      <c r="E186">
        <v>11</v>
      </c>
      <c r="F186">
        <v>0</v>
      </c>
      <c r="G186" s="23">
        <v>-5.0757536392875213</v>
      </c>
      <c r="H186" s="23">
        <v>6.2076021259970977E-3</v>
      </c>
      <c r="I186">
        <f t="shared" si="2"/>
        <v>-1</v>
      </c>
    </row>
    <row r="187" spans="1:9" x14ac:dyDescent="0.25">
      <c r="A187">
        <v>181</v>
      </c>
      <c r="B187">
        <v>56</v>
      </c>
      <c r="C187">
        <v>0</v>
      </c>
      <c r="D187">
        <v>28</v>
      </c>
      <c r="E187">
        <v>68</v>
      </c>
      <c r="F187">
        <v>0</v>
      </c>
      <c r="G187" s="23">
        <v>-5.1889773499296554</v>
      </c>
      <c r="H187" s="23">
        <v>5.5467696814053653E-3</v>
      </c>
      <c r="I187">
        <f t="shared" si="2"/>
        <v>-1</v>
      </c>
    </row>
    <row r="188" spans="1:9" x14ac:dyDescent="0.25">
      <c r="A188">
        <v>182</v>
      </c>
      <c r="B188">
        <v>174</v>
      </c>
      <c r="C188">
        <v>0</v>
      </c>
      <c r="D188">
        <v>77</v>
      </c>
      <c r="E188">
        <v>12</v>
      </c>
      <c r="F188">
        <v>0</v>
      </c>
      <c r="G188" s="23">
        <v>-5.2794789038737191</v>
      </c>
      <c r="H188" s="23">
        <v>5.0692568350596667E-3</v>
      </c>
      <c r="I188">
        <f t="shared" si="2"/>
        <v>-1</v>
      </c>
    </row>
    <row r="189" spans="1:9" x14ac:dyDescent="0.25">
      <c r="A189">
        <v>183</v>
      </c>
      <c r="B189">
        <v>17</v>
      </c>
      <c r="C189">
        <v>1</v>
      </c>
      <c r="D189">
        <v>5</v>
      </c>
      <c r="E189">
        <v>74</v>
      </c>
      <c r="F189">
        <v>0</v>
      </c>
      <c r="G189" s="23">
        <v>-5.2883797728443369</v>
      </c>
      <c r="H189" s="23">
        <v>5.024561963082117E-3</v>
      </c>
      <c r="I189">
        <f t="shared" si="2"/>
        <v>-1</v>
      </c>
    </row>
    <row r="190" spans="1:9" x14ac:dyDescent="0.25">
      <c r="A190">
        <v>184</v>
      </c>
      <c r="B190">
        <v>264</v>
      </c>
      <c r="C190">
        <v>0</v>
      </c>
      <c r="D190">
        <v>38</v>
      </c>
      <c r="E190">
        <v>54</v>
      </c>
      <c r="F190">
        <v>0</v>
      </c>
      <c r="G190" s="23">
        <v>-5.3941810245895407</v>
      </c>
      <c r="H190" s="23">
        <v>4.5223944672307687E-3</v>
      </c>
      <c r="I190">
        <f t="shared" si="2"/>
        <v>-1</v>
      </c>
    </row>
    <row r="191" spans="1:9" x14ac:dyDescent="0.25">
      <c r="A191">
        <v>185</v>
      </c>
      <c r="B191">
        <v>181</v>
      </c>
      <c r="C191">
        <v>1</v>
      </c>
      <c r="D191">
        <v>58</v>
      </c>
      <c r="E191">
        <v>13</v>
      </c>
      <c r="F191">
        <v>0</v>
      </c>
      <c r="G191" s="23">
        <v>-5.4173915370385748</v>
      </c>
      <c r="H191" s="23">
        <v>4.4190946915358895E-3</v>
      </c>
      <c r="I191">
        <f t="shared" si="2"/>
        <v>-1</v>
      </c>
    </row>
    <row r="192" spans="1:9" x14ac:dyDescent="0.25">
      <c r="A192">
        <v>186</v>
      </c>
      <c r="B192">
        <v>214</v>
      </c>
      <c r="C192">
        <v>1</v>
      </c>
      <c r="D192">
        <v>34</v>
      </c>
      <c r="E192">
        <v>39</v>
      </c>
      <c r="F192">
        <v>0</v>
      </c>
      <c r="G192" s="23">
        <v>-5.4768053396293936</v>
      </c>
      <c r="H192" s="23">
        <v>4.1652487253849551E-3</v>
      </c>
      <c r="I192">
        <f t="shared" si="2"/>
        <v>-1</v>
      </c>
    </row>
    <row r="193" spans="1:9" x14ac:dyDescent="0.25">
      <c r="A193">
        <v>187</v>
      </c>
      <c r="B193">
        <v>63</v>
      </c>
      <c r="C193">
        <v>0</v>
      </c>
      <c r="D193">
        <v>53</v>
      </c>
      <c r="E193">
        <v>36</v>
      </c>
      <c r="F193">
        <v>0</v>
      </c>
      <c r="G193" s="23">
        <v>-5.4841302385104704</v>
      </c>
      <c r="H193" s="23">
        <v>4.1349758660490137E-3</v>
      </c>
      <c r="I193">
        <f t="shared" si="2"/>
        <v>-1</v>
      </c>
    </row>
    <row r="194" spans="1:9" x14ac:dyDescent="0.25">
      <c r="A194">
        <v>188</v>
      </c>
      <c r="B194">
        <v>262</v>
      </c>
      <c r="C194">
        <v>0</v>
      </c>
      <c r="D194">
        <v>53</v>
      </c>
      <c r="E194">
        <v>36</v>
      </c>
      <c r="F194">
        <v>0</v>
      </c>
      <c r="G194" s="23">
        <v>-5.4841302385104704</v>
      </c>
      <c r="H194" s="23">
        <v>4.1349758660490137E-3</v>
      </c>
      <c r="I194">
        <f t="shared" si="2"/>
        <v>-1</v>
      </c>
    </row>
    <row r="195" spans="1:9" x14ac:dyDescent="0.25">
      <c r="A195">
        <v>189</v>
      </c>
      <c r="B195">
        <v>160</v>
      </c>
      <c r="C195">
        <v>0</v>
      </c>
      <c r="D195">
        <v>70</v>
      </c>
      <c r="E195">
        <v>17</v>
      </c>
      <c r="F195">
        <v>0</v>
      </c>
      <c r="G195" s="23">
        <v>-5.4844064085220374</v>
      </c>
      <c r="H195" s="23">
        <v>4.1338387874003775E-3</v>
      </c>
      <c r="I195">
        <f t="shared" si="2"/>
        <v>-1</v>
      </c>
    </row>
    <row r="196" spans="1:9" x14ac:dyDescent="0.25">
      <c r="A196">
        <v>190</v>
      </c>
      <c r="B196">
        <v>252</v>
      </c>
      <c r="C196">
        <v>0</v>
      </c>
      <c r="D196">
        <v>70</v>
      </c>
      <c r="E196">
        <v>17</v>
      </c>
      <c r="F196">
        <v>0</v>
      </c>
      <c r="G196" s="23">
        <v>-5.4844064085220374</v>
      </c>
      <c r="H196" s="23">
        <v>4.1338387874003775E-3</v>
      </c>
      <c r="I196">
        <f t="shared" si="2"/>
        <v>-1</v>
      </c>
    </row>
    <row r="197" spans="1:9" x14ac:dyDescent="0.25">
      <c r="A197">
        <v>191</v>
      </c>
      <c r="B197">
        <v>79</v>
      </c>
      <c r="C197">
        <v>1</v>
      </c>
      <c r="D197">
        <v>32</v>
      </c>
      <c r="E197">
        <v>41</v>
      </c>
      <c r="F197">
        <v>1</v>
      </c>
      <c r="G197" s="23">
        <v>-5.4938596175157892</v>
      </c>
      <c r="H197" s="23">
        <v>4.0951041458331776E-3</v>
      </c>
      <c r="I197">
        <f t="shared" si="2"/>
        <v>-1</v>
      </c>
    </row>
    <row r="198" spans="1:9" x14ac:dyDescent="0.25">
      <c r="A198">
        <v>192</v>
      </c>
      <c r="B198">
        <v>151</v>
      </c>
      <c r="C198">
        <v>0</v>
      </c>
      <c r="D198">
        <v>26</v>
      </c>
      <c r="E198">
        <v>66</v>
      </c>
      <c r="F198">
        <v>0</v>
      </c>
      <c r="G198" s="23">
        <v>-5.4965066919079177</v>
      </c>
      <c r="H198" s="23">
        <v>4.0843226507635191E-3</v>
      </c>
      <c r="I198">
        <f t="shared" si="2"/>
        <v>-1</v>
      </c>
    </row>
    <row r="199" spans="1:9" x14ac:dyDescent="0.25">
      <c r="A199">
        <v>193</v>
      </c>
      <c r="B199">
        <v>147</v>
      </c>
      <c r="C199">
        <v>0</v>
      </c>
      <c r="D199">
        <v>23</v>
      </c>
      <c r="E199">
        <v>69</v>
      </c>
      <c r="F199">
        <v>0</v>
      </c>
      <c r="G199" s="23">
        <v>-5.5220881087375107</v>
      </c>
      <c r="H199" s="23">
        <v>3.9815757059474995E-3</v>
      </c>
      <c r="I199">
        <f t="shared" si="2"/>
        <v>-1</v>
      </c>
    </row>
    <row r="200" spans="1:9" x14ac:dyDescent="0.25">
      <c r="A200">
        <v>194</v>
      </c>
      <c r="B200">
        <v>109</v>
      </c>
      <c r="C200">
        <v>0</v>
      </c>
      <c r="D200">
        <v>14</v>
      </c>
      <c r="E200">
        <v>79</v>
      </c>
      <c r="F200">
        <v>0</v>
      </c>
      <c r="G200" s="23">
        <v>-5.5262135932033258</v>
      </c>
      <c r="H200" s="23">
        <v>3.9652486118574798E-3</v>
      </c>
      <c r="I200">
        <f t="shared" ref="I200:I263" si="3">IF(H200&gt;$B$3,(-$B$4-$B$1+$B$2*F200),-$B$4)</f>
        <v>-1</v>
      </c>
    </row>
    <row r="201" spans="1:9" x14ac:dyDescent="0.25">
      <c r="A201">
        <v>195</v>
      </c>
      <c r="B201">
        <v>117</v>
      </c>
      <c r="C201">
        <v>0</v>
      </c>
      <c r="D201">
        <v>34</v>
      </c>
      <c r="E201">
        <v>56</v>
      </c>
      <c r="F201">
        <v>0</v>
      </c>
      <c r="G201" s="23">
        <v>-5.5735271124082661</v>
      </c>
      <c r="H201" s="23">
        <v>3.7827009560625984E-3</v>
      </c>
      <c r="I201">
        <f t="shared" si="3"/>
        <v>-1</v>
      </c>
    </row>
    <row r="202" spans="1:9" x14ac:dyDescent="0.25">
      <c r="A202">
        <v>196</v>
      </c>
      <c r="B202">
        <v>95</v>
      </c>
      <c r="C202">
        <v>0</v>
      </c>
      <c r="D202">
        <v>31</v>
      </c>
      <c r="E202">
        <v>59</v>
      </c>
      <c r="F202">
        <v>0</v>
      </c>
      <c r="G202" s="23">
        <v>-5.5991085292378591</v>
      </c>
      <c r="H202" s="23">
        <v>3.6875136393510937E-3</v>
      </c>
      <c r="I202">
        <f t="shared" si="3"/>
        <v>-1</v>
      </c>
    </row>
    <row r="203" spans="1:9" x14ac:dyDescent="0.25">
      <c r="A203">
        <v>197</v>
      </c>
      <c r="B203">
        <v>233</v>
      </c>
      <c r="C203">
        <v>1</v>
      </c>
      <c r="D203">
        <v>40</v>
      </c>
      <c r="E203">
        <v>29</v>
      </c>
      <c r="F203">
        <v>0</v>
      </c>
      <c r="G203" s="23">
        <v>-5.716117570062071</v>
      </c>
      <c r="H203" s="23">
        <v>3.2816641230636184E-3</v>
      </c>
      <c r="I203">
        <f t="shared" si="3"/>
        <v>-1</v>
      </c>
    </row>
    <row r="204" spans="1:9" x14ac:dyDescent="0.25">
      <c r="A204">
        <v>198</v>
      </c>
      <c r="B204">
        <v>212</v>
      </c>
      <c r="C204">
        <v>0</v>
      </c>
      <c r="D204">
        <v>3</v>
      </c>
      <c r="E204">
        <v>88</v>
      </c>
      <c r="F204">
        <v>0</v>
      </c>
      <c r="G204" s="23">
        <v>-5.765249653624438</v>
      </c>
      <c r="H204" s="23">
        <v>3.124817605718162E-3</v>
      </c>
      <c r="I204">
        <f t="shared" si="3"/>
        <v>-1</v>
      </c>
    </row>
    <row r="205" spans="1:9" x14ac:dyDescent="0.25">
      <c r="A205">
        <v>199</v>
      </c>
      <c r="B205">
        <v>247</v>
      </c>
      <c r="C205">
        <v>0</v>
      </c>
      <c r="D205">
        <v>70</v>
      </c>
      <c r="E205">
        <v>13</v>
      </c>
      <c r="F205">
        <v>0</v>
      </c>
      <c r="G205" s="23">
        <v>-5.7748814726139033</v>
      </c>
      <c r="H205" s="23">
        <v>3.0949571154556023E-3</v>
      </c>
      <c r="I205">
        <f t="shared" si="3"/>
        <v>-1</v>
      </c>
    </row>
    <row r="206" spans="1:9" x14ac:dyDescent="0.25">
      <c r="A206">
        <v>200</v>
      </c>
      <c r="B206">
        <v>23</v>
      </c>
      <c r="C206">
        <v>1</v>
      </c>
      <c r="D206">
        <v>2</v>
      </c>
      <c r="E206">
        <v>70</v>
      </c>
      <c r="F206">
        <v>0</v>
      </c>
      <c r="G206" s="23">
        <v>-5.8222925518346953</v>
      </c>
      <c r="H206" s="23">
        <v>2.9520690345798354E-3</v>
      </c>
      <c r="I206">
        <f t="shared" si="3"/>
        <v>-1</v>
      </c>
    </row>
    <row r="207" spans="1:9" x14ac:dyDescent="0.25">
      <c r="A207">
        <v>201</v>
      </c>
      <c r="B207">
        <v>246</v>
      </c>
      <c r="C207">
        <v>0</v>
      </c>
      <c r="D207">
        <v>76</v>
      </c>
      <c r="E207">
        <v>5</v>
      </c>
      <c r="F207">
        <v>0</v>
      </c>
      <c r="G207" s="23">
        <v>-5.868956171000649</v>
      </c>
      <c r="H207" s="23">
        <v>2.817858703846569E-3</v>
      </c>
      <c r="I207">
        <f t="shared" si="3"/>
        <v>-1</v>
      </c>
    </row>
    <row r="208" spans="1:9" x14ac:dyDescent="0.25">
      <c r="A208">
        <v>202</v>
      </c>
      <c r="B208">
        <v>28</v>
      </c>
      <c r="C208">
        <v>0</v>
      </c>
      <c r="D208">
        <v>33</v>
      </c>
      <c r="E208">
        <v>53</v>
      </c>
      <c r="F208">
        <v>0</v>
      </c>
      <c r="G208" s="23">
        <v>-5.8725293154433302</v>
      </c>
      <c r="H208" s="23">
        <v>2.8078362751603855E-3</v>
      </c>
      <c r="I208">
        <f t="shared" si="3"/>
        <v>-1</v>
      </c>
    </row>
    <row r="209" spans="1:9" x14ac:dyDescent="0.25">
      <c r="A209">
        <v>203</v>
      </c>
      <c r="B209">
        <v>226</v>
      </c>
      <c r="C209">
        <v>0</v>
      </c>
      <c r="D209">
        <v>58</v>
      </c>
      <c r="E209">
        <v>25</v>
      </c>
      <c r="F209">
        <v>0</v>
      </c>
      <c r="G209" s="23">
        <v>-5.8772071399322794</v>
      </c>
      <c r="H209" s="23">
        <v>2.7947690049738888E-3</v>
      </c>
      <c r="I209">
        <f t="shared" si="3"/>
        <v>-1</v>
      </c>
    </row>
    <row r="210" spans="1:9" x14ac:dyDescent="0.25">
      <c r="A210">
        <v>204</v>
      </c>
      <c r="B210">
        <v>293</v>
      </c>
      <c r="C210">
        <v>0</v>
      </c>
      <c r="D210">
        <v>55</v>
      </c>
      <c r="E210">
        <v>28</v>
      </c>
      <c r="F210">
        <v>0</v>
      </c>
      <c r="G210" s="23">
        <v>-5.9027885567618732</v>
      </c>
      <c r="H210" s="23">
        <v>2.72437387340508E-3</v>
      </c>
      <c r="I210">
        <f t="shared" si="3"/>
        <v>-1</v>
      </c>
    </row>
    <row r="211" spans="1:9" x14ac:dyDescent="0.25">
      <c r="A211">
        <v>205</v>
      </c>
      <c r="B211">
        <v>8</v>
      </c>
      <c r="C211">
        <v>1</v>
      </c>
      <c r="D211">
        <v>43</v>
      </c>
      <c r="E211">
        <v>23</v>
      </c>
      <c r="F211">
        <v>0</v>
      </c>
      <c r="G211" s="23">
        <v>-5.9083924513013768</v>
      </c>
      <c r="H211" s="23">
        <v>2.7091907131765627E-3</v>
      </c>
      <c r="I211">
        <f t="shared" si="3"/>
        <v>-1</v>
      </c>
    </row>
    <row r="212" spans="1:9" x14ac:dyDescent="0.25">
      <c r="A212">
        <v>206</v>
      </c>
      <c r="B212">
        <v>149</v>
      </c>
      <c r="C212">
        <v>1</v>
      </c>
      <c r="D212">
        <v>2</v>
      </c>
      <c r="E212">
        <v>68</v>
      </c>
      <c r="F212">
        <v>0</v>
      </c>
      <c r="G212" s="23">
        <v>-5.9675300838806278</v>
      </c>
      <c r="H212" s="23">
        <v>2.5540182666714474E-3</v>
      </c>
      <c r="I212">
        <f t="shared" si="3"/>
        <v>-1</v>
      </c>
    </row>
    <row r="213" spans="1:9" x14ac:dyDescent="0.25">
      <c r="A213">
        <v>207</v>
      </c>
      <c r="B213">
        <v>19</v>
      </c>
      <c r="C213">
        <v>0</v>
      </c>
      <c r="D213">
        <v>18</v>
      </c>
      <c r="E213">
        <v>68</v>
      </c>
      <c r="F213">
        <v>0</v>
      </c>
      <c r="G213" s="23">
        <v>-6.0004363995912984</v>
      </c>
      <c r="H213" s="23">
        <v>2.471547006659653E-3</v>
      </c>
      <c r="I213">
        <f t="shared" si="3"/>
        <v>-1</v>
      </c>
    </row>
    <row r="214" spans="1:9" x14ac:dyDescent="0.25">
      <c r="A214">
        <v>208</v>
      </c>
      <c r="B214">
        <v>242</v>
      </c>
      <c r="C214">
        <v>1</v>
      </c>
      <c r="D214">
        <v>15</v>
      </c>
      <c r="E214">
        <v>52</v>
      </c>
      <c r="F214">
        <v>0</v>
      </c>
      <c r="G214" s="23">
        <v>-6.074533575687953</v>
      </c>
      <c r="H214" s="23">
        <v>2.2954378895259486E-3</v>
      </c>
      <c r="I214">
        <f t="shared" si="3"/>
        <v>-1</v>
      </c>
    </row>
    <row r="215" spans="1:9" x14ac:dyDescent="0.25">
      <c r="A215">
        <v>209</v>
      </c>
      <c r="B215">
        <v>176</v>
      </c>
      <c r="C215">
        <v>1</v>
      </c>
      <c r="D215">
        <v>32</v>
      </c>
      <c r="E215">
        <v>33</v>
      </c>
      <c r="F215">
        <v>0</v>
      </c>
      <c r="G215" s="23">
        <v>-6.0748097456995209</v>
      </c>
      <c r="H215" s="23">
        <v>2.2948055004935017E-3</v>
      </c>
      <c r="I215">
        <f t="shared" si="3"/>
        <v>-1</v>
      </c>
    </row>
    <row r="216" spans="1:9" x14ac:dyDescent="0.25">
      <c r="A216">
        <v>210</v>
      </c>
      <c r="B216">
        <v>4</v>
      </c>
      <c r="C216">
        <v>1</v>
      </c>
      <c r="D216">
        <v>23</v>
      </c>
      <c r="E216">
        <v>42</v>
      </c>
      <c r="F216">
        <v>0</v>
      </c>
      <c r="G216" s="23">
        <v>-6.1515539961883023</v>
      </c>
      <c r="H216" s="23">
        <v>2.1256409479551851E-3</v>
      </c>
      <c r="I216">
        <f t="shared" si="3"/>
        <v>-1</v>
      </c>
    </row>
    <row r="217" spans="1:9" x14ac:dyDescent="0.25">
      <c r="A217">
        <v>211</v>
      </c>
      <c r="B217">
        <v>42</v>
      </c>
      <c r="C217">
        <v>1</v>
      </c>
      <c r="D217">
        <v>4</v>
      </c>
      <c r="E217">
        <v>63</v>
      </c>
      <c r="F217">
        <v>0</v>
      </c>
      <c r="G217" s="23">
        <v>-6.1683321040631309</v>
      </c>
      <c r="H217" s="23">
        <v>2.0903481664595065E-3</v>
      </c>
      <c r="I217">
        <f t="shared" si="3"/>
        <v>-1</v>
      </c>
    </row>
    <row r="218" spans="1:9" x14ac:dyDescent="0.25">
      <c r="A218">
        <v>212</v>
      </c>
      <c r="B218">
        <v>195</v>
      </c>
      <c r="C218">
        <v>0</v>
      </c>
      <c r="D218">
        <v>6</v>
      </c>
      <c r="E218">
        <v>79</v>
      </c>
      <c r="F218">
        <v>0</v>
      </c>
      <c r="G218" s="23">
        <v>-6.1753808329326416</v>
      </c>
      <c r="H218" s="23">
        <v>2.0756961526171821E-3</v>
      </c>
      <c r="I218">
        <f t="shared" si="3"/>
        <v>-1</v>
      </c>
    </row>
    <row r="219" spans="1:9" x14ac:dyDescent="0.25">
      <c r="A219">
        <v>213</v>
      </c>
      <c r="B219">
        <v>285</v>
      </c>
      <c r="C219">
        <v>0</v>
      </c>
      <c r="D219">
        <v>64</v>
      </c>
      <c r="E219">
        <v>14</v>
      </c>
      <c r="F219">
        <v>0</v>
      </c>
      <c r="G219" s="23">
        <v>-6.1891381363879239</v>
      </c>
      <c r="H219" s="23">
        <v>2.0473937647554528E-3</v>
      </c>
      <c r="I219">
        <f t="shared" si="3"/>
        <v>-1</v>
      </c>
    </row>
    <row r="220" spans="1:9" x14ac:dyDescent="0.25">
      <c r="A220">
        <v>214</v>
      </c>
      <c r="B220">
        <v>196</v>
      </c>
      <c r="C220">
        <v>1</v>
      </c>
      <c r="D220">
        <v>27</v>
      </c>
      <c r="E220">
        <v>37</v>
      </c>
      <c r="F220">
        <v>0</v>
      </c>
      <c r="G220" s="23">
        <v>-6.1900642064384765</v>
      </c>
      <c r="H220" s="23">
        <v>2.0455024889045304E-3</v>
      </c>
      <c r="I220">
        <f t="shared" si="3"/>
        <v>-1</v>
      </c>
    </row>
    <row r="221" spans="1:9" x14ac:dyDescent="0.25">
      <c r="A221">
        <v>215</v>
      </c>
      <c r="B221">
        <v>237</v>
      </c>
      <c r="C221">
        <v>0</v>
      </c>
      <c r="D221">
        <v>0</v>
      </c>
      <c r="E221">
        <v>85</v>
      </c>
      <c r="F221">
        <v>0</v>
      </c>
      <c r="G221" s="23">
        <v>-6.2265436665918292</v>
      </c>
      <c r="H221" s="23">
        <v>1.9723728136516014E-3</v>
      </c>
      <c r="I221">
        <f t="shared" si="3"/>
        <v>-1</v>
      </c>
    </row>
    <row r="222" spans="1:9" x14ac:dyDescent="0.25">
      <c r="A222">
        <v>216</v>
      </c>
      <c r="B222">
        <v>179</v>
      </c>
      <c r="C222">
        <v>1</v>
      </c>
      <c r="D222">
        <v>47</v>
      </c>
      <c r="E222">
        <v>14</v>
      </c>
      <c r="F222">
        <v>0</v>
      </c>
      <c r="G222" s="23">
        <v>-6.2373777256434169</v>
      </c>
      <c r="H222" s="23">
        <v>1.951160817580623E-3</v>
      </c>
      <c r="I222">
        <f t="shared" si="3"/>
        <v>-1</v>
      </c>
    </row>
    <row r="223" spans="1:9" x14ac:dyDescent="0.25">
      <c r="A223">
        <v>217</v>
      </c>
      <c r="B223">
        <v>256</v>
      </c>
      <c r="C223">
        <v>1</v>
      </c>
      <c r="D223">
        <v>2</v>
      </c>
      <c r="E223">
        <v>64</v>
      </c>
      <c r="F223">
        <v>0</v>
      </c>
      <c r="G223" s="23">
        <v>-6.2580051479724936</v>
      </c>
      <c r="H223" s="23">
        <v>1.9114018011113175E-3</v>
      </c>
      <c r="I223">
        <f t="shared" si="3"/>
        <v>-1</v>
      </c>
    </row>
    <row r="224" spans="1:9" x14ac:dyDescent="0.25">
      <c r="A224">
        <v>218</v>
      </c>
      <c r="B224">
        <v>254</v>
      </c>
      <c r="C224">
        <v>1</v>
      </c>
      <c r="D224">
        <v>53</v>
      </c>
      <c r="E224">
        <v>7</v>
      </c>
      <c r="F224">
        <v>0</v>
      </c>
      <c r="G224" s="23">
        <v>-6.2588336580071946</v>
      </c>
      <c r="H224" s="23">
        <v>1.9098218645494209E-3</v>
      </c>
      <c r="I224">
        <f t="shared" si="3"/>
        <v>-1</v>
      </c>
    </row>
    <row r="225" spans="1:9" x14ac:dyDescent="0.25">
      <c r="A225">
        <v>219</v>
      </c>
      <c r="B225">
        <v>25</v>
      </c>
      <c r="C225">
        <v>1</v>
      </c>
      <c r="D225">
        <v>26</v>
      </c>
      <c r="E225">
        <v>37</v>
      </c>
      <c r="F225">
        <v>0</v>
      </c>
      <c r="G225" s="23">
        <v>-6.2712101114046419</v>
      </c>
      <c r="H225" s="23">
        <v>1.8863750248059733E-3</v>
      </c>
      <c r="I225">
        <f t="shared" si="3"/>
        <v>-1</v>
      </c>
    </row>
    <row r="226" spans="1:9" x14ac:dyDescent="0.25">
      <c r="A226">
        <v>220</v>
      </c>
      <c r="B226">
        <v>251</v>
      </c>
      <c r="C226">
        <v>0</v>
      </c>
      <c r="D226">
        <v>17</v>
      </c>
      <c r="E226">
        <v>65</v>
      </c>
      <c r="F226">
        <v>0</v>
      </c>
      <c r="G226" s="23">
        <v>-6.2994386026263633</v>
      </c>
      <c r="H226" s="23">
        <v>1.8339663508019246E-3</v>
      </c>
      <c r="I226">
        <f t="shared" si="3"/>
        <v>-1</v>
      </c>
    </row>
    <row r="227" spans="1:9" x14ac:dyDescent="0.25">
      <c r="A227">
        <v>221</v>
      </c>
      <c r="B227">
        <v>2</v>
      </c>
      <c r="C227">
        <v>1</v>
      </c>
      <c r="D227">
        <v>30</v>
      </c>
      <c r="E227">
        <v>32</v>
      </c>
      <c r="F227">
        <v>0</v>
      </c>
      <c r="G227" s="23">
        <v>-6.3097203216548161</v>
      </c>
      <c r="H227" s="23">
        <v>1.8152406838330378E-3</v>
      </c>
      <c r="I227">
        <f t="shared" si="3"/>
        <v>-1</v>
      </c>
    </row>
    <row r="228" spans="1:9" x14ac:dyDescent="0.25">
      <c r="A228">
        <v>222</v>
      </c>
      <c r="B228">
        <v>164</v>
      </c>
      <c r="C228">
        <v>0</v>
      </c>
      <c r="D228">
        <v>30</v>
      </c>
      <c r="E228">
        <v>49</v>
      </c>
      <c r="F228">
        <v>0</v>
      </c>
      <c r="G228" s="23">
        <v>-6.4064420944336895</v>
      </c>
      <c r="H228" s="23">
        <v>1.6481668297325433E-3</v>
      </c>
      <c r="I228">
        <f t="shared" si="3"/>
        <v>-1</v>
      </c>
    </row>
    <row r="229" spans="1:9" x14ac:dyDescent="0.25">
      <c r="A229">
        <v>223</v>
      </c>
      <c r="B229">
        <v>38</v>
      </c>
      <c r="C229">
        <v>1</v>
      </c>
      <c r="D229">
        <v>12</v>
      </c>
      <c r="E229">
        <v>50</v>
      </c>
      <c r="F229">
        <v>0</v>
      </c>
      <c r="G229" s="23">
        <v>-6.4632088226323789</v>
      </c>
      <c r="H229" s="23">
        <v>1.5573534730282284E-3</v>
      </c>
      <c r="I229">
        <f t="shared" si="3"/>
        <v>-1</v>
      </c>
    </row>
    <row r="230" spans="1:9" x14ac:dyDescent="0.25">
      <c r="A230">
        <v>224</v>
      </c>
      <c r="B230">
        <v>166</v>
      </c>
      <c r="C230">
        <v>0</v>
      </c>
      <c r="D230">
        <v>29</v>
      </c>
      <c r="E230">
        <v>49</v>
      </c>
      <c r="F230">
        <v>0</v>
      </c>
      <c r="G230" s="23">
        <v>-6.4875879993998549</v>
      </c>
      <c r="H230" s="23">
        <v>1.519902549769114E-3</v>
      </c>
      <c r="I230">
        <f t="shared" si="3"/>
        <v>-1</v>
      </c>
    </row>
    <row r="231" spans="1:9" x14ac:dyDescent="0.25">
      <c r="A231">
        <v>225</v>
      </c>
      <c r="B231">
        <v>229</v>
      </c>
      <c r="C231">
        <v>1</v>
      </c>
      <c r="D231">
        <v>29</v>
      </c>
      <c r="E231">
        <v>30</v>
      </c>
      <c r="F231">
        <v>0</v>
      </c>
      <c r="G231" s="23">
        <v>-6.5361037586669131</v>
      </c>
      <c r="H231" s="23">
        <v>1.4480277283332199E-3</v>
      </c>
      <c r="I231">
        <f t="shared" si="3"/>
        <v>-1</v>
      </c>
    </row>
    <row r="232" spans="1:9" x14ac:dyDescent="0.25">
      <c r="A232">
        <v>226</v>
      </c>
      <c r="B232">
        <v>225</v>
      </c>
      <c r="C232">
        <v>0</v>
      </c>
      <c r="D232">
        <v>59</v>
      </c>
      <c r="E232">
        <v>14</v>
      </c>
      <c r="F232">
        <v>0</v>
      </c>
      <c r="G232" s="23">
        <v>-6.5948676612187462</v>
      </c>
      <c r="H232" s="23">
        <v>1.3655007127547877E-3</v>
      </c>
      <c r="I232">
        <f t="shared" si="3"/>
        <v>-1</v>
      </c>
    </row>
    <row r="233" spans="1:9" x14ac:dyDescent="0.25">
      <c r="A233">
        <v>227</v>
      </c>
      <c r="B233">
        <v>178</v>
      </c>
      <c r="C233">
        <v>1</v>
      </c>
      <c r="D233">
        <v>2</v>
      </c>
      <c r="E233">
        <v>59</v>
      </c>
      <c r="F233">
        <v>0</v>
      </c>
      <c r="G233" s="23">
        <v>-6.6210989780873257</v>
      </c>
      <c r="H233" s="23">
        <v>1.3301945647709742E-3</v>
      </c>
      <c r="I233">
        <f t="shared" si="3"/>
        <v>-1</v>
      </c>
    </row>
    <row r="234" spans="1:9" x14ac:dyDescent="0.25">
      <c r="A234">
        <v>228</v>
      </c>
      <c r="B234">
        <v>133</v>
      </c>
      <c r="C234">
        <v>1</v>
      </c>
      <c r="D234">
        <v>10</v>
      </c>
      <c r="E234">
        <v>50</v>
      </c>
      <c r="F234">
        <v>0</v>
      </c>
      <c r="G234" s="23">
        <v>-6.6255006325647079</v>
      </c>
      <c r="H234" s="23">
        <v>1.3243601121551564E-3</v>
      </c>
      <c r="I234">
        <f t="shared" si="3"/>
        <v>-1</v>
      </c>
    </row>
    <row r="235" spans="1:9" x14ac:dyDescent="0.25">
      <c r="A235">
        <v>229</v>
      </c>
      <c r="B235">
        <v>33</v>
      </c>
      <c r="C235">
        <v>1</v>
      </c>
      <c r="D235">
        <v>14</v>
      </c>
      <c r="E235">
        <v>45</v>
      </c>
      <c r="F235">
        <v>0</v>
      </c>
      <c r="G235" s="23">
        <v>-6.6640108428148839</v>
      </c>
      <c r="H235" s="23">
        <v>1.274392037303698E-3</v>
      </c>
      <c r="I235">
        <f t="shared" si="3"/>
        <v>-1</v>
      </c>
    </row>
    <row r="236" spans="1:9" x14ac:dyDescent="0.25">
      <c r="A236">
        <v>230</v>
      </c>
      <c r="B236">
        <v>18</v>
      </c>
      <c r="C236">
        <v>0</v>
      </c>
      <c r="D236">
        <v>49</v>
      </c>
      <c r="E236">
        <v>24</v>
      </c>
      <c r="F236">
        <v>0</v>
      </c>
      <c r="G236" s="23">
        <v>-6.6801390506507259</v>
      </c>
      <c r="H236" s="23">
        <v>1.254028805166557E-3</v>
      </c>
      <c r="I236">
        <f t="shared" si="3"/>
        <v>-1</v>
      </c>
    </row>
    <row r="237" spans="1:9" x14ac:dyDescent="0.25">
      <c r="A237">
        <v>231</v>
      </c>
      <c r="B237">
        <v>114</v>
      </c>
      <c r="C237">
        <v>0</v>
      </c>
      <c r="D237">
        <v>65</v>
      </c>
      <c r="E237">
        <v>6</v>
      </c>
      <c r="F237">
        <v>0</v>
      </c>
      <c r="G237" s="23">
        <v>-6.6889423596054911</v>
      </c>
      <c r="H237" s="23">
        <v>1.2430513149630411E-3</v>
      </c>
      <c r="I237">
        <f t="shared" si="3"/>
        <v>-1</v>
      </c>
    </row>
    <row r="238" spans="1:9" x14ac:dyDescent="0.25">
      <c r="A238">
        <v>232</v>
      </c>
      <c r="B238">
        <v>243</v>
      </c>
      <c r="C238">
        <v>1</v>
      </c>
      <c r="D238">
        <v>6</v>
      </c>
      <c r="E238">
        <v>53</v>
      </c>
      <c r="F238">
        <v>0</v>
      </c>
      <c r="G238" s="23">
        <v>-6.7322279543604662</v>
      </c>
      <c r="H238" s="23">
        <v>1.1904556818906663E-3</v>
      </c>
      <c r="I238">
        <f t="shared" si="3"/>
        <v>-1</v>
      </c>
    </row>
    <row r="239" spans="1:9" x14ac:dyDescent="0.25">
      <c r="A239">
        <v>233</v>
      </c>
      <c r="B239">
        <v>158</v>
      </c>
      <c r="C239">
        <v>1</v>
      </c>
      <c r="D239">
        <v>44</v>
      </c>
      <c r="E239">
        <v>10</v>
      </c>
      <c r="F239">
        <v>0</v>
      </c>
      <c r="G239" s="23">
        <v>-6.7712905046337761</v>
      </c>
      <c r="H239" s="23">
        <v>1.1449021974111095E-3</v>
      </c>
      <c r="I239">
        <f t="shared" si="3"/>
        <v>-1</v>
      </c>
    </row>
    <row r="240" spans="1:9" x14ac:dyDescent="0.25">
      <c r="A240">
        <v>234</v>
      </c>
      <c r="B240">
        <v>14</v>
      </c>
      <c r="C240">
        <v>0</v>
      </c>
      <c r="D240">
        <v>46</v>
      </c>
      <c r="E240">
        <v>25</v>
      </c>
      <c r="F240">
        <v>0</v>
      </c>
      <c r="G240" s="23">
        <v>-6.8509579995262531</v>
      </c>
      <c r="H240" s="23">
        <v>1.0573221075627966E-3</v>
      </c>
      <c r="I240">
        <f t="shared" si="3"/>
        <v>-1</v>
      </c>
    </row>
    <row r="241" spans="1:9" x14ac:dyDescent="0.25">
      <c r="A241">
        <v>235</v>
      </c>
      <c r="B241">
        <v>150</v>
      </c>
      <c r="C241">
        <v>1</v>
      </c>
      <c r="D241">
        <v>50</v>
      </c>
      <c r="E241">
        <v>2</v>
      </c>
      <c r="F241">
        <v>0</v>
      </c>
      <c r="G241" s="23">
        <v>-6.865365203020521</v>
      </c>
      <c r="H241" s="23">
        <v>1.0422140228568786E-3</v>
      </c>
      <c r="I241">
        <f t="shared" si="3"/>
        <v>-1</v>
      </c>
    </row>
    <row r="242" spans="1:9" x14ac:dyDescent="0.25">
      <c r="A242">
        <v>236</v>
      </c>
      <c r="B242">
        <v>62</v>
      </c>
      <c r="C242">
        <v>0</v>
      </c>
      <c r="D242">
        <v>10</v>
      </c>
      <c r="E242">
        <v>65</v>
      </c>
      <c r="F242">
        <v>0</v>
      </c>
      <c r="G242" s="23">
        <v>-6.8674599373895138</v>
      </c>
      <c r="H242" s="23">
        <v>1.040035414488206E-3</v>
      </c>
      <c r="I242">
        <f t="shared" si="3"/>
        <v>-1</v>
      </c>
    </row>
    <row r="243" spans="1:9" x14ac:dyDescent="0.25">
      <c r="A243">
        <v>237</v>
      </c>
      <c r="B243">
        <v>87</v>
      </c>
      <c r="C243">
        <v>0</v>
      </c>
      <c r="D243">
        <v>55</v>
      </c>
      <c r="E243">
        <v>14</v>
      </c>
      <c r="F243">
        <v>0</v>
      </c>
      <c r="G243" s="23">
        <v>-6.9194512810834032</v>
      </c>
      <c r="H243" s="23">
        <v>9.8739621534649213E-4</v>
      </c>
      <c r="I243">
        <f t="shared" si="3"/>
        <v>-1</v>
      </c>
    </row>
    <row r="244" spans="1:9" x14ac:dyDescent="0.25">
      <c r="A244">
        <v>238</v>
      </c>
      <c r="B244">
        <v>60</v>
      </c>
      <c r="C244">
        <v>1</v>
      </c>
      <c r="D244">
        <v>18</v>
      </c>
      <c r="E244">
        <v>37</v>
      </c>
      <c r="F244">
        <v>0</v>
      </c>
      <c r="G244" s="23">
        <v>-6.9203773511339577</v>
      </c>
      <c r="H244" s="23">
        <v>9.8648314217181839E-4</v>
      </c>
      <c r="I244">
        <f t="shared" si="3"/>
        <v>-1</v>
      </c>
    </row>
    <row r="245" spans="1:9" x14ac:dyDescent="0.25">
      <c r="A245">
        <v>239</v>
      </c>
      <c r="B245">
        <v>207</v>
      </c>
      <c r="C245">
        <v>0</v>
      </c>
      <c r="D245">
        <v>23</v>
      </c>
      <c r="E245">
        <v>49</v>
      </c>
      <c r="F245">
        <v>0</v>
      </c>
      <c r="G245" s="23">
        <v>-6.9744634291968399</v>
      </c>
      <c r="H245" s="23">
        <v>9.3459389483992086E-4</v>
      </c>
      <c r="I245">
        <f t="shared" si="3"/>
        <v>-1</v>
      </c>
    </row>
    <row r="246" spans="1:9" x14ac:dyDescent="0.25">
      <c r="A246">
        <v>240</v>
      </c>
      <c r="B246">
        <v>169</v>
      </c>
      <c r="C246">
        <v>0</v>
      </c>
      <c r="D246">
        <v>28</v>
      </c>
      <c r="E246">
        <v>43</v>
      </c>
      <c r="F246">
        <v>0</v>
      </c>
      <c r="G246" s="23">
        <v>-7.0044465005038159</v>
      </c>
      <c r="H246" s="23">
        <v>9.070128639781514E-4</v>
      </c>
      <c r="I246">
        <f t="shared" si="3"/>
        <v>-1</v>
      </c>
    </row>
    <row r="247" spans="1:9" x14ac:dyDescent="0.25">
      <c r="A247">
        <v>241</v>
      </c>
      <c r="B247">
        <v>130</v>
      </c>
      <c r="C247">
        <v>0</v>
      </c>
      <c r="D247">
        <v>58</v>
      </c>
      <c r="E247">
        <v>9</v>
      </c>
      <c r="F247">
        <v>0</v>
      </c>
      <c r="G247" s="23">
        <v>-7.0391073962997428</v>
      </c>
      <c r="H247" s="23">
        <v>8.7614064962370831E-4</v>
      </c>
      <c r="I247">
        <f t="shared" si="3"/>
        <v>-1</v>
      </c>
    </row>
    <row r="248" spans="1:9" x14ac:dyDescent="0.25">
      <c r="A248">
        <v>242</v>
      </c>
      <c r="B248">
        <v>260</v>
      </c>
      <c r="C248">
        <v>1</v>
      </c>
      <c r="D248">
        <v>21</v>
      </c>
      <c r="E248">
        <v>32</v>
      </c>
      <c r="F248">
        <v>0</v>
      </c>
      <c r="G248" s="23">
        <v>-7.0400334663502955</v>
      </c>
      <c r="H248" s="23">
        <v>8.7533036746965931E-4</v>
      </c>
      <c r="I248">
        <f t="shared" si="3"/>
        <v>-1</v>
      </c>
    </row>
    <row r="249" spans="1:9" x14ac:dyDescent="0.25">
      <c r="A249">
        <v>243</v>
      </c>
      <c r="B249">
        <v>131</v>
      </c>
      <c r="C249">
        <v>1</v>
      </c>
      <c r="D249">
        <v>19</v>
      </c>
      <c r="E249">
        <v>34</v>
      </c>
      <c r="F249">
        <v>1</v>
      </c>
      <c r="G249" s="23">
        <v>-7.0570877442366911</v>
      </c>
      <c r="H249" s="23">
        <v>8.6054155114609419E-4</v>
      </c>
      <c r="I249">
        <f t="shared" si="3"/>
        <v>-1</v>
      </c>
    </row>
    <row r="250" spans="1:9" x14ac:dyDescent="0.25">
      <c r="A250">
        <v>244</v>
      </c>
      <c r="B250">
        <v>52</v>
      </c>
      <c r="C250">
        <v>0</v>
      </c>
      <c r="D250">
        <v>4</v>
      </c>
      <c r="E250">
        <v>68</v>
      </c>
      <c r="F250">
        <v>0</v>
      </c>
      <c r="G250" s="23">
        <v>-7.136479069117601</v>
      </c>
      <c r="H250" s="23">
        <v>7.9491584752835835E-4</v>
      </c>
      <c r="I250">
        <f t="shared" si="3"/>
        <v>-1</v>
      </c>
    </row>
    <row r="251" spans="1:9" x14ac:dyDescent="0.25">
      <c r="A251">
        <v>245</v>
      </c>
      <c r="B251">
        <v>228</v>
      </c>
      <c r="C251">
        <v>1</v>
      </c>
      <c r="D251">
        <v>26</v>
      </c>
      <c r="E251">
        <v>25</v>
      </c>
      <c r="F251">
        <v>0</v>
      </c>
      <c r="G251" s="23">
        <v>-7.1426353036802386</v>
      </c>
      <c r="H251" s="23">
        <v>7.900410459350804E-4</v>
      </c>
      <c r="I251">
        <f t="shared" si="3"/>
        <v>-1</v>
      </c>
    </row>
    <row r="252" spans="1:9" x14ac:dyDescent="0.25">
      <c r="A252">
        <v>246</v>
      </c>
      <c r="B252">
        <v>148</v>
      </c>
      <c r="C252">
        <v>0</v>
      </c>
      <c r="D252">
        <v>42</v>
      </c>
      <c r="E252">
        <v>25</v>
      </c>
      <c r="F252">
        <v>0</v>
      </c>
      <c r="G252" s="23">
        <v>-7.1755416193909092</v>
      </c>
      <c r="H252" s="23">
        <v>7.6448634194236525E-4</v>
      </c>
      <c r="I252">
        <f t="shared" si="3"/>
        <v>-1</v>
      </c>
    </row>
    <row r="253" spans="1:9" x14ac:dyDescent="0.25">
      <c r="A253">
        <v>247</v>
      </c>
      <c r="B253">
        <v>69</v>
      </c>
      <c r="C253">
        <v>0</v>
      </c>
      <c r="D253">
        <v>21</v>
      </c>
      <c r="E253">
        <v>47</v>
      </c>
      <c r="F253">
        <v>0</v>
      </c>
      <c r="G253" s="23">
        <v>-7.2819927711751014</v>
      </c>
      <c r="H253" s="23">
        <v>6.8734077978740353E-4</v>
      </c>
      <c r="I253">
        <f t="shared" si="3"/>
        <v>-1</v>
      </c>
    </row>
    <row r="254" spans="1:9" x14ac:dyDescent="0.25">
      <c r="A254">
        <v>248</v>
      </c>
      <c r="B254">
        <v>118</v>
      </c>
      <c r="C254">
        <v>1</v>
      </c>
      <c r="D254">
        <v>26</v>
      </c>
      <c r="E254">
        <v>23</v>
      </c>
      <c r="F254">
        <v>0</v>
      </c>
      <c r="G254" s="23">
        <v>-7.2878728357261719</v>
      </c>
      <c r="H254" s="23">
        <v>6.8331378441941555E-4</v>
      </c>
      <c r="I254">
        <f t="shared" si="3"/>
        <v>-1</v>
      </c>
    </row>
    <row r="255" spans="1:9" x14ac:dyDescent="0.25">
      <c r="A255">
        <v>249</v>
      </c>
      <c r="B255">
        <v>83</v>
      </c>
      <c r="C255">
        <v>0</v>
      </c>
      <c r="D255">
        <v>15</v>
      </c>
      <c r="E255">
        <v>53</v>
      </c>
      <c r="F255">
        <v>0</v>
      </c>
      <c r="G255" s="23">
        <v>-7.333155604834289</v>
      </c>
      <c r="H255" s="23">
        <v>6.5308132261823759E-4</v>
      </c>
      <c r="I255">
        <f t="shared" si="3"/>
        <v>-1</v>
      </c>
    </row>
    <row r="256" spans="1:9" x14ac:dyDescent="0.25">
      <c r="A256">
        <v>250</v>
      </c>
      <c r="B256">
        <v>70</v>
      </c>
      <c r="C256">
        <v>0</v>
      </c>
      <c r="D256">
        <v>39</v>
      </c>
      <c r="E256">
        <v>26</v>
      </c>
      <c r="F256">
        <v>0</v>
      </c>
      <c r="G256" s="23">
        <v>-7.3463605682664372</v>
      </c>
      <c r="H256" s="23">
        <v>6.4451961881911983E-4</v>
      </c>
      <c r="I256">
        <f t="shared" si="3"/>
        <v>-1</v>
      </c>
    </row>
    <row r="257" spans="1:9" x14ac:dyDescent="0.25">
      <c r="A257">
        <v>251</v>
      </c>
      <c r="B257">
        <v>283</v>
      </c>
      <c r="C257">
        <v>0</v>
      </c>
      <c r="D257">
        <v>30</v>
      </c>
      <c r="E257">
        <v>36</v>
      </c>
      <c r="F257">
        <v>0</v>
      </c>
      <c r="G257" s="23">
        <v>-7.3504860527322524</v>
      </c>
      <c r="H257" s="23">
        <v>6.4186784353180784E-4</v>
      </c>
      <c r="I257">
        <f t="shared" si="3"/>
        <v>-1</v>
      </c>
    </row>
    <row r="258" spans="1:9" x14ac:dyDescent="0.25">
      <c r="A258">
        <v>252</v>
      </c>
      <c r="B258">
        <v>270</v>
      </c>
      <c r="C258">
        <v>1</v>
      </c>
      <c r="D258">
        <v>44</v>
      </c>
      <c r="E258">
        <v>2</v>
      </c>
      <c r="F258">
        <v>0</v>
      </c>
      <c r="G258" s="23">
        <v>-7.3522406328175078</v>
      </c>
      <c r="H258" s="23">
        <v>6.4074334340805106E-4</v>
      </c>
      <c r="I258">
        <f t="shared" si="3"/>
        <v>-1</v>
      </c>
    </row>
    <row r="259" spans="1:9" x14ac:dyDescent="0.25">
      <c r="A259">
        <v>253</v>
      </c>
      <c r="B259">
        <v>204</v>
      </c>
      <c r="C259">
        <v>0</v>
      </c>
      <c r="D259">
        <v>61</v>
      </c>
      <c r="E259">
        <v>1</v>
      </c>
      <c r="F259">
        <v>0</v>
      </c>
      <c r="G259" s="23">
        <v>-7.3766198095849811</v>
      </c>
      <c r="H259" s="23">
        <v>6.2532107117672128E-4</v>
      </c>
      <c r="I259">
        <f t="shared" si="3"/>
        <v>-1</v>
      </c>
    </row>
    <row r="260" spans="1:9" x14ac:dyDescent="0.25">
      <c r="A260">
        <v>254</v>
      </c>
      <c r="B260">
        <v>21</v>
      </c>
      <c r="C260">
        <v>0</v>
      </c>
      <c r="D260">
        <v>21</v>
      </c>
      <c r="E260">
        <v>45</v>
      </c>
      <c r="F260">
        <v>0</v>
      </c>
      <c r="G260" s="23">
        <v>-7.4272303032210338</v>
      </c>
      <c r="H260" s="23">
        <v>5.9447912314152256E-4</v>
      </c>
      <c r="I260">
        <f t="shared" si="3"/>
        <v>-1</v>
      </c>
    </row>
    <row r="261" spans="1:9" x14ac:dyDescent="0.25">
      <c r="A261">
        <v>255</v>
      </c>
      <c r="B261">
        <v>31</v>
      </c>
      <c r="C261">
        <v>0</v>
      </c>
      <c r="D261">
        <v>9</v>
      </c>
      <c r="E261">
        <v>58</v>
      </c>
      <c r="F261">
        <v>0</v>
      </c>
      <c r="G261" s="23">
        <v>-7.4569372045164437</v>
      </c>
      <c r="H261" s="23">
        <v>5.7708876765619459E-4</v>
      </c>
      <c r="I261">
        <f t="shared" si="3"/>
        <v>-1</v>
      </c>
    </row>
    <row r="262" spans="1:9" x14ac:dyDescent="0.25">
      <c r="A262">
        <v>256</v>
      </c>
      <c r="B262">
        <v>170</v>
      </c>
      <c r="C262">
        <v>1</v>
      </c>
      <c r="D262">
        <v>6</v>
      </c>
      <c r="E262">
        <v>43</v>
      </c>
      <c r="F262">
        <v>0</v>
      </c>
      <c r="G262" s="23">
        <v>-7.4584156145901304</v>
      </c>
      <c r="H262" s="23">
        <v>5.7623671543526316E-4</v>
      </c>
      <c r="I262">
        <f t="shared" si="3"/>
        <v>-1</v>
      </c>
    </row>
    <row r="263" spans="1:9" x14ac:dyDescent="0.25">
      <c r="A263">
        <v>257</v>
      </c>
      <c r="B263">
        <v>290</v>
      </c>
      <c r="C263">
        <v>1</v>
      </c>
      <c r="D263">
        <v>34</v>
      </c>
      <c r="E263">
        <v>10</v>
      </c>
      <c r="F263">
        <v>0</v>
      </c>
      <c r="G263" s="23">
        <v>-7.58274955429542</v>
      </c>
      <c r="H263" s="23">
        <v>5.0890022407702599E-4</v>
      </c>
      <c r="I263">
        <f t="shared" si="3"/>
        <v>-1</v>
      </c>
    </row>
    <row r="264" spans="1:9" x14ac:dyDescent="0.25">
      <c r="A264">
        <v>258</v>
      </c>
      <c r="B264">
        <v>198</v>
      </c>
      <c r="C264">
        <v>0</v>
      </c>
      <c r="D264">
        <v>26</v>
      </c>
      <c r="E264">
        <v>36</v>
      </c>
      <c r="F264">
        <v>0</v>
      </c>
      <c r="G264" s="23">
        <v>-7.6750696725969103</v>
      </c>
      <c r="H264" s="23">
        <v>4.6404277472817225E-4</v>
      </c>
      <c r="I264">
        <f t="shared" ref="I264:I306" si="4">IF(H264&gt;$B$3,(-$B$4-$B$1+$B$2*F264),-$B$4)</f>
        <v>-1</v>
      </c>
    </row>
    <row r="265" spans="1:9" x14ac:dyDescent="0.25">
      <c r="A265">
        <v>259</v>
      </c>
      <c r="B265">
        <v>89</v>
      </c>
      <c r="C265">
        <v>1</v>
      </c>
      <c r="D265">
        <v>7</v>
      </c>
      <c r="E265">
        <v>38</v>
      </c>
      <c r="F265">
        <v>0</v>
      </c>
      <c r="G265" s="23">
        <v>-7.7403635397387998</v>
      </c>
      <c r="H265" s="23">
        <v>4.347243705476782E-4</v>
      </c>
      <c r="I265">
        <f t="shared" si="4"/>
        <v>-1</v>
      </c>
    </row>
    <row r="266" spans="1:9" x14ac:dyDescent="0.25">
      <c r="A266">
        <v>260</v>
      </c>
      <c r="B266">
        <v>190</v>
      </c>
      <c r="C266">
        <v>1</v>
      </c>
      <c r="D266">
        <v>13</v>
      </c>
      <c r="E266">
        <v>31</v>
      </c>
      <c r="F266">
        <v>0</v>
      </c>
      <c r="G266" s="23">
        <v>-7.7618194721025775</v>
      </c>
      <c r="H266" s="23">
        <v>4.2550023277604268E-4</v>
      </c>
      <c r="I266">
        <f t="shared" si="4"/>
        <v>-1</v>
      </c>
    </row>
    <row r="267" spans="1:9" x14ac:dyDescent="0.25">
      <c r="A267">
        <v>261</v>
      </c>
      <c r="B267">
        <v>40</v>
      </c>
      <c r="C267">
        <v>1</v>
      </c>
      <c r="D267">
        <v>39</v>
      </c>
      <c r="E267">
        <v>1</v>
      </c>
      <c r="F267">
        <v>0</v>
      </c>
      <c r="G267" s="23">
        <v>-7.8305889236712964</v>
      </c>
      <c r="H267" s="23">
        <v>3.9723352099641277E-4</v>
      </c>
      <c r="I267">
        <f t="shared" si="4"/>
        <v>-1</v>
      </c>
    </row>
    <row r="268" spans="1:9" x14ac:dyDescent="0.25">
      <c r="A268">
        <v>262</v>
      </c>
      <c r="B268">
        <v>80</v>
      </c>
      <c r="C268">
        <v>0</v>
      </c>
      <c r="D268">
        <v>15</v>
      </c>
      <c r="E268">
        <v>46</v>
      </c>
      <c r="F268">
        <v>0</v>
      </c>
      <c r="G268" s="23">
        <v>-7.8414869669950544</v>
      </c>
      <c r="H268" s="23">
        <v>3.9292964838578878E-4</v>
      </c>
      <c r="I268">
        <f t="shared" si="4"/>
        <v>-1</v>
      </c>
    </row>
    <row r="269" spans="1:9" x14ac:dyDescent="0.25">
      <c r="A269">
        <v>263</v>
      </c>
      <c r="B269">
        <v>159</v>
      </c>
      <c r="C269">
        <v>0</v>
      </c>
      <c r="D269">
        <v>31</v>
      </c>
      <c r="E269">
        <v>28</v>
      </c>
      <c r="F269">
        <v>0</v>
      </c>
      <c r="G269" s="23">
        <v>-7.8502902759498188</v>
      </c>
      <c r="H269" s="23">
        <v>3.8948708974729439E-4</v>
      </c>
      <c r="I269">
        <f t="shared" si="4"/>
        <v>-1</v>
      </c>
    </row>
    <row r="270" spans="1:9" x14ac:dyDescent="0.25">
      <c r="A270">
        <v>264</v>
      </c>
      <c r="B270">
        <v>53</v>
      </c>
      <c r="C270">
        <v>0</v>
      </c>
      <c r="D270">
        <v>48</v>
      </c>
      <c r="E270">
        <v>8</v>
      </c>
      <c r="F270">
        <v>0</v>
      </c>
      <c r="G270" s="23">
        <v>-7.923185211984352</v>
      </c>
      <c r="H270" s="23">
        <v>3.6211547943569919E-4</v>
      </c>
      <c r="I270">
        <f t="shared" si="4"/>
        <v>-1</v>
      </c>
    </row>
    <row r="271" spans="1:9" x14ac:dyDescent="0.25">
      <c r="A271">
        <v>265</v>
      </c>
      <c r="B271">
        <v>51</v>
      </c>
      <c r="C271">
        <v>1</v>
      </c>
      <c r="D271">
        <v>21</v>
      </c>
      <c r="E271">
        <v>19</v>
      </c>
      <c r="F271">
        <v>0</v>
      </c>
      <c r="G271" s="23">
        <v>-7.9840774246488593</v>
      </c>
      <c r="H271" s="23">
        <v>3.4073067116567883E-4</v>
      </c>
      <c r="I271">
        <f t="shared" si="4"/>
        <v>-1</v>
      </c>
    </row>
    <row r="272" spans="1:9" x14ac:dyDescent="0.25">
      <c r="A272">
        <v>266</v>
      </c>
      <c r="B272">
        <v>250</v>
      </c>
      <c r="C272">
        <v>1</v>
      </c>
      <c r="D272">
        <v>37</v>
      </c>
      <c r="E272">
        <v>1</v>
      </c>
      <c r="F272">
        <v>0</v>
      </c>
      <c r="G272" s="23">
        <v>-7.9928807336036254</v>
      </c>
      <c r="H272" s="23">
        <v>3.3774528679403923E-4</v>
      </c>
      <c r="I272">
        <f t="shared" si="4"/>
        <v>-1</v>
      </c>
    </row>
    <row r="273" spans="1:9" x14ac:dyDescent="0.25">
      <c r="A273">
        <v>267</v>
      </c>
      <c r="B273">
        <v>230</v>
      </c>
      <c r="C273">
        <v>1</v>
      </c>
      <c r="D273">
        <v>27</v>
      </c>
      <c r="E273">
        <v>10</v>
      </c>
      <c r="F273">
        <v>0</v>
      </c>
      <c r="G273" s="23">
        <v>-8.1507708890585704</v>
      </c>
      <c r="H273" s="23">
        <v>2.8842964680695293E-4</v>
      </c>
      <c r="I273">
        <f t="shared" si="4"/>
        <v>-1</v>
      </c>
    </row>
    <row r="274" spans="1:9" x14ac:dyDescent="0.25">
      <c r="A274">
        <v>268</v>
      </c>
      <c r="B274">
        <v>57</v>
      </c>
      <c r="C274">
        <v>1</v>
      </c>
      <c r="D274">
        <v>18</v>
      </c>
      <c r="E274">
        <v>20</v>
      </c>
      <c r="F274">
        <v>0</v>
      </c>
      <c r="G274" s="23">
        <v>-8.1548963735243873</v>
      </c>
      <c r="H274" s="23">
        <v>2.8724252697880619E-4</v>
      </c>
      <c r="I274">
        <f t="shared" si="4"/>
        <v>-1</v>
      </c>
    </row>
    <row r="275" spans="1:9" x14ac:dyDescent="0.25">
      <c r="A275">
        <v>269</v>
      </c>
      <c r="B275">
        <v>155</v>
      </c>
      <c r="C275">
        <v>1</v>
      </c>
      <c r="D275">
        <v>35</v>
      </c>
      <c r="E275">
        <v>1</v>
      </c>
      <c r="F275">
        <v>0</v>
      </c>
      <c r="G275" s="23">
        <v>-8.1551725435359543</v>
      </c>
      <c r="H275" s="23">
        <v>2.8716323293664963E-4</v>
      </c>
      <c r="I275">
        <f t="shared" si="4"/>
        <v>-1</v>
      </c>
    </row>
    <row r="276" spans="1:9" x14ac:dyDescent="0.25">
      <c r="A276">
        <v>270</v>
      </c>
      <c r="B276">
        <v>157</v>
      </c>
      <c r="C276">
        <v>0</v>
      </c>
      <c r="D276">
        <v>39</v>
      </c>
      <c r="E276">
        <v>13</v>
      </c>
      <c r="F276">
        <v>0</v>
      </c>
      <c r="G276" s="23">
        <v>-8.2904045265650019</v>
      </c>
      <c r="H276" s="23">
        <v>2.5084999974943518E-4</v>
      </c>
      <c r="I276">
        <f t="shared" si="4"/>
        <v>-1</v>
      </c>
    </row>
    <row r="277" spans="1:9" x14ac:dyDescent="0.25">
      <c r="A277">
        <v>271</v>
      </c>
      <c r="B277">
        <v>103</v>
      </c>
      <c r="C277">
        <v>0</v>
      </c>
      <c r="D277">
        <v>38</v>
      </c>
      <c r="E277">
        <v>14</v>
      </c>
      <c r="F277">
        <v>0</v>
      </c>
      <c r="G277" s="23">
        <v>-8.2989316655081993</v>
      </c>
      <c r="H277" s="23">
        <v>2.4872059075515412E-4</v>
      </c>
      <c r="I277">
        <f t="shared" si="4"/>
        <v>-1</v>
      </c>
    </row>
    <row r="278" spans="1:9" x14ac:dyDescent="0.25">
      <c r="A278">
        <v>272</v>
      </c>
      <c r="B278">
        <v>9</v>
      </c>
      <c r="C278">
        <v>0</v>
      </c>
      <c r="D278">
        <v>49</v>
      </c>
      <c r="E278">
        <v>1</v>
      </c>
      <c r="F278">
        <v>0</v>
      </c>
      <c r="G278" s="23">
        <v>-8.3503706691789539</v>
      </c>
      <c r="H278" s="23">
        <v>2.3625308105515395E-4</v>
      </c>
      <c r="I278">
        <f t="shared" si="4"/>
        <v>-1</v>
      </c>
    </row>
    <row r="279" spans="1:9" x14ac:dyDescent="0.25">
      <c r="A279">
        <v>273</v>
      </c>
      <c r="B279">
        <v>206</v>
      </c>
      <c r="C279">
        <v>0</v>
      </c>
      <c r="D279">
        <v>46</v>
      </c>
      <c r="E279">
        <v>3</v>
      </c>
      <c r="F279">
        <v>0</v>
      </c>
      <c r="G279" s="23">
        <v>-8.4485708520315157</v>
      </c>
      <c r="H279" s="23">
        <v>2.1416045473290058E-4</v>
      </c>
      <c r="I279">
        <f t="shared" si="4"/>
        <v>-1</v>
      </c>
    </row>
    <row r="280" spans="1:9" x14ac:dyDescent="0.25">
      <c r="A280">
        <v>274</v>
      </c>
      <c r="B280">
        <v>140</v>
      </c>
      <c r="C280">
        <v>0</v>
      </c>
      <c r="D280">
        <v>16</v>
      </c>
      <c r="E280">
        <v>36</v>
      </c>
      <c r="F280">
        <v>0</v>
      </c>
      <c r="G280" s="23">
        <v>-8.486528722258555</v>
      </c>
      <c r="H280" s="23">
        <v>2.0618537217363312E-4</v>
      </c>
      <c r="I280">
        <f t="shared" si="4"/>
        <v>-1</v>
      </c>
    </row>
    <row r="281" spans="1:9" x14ac:dyDescent="0.25">
      <c r="A281">
        <v>275</v>
      </c>
      <c r="B281">
        <v>101</v>
      </c>
      <c r="C281">
        <v>0</v>
      </c>
      <c r="D281">
        <v>39</v>
      </c>
      <c r="E281">
        <v>10</v>
      </c>
      <c r="F281">
        <v>0</v>
      </c>
      <c r="G281" s="23">
        <v>-8.5082608246339007</v>
      </c>
      <c r="H281" s="23">
        <v>2.017537630886431E-4</v>
      </c>
      <c r="I281">
        <f t="shared" si="4"/>
        <v>-1</v>
      </c>
    </row>
    <row r="282" spans="1:9" x14ac:dyDescent="0.25">
      <c r="A282">
        <v>276</v>
      </c>
      <c r="B282">
        <v>199</v>
      </c>
      <c r="C282">
        <v>0</v>
      </c>
      <c r="D282">
        <v>1</v>
      </c>
      <c r="E282">
        <v>51</v>
      </c>
      <c r="F282">
        <v>0</v>
      </c>
      <c r="G282" s="23">
        <v>-8.6144358064065258</v>
      </c>
      <c r="H282" s="23">
        <v>1.8143424487114076E-4</v>
      </c>
      <c r="I282">
        <f t="shared" si="4"/>
        <v>-1</v>
      </c>
    </row>
    <row r="283" spans="1:9" x14ac:dyDescent="0.25">
      <c r="A283">
        <v>277</v>
      </c>
      <c r="B283">
        <v>82</v>
      </c>
      <c r="C283">
        <v>0</v>
      </c>
      <c r="D283">
        <v>28</v>
      </c>
      <c r="E283">
        <v>20</v>
      </c>
      <c r="F283">
        <v>0</v>
      </c>
      <c r="G283" s="23">
        <v>-8.6746781190320448</v>
      </c>
      <c r="H283" s="23">
        <v>1.7082875049072202E-4</v>
      </c>
      <c r="I283">
        <f t="shared" si="4"/>
        <v>-1</v>
      </c>
    </row>
    <row r="284" spans="1:9" x14ac:dyDescent="0.25">
      <c r="A284">
        <v>278</v>
      </c>
      <c r="B284">
        <v>257</v>
      </c>
      <c r="C284">
        <v>0</v>
      </c>
      <c r="D284">
        <v>18</v>
      </c>
      <c r="E284">
        <v>30</v>
      </c>
      <c r="F284">
        <v>0</v>
      </c>
      <c r="G284" s="23">
        <v>-8.7599495084640235</v>
      </c>
      <c r="H284" s="23">
        <v>1.5686791872669933E-4</v>
      </c>
      <c r="I284">
        <f t="shared" si="4"/>
        <v>-1</v>
      </c>
    </row>
    <row r="285" spans="1:9" x14ac:dyDescent="0.25">
      <c r="A285">
        <v>279</v>
      </c>
      <c r="B285">
        <v>122</v>
      </c>
      <c r="C285">
        <v>0</v>
      </c>
      <c r="D285">
        <v>29</v>
      </c>
      <c r="E285">
        <v>17</v>
      </c>
      <c r="F285">
        <v>0</v>
      </c>
      <c r="G285" s="23">
        <v>-8.8113885121347799</v>
      </c>
      <c r="H285" s="23">
        <v>1.4900398204837828E-4</v>
      </c>
      <c r="I285">
        <f t="shared" si="4"/>
        <v>-1</v>
      </c>
    </row>
    <row r="286" spans="1:9" x14ac:dyDescent="0.25">
      <c r="A286">
        <v>280</v>
      </c>
      <c r="B286">
        <v>231</v>
      </c>
      <c r="C286">
        <v>0</v>
      </c>
      <c r="D286">
        <v>43</v>
      </c>
      <c r="E286">
        <v>1</v>
      </c>
      <c r="F286">
        <v>0</v>
      </c>
      <c r="G286" s="23">
        <v>-8.8372460989759407</v>
      </c>
      <c r="H286" s="23">
        <v>1.4520103746024532E-4</v>
      </c>
      <c r="I286">
        <f t="shared" si="4"/>
        <v>-1</v>
      </c>
    </row>
    <row r="287" spans="1:9" x14ac:dyDescent="0.25">
      <c r="A287">
        <v>281</v>
      </c>
      <c r="B287">
        <v>269</v>
      </c>
      <c r="C287">
        <v>0</v>
      </c>
      <c r="D287">
        <v>22</v>
      </c>
      <c r="E287">
        <v>22</v>
      </c>
      <c r="F287">
        <v>0</v>
      </c>
      <c r="G287" s="23">
        <v>-9.0163160167830991</v>
      </c>
      <c r="H287" s="23">
        <v>1.2139784606023315E-4</v>
      </c>
      <c r="I287">
        <f t="shared" si="4"/>
        <v>-1</v>
      </c>
    </row>
    <row r="288" spans="1:9" x14ac:dyDescent="0.25">
      <c r="A288">
        <v>282</v>
      </c>
      <c r="B288">
        <v>222</v>
      </c>
      <c r="C288">
        <v>1</v>
      </c>
      <c r="D288">
        <v>2</v>
      </c>
      <c r="E288">
        <v>25</v>
      </c>
      <c r="F288">
        <v>0</v>
      </c>
      <c r="G288" s="23">
        <v>-9.0901370228681841</v>
      </c>
      <c r="H288" s="23">
        <v>1.1275989880848782E-4</v>
      </c>
      <c r="I288">
        <f t="shared" si="4"/>
        <v>-1</v>
      </c>
    </row>
    <row r="289" spans="1:9" x14ac:dyDescent="0.25">
      <c r="A289">
        <v>283</v>
      </c>
      <c r="B289">
        <v>58</v>
      </c>
      <c r="C289">
        <v>0</v>
      </c>
      <c r="D289">
        <v>33</v>
      </c>
      <c r="E289">
        <v>8</v>
      </c>
      <c r="F289">
        <v>0</v>
      </c>
      <c r="G289" s="23">
        <v>-9.14037378647682</v>
      </c>
      <c r="H289" s="23">
        <v>1.0723573371688904E-4</v>
      </c>
      <c r="I289">
        <f t="shared" si="4"/>
        <v>-1</v>
      </c>
    </row>
    <row r="290" spans="1:9" x14ac:dyDescent="0.25">
      <c r="A290">
        <v>284</v>
      </c>
      <c r="B290">
        <v>219</v>
      </c>
      <c r="C290">
        <v>0</v>
      </c>
      <c r="D290">
        <v>3</v>
      </c>
      <c r="E290">
        <v>41</v>
      </c>
      <c r="F290">
        <v>0</v>
      </c>
      <c r="G290" s="23">
        <v>-9.1783316567038611</v>
      </c>
      <c r="H290" s="23">
        <v>1.0324199039241597E-4</v>
      </c>
      <c r="I290">
        <f t="shared" si="4"/>
        <v>-1</v>
      </c>
    </row>
    <row r="291" spans="1:9" x14ac:dyDescent="0.25">
      <c r="A291">
        <v>285</v>
      </c>
      <c r="B291">
        <v>152</v>
      </c>
      <c r="C291">
        <v>1</v>
      </c>
      <c r="D291">
        <v>12</v>
      </c>
      <c r="E291">
        <v>9</v>
      </c>
      <c r="F291">
        <v>0</v>
      </c>
      <c r="G291" s="23">
        <v>-9.4405782295740028</v>
      </c>
      <c r="H291" s="23">
        <v>7.9428154579454826E-5</v>
      </c>
      <c r="I291">
        <f t="shared" si="4"/>
        <v>-1</v>
      </c>
    </row>
    <row r="292" spans="1:9" x14ac:dyDescent="0.25">
      <c r="A292">
        <v>286</v>
      </c>
      <c r="B292">
        <v>300</v>
      </c>
      <c r="C292">
        <v>0</v>
      </c>
      <c r="D292">
        <v>4</v>
      </c>
      <c r="E292">
        <v>36</v>
      </c>
      <c r="F292">
        <v>0</v>
      </c>
      <c r="G292" s="23">
        <v>-9.4602795818525269</v>
      </c>
      <c r="H292" s="23">
        <v>7.7878747218987032E-5</v>
      </c>
      <c r="I292">
        <f t="shared" si="4"/>
        <v>-1</v>
      </c>
    </row>
    <row r="293" spans="1:9" x14ac:dyDescent="0.25">
      <c r="A293">
        <v>287</v>
      </c>
      <c r="B293">
        <v>205</v>
      </c>
      <c r="C293">
        <v>1</v>
      </c>
      <c r="D293">
        <v>1</v>
      </c>
      <c r="E293">
        <v>21</v>
      </c>
      <c r="F293">
        <v>0</v>
      </c>
      <c r="G293" s="23">
        <v>-9.4617579919262162</v>
      </c>
      <c r="H293" s="23">
        <v>7.7763704509135011E-5</v>
      </c>
      <c r="I293">
        <f t="shared" si="4"/>
        <v>-1</v>
      </c>
    </row>
    <row r="294" spans="1:9" x14ac:dyDescent="0.25">
      <c r="A294">
        <v>288</v>
      </c>
      <c r="B294">
        <v>289</v>
      </c>
      <c r="C294">
        <v>1</v>
      </c>
      <c r="D294">
        <v>13</v>
      </c>
      <c r="E294">
        <v>7</v>
      </c>
      <c r="F294">
        <v>0</v>
      </c>
      <c r="G294" s="23">
        <v>-9.5046698566537717</v>
      </c>
      <c r="H294" s="23">
        <v>7.4497547172782956E-5</v>
      </c>
      <c r="I294">
        <f t="shared" si="4"/>
        <v>-1</v>
      </c>
    </row>
    <row r="295" spans="1:9" x14ac:dyDescent="0.25">
      <c r="A295">
        <v>289</v>
      </c>
      <c r="B295">
        <v>48</v>
      </c>
      <c r="C295">
        <v>0</v>
      </c>
      <c r="D295">
        <v>1</v>
      </c>
      <c r="E295">
        <v>38</v>
      </c>
      <c r="F295">
        <v>0</v>
      </c>
      <c r="G295" s="23">
        <v>-9.5584797647050888</v>
      </c>
      <c r="H295" s="23">
        <v>7.0595061787874429E-5</v>
      </c>
      <c r="I295">
        <f t="shared" si="4"/>
        <v>-1</v>
      </c>
    </row>
    <row r="296" spans="1:9" x14ac:dyDescent="0.25">
      <c r="A296">
        <v>290</v>
      </c>
      <c r="B296">
        <v>287</v>
      </c>
      <c r="C296">
        <v>0</v>
      </c>
      <c r="D296">
        <v>23</v>
      </c>
      <c r="E296">
        <v>13</v>
      </c>
      <c r="F296">
        <v>0</v>
      </c>
      <c r="G296" s="23">
        <v>-9.5887390060236317</v>
      </c>
      <c r="H296" s="23">
        <v>6.8491048544494439E-5</v>
      </c>
      <c r="I296">
        <f t="shared" si="4"/>
        <v>-1</v>
      </c>
    </row>
    <row r="297" spans="1:9" x14ac:dyDescent="0.25">
      <c r="A297">
        <v>291</v>
      </c>
      <c r="B297">
        <v>90</v>
      </c>
      <c r="C297">
        <v>1</v>
      </c>
      <c r="D297">
        <v>11</v>
      </c>
      <c r="E297">
        <v>7</v>
      </c>
      <c r="F297">
        <v>0</v>
      </c>
      <c r="G297" s="23">
        <v>-9.6669616665861007</v>
      </c>
      <c r="H297" s="23">
        <v>6.3338005471036068E-5</v>
      </c>
      <c r="I297">
        <f t="shared" si="4"/>
        <v>-1</v>
      </c>
    </row>
    <row r="298" spans="1:9" x14ac:dyDescent="0.25">
      <c r="A298">
        <v>292</v>
      </c>
      <c r="B298">
        <v>125</v>
      </c>
      <c r="C298">
        <v>0</v>
      </c>
      <c r="D298">
        <v>3</v>
      </c>
      <c r="E298">
        <v>31</v>
      </c>
      <c r="F298">
        <v>0</v>
      </c>
      <c r="G298" s="23">
        <v>-9.9045193169335235</v>
      </c>
      <c r="H298" s="23">
        <v>4.9945943662534362E-5</v>
      </c>
      <c r="I298">
        <f t="shared" si="4"/>
        <v>-1</v>
      </c>
    </row>
    <row r="299" spans="1:9" x14ac:dyDescent="0.25">
      <c r="A299">
        <v>293</v>
      </c>
      <c r="B299">
        <v>258</v>
      </c>
      <c r="C299">
        <v>0</v>
      </c>
      <c r="D299">
        <v>19</v>
      </c>
      <c r="E299">
        <v>13</v>
      </c>
      <c r="F299">
        <v>0</v>
      </c>
      <c r="G299" s="23">
        <v>-9.9133226258882896</v>
      </c>
      <c r="H299" s="23">
        <v>4.9508205457001463E-5</v>
      </c>
      <c r="I299">
        <f t="shared" si="4"/>
        <v>-1</v>
      </c>
    </row>
    <row r="300" spans="1:9" x14ac:dyDescent="0.25">
      <c r="A300">
        <v>294</v>
      </c>
      <c r="B300">
        <v>55</v>
      </c>
      <c r="C300">
        <v>0</v>
      </c>
      <c r="D300">
        <v>15</v>
      </c>
      <c r="E300">
        <v>16</v>
      </c>
      <c r="F300">
        <v>0</v>
      </c>
      <c r="G300" s="23">
        <v>-10.020049947684047</v>
      </c>
      <c r="H300" s="23">
        <v>4.4496748208773145E-5</v>
      </c>
      <c r="I300">
        <f t="shared" si="4"/>
        <v>-1</v>
      </c>
    </row>
    <row r="301" spans="1:9" x14ac:dyDescent="0.25">
      <c r="A301">
        <v>295</v>
      </c>
      <c r="B301">
        <v>296</v>
      </c>
      <c r="C301">
        <v>0</v>
      </c>
      <c r="D301">
        <v>21</v>
      </c>
      <c r="E301">
        <v>9</v>
      </c>
      <c r="F301">
        <v>0</v>
      </c>
      <c r="G301" s="23">
        <v>-10.041505880047826</v>
      </c>
      <c r="H301" s="23">
        <v>4.3552239460856301E-5</v>
      </c>
      <c r="I301">
        <f t="shared" si="4"/>
        <v>-1</v>
      </c>
    </row>
    <row r="302" spans="1:9" x14ac:dyDescent="0.25">
      <c r="A302">
        <v>296</v>
      </c>
      <c r="B302">
        <v>138</v>
      </c>
      <c r="C302">
        <v>1</v>
      </c>
      <c r="D302">
        <v>3</v>
      </c>
      <c r="E302">
        <v>9</v>
      </c>
      <c r="F302">
        <v>0</v>
      </c>
      <c r="G302" s="23">
        <v>-10.170891374269484</v>
      </c>
      <c r="H302" s="23">
        <v>3.8266732524143396E-5</v>
      </c>
      <c r="I302">
        <f t="shared" si="4"/>
        <v>-1</v>
      </c>
    </row>
    <row r="303" spans="1:9" x14ac:dyDescent="0.25">
      <c r="A303">
        <v>297</v>
      </c>
      <c r="B303">
        <v>24</v>
      </c>
      <c r="C303">
        <v>0</v>
      </c>
      <c r="D303">
        <v>12</v>
      </c>
      <c r="E303">
        <v>15</v>
      </c>
      <c r="F303">
        <v>0</v>
      </c>
      <c r="G303" s="23">
        <v>-10.336106428605506</v>
      </c>
      <c r="H303" s="23">
        <v>3.2439333697407765E-5</v>
      </c>
      <c r="I303">
        <f t="shared" si="4"/>
        <v>-1</v>
      </c>
    </row>
    <row r="304" spans="1:9" x14ac:dyDescent="0.25">
      <c r="A304">
        <v>298</v>
      </c>
      <c r="B304">
        <v>15</v>
      </c>
      <c r="C304">
        <v>0</v>
      </c>
      <c r="D304">
        <v>9</v>
      </c>
      <c r="E304">
        <v>15</v>
      </c>
      <c r="F304">
        <v>0</v>
      </c>
      <c r="G304" s="23">
        <v>-10.579544143504</v>
      </c>
      <c r="H304" s="23">
        <v>2.5430290015873125E-5</v>
      </c>
      <c r="I304">
        <f t="shared" si="4"/>
        <v>-1</v>
      </c>
    </row>
    <row r="305" spans="1:9" x14ac:dyDescent="0.25">
      <c r="A305">
        <v>299</v>
      </c>
      <c r="B305">
        <v>208</v>
      </c>
      <c r="C305">
        <v>0</v>
      </c>
      <c r="D305">
        <v>14</v>
      </c>
      <c r="E305">
        <v>2</v>
      </c>
      <c r="F305">
        <v>0</v>
      </c>
      <c r="G305" s="23">
        <v>-11.117858576971742</v>
      </c>
      <c r="H305" s="23">
        <v>1.4844614451441292E-5</v>
      </c>
      <c r="I305">
        <f t="shared" si="4"/>
        <v>-1</v>
      </c>
    </row>
    <row r="306" spans="1:9" x14ac:dyDescent="0.25">
      <c r="A306">
        <v>300</v>
      </c>
      <c r="B306">
        <v>191</v>
      </c>
      <c r="C306">
        <v>0</v>
      </c>
      <c r="D306">
        <v>2</v>
      </c>
      <c r="E306">
        <v>9</v>
      </c>
      <c r="F306">
        <v>0</v>
      </c>
      <c r="G306" s="23">
        <v>-11.58327807440495</v>
      </c>
      <c r="H306" s="23">
        <v>9.3205641963254947E-6</v>
      </c>
      <c r="I306">
        <f t="shared" si="4"/>
        <v>-1</v>
      </c>
    </row>
    <row r="308" spans="1:9" x14ac:dyDescent="0.25">
      <c r="F308" t="s">
        <v>35</v>
      </c>
    </row>
  </sheetData>
  <mergeCells count="1"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Estimation Data</vt:lpstr>
      <vt:lpstr>Holdout Data</vt:lpstr>
      <vt:lpstr>Logit Model-Est</vt:lpstr>
      <vt:lpstr>Score and Prob-Est. Samp</vt:lpstr>
      <vt:lpstr>Changes In Prob Example</vt:lpstr>
      <vt:lpstr>Score and Prob-Holdout Sample</vt:lpstr>
      <vt:lpstr>Expected vs. Actual-Holdout</vt:lpstr>
      <vt:lpstr>Actual Profit Analysis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Rutz</dc:creator>
  <cp:lastModifiedBy>Sonnier, Garrett P</cp:lastModifiedBy>
  <dcterms:created xsi:type="dcterms:W3CDTF">2001-04-24T19:25:50Z</dcterms:created>
  <dcterms:modified xsi:type="dcterms:W3CDTF">2019-02-04T23:01:14Z</dcterms:modified>
</cp:coreProperties>
</file>