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3d1b4f2c0d282b4/Desktop/Work/Classes/Fall/Marketing Analytics - Garrett Sonnier/Class Notes/Session 15/"/>
    </mc:Choice>
  </mc:AlternateContent>
  <xr:revisionPtr revIDLastSave="0" documentId="11_05F86218389BFAFAE30237FE9C07D637EA83FE12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Raw Data" sheetId="1" r:id="rId1"/>
    <sheet name="Raw Data Graph" sheetId="3" r:id="rId2"/>
    <sheet name="Naive Forecasts" sheetId="2" r:id="rId3"/>
    <sheet name="Naive Graphs" sheetId="4" r:id="rId4"/>
    <sheet name="MA Approach" sheetId="5" r:id="rId5"/>
    <sheet name="Exponential Weights" sheetId="6" r:id="rId6"/>
    <sheet name="Smoothing" sheetId="7" r:id="rId7"/>
    <sheet name="Smoothing V2" sheetId="9" r:id="rId8"/>
    <sheet name="Estimating Alpha" sheetId="10" r:id="rId9"/>
    <sheet name="Simple Exp XLSTAT" sheetId="11" r:id="rId10"/>
  </sheets>
  <definedNames>
    <definedName name="solver_adj" localSheetId="8" hidden="1">'Estimating Alpha'!$J$2</definedName>
    <definedName name="solver_adj" localSheetId="7" hidden="1">'Smoothing V2'!$J$2</definedName>
    <definedName name="solver_cvg" localSheetId="8" hidden="1">0.0001</definedName>
    <definedName name="solver_cvg" localSheetId="7" hidden="1">0.0001</definedName>
    <definedName name="solver_drv" localSheetId="8" hidden="1">1</definedName>
    <definedName name="solver_drv" localSheetId="7" hidden="1">1</definedName>
    <definedName name="solver_eng" localSheetId="8" hidden="1">1</definedName>
    <definedName name="solver_eng" localSheetId="7" hidden="1">1</definedName>
    <definedName name="solver_est" localSheetId="8" hidden="1">1</definedName>
    <definedName name="solver_est" localSheetId="7" hidden="1">1</definedName>
    <definedName name="solver_itr" localSheetId="8" hidden="1">2147483647</definedName>
    <definedName name="solver_itr" localSheetId="7" hidden="1">2147483647</definedName>
    <definedName name="solver_lhs1" localSheetId="8" hidden="1">'Estimating Alpha'!$J$2</definedName>
    <definedName name="solver_lhs1" localSheetId="7" hidden="1">'Smoothing V2'!$J$2</definedName>
    <definedName name="solver_lhs2" localSheetId="8" hidden="1">'Estimating Alpha'!$J$2</definedName>
    <definedName name="solver_lhs2" localSheetId="7" hidden="1">'Smoothing V2'!$J$2</definedName>
    <definedName name="solver_mip" localSheetId="8" hidden="1">2147483647</definedName>
    <definedName name="solver_mip" localSheetId="7" hidden="1">2147483647</definedName>
    <definedName name="solver_mni" localSheetId="8" hidden="1">30</definedName>
    <definedName name="solver_mni" localSheetId="7" hidden="1">30</definedName>
    <definedName name="solver_mrt" localSheetId="8" hidden="1">0.075</definedName>
    <definedName name="solver_mrt" localSheetId="7" hidden="1">0.075</definedName>
    <definedName name="solver_msl" localSheetId="8" hidden="1">2</definedName>
    <definedName name="solver_msl" localSheetId="7" hidden="1">2</definedName>
    <definedName name="solver_neg" localSheetId="8" hidden="1">1</definedName>
    <definedName name="solver_neg" localSheetId="7" hidden="1">2</definedName>
    <definedName name="solver_nod" localSheetId="8" hidden="1">2147483647</definedName>
    <definedName name="solver_nod" localSheetId="7" hidden="1">2147483647</definedName>
    <definedName name="solver_num" localSheetId="8" hidden="1">2</definedName>
    <definedName name="solver_num" localSheetId="7" hidden="1">2</definedName>
    <definedName name="solver_nwt" localSheetId="8" hidden="1">1</definedName>
    <definedName name="solver_nwt" localSheetId="7" hidden="1">1</definedName>
    <definedName name="solver_opt" localSheetId="8" hidden="1">'Estimating Alpha'!$J$4</definedName>
    <definedName name="solver_opt" localSheetId="7" hidden="1">'Smoothing V2'!$J$4</definedName>
    <definedName name="solver_pre" localSheetId="8" hidden="1">0.000001</definedName>
    <definedName name="solver_pre" localSheetId="7" hidden="1">0.000001</definedName>
    <definedName name="solver_rbv" localSheetId="8" hidden="1">1</definedName>
    <definedName name="solver_rbv" localSheetId="7" hidden="1">1</definedName>
    <definedName name="solver_rel1" localSheetId="8" hidden="1">1</definedName>
    <definedName name="solver_rel1" localSheetId="7" hidden="1">1</definedName>
    <definedName name="solver_rel2" localSheetId="8" hidden="1">3</definedName>
    <definedName name="solver_rel2" localSheetId="7" hidden="1">3</definedName>
    <definedName name="solver_rhs1" localSheetId="8" hidden="1">1</definedName>
    <definedName name="solver_rhs1" localSheetId="7" hidden="1">1</definedName>
    <definedName name="solver_rhs2" localSheetId="8" hidden="1">0</definedName>
    <definedName name="solver_rhs2" localSheetId="7" hidden="1">0</definedName>
    <definedName name="solver_rlx" localSheetId="8" hidden="1">2</definedName>
    <definedName name="solver_rlx" localSheetId="7" hidden="1">2</definedName>
    <definedName name="solver_rsd" localSheetId="8" hidden="1">0</definedName>
    <definedName name="solver_rsd" localSheetId="7" hidden="1">0</definedName>
    <definedName name="solver_scl" localSheetId="8" hidden="1">1</definedName>
    <definedName name="solver_scl" localSheetId="7" hidden="1">1</definedName>
    <definedName name="solver_sho" localSheetId="8" hidden="1">2</definedName>
    <definedName name="solver_sho" localSheetId="7" hidden="1">2</definedName>
    <definedName name="solver_ssz" localSheetId="8" hidden="1">100</definedName>
    <definedName name="solver_ssz" localSheetId="7" hidden="1">100</definedName>
    <definedName name="solver_tim" localSheetId="8" hidden="1">2147483647</definedName>
    <definedName name="solver_tim" localSheetId="7" hidden="1">2147483647</definedName>
    <definedName name="solver_tol" localSheetId="8" hidden="1">0.01</definedName>
    <definedName name="solver_tol" localSheetId="7" hidden="1">0.01</definedName>
    <definedName name="solver_typ" localSheetId="8" hidden="1">2</definedName>
    <definedName name="solver_typ" localSheetId="7" hidden="1">2</definedName>
    <definedName name="solver_val" localSheetId="8" hidden="1">0</definedName>
    <definedName name="solver_val" localSheetId="7" hidden="1">0</definedName>
    <definedName name="solver_ver" localSheetId="8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F5" i="6"/>
  <c r="G5" i="6"/>
  <c r="H5" i="6"/>
  <c r="I5" i="6"/>
  <c r="J5" i="6"/>
  <c r="E6" i="6"/>
  <c r="F6" i="6"/>
  <c r="G6" i="6"/>
  <c r="H6" i="6"/>
  <c r="I6" i="6"/>
  <c r="J6" i="6"/>
  <c r="E7" i="6"/>
  <c r="F7" i="6"/>
  <c r="G7" i="6"/>
  <c r="H7" i="6"/>
  <c r="I7" i="6"/>
  <c r="J7" i="6"/>
  <c r="E8" i="6"/>
  <c r="F8" i="6"/>
  <c r="G8" i="6"/>
  <c r="H8" i="6"/>
  <c r="I8" i="6"/>
  <c r="J8" i="6"/>
  <c r="E9" i="6"/>
  <c r="F9" i="6"/>
  <c r="G9" i="6"/>
  <c r="H9" i="6"/>
  <c r="I9" i="6"/>
  <c r="J9" i="6"/>
  <c r="E10" i="6"/>
  <c r="F10" i="6"/>
  <c r="G10" i="6"/>
  <c r="H10" i="6"/>
  <c r="I10" i="6"/>
  <c r="J10" i="6"/>
  <c r="E11" i="6"/>
  <c r="F11" i="6"/>
  <c r="G11" i="6"/>
  <c r="H11" i="6"/>
  <c r="I11" i="6"/>
  <c r="J11" i="6"/>
  <c r="E12" i="6"/>
  <c r="F12" i="6"/>
  <c r="G12" i="6"/>
  <c r="H12" i="6"/>
  <c r="I12" i="6"/>
  <c r="J12" i="6"/>
  <c r="E13" i="6"/>
  <c r="F13" i="6"/>
  <c r="G13" i="6"/>
  <c r="H13" i="6"/>
  <c r="I13" i="6"/>
  <c r="J13" i="6"/>
  <c r="E14" i="6"/>
  <c r="F14" i="6"/>
  <c r="G14" i="6"/>
  <c r="H14" i="6"/>
  <c r="I14" i="6"/>
  <c r="J14" i="6"/>
  <c r="D7" i="6"/>
  <c r="D8" i="6"/>
  <c r="D9" i="6"/>
  <c r="D10" i="6"/>
  <c r="D11" i="6"/>
  <c r="D12" i="6"/>
  <c r="D13" i="6"/>
  <c r="D14" i="6"/>
  <c r="D6" i="6"/>
  <c r="D5" i="6"/>
  <c r="D13" i="9" l="1"/>
  <c r="E14" i="9" s="1"/>
  <c r="D14" i="9"/>
  <c r="E15" i="9" s="1"/>
  <c r="D15" i="9"/>
  <c r="E16" i="9" s="1"/>
  <c r="D16" i="9"/>
  <c r="E17" i="9" s="1"/>
  <c r="D17" i="9"/>
  <c r="E18" i="9" s="1"/>
  <c r="D18" i="9"/>
  <c r="E19" i="9" s="1"/>
  <c r="D19" i="9"/>
  <c r="D20" i="9"/>
  <c r="E21" i="9" s="1"/>
  <c r="E20" i="9"/>
  <c r="D21" i="9"/>
  <c r="E22" i="9" s="1"/>
  <c r="D22" i="9"/>
  <c r="E23" i="9" s="1"/>
  <c r="D23" i="9"/>
  <c r="E24" i="9" s="1"/>
  <c r="D24" i="9"/>
  <c r="E25" i="9" s="1"/>
  <c r="D25" i="9"/>
  <c r="E26" i="9" s="1"/>
  <c r="D26" i="9"/>
  <c r="E27" i="9" s="1"/>
  <c r="D27" i="9"/>
  <c r="E28" i="9" s="1"/>
  <c r="D28" i="9"/>
  <c r="E29" i="9" s="1"/>
  <c r="D29" i="9"/>
  <c r="E30" i="9" s="1"/>
  <c r="D30" i="9"/>
  <c r="D31" i="9"/>
  <c r="E31" i="9"/>
  <c r="D32" i="9"/>
  <c r="E33" i="9" s="1"/>
  <c r="E32" i="9"/>
  <c r="D33" i="9"/>
  <c r="E34" i="9" s="1"/>
  <c r="D34" i="9"/>
  <c r="D35" i="9"/>
  <c r="E35" i="9"/>
  <c r="D36" i="9"/>
  <c r="E37" i="9" s="1"/>
  <c r="E36" i="9"/>
  <c r="D37" i="9"/>
  <c r="E38" i="9" s="1"/>
  <c r="D38" i="9"/>
  <c r="D39" i="9"/>
  <c r="E39" i="9"/>
  <c r="D40" i="9"/>
  <c r="E41" i="9" s="1"/>
  <c r="E40" i="9"/>
  <c r="D41" i="9"/>
  <c r="E42" i="9" s="1"/>
  <c r="D42" i="9"/>
  <c r="E43" i="9" s="1"/>
  <c r="D43" i="9"/>
  <c r="D44" i="9"/>
  <c r="E45" i="9" s="1"/>
  <c r="E44" i="9"/>
  <c r="D45" i="9"/>
  <c r="E46" i="9" s="1"/>
  <c r="D46" i="9"/>
  <c r="E47" i="9" s="1"/>
  <c r="D47" i="9"/>
  <c r="E48" i="9" s="1"/>
  <c r="D48" i="9"/>
  <c r="E49" i="9" s="1"/>
  <c r="D49" i="9"/>
  <c r="E50" i="9" s="1"/>
  <c r="D50" i="9"/>
  <c r="E51" i="9" s="1"/>
  <c r="D51" i="9"/>
  <c r="E52" i="9" s="1"/>
  <c r="D52" i="9"/>
  <c r="E53" i="9" s="1"/>
  <c r="D53" i="9"/>
  <c r="E54" i="9" s="1"/>
  <c r="D54" i="9"/>
  <c r="E55" i="9" s="1"/>
  <c r="D55" i="9"/>
  <c r="D56" i="9"/>
  <c r="E57" i="9" s="1"/>
  <c r="E56" i="9"/>
  <c r="D57" i="9"/>
  <c r="E58" i="9" s="1"/>
  <c r="D58" i="9"/>
  <c r="E59" i="9" s="1"/>
  <c r="D59" i="9"/>
  <c r="E60" i="9" s="1"/>
  <c r="D60" i="9"/>
  <c r="E61" i="9" s="1"/>
  <c r="D61" i="9"/>
  <c r="E62" i="9" s="1"/>
  <c r="D62" i="9"/>
  <c r="E63" i="9" s="1"/>
  <c r="D63" i="9"/>
  <c r="D64" i="9"/>
  <c r="E65" i="9" s="1"/>
  <c r="E64" i="9"/>
  <c r="D65" i="9"/>
  <c r="E66" i="9" s="1"/>
  <c r="D66" i="9"/>
  <c r="E67" i="9" s="1"/>
  <c r="D67" i="9"/>
  <c r="D68" i="9"/>
  <c r="E69" i="9" s="1"/>
  <c r="E68" i="9"/>
  <c r="D69" i="9"/>
  <c r="E70" i="9" s="1"/>
  <c r="D70" i="9"/>
  <c r="E71" i="9" s="1"/>
  <c r="D71" i="9"/>
  <c r="D72" i="9"/>
  <c r="E73" i="9" s="1"/>
  <c r="E72" i="9"/>
  <c r="D73" i="9"/>
  <c r="E74" i="9" s="1"/>
  <c r="D74" i="9"/>
  <c r="E75" i="9" s="1"/>
  <c r="D75" i="9"/>
  <c r="E76" i="9" s="1"/>
  <c r="D76" i="9"/>
  <c r="E77" i="9" s="1"/>
  <c r="D77" i="9"/>
  <c r="E78" i="9" s="1"/>
  <c r="D78" i="9"/>
  <c r="E79" i="9" s="1"/>
  <c r="D79" i="9"/>
  <c r="D80" i="9"/>
  <c r="E81" i="9" s="1"/>
  <c r="E80" i="9"/>
  <c r="D81" i="9"/>
  <c r="E82" i="9" s="1"/>
  <c r="D82" i="9"/>
  <c r="E83" i="9" s="1"/>
  <c r="D83" i="9"/>
  <c r="E84" i="9" s="1"/>
  <c r="D84" i="9"/>
  <c r="E85" i="9" s="1"/>
  <c r="D85" i="9"/>
  <c r="E86" i="9" s="1"/>
  <c r="D86" i="9"/>
  <c r="E87" i="9" s="1"/>
  <c r="D87" i="9"/>
  <c r="E88" i="9" s="1"/>
  <c r="D88" i="9"/>
  <c r="E89" i="9" s="1"/>
  <c r="D89" i="9"/>
  <c r="E90" i="9" s="1"/>
  <c r="D90" i="9"/>
  <c r="E91" i="9" s="1"/>
  <c r="D91" i="9"/>
  <c r="D92" i="9"/>
  <c r="E93" i="9" s="1"/>
  <c r="E92" i="9"/>
  <c r="D93" i="9"/>
  <c r="E94" i="9" s="1"/>
  <c r="D94" i="9"/>
  <c r="E95" i="9" s="1"/>
  <c r="D95" i="9"/>
  <c r="E96" i="9" s="1"/>
  <c r="D96" i="9"/>
  <c r="E97" i="9" s="1"/>
  <c r="D97" i="9"/>
  <c r="E98" i="9" s="1"/>
  <c r="D98" i="9"/>
  <c r="E99" i="9" s="1"/>
  <c r="D99" i="9"/>
  <c r="D100" i="9"/>
  <c r="E101" i="9" s="1"/>
  <c r="E100" i="9"/>
  <c r="D101" i="9"/>
  <c r="E102" i="9" s="1"/>
  <c r="D102" i="9"/>
  <c r="E103" i="9" s="1"/>
  <c r="D103" i="9"/>
  <c r="D104" i="9"/>
  <c r="E105" i="9" s="1"/>
  <c r="E104" i="9"/>
  <c r="D105" i="9"/>
  <c r="E106" i="9" s="1"/>
  <c r="D106" i="9"/>
  <c r="E107" i="9" s="1"/>
  <c r="D107" i="9"/>
  <c r="D108" i="9"/>
  <c r="E109" i="9" s="1"/>
  <c r="E108" i="9"/>
  <c r="D109" i="9"/>
  <c r="E110" i="9" s="1"/>
  <c r="D110" i="9"/>
  <c r="E111" i="9" s="1"/>
  <c r="D111" i="9"/>
  <c r="D112" i="9"/>
  <c r="E113" i="9" s="1"/>
  <c r="E112" i="9"/>
  <c r="D113" i="9"/>
  <c r="E114" i="9" s="1"/>
  <c r="D114" i="9"/>
  <c r="F3" i="9" l="1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H3" i="10"/>
  <c r="I3" i="10" s="1"/>
  <c r="D3" i="10"/>
  <c r="D2" i="10"/>
  <c r="G3" i="10" s="1"/>
  <c r="D14" i="7"/>
  <c r="E15" i="7" s="1"/>
  <c r="D15" i="7"/>
  <c r="E16" i="7" s="1"/>
  <c r="D16" i="7"/>
  <c r="E17" i="7" s="1"/>
  <c r="D17" i="7"/>
  <c r="E18" i="7" s="1"/>
  <c r="D18" i="7"/>
  <c r="E19" i="7" s="1"/>
  <c r="D19" i="7"/>
  <c r="E20" i="7" s="1"/>
  <c r="D20" i="7"/>
  <c r="E21" i="7" s="1"/>
  <c r="D21" i="7"/>
  <c r="E22" i="7" s="1"/>
  <c r="D22" i="7"/>
  <c r="E23" i="7" s="1"/>
  <c r="D23" i="7"/>
  <c r="E24" i="7" s="1"/>
  <c r="D24" i="7"/>
  <c r="E25" i="7" s="1"/>
  <c r="D25" i="7"/>
  <c r="E26" i="7" s="1"/>
  <c r="D26" i="7"/>
  <c r="E27" i="7" s="1"/>
  <c r="D27" i="7"/>
  <c r="E28" i="7" s="1"/>
  <c r="D28" i="7"/>
  <c r="E29" i="7" s="1"/>
  <c r="D29" i="7"/>
  <c r="E30" i="7" s="1"/>
  <c r="D30" i="7"/>
  <c r="E31" i="7" s="1"/>
  <c r="D31" i="7"/>
  <c r="E32" i="7" s="1"/>
  <c r="D32" i="7"/>
  <c r="E33" i="7" s="1"/>
  <c r="D33" i="7"/>
  <c r="E34" i="7" s="1"/>
  <c r="D34" i="7"/>
  <c r="E35" i="7" s="1"/>
  <c r="D35" i="7"/>
  <c r="E36" i="7" s="1"/>
  <c r="D36" i="7"/>
  <c r="E37" i="7" s="1"/>
  <c r="D37" i="7"/>
  <c r="E38" i="7" s="1"/>
  <c r="D38" i="7"/>
  <c r="E39" i="7" s="1"/>
  <c r="D39" i="7"/>
  <c r="E40" i="7" s="1"/>
  <c r="D40" i="7"/>
  <c r="E41" i="7" s="1"/>
  <c r="D41" i="7"/>
  <c r="E42" i="7" s="1"/>
  <c r="D42" i="7"/>
  <c r="E43" i="7" s="1"/>
  <c r="D43" i="7"/>
  <c r="E44" i="7" s="1"/>
  <c r="D44" i="7"/>
  <c r="E45" i="7" s="1"/>
  <c r="D45" i="7"/>
  <c r="E46" i="7" s="1"/>
  <c r="D46" i="7"/>
  <c r="E47" i="7" s="1"/>
  <c r="D47" i="7"/>
  <c r="E48" i="7" s="1"/>
  <c r="D48" i="7"/>
  <c r="E49" i="7" s="1"/>
  <c r="D49" i="7"/>
  <c r="E50" i="7" s="1"/>
  <c r="D50" i="7"/>
  <c r="E51" i="7" s="1"/>
  <c r="D51" i="7"/>
  <c r="E52" i="7" s="1"/>
  <c r="D52" i="7"/>
  <c r="E53" i="7" s="1"/>
  <c r="D53" i="7"/>
  <c r="E54" i="7" s="1"/>
  <c r="D54" i="7"/>
  <c r="E55" i="7" s="1"/>
  <c r="D55" i="7"/>
  <c r="E56" i="7" s="1"/>
  <c r="D56" i="7"/>
  <c r="E57" i="7" s="1"/>
  <c r="D57" i="7"/>
  <c r="E58" i="7" s="1"/>
  <c r="D58" i="7"/>
  <c r="E59" i="7" s="1"/>
  <c r="D59" i="7"/>
  <c r="E60" i="7" s="1"/>
  <c r="D60" i="7"/>
  <c r="E61" i="7" s="1"/>
  <c r="D61" i="7"/>
  <c r="E62" i="7" s="1"/>
  <c r="D62" i="7"/>
  <c r="E63" i="7" s="1"/>
  <c r="D63" i="7"/>
  <c r="E64" i="7" s="1"/>
  <c r="D64" i="7"/>
  <c r="E65" i="7" s="1"/>
  <c r="D65" i="7"/>
  <c r="E66" i="7" s="1"/>
  <c r="D66" i="7"/>
  <c r="E67" i="7" s="1"/>
  <c r="D67" i="7"/>
  <c r="E68" i="7" s="1"/>
  <c r="D68" i="7"/>
  <c r="E69" i="7" s="1"/>
  <c r="D69" i="7"/>
  <c r="E70" i="7" s="1"/>
  <c r="D70" i="7"/>
  <c r="E71" i="7" s="1"/>
  <c r="D71" i="7"/>
  <c r="E72" i="7" s="1"/>
  <c r="D72" i="7"/>
  <c r="E73" i="7" s="1"/>
  <c r="D73" i="7"/>
  <c r="E74" i="7" s="1"/>
  <c r="D74" i="7"/>
  <c r="E75" i="7" s="1"/>
  <c r="D75" i="7"/>
  <c r="E76" i="7" s="1"/>
  <c r="D76" i="7"/>
  <c r="E77" i="7" s="1"/>
  <c r="D77" i="7"/>
  <c r="E78" i="7" s="1"/>
  <c r="D78" i="7"/>
  <c r="E79" i="7" s="1"/>
  <c r="D79" i="7"/>
  <c r="E80" i="7" s="1"/>
  <c r="D80" i="7"/>
  <c r="E81" i="7" s="1"/>
  <c r="D81" i="7"/>
  <c r="E82" i="7" s="1"/>
  <c r="D82" i="7"/>
  <c r="E83" i="7" s="1"/>
  <c r="D83" i="7"/>
  <c r="E84" i="7" s="1"/>
  <c r="D84" i="7"/>
  <c r="E85" i="7" s="1"/>
  <c r="D85" i="7"/>
  <c r="E86" i="7" s="1"/>
  <c r="D86" i="7"/>
  <c r="E87" i="7" s="1"/>
  <c r="D87" i="7"/>
  <c r="E88" i="7" s="1"/>
  <c r="D88" i="7"/>
  <c r="E89" i="7" s="1"/>
  <c r="D89" i="7"/>
  <c r="E90" i="7" s="1"/>
  <c r="D90" i="7"/>
  <c r="E91" i="7" s="1"/>
  <c r="D91" i="7"/>
  <c r="E92" i="7" s="1"/>
  <c r="D92" i="7"/>
  <c r="E93" i="7" s="1"/>
  <c r="D93" i="7"/>
  <c r="E94" i="7" s="1"/>
  <c r="D94" i="7"/>
  <c r="E95" i="7" s="1"/>
  <c r="D95" i="7"/>
  <c r="E96" i="7" s="1"/>
  <c r="D96" i="7"/>
  <c r="E97" i="7" s="1"/>
  <c r="D97" i="7"/>
  <c r="E98" i="7" s="1"/>
  <c r="D98" i="7"/>
  <c r="E99" i="7" s="1"/>
  <c r="D99" i="7"/>
  <c r="E100" i="7" s="1"/>
  <c r="D100" i="7"/>
  <c r="E101" i="7" s="1"/>
  <c r="D101" i="7"/>
  <c r="E102" i="7" s="1"/>
  <c r="D102" i="7"/>
  <c r="E103" i="7" s="1"/>
  <c r="D103" i="7"/>
  <c r="E104" i="7" s="1"/>
  <c r="D104" i="7"/>
  <c r="E105" i="7" s="1"/>
  <c r="D105" i="7"/>
  <c r="E106" i="7" s="1"/>
  <c r="D106" i="7"/>
  <c r="E107" i="7" s="1"/>
  <c r="D107" i="7"/>
  <c r="E108" i="7" s="1"/>
  <c r="D108" i="7"/>
  <c r="E109" i="7" s="1"/>
  <c r="D109" i="7"/>
  <c r="E110" i="7" s="1"/>
  <c r="D110" i="7"/>
  <c r="E111" i="7" s="1"/>
  <c r="D111" i="7"/>
  <c r="E112" i="7" s="1"/>
  <c r="D112" i="7"/>
  <c r="E113" i="7" s="1"/>
  <c r="D113" i="7"/>
  <c r="E114" i="7" s="1"/>
  <c r="D114" i="7"/>
  <c r="D13" i="7"/>
  <c r="E14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D4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E13" i="5"/>
  <c r="E17" i="10" l="1"/>
  <c r="F18" i="10" s="1"/>
  <c r="E13" i="10"/>
  <c r="F14" i="10" s="1"/>
  <c r="G4" i="10"/>
  <c r="H4" i="10" s="1"/>
  <c r="I4" i="10" s="1"/>
  <c r="F4" i="9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E49" i="10"/>
  <c r="F50" i="10" s="1"/>
  <c r="E19" i="10"/>
  <c r="F20" i="10" s="1"/>
  <c r="E21" i="10"/>
  <c r="F22" i="10" s="1"/>
  <c r="E44" i="10"/>
  <c r="F45" i="10" s="1"/>
  <c r="E52" i="10"/>
  <c r="F53" i="10" s="1"/>
  <c r="E45" i="10"/>
  <c r="F46" i="10" s="1"/>
  <c r="E113" i="10"/>
  <c r="F114" i="10" s="1"/>
  <c r="E15" i="10"/>
  <c r="F16" i="10" s="1"/>
  <c r="E23" i="10"/>
  <c r="F24" i="10" s="1"/>
  <c r="E47" i="10"/>
  <c r="F48" i="10" s="1"/>
  <c r="E25" i="10"/>
  <c r="F26" i="10" s="1"/>
  <c r="E24" i="10"/>
  <c r="F25" i="10" s="1"/>
  <c r="E22" i="10"/>
  <c r="F23" i="10" s="1"/>
  <c r="E18" i="10"/>
  <c r="F19" i="10" s="1"/>
  <c r="E14" i="10"/>
  <c r="F15" i="10" s="1"/>
  <c r="E20" i="10"/>
  <c r="F21" i="10" s="1"/>
  <c r="E16" i="10"/>
  <c r="F17" i="10" s="1"/>
  <c r="E27" i="10"/>
  <c r="F28" i="10" s="1"/>
  <c r="E26" i="10"/>
  <c r="F27" i="10" s="1"/>
  <c r="E29" i="10"/>
  <c r="F30" i="10" s="1"/>
  <c r="E28" i="10"/>
  <c r="F29" i="10" s="1"/>
  <c r="E31" i="10"/>
  <c r="F32" i="10" s="1"/>
  <c r="E30" i="10"/>
  <c r="F31" i="10" s="1"/>
  <c r="E33" i="10"/>
  <c r="F34" i="10" s="1"/>
  <c r="E32" i="10"/>
  <c r="F33" i="10" s="1"/>
  <c r="E35" i="10"/>
  <c r="F36" i="10" s="1"/>
  <c r="E34" i="10"/>
  <c r="F35" i="10" s="1"/>
  <c r="E39" i="10"/>
  <c r="F40" i="10" s="1"/>
  <c r="E38" i="10"/>
  <c r="F39" i="10" s="1"/>
  <c r="E40" i="10"/>
  <c r="F41" i="10" s="1"/>
  <c r="E41" i="10"/>
  <c r="F42" i="10" s="1"/>
  <c r="E43" i="10"/>
  <c r="F44" i="10" s="1"/>
  <c r="E37" i="10"/>
  <c r="F38" i="10" s="1"/>
  <c r="E36" i="10"/>
  <c r="F37" i="10" s="1"/>
  <c r="E50" i="10"/>
  <c r="F51" i="10" s="1"/>
  <c r="E68" i="10"/>
  <c r="F69" i="10" s="1"/>
  <c r="E65" i="10"/>
  <c r="F66" i="10" s="1"/>
  <c r="E94" i="10"/>
  <c r="F95" i="10" s="1"/>
  <c r="E101" i="10"/>
  <c r="F102" i="10" s="1"/>
  <c r="E110" i="10"/>
  <c r="F111" i="10" s="1"/>
  <c r="E56" i="10"/>
  <c r="F57" i="10" s="1"/>
  <c r="E71" i="10"/>
  <c r="F72" i="10" s="1"/>
  <c r="E80" i="10"/>
  <c r="F81" i="10" s="1"/>
  <c r="E96" i="10"/>
  <c r="F97" i="10" s="1"/>
  <c r="E103" i="10"/>
  <c r="F104" i="10" s="1"/>
  <c r="E99" i="10"/>
  <c r="F100" i="10" s="1"/>
  <c r="E42" i="10"/>
  <c r="F43" i="10" s="1"/>
  <c r="E46" i="10"/>
  <c r="F47" i="10" s="1"/>
  <c r="E63" i="10"/>
  <c r="F64" i="10" s="1"/>
  <c r="E64" i="10"/>
  <c r="F65" i="10" s="1"/>
  <c r="E54" i="10"/>
  <c r="F55" i="10" s="1"/>
  <c r="E70" i="10"/>
  <c r="F71" i="10" s="1"/>
  <c r="E77" i="10"/>
  <c r="F78" i="10" s="1"/>
  <c r="E73" i="10"/>
  <c r="F74" i="10" s="1"/>
  <c r="E86" i="10"/>
  <c r="F87" i="10" s="1"/>
  <c r="E93" i="10"/>
  <c r="F94" i="10" s="1"/>
  <c r="E89" i="10"/>
  <c r="F90" i="10" s="1"/>
  <c r="E102" i="10"/>
  <c r="F103" i="10" s="1"/>
  <c r="E109" i="10"/>
  <c r="F110" i="10" s="1"/>
  <c r="E105" i="10"/>
  <c r="F106" i="10" s="1"/>
  <c r="E60" i="10"/>
  <c r="F61" i="10" s="1"/>
  <c r="E58" i="10"/>
  <c r="F59" i="10" s="1"/>
  <c r="E78" i="10"/>
  <c r="F79" i="10" s="1"/>
  <c r="E85" i="10"/>
  <c r="F86" i="10" s="1"/>
  <c r="E81" i="10"/>
  <c r="F82" i="10" s="1"/>
  <c r="E97" i="10"/>
  <c r="F98" i="10" s="1"/>
  <c r="E48" i="10"/>
  <c r="F49" i="10" s="1"/>
  <c r="E66" i="10"/>
  <c r="F67" i="10" s="1"/>
  <c r="E67" i="10"/>
  <c r="F68" i="10" s="1"/>
  <c r="E87" i="10"/>
  <c r="F88" i="10" s="1"/>
  <c r="E83" i="10"/>
  <c r="F84" i="10" s="1"/>
  <c r="E112" i="10"/>
  <c r="F113" i="10" s="1"/>
  <c r="E62" i="10"/>
  <c r="F63" i="10" s="1"/>
  <c r="E69" i="10"/>
  <c r="F70" i="10" s="1"/>
  <c r="E59" i="10"/>
  <c r="F60" i="10" s="1"/>
  <c r="E72" i="10"/>
  <c r="F73" i="10" s="1"/>
  <c r="E79" i="10"/>
  <c r="F80" i="10" s="1"/>
  <c r="E75" i="10"/>
  <c r="F76" i="10" s="1"/>
  <c r="E88" i="10"/>
  <c r="F89" i="10" s="1"/>
  <c r="E95" i="10"/>
  <c r="F96" i="10" s="1"/>
  <c r="E91" i="10"/>
  <c r="F92" i="10" s="1"/>
  <c r="E104" i="10"/>
  <c r="F105" i="10" s="1"/>
  <c r="E111" i="10"/>
  <c r="F112" i="10" s="1"/>
  <c r="E107" i="10"/>
  <c r="F108" i="10" s="1"/>
  <c r="E51" i="10"/>
  <c r="F52" i="10" s="1"/>
  <c r="E53" i="10"/>
  <c r="F54" i="10" s="1"/>
  <c r="E55" i="10"/>
  <c r="F56" i="10" s="1"/>
  <c r="E57" i="10"/>
  <c r="F58" i="10" s="1"/>
  <c r="E61" i="10"/>
  <c r="F62" i="10" s="1"/>
  <c r="E74" i="10"/>
  <c r="F75" i="10" s="1"/>
  <c r="E82" i="10"/>
  <c r="F83" i="10" s="1"/>
  <c r="E90" i="10"/>
  <c r="F91" i="10" s="1"/>
  <c r="E98" i="10"/>
  <c r="F99" i="10" s="1"/>
  <c r="E106" i="10"/>
  <c r="F107" i="10" s="1"/>
  <c r="E114" i="10"/>
  <c r="E76" i="10"/>
  <c r="F77" i="10" s="1"/>
  <c r="E84" i="10"/>
  <c r="F85" i="10" s="1"/>
  <c r="E92" i="10"/>
  <c r="F93" i="10" s="1"/>
  <c r="E100" i="10"/>
  <c r="F101" i="10" s="1"/>
  <c r="E108" i="10"/>
  <c r="F109" i="10" s="1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3" i="2"/>
  <c r="D4" i="2"/>
  <c r="E5" i="2" s="1"/>
  <c r="D5" i="2"/>
  <c r="E6" i="2" s="1"/>
  <c r="D6" i="2"/>
  <c r="E7" i="2" s="1"/>
  <c r="D7" i="2"/>
  <c r="E8" i="2" s="1"/>
  <c r="D8" i="2"/>
  <c r="E9" i="2" s="1"/>
  <c r="D9" i="2"/>
  <c r="E10" i="2" s="1"/>
  <c r="D10" i="2"/>
  <c r="E11" i="2" s="1"/>
  <c r="D11" i="2"/>
  <c r="E12" i="2" s="1"/>
  <c r="D12" i="2"/>
  <c r="E13" i="2" s="1"/>
  <c r="D13" i="2"/>
  <c r="E14" i="2" s="1"/>
  <c r="D14" i="2"/>
  <c r="E15" i="2" s="1"/>
  <c r="D15" i="2"/>
  <c r="E16" i="2" s="1"/>
  <c r="D16" i="2"/>
  <c r="E17" i="2" s="1"/>
  <c r="D17" i="2"/>
  <c r="E18" i="2" s="1"/>
  <c r="D18" i="2"/>
  <c r="E19" i="2" s="1"/>
  <c r="D19" i="2"/>
  <c r="E20" i="2" s="1"/>
  <c r="D20" i="2"/>
  <c r="E21" i="2" s="1"/>
  <c r="D21" i="2"/>
  <c r="E22" i="2" s="1"/>
  <c r="D22" i="2"/>
  <c r="E23" i="2" s="1"/>
  <c r="D23" i="2"/>
  <c r="E24" i="2" s="1"/>
  <c r="D24" i="2"/>
  <c r="E25" i="2" s="1"/>
  <c r="D25" i="2"/>
  <c r="E26" i="2" s="1"/>
  <c r="D26" i="2"/>
  <c r="E27" i="2" s="1"/>
  <c r="D27" i="2"/>
  <c r="E28" i="2" s="1"/>
  <c r="D28" i="2"/>
  <c r="E29" i="2" s="1"/>
  <c r="D29" i="2"/>
  <c r="E30" i="2" s="1"/>
  <c r="D30" i="2"/>
  <c r="E31" i="2" s="1"/>
  <c r="D31" i="2"/>
  <c r="E32" i="2" s="1"/>
  <c r="D32" i="2"/>
  <c r="E33" i="2" s="1"/>
  <c r="D33" i="2"/>
  <c r="E34" i="2" s="1"/>
  <c r="D34" i="2"/>
  <c r="E35" i="2" s="1"/>
  <c r="D35" i="2"/>
  <c r="E36" i="2" s="1"/>
  <c r="D36" i="2"/>
  <c r="E37" i="2" s="1"/>
  <c r="D37" i="2"/>
  <c r="E38" i="2" s="1"/>
  <c r="D38" i="2"/>
  <c r="E39" i="2" s="1"/>
  <c r="D39" i="2"/>
  <c r="E40" i="2" s="1"/>
  <c r="D40" i="2"/>
  <c r="E41" i="2" s="1"/>
  <c r="D41" i="2"/>
  <c r="E42" i="2" s="1"/>
  <c r="D42" i="2"/>
  <c r="E43" i="2" s="1"/>
  <c r="D43" i="2"/>
  <c r="E44" i="2" s="1"/>
  <c r="D44" i="2"/>
  <c r="E45" i="2" s="1"/>
  <c r="D45" i="2"/>
  <c r="E46" i="2" s="1"/>
  <c r="D46" i="2"/>
  <c r="E47" i="2" s="1"/>
  <c r="D47" i="2"/>
  <c r="E48" i="2" s="1"/>
  <c r="D48" i="2"/>
  <c r="E49" i="2" s="1"/>
  <c r="D49" i="2"/>
  <c r="E50" i="2" s="1"/>
  <c r="D50" i="2"/>
  <c r="E51" i="2" s="1"/>
  <c r="D51" i="2"/>
  <c r="E52" i="2" s="1"/>
  <c r="D52" i="2"/>
  <c r="E53" i="2" s="1"/>
  <c r="D53" i="2"/>
  <c r="E54" i="2" s="1"/>
  <c r="D54" i="2"/>
  <c r="E55" i="2" s="1"/>
  <c r="D55" i="2"/>
  <c r="E56" i="2" s="1"/>
  <c r="D56" i="2"/>
  <c r="E57" i="2" s="1"/>
  <c r="D57" i="2"/>
  <c r="E58" i="2" s="1"/>
  <c r="D58" i="2"/>
  <c r="E59" i="2" s="1"/>
  <c r="D59" i="2"/>
  <c r="E60" i="2" s="1"/>
  <c r="D60" i="2"/>
  <c r="E61" i="2" s="1"/>
  <c r="D61" i="2"/>
  <c r="E62" i="2" s="1"/>
  <c r="D62" i="2"/>
  <c r="E63" i="2" s="1"/>
  <c r="D63" i="2"/>
  <c r="E64" i="2" s="1"/>
  <c r="D64" i="2"/>
  <c r="E65" i="2" s="1"/>
  <c r="D65" i="2"/>
  <c r="E66" i="2" s="1"/>
  <c r="D66" i="2"/>
  <c r="E67" i="2" s="1"/>
  <c r="D67" i="2"/>
  <c r="E68" i="2" s="1"/>
  <c r="D68" i="2"/>
  <c r="E69" i="2" s="1"/>
  <c r="D69" i="2"/>
  <c r="E70" i="2" s="1"/>
  <c r="D70" i="2"/>
  <c r="E71" i="2" s="1"/>
  <c r="D71" i="2"/>
  <c r="E72" i="2" s="1"/>
  <c r="D72" i="2"/>
  <c r="E73" i="2" s="1"/>
  <c r="D73" i="2"/>
  <c r="E74" i="2" s="1"/>
  <c r="D74" i="2"/>
  <c r="E75" i="2" s="1"/>
  <c r="D75" i="2"/>
  <c r="E76" i="2" s="1"/>
  <c r="D76" i="2"/>
  <c r="E77" i="2" s="1"/>
  <c r="D77" i="2"/>
  <c r="E78" i="2" s="1"/>
  <c r="D78" i="2"/>
  <c r="E79" i="2" s="1"/>
  <c r="D79" i="2"/>
  <c r="E80" i="2" s="1"/>
  <c r="D80" i="2"/>
  <c r="E81" i="2" s="1"/>
  <c r="D81" i="2"/>
  <c r="E82" i="2" s="1"/>
  <c r="D82" i="2"/>
  <c r="E83" i="2" s="1"/>
  <c r="D83" i="2"/>
  <c r="E84" i="2" s="1"/>
  <c r="D84" i="2"/>
  <c r="E85" i="2" s="1"/>
  <c r="D85" i="2"/>
  <c r="E86" i="2" s="1"/>
  <c r="D86" i="2"/>
  <c r="E87" i="2" s="1"/>
  <c r="D87" i="2"/>
  <c r="E88" i="2" s="1"/>
  <c r="D88" i="2"/>
  <c r="E89" i="2" s="1"/>
  <c r="D89" i="2"/>
  <c r="E90" i="2" s="1"/>
  <c r="D90" i="2"/>
  <c r="E91" i="2" s="1"/>
  <c r="D91" i="2"/>
  <c r="E92" i="2" s="1"/>
  <c r="D92" i="2"/>
  <c r="E93" i="2" s="1"/>
  <c r="D93" i="2"/>
  <c r="E94" i="2" s="1"/>
  <c r="D94" i="2"/>
  <c r="E95" i="2" s="1"/>
  <c r="D95" i="2"/>
  <c r="E96" i="2" s="1"/>
  <c r="D96" i="2"/>
  <c r="E97" i="2" s="1"/>
  <c r="D97" i="2"/>
  <c r="E98" i="2" s="1"/>
  <c r="D98" i="2"/>
  <c r="E99" i="2" s="1"/>
  <c r="D99" i="2"/>
  <c r="E100" i="2" s="1"/>
  <c r="D100" i="2"/>
  <c r="E101" i="2" s="1"/>
  <c r="D101" i="2"/>
  <c r="E102" i="2" s="1"/>
  <c r="D102" i="2"/>
  <c r="E103" i="2" s="1"/>
  <c r="D103" i="2"/>
  <c r="E104" i="2" s="1"/>
  <c r="D104" i="2"/>
  <c r="E105" i="2" s="1"/>
  <c r="D105" i="2"/>
  <c r="E106" i="2" s="1"/>
  <c r="D106" i="2"/>
  <c r="E107" i="2" s="1"/>
  <c r="D107" i="2"/>
  <c r="E108" i="2" s="1"/>
  <c r="D108" i="2"/>
  <c r="E109" i="2" s="1"/>
  <c r="D109" i="2"/>
  <c r="E110" i="2" s="1"/>
  <c r="D110" i="2"/>
  <c r="E111" i="2" s="1"/>
  <c r="D111" i="2"/>
  <c r="E112" i="2" s="1"/>
  <c r="D112" i="2"/>
  <c r="E113" i="2" s="1"/>
  <c r="D113" i="2"/>
  <c r="E114" i="2" s="1"/>
  <c r="D3" i="2"/>
  <c r="E4" i="2" s="1"/>
  <c r="D2" i="2"/>
  <c r="E3" i="2" s="1"/>
  <c r="G5" i="10" l="1"/>
  <c r="H5" i="10" s="1"/>
  <c r="I5" i="10" s="1"/>
  <c r="G6" i="10"/>
  <c r="H6" i="10" s="1"/>
  <c r="I6" i="10" s="1"/>
  <c r="G7" i="10" l="1"/>
  <c r="H7" i="10" s="1"/>
  <c r="I7" i="10" s="1"/>
  <c r="G8" i="10" l="1"/>
  <c r="H8" i="10"/>
  <c r="I8" i="10" s="1"/>
  <c r="G9" i="10"/>
  <c r="H9" i="10" l="1"/>
  <c r="I9" i="10" s="1"/>
  <c r="G10" i="10"/>
  <c r="H10" i="10" l="1"/>
  <c r="I10" i="10" s="1"/>
  <c r="G11" i="10"/>
  <c r="H11" i="10" l="1"/>
  <c r="I11" i="10" s="1"/>
  <c r="G12" i="10"/>
  <c r="G13" i="10" l="1"/>
  <c r="H12" i="10"/>
  <c r="I12" i="10" s="1"/>
  <c r="H13" i="10" l="1"/>
  <c r="I13" i="10" s="1"/>
  <c r="G14" i="10"/>
  <c r="G15" i="10" l="1"/>
  <c r="H14" i="10"/>
  <c r="I14" i="10" s="1"/>
  <c r="H15" i="10" l="1"/>
  <c r="I15" i="10" s="1"/>
  <c r="G16" i="10"/>
  <c r="H16" i="10" l="1"/>
  <c r="I16" i="10" s="1"/>
  <c r="G17" i="10"/>
  <c r="H17" i="10" l="1"/>
  <c r="I17" i="10" s="1"/>
  <c r="G18" i="10"/>
  <c r="G19" i="10" l="1"/>
  <c r="H18" i="10"/>
  <c r="I18" i="10" s="1"/>
  <c r="G20" i="10" l="1"/>
  <c r="H19" i="10"/>
  <c r="I19" i="10" s="1"/>
  <c r="H20" i="10" l="1"/>
  <c r="I20" i="10" s="1"/>
  <c r="G21" i="10"/>
  <c r="G22" i="10" l="1"/>
  <c r="H21" i="10"/>
  <c r="I21" i="10" s="1"/>
  <c r="G23" i="10" l="1"/>
  <c r="H22" i="10"/>
  <c r="I22" i="10" s="1"/>
  <c r="H23" i="10" l="1"/>
  <c r="I23" i="10" s="1"/>
  <c r="G24" i="10"/>
  <c r="G25" i="10" l="1"/>
  <c r="H24" i="10"/>
  <c r="I24" i="10" s="1"/>
  <c r="H25" i="10" l="1"/>
  <c r="I25" i="10" s="1"/>
  <c r="G26" i="10"/>
  <c r="H26" i="10" l="1"/>
  <c r="I26" i="10" s="1"/>
  <c r="G27" i="10"/>
  <c r="G28" i="10" l="1"/>
  <c r="H27" i="10"/>
  <c r="I27" i="10" s="1"/>
  <c r="G29" i="10" l="1"/>
  <c r="H28" i="10"/>
  <c r="I28" i="10" s="1"/>
  <c r="G30" i="10" l="1"/>
  <c r="H29" i="10"/>
  <c r="I29" i="10" s="1"/>
  <c r="H30" i="10" l="1"/>
  <c r="I30" i="10" s="1"/>
  <c r="G31" i="10"/>
  <c r="H31" i="10" l="1"/>
  <c r="I31" i="10" s="1"/>
  <c r="G32" i="10"/>
  <c r="G33" i="10" l="1"/>
  <c r="H32" i="10"/>
  <c r="I32" i="10" s="1"/>
  <c r="H33" i="10" l="1"/>
  <c r="I33" i="10" s="1"/>
  <c r="G34" i="10"/>
  <c r="G35" i="10" l="1"/>
  <c r="H34" i="10"/>
  <c r="I34" i="10" s="1"/>
  <c r="H35" i="10" l="1"/>
  <c r="I35" i="10" s="1"/>
  <c r="G36" i="10"/>
  <c r="G37" i="10" l="1"/>
  <c r="H36" i="10"/>
  <c r="I36" i="10" s="1"/>
  <c r="H37" i="10" l="1"/>
  <c r="I37" i="10" s="1"/>
  <c r="G38" i="10"/>
  <c r="G39" i="10" l="1"/>
  <c r="H38" i="10"/>
  <c r="I38" i="10" s="1"/>
  <c r="H39" i="10" l="1"/>
  <c r="I39" i="10" s="1"/>
  <c r="G40" i="10"/>
  <c r="G41" i="10" l="1"/>
  <c r="H40" i="10"/>
  <c r="I40" i="10" s="1"/>
  <c r="G42" i="10" l="1"/>
  <c r="H41" i="10"/>
  <c r="I41" i="10" s="1"/>
  <c r="G43" i="10" l="1"/>
  <c r="H42" i="10"/>
  <c r="I42" i="10" s="1"/>
  <c r="H43" i="10" l="1"/>
  <c r="I43" i="10" s="1"/>
  <c r="G44" i="10"/>
  <c r="G45" i="10" l="1"/>
  <c r="H44" i="10"/>
  <c r="I44" i="10" s="1"/>
  <c r="H45" i="10" l="1"/>
  <c r="I45" i="10" s="1"/>
  <c r="G46" i="10"/>
  <c r="G47" i="10" l="1"/>
  <c r="H46" i="10"/>
  <c r="I46" i="10" s="1"/>
  <c r="H47" i="10" l="1"/>
  <c r="I47" i="10" s="1"/>
  <c r="G48" i="10"/>
  <c r="G49" i="10" l="1"/>
  <c r="H48" i="10"/>
  <c r="I48" i="10" s="1"/>
  <c r="H49" i="10" l="1"/>
  <c r="I49" i="10" s="1"/>
  <c r="G50" i="10"/>
  <c r="G51" i="10" l="1"/>
  <c r="H50" i="10"/>
  <c r="I50" i="10" s="1"/>
  <c r="H51" i="10" l="1"/>
  <c r="I51" i="10" s="1"/>
  <c r="G52" i="10"/>
  <c r="G53" i="10" l="1"/>
  <c r="H52" i="10"/>
  <c r="I52" i="10" s="1"/>
  <c r="H53" i="10" l="1"/>
  <c r="I53" i="10" s="1"/>
  <c r="G54" i="10"/>
  <c r="G55" i="10" l="1"/>
  <c r="H54" i="10"/>
  <c r="I54" i="10" s="1"/>
  <c r="H55" i="10" l="1"/>
  <c r="I55" i="10" s="1"/>
  <c r="G56" i="10"/>
  <c r="G57" i="10" l="1"/>
  <c r="H56" i="10"/>
  <c r="I56" i="10" s="1"/>
  <c r="G58" i="10" l="1"/>
  <c r="H57" i="10"/>
  <c r="I57" i="10" s="1"/>
  <c r="G59" i="10" l="1"/>
  <c r="H58" i="10"/>
  <c r="I58" i="10" s="1"/>
  <c r="H59" i="10" l="1"/>
  <c r="I59" i="10" s="1"/>
  <c r="G60" i="10"/>
  <c r="G61" i="10" l="1"/>
  <c r="H60" i="10"/>
  <c r="I60" i="10" s="1"/>
  <c r="H61" i="10" l="1"/>
  <c r="I61" i="10" s="1"/>
  <c r="G62" i="10"/>
  <c r="H62" i="10" l="1"/>
  <c r="I62" i="10" s="1"/>
  <c r="G63" i="10"/>
  <c r="H63" i="10" l="1"/>
  <c r="I63" i="10" s="1"/>
  <c r="G64" i="10"/>
  <c r="G65" i="10" l="1"/>
  <c r="H64" i="10"/>
  <c r="I64" i="10" s="1"/>
  <c r="H65" i="10" l="1"/>
  <c r="I65" i="10" s="1"/>
  <c r="G66" i="10"/>
  <c r="G67" i="10" l="1"/>
  <c r="H66" i="10"/>
  <c r="I66" i="10" s="1"/>
  <c r="H67" i="10" l="1"/>
  <c r="I67" i="10" s="1"/>
  <c r="G68" i="10"/>
  <c r="H68" i="10" l="1"/>
  <c r="I68" i="10" s="1"/>
  <c r="G69" i="10"/>
  <c r="H69" i="10" l="1"/>
  <c r="I69" i="10" s="1"/>
  <c r="G70" i="10"/>
  <c r="H70" i="10" l="1"/>
  <c r="I70" i="10" s="1"/>
  <c r="G71" i="10"/>
  <c r="H71" i="10" l="1"/>
  <c r="I71" i="10" s="1"/>
  <c r="G72" i="10"/>
  <c r="G73" i="10" l="1"/>
  <c r="H72" i="10"/>
  <c r="I72" i="10" s="1"/>
  <c r="G74" i="10" l="1"/>
  <c r="H73" i="10"/>
  <c r="I73" i="10" s="1"/>
  <c r="H74" i="10" l="1"/>
  <c r="I74" i="10" s="1"/>
  <c r="G75" i="10"/>
  <c r="H75" i="10" l="1"/>
  <c r="I75" i="10" s="1"/>
  <c r="G76" i="10"/>
  <c r="G77" i="10" l="1"/>
  <c r="H76" i="10"/>
  <c r="I76" i="10" s="1"/>
  <c r="H77" i="10" l="1"/>
  <c r="I77" i="10" s="1"/>
  <c r="G78" i="10"/>
  <c r="H78" i="10" l="1"/>
  <c r="I78" i="10" s="1"/>
  <c r="G79" i="10"/>
  <c r="H79" i="10" l="1"/>
  <c r="I79" i="10" s="1"/>
  <c r="G80" i="10"/>
  <c r="H80" i="10" l="1"/>
  <c r="I80" i="10" s="1"/>
  <c r="G81" i="10"/>
  <c r="H81" i="10" l="1"/>
  <c r="I81" i="10" s="1"/>
  <c r="G82" i="10"/>
  <c r="H82" i="10" l="1"/>
  <c r="I82" i="10" s="1"/>
  <c r="G83" i="10"/>
  <c r="G84" i="10" l="1"/>
  <c r="H83" i="10"/>
  <c r="I83" i="10" s="1"/>
  <c r="H84" i="10" l="1"/>
  <c r="I84" i="10" s="1"/>
  <c r="G85" i="10"/>
  <c r="G86" i="10" l="1"/>
  <c r="H85" i="10"/>
  <c r="I85" i="10" s="1"/>
  <c r="H86" i="10" l="1"/>
  <c r="I86" i="10" s="1"/>
  <c r="G87" i="10"/>
  <c r="G88" i="10" l="1"/>
  <c r="H87" i="10"/>
  <c r="I87" i="10" s="1"/>
  <c r="G89" i="10" l="1"/>
  <c r="H88" i="10"/>
  <c r="I88" i="10" s="1"/>
  <c r="G90" i="10" l="1"/>
  <c r="H89" i="10"/>
  <c r="I89" i="10" s="1"/>
  <c r="G91" i="10" l="1"/>
  <c r="H90" i="10"/>
  <c r="I90" i="10" s="1"/>
  <c r="G92" i="10" l="1"/>
  <c r="H91" i="10"/>
  <c r="I91" i="10" s="1"/>
  <c r="H92" i="10" l="1"/>
  <c r="I92" i="10" s="1"/>
  <c r="G93" i="10"/>
  <c r="H93" i="10" l="1"/>
  <c r="I93" i="10" s="1"/>
  <c r="G94" i="10"/>
  <c r="H94" i="10" l="1"/>
  <c r="I94" i="10" s="1"/>
  <c r="G95" i="10"/>
  <c r="H95" i="10" l="1"/>
  <c r="I95" i="10" s="1"/>
  <c r="G96" i="10"/>
  <c r="H96" i="10" l="1"/>
  <c r="I96" i="10" s="1"/>
  <c r="G97" i="10"/>
  <c r="G98" i="10" l="1"/>
  <c r="H97" i="10"/>
  <c r="I97" i="10" s="1"/>
  <c r="G99" i="10" l="1"/>
  <c r="H98" i="10"/>
  <c r="I98" i="10" s="1"/>
  <c r="G100" i="10" l="1"/>
  <c r="H99" i="10"/>
  <c r="I99" i="10" s="1"/>
  <c r="H100" i="10" l="1"/>
  <c r="I100" i="10" s="1"/>
  <c r="G101" i="10"/>
  <c r="G102" i="10" l="1"/>
  <c r="H101" i="10"/>
  <c r="I101" i="10" s="1"/>
  <c r="H102" i="10" l="1"/>
  <c r="I102" i="10" s="1"/>
  <c r="G103" i="10"/>
  <c r="H103" i="10" l="1"/>
  <c r="I103" i="10" s="1"/>
  <c r="G104" i="10"/>
  <c r="H104" i="10" l="1"/>
  <c r="I104" i="10" s="1"/>
  <c r="G105" i="10"/>
  <c r="H105" i="10" l="1"/>
  <c r="I105" i="10" s="1"/>
  <c r="G106" i="10"/>
  <c r="H106" i="10" l="1"/>
  <c r="I106" i="10" s="1"/>
  <c r="G107" i="10"/>
  <c r="G108" i="10" l="1"/>
  <c r="H107" i="10"/>
  <c r="I107" i="10" s="1"/>
  <c r="H108" i="10" l="1"/>
  <c r="I108" i="10" s="1"/>
  <c r="G109" i="10"/>
  <c r="H109" i="10" l="1"/>
  <c r="I109" i="10" s="1"/>
  <c r="G110" i="10"/>
  <c r="H110" i="10" l="1"/>
  <c r="I110" i="10" s="1"/>
  <c r="G111" i="10"/>
  <c r="H111" i="10" l="1"/>
  <c r="I111" i="10" s="1"/>
  <c r="G112" i="10"/>
  <c r="H112" i="10" l="1"/>
  <c r="I112" i="10" s="1"/>
  <c r="G113" i="10"/>
  <c r="G114" i="10" l="1"/>
  <c r="H114" i="10" s="1"/>
  <c r="I114" i="10" s="1"/>
  <c r="H113" i="10"/>
  <c r="I113" i="10" s="1"/>
  <c r="J4" i="10" s="1"/>
</calcChain>
</file>

<file path=xl/sharedStrings.xml><?xml version="1.0" encoding="utf-8"?>
<sst xmlns="http://schemas.openxmlformats.org/spreadsheetml/2006/main" count="118" uniqueCount="75">
  <si>
    <t>MonthNumber</t>
  </si>
  <si>
    <t>Month</t>
  </si>
  <si>
    <t>AirlineMiles (000'S)</t>
  </si>
  <si>
    <t>???</t>
  </si>
  <si>
    <t>All Period Average</t>
  </si>
  <si>
    <t>APA Forecast</t>
  </si>
  <si>
    <t>PP Forecast</t>
  </si>
  <si>
    <t>Quarterly Moving Average</t>
  </si>
  <si>
    <t>Annual Moving Average</t>
  </si>
  <si>
    <t>Annual MA</t>
  </si>
  <si>
    <t>Annual MA Forecast</t>
  </si>
  <si>
    <t>Smoothed  Annual MA Forecast</t>
  </si>
  <si>
    <t>Alpha</t>
  </si>
  <si>
    <t>Smoothed  Forecast</t>
  </si>
  <si>
    <t>Error</t>
  </si>
  <si>
    <t>SSE</t>
  </si>
  <si>
    <t>Error^2</t>
  </si>
  <si>
    <t>Airline Miles (billions)</t>
  </si>
  <si>
    <t>Time series: Workbook = airline mile data instructor.xlsx / Sheet = Smoothing V2 / Range = 'Smoothing V2'!$D$1:$D$113 / 112 rows and 1 column</t>
  </si>
  <si>
    <t>Date data: Workbook = airline mile data instructor.xlsx / Sheet = Smoothing V2 / Range = 'Smoothing V2'!$B$1:$B$113 / 112 rows and 1 column</t>
  </si>
  <si>
    <t>Smoothing: Exponential</t>
  </si>
  <si>
    <t>Method: Simple</t>
  </si>
  <si>
    <t>S1: Y(1)</t>
  </si>
  <si>
    <t>Alpha: Optimized</t>
  </si>
  <si>
    <t>Optimize (Convergence = 0.00001 / Iterations = 500)</t>
  </si>
  <si>
    <t>Prediction: 1</t>
  </si>
  <si>
    <t>Confidence intervals (%): 95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</si>
  <si>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</si>
  <si>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</si>
  <si>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</si>
  <si>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</si>
  <si>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</si>
  <si>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</si>
  <si>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</si>
  <si>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</si>
  <si>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</si>
  <si>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</si>
  <si>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Goodness of fit statistics (Airline Miles (billions)):</t>
  </si>
  <si>
    <t>Statistic</t>
  </si>
  <si>
    <t>Value</t>
  </si>
  <si>
    <t>DF</t>
  </si>
  <si>
    <t>MSE</t>
  </si>
  <si>
    <t>RMSE</t>
  </si>
  <si>
    <t>MAPE</t>
  </si>
  <si>
    <t>MPE</t>
  </si>
  <si>
    <t>MAE</t>
  </si>
  <si>
    <t>R²</t>
  </si>
  <si>
    <t>Iterations</t>
  </si>
  <si>
    <t>Convergence</t>
  </si>
  <si>
    <t>Yes</t>
  </si>
  <si>
    <t>Model parameters (Airline Miles (billions)):</t>
  </si>
  <si>
    <t>Parameter</t>
  </si>
  <si>
    <t>Standard error</t>
  </si>
  <si>
    <t>alpha</t>
  </si>
  <si>
    <t>S1</t>
  </si>
  <si>
    <t>Series before and after smoothing (Airline Miles (billions)):</t>
  </si>
  <si>
    <t>Exponential(Airline Miles (billions))</t>
  </si>
  <si>
    <t>Residuals</t>
  </si>
  <si>
    <t>Lower bound (95%)</t>
  </si>
  <si>
    <t>Upper bound (95%)</t>
  </si>
  <si>
    <t xml:space="preserve"> </t>
  </si>
  <si>
    <r>
      <t>XLSTAT 2017.4.46174  - Smoothing - Start time: 2/6/2018 at 8:53:42 AM / End time: 2/6/2018 at 8:53:43 AM</t>
    </r>
    <r>
      <rPr>
        <sz val="11"/>
        <color rgb="FFFFFFFF"/>
        <rFont val="Calibri"/>
        <family val="2"/>
        <scheme val="minor"/>
      </rPr>
      <t xml:space="preserve"> / Microsoft Excel 15.04997</t>
    </r>
  </si>
  <si>
    <t>Smoothed Forecast Using Previous Period</t>
  </si>
  <si>
    <t>T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</si>
  <si>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</si>
  <si>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</si>
  <si>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</si>
  <si>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</si>
  <si>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</si>
  <si>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</si>
  <si>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</si>
  <si>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</si>
  <si>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</si>
  <si>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Weight to Period</t>
  </si>
  <si>
    <t>FORECAST FOR PERIOD 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</si>
</sst>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yyyy"/>
    <numFmt numFmtId="165" formatCode="_(* #,##0_);_(* \(#,##0\);_(* &quot;-&quot;??_);_(@_)"/>
    <numFmt numFmtId="166" formatCode="0.000"/>
    <numFmt numFmtId="167" formatCode="_(* #,##0.000_);_(* \(#,##0.0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color indexed="8"/>
      <name val="Verdana"/>
      <family val="2"/>
    </font>
    <font>
      <sz val="11"/>
      <color rgb="FF020000"/>
      <name val="Calibri"/>
      <family val="2"/>
      <scheme val="minor"/>
    </font>
    <font>
      <sz val="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>
      <alignment readingOrder="1"/>
      <protection locked="0"/>
    </xf>
    <xf numFmtId="4" fontId="3" fillId="0" borderId="0">
      <alignment readingOrder="1"/>
      <protection locked="0"/>
    </xf>
  </cellStyleXfs>
  <cellXfs count="39">
    <xf numFmtId="0" fontId="0" fillId="0" borderId="0" xfId="0"/>
    <xf numFmtId="0" fontId="2" fillId="0" borderId="0" xfId="0" applyFont="1"/>
    <xf numFmtId="164" fontId="4" fillId="0" borderId="0" xfId="3" applyNumberFormat="1" applyFont="1">
      <alignment readingOrder="1"/>
      <protection locked="0"/>
    </xf>
    <xf numFmtId="4" fontId="4" fillId="0" borderId="0" xfId="4" applyFont="1">
      <alignment readingOrder="1"/>
      <protection locked="0"/>
    </xf>
    <xf numFmtId="0" fontId="2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5" fontId="0" fillId="0" borderId="0" xfId="1" applyNumberFormat="1" applyFont="1"/>
    <xf numFmtId="3" fontId="0" fillId="0" borderId="0" xfId="0" applyNumberFormat="1"/>
    <xf numFmtId="43" fontId="0" fillId="0" borderId="0" xfId="1" applyFont="1"/>
    <xf numFmtId="43" fontId="0" fillId="0" borderId="0" xfId="0" applyNumberFormat="1"/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5" fillId="0" borderId="3" xfId="0" applyNumberFormat="1" applyFont="1" applyBorder="1"/>
    <xf numFmtId="0" fontId="5" fillId="0" borderId="3" xfId="0" applyFont="1" applyBorder="1"/>
    <xf numFmtId="166" fontId="5" fillId="0" borderId="3" xfId="0" applyNumberFormat="1" applyFont="1" applyBorder="1"/>
    <xf numFmtId="49" fontId="0" fillId="0" borderId="2" xfId="0" applyNumberFormat="1" applyBorder="1"/>
    <xf numFmtId="49" fontId="0" fillId="0" borderId="4" xfId="0" applyNumberFormat="1" applyBorder="1"/>
    <xf numFmtId="0" fontId="0" fillId="0" borderId="2" xfId="0" applyBorder="1"/>
    <xf numFmtId="166" fontId="0" fillId="0" borderId="0" xfId="0" applyNumberFormat="1"/>
    <xf numFmtId="166" fontId="0" fillId="0" borderId="4" xfId="0" applyNumberFormat="1" applyBorder="1"/>
    <xf numFmtId="166" fontId="0" fillId="0" borderId="4" xfId="0" applyNumberFormat="1" applyBorder="1" applyAlignment="1">
      <alignment horizontal="right"/>
    </xf>
    <xf numFmtId="0" fontId="0" fillId="0" borderId="4" xfId="0" applyBorder="1"/>
    <xf numFmtId="166" fontId="0" fillId="0" borderId="2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/>
    <xf numFmtId="164" fontId="0" fillId="0" borderId="0" xfId="0" applyNumberFormat="1"/>
    <xf numFmtId="164" fontId="0" fillId="0" borderId="4" xfId="0" applyNumberFormat="1" applyBorder="1"/>
    <xf numFmtId="0" fontId="6" fillId="0" borderId="0" xfId="0" applyFont="1"/>
    <xf numFmtId="167" fontId="0" fillId="0" borderId="0" xfId="0" applyNumberFormat="1"/>
    <xf numFmtId="0" fontId="0" fillId="0" borderId="0" xfId="0" applyAlignment="1">
      <alignment horizontal="right"/>
    </xf>
    <xf numFmtId="0" fontId="9" fillId="0" borderId="5" xfId="0" applyFont="1" applyBorder="1" applyAlignment="1">
      <alignment horizontal="right"/>
    </xf>
    <xf numFmtId="0" fontId="10" fillId="0" borderId="5" xfId="0" applyFont="1" applyBorder="1" applyAlignment="1">
      <alignment horizontal="right" wrapText="1"/>
    </xf>
    <xf numFmtId="9" fontId="0" fillId="0" borderId="0" xfId="0" applyNumberFormat="1"/>
    <xf numFmtId="10" fontId="9" fillId="0" borderId="5" xfId="2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wrapText="1"/>
    </xf>
  </cellXfs>
  <cellStyles count="5">
    <cellStyle name="_DateRange" xfId="3" xr:uid="{00000000-0005-0000-0000-000000000000}"/>
    <cellStyle name="_SeriesData" xfId="4" xr:uid="{00000000-0005-0000-0000-000001000000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Miles</a:t>
            </a:r>
            <a:r>
              <a:rPr lang="en-US" baseline="0"/>
              <a:t> Travelled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Data Graph'!$B$2:$B$113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'Raw Data Graph'!$C$2:$C$113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7-49EC-BEBB-5C68548D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61304"/>
        <c:axId val="687161696"/>
      </c:lineChart>
      <c:dateAx>
        <c:axId val="687161304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1696"/>
        <c:crosses val="autoZero"/>
        <c:auto val="1"/>
        <c:lblOffset val="100"/>
        <c:baseTimeUnit val="months"/>
      </c:dateAx>
      <c:valAx>
        <c:axId val="6871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vs.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Graphs'!$C$1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'Naive Graphs'!$B$2:$B$112</c:f>
              <c:numCache>
                <c:formatCode>mmmyyyy</c:formatCode>
                <c:ptCount val="111"/>
                <c:pt idx="0">
                  <c:v>37653</c:v>
                </c:pt>
                <c:pt idx="1">
                  <c:v>37681</c:v>
                </c:pt>
                <c:pt idx="2">
                  <c:v>37712</c:v>
                </c:pt>
                <c:pt idx="3">
                  <c:v>37742</c:v>
                </c:pt>
                <c:pt idx="4">
                  <c:v>37773</c:v>
                </c:pt>
                <c:pt idx="5">
                  <c:v>37803</c:v>
                </c:pt>
                <c:pt idx="6">
                  <c:v>37834</c:v>
                </c:pt>
                <c:pt idx="7">
                  <c:v>37865</c:v>
                </c:pt>
                <c:pt idx="8">
                  <c:v>37895</c:v>
                </c:pt>
                <c:pt idx="9">
                  <c:v>37926</c:v>
                </c:pt>
                <c:pt idx="10">
                  <c:v>37956</c:v>
                </c:pt>
                <c:pt idx="11">
                  <c:v>37987</c:v>
                </c:pt>
                <c:pt idx="12">
                  <c:v>38018</c:v>
                </c:pt>
                <c:pt idx="13">
                  <c:v>38047</c:v>
                </c:pt>
                <c:pt idx="14">
                  <c:v>38078</c:v>
                </c:pt>
                <c:pt idx="15">
                  <c:v>38108</c:v>
                </c:pt>
                <c:pt idx="16">
                  <c:v>38139</c:v>
                </c:pt>
                <c:pt idx="17">
                  <c:v>38169</c:v>
                </c:pt>
                <c:pt idx="18">
                  <c:v>38200</c:v>
                </c:pt>
                <c:pt idx="19">
                  <c:v>38231</c:v>
                </c:pt>
                <c:pt idx="20">
                  <c:v>38261</c:v>
                </c:pt>
                <c:pt idx="21">
                  <c:v>38292</c:v>
                </c:pt>
                <c:pt idx="22">
                  <c:v>38322</c:v>
                </c:pt>
                <c:pt idx="23">
                  <c:v>38353</c:v>
                </c:pt>
                <c:pt idx="24">
                  <c:v>38384</c:v>
                </c:pt>
                <c:pt idx="25">
                  <c:v>38412</c:v>
                </c:pt>
                <c:pt idx="26">
                  <c:v>38443</c:v>
                </c:pt>
                <c:pt idx="27">
                  <c:v>38473</c:v>
                </c:pt>
                <c:pt idx="28">
                  <c:v>38504</c:v>
                </c:pt>
                <c:pt idx="29">
                  <c:v>38534</c:v>
                </c:pt>
                <c:pt idx="30">
                  <c:v>38565</c:v>
                </c:pt>
                <c:pt idx="31">
                  <c:v>38596</c:v>
                </c:pt>
                <c:pt idx="32">
                  <c:v>38626</c:v>
                </c:pt>
                <c:pt idx="33">
                  <c:v>38657</c:v>
                </c:pt>
                <c:pt idx="34">
                  <c:v>38687</c:v>
                </c:pt>
                <c:pt idx="35">
                  <c:v>38718</c:v>
                </c:pt>
                <c:pt idx="36">
                  <c:v>38749</c:v>
                </c:pt>
                <c:pt idx="37">
                  <c:v>38777</c:v>
                </c:pt>
                <c:pt idx="38">
                  <c:v>38808</c:v>
                </c:pt>
                <c:pt idx="39">
                  <c:v>38838</c:v>
                </c:pt>
                <c:pt idx="40">
                  <c:v>38869</c:v>
                </c:pt>
                <c:pt idx="41">
                  <c:v>38899</c:v>
                </c:pt>
                <c:pt idx="42">
                  <c:v>38930</c:v>
                </c:pt>
                <c:pt idx="43">
                  <c:v>38961</c:v>
                </c:pt>
                <c:pt idx="44">
                  <c:v>38991</c:v>
                </c:pt>
                <c:pt idx="45">
                  <c:v>39022</c:v>
                </c:pt>
                <c:pt idx="46">
                  <c:v>39052</c:v>
                </c:pt>
                <c:pt idx="47">
                  <c:v>39083</c:v>
                </c:pt>
                <c:pt idx="48">
                  <c:v>39114</c:v>
                </c:pt>
                <c:pt idx="49">
                  <c:v>39142</c:v>
                </c:pt>
                <c:pt idx="50">
                  <c:v>39173</c:v>
                </c:pt>
                <c:pt idx="51">
                  <c:v>39203</c:v>
                </c:pt>
                <c:pt idx="52">
                  <c:v>39234</c:v>
                </c:pt>
                <c:pt idx="53">
                  <c:v>39264</c:v>
                </c:pt>
                <c:pt idx="54">
                  <c:v>39295</c:v>
                </c:pt>
                <c:pt idx="55">
                  <c:v>39326</c:v>
                </c:pt>
                <c:pt idx="56">
                  <c:v>39356</c:v>
                </c:pt>
                <c:pt idx="57">
                  <c:v>39387</c:v>
                </c:pt>
                <c:pt idx="58">
                  <c:v>39417</c:v>
                </c:pt>
                <c:pt idx="59">
                  <c:v>39448</c:v>
                </c:pt>
                <c:pt idx="60">
                  <c:v>39479</c:v>
                </c:pt>
                <c:pt idx="61">
                  <c:v>39508</c:v>
                </c:pt>
                <c:pt idx="62">
                  <c:v>39539</c:v>
                </c:pt>
                <c:pt idx="63">
                  <c:v>39569</c:v>
                </c:pt>
                <c:pt idx="64">
                  <c:v>39600</c:v>
                </c:pt>
                <c:pt idx="65">
                  <c:v>39630</c:v>
                </c:pt>
                <c:pt idx="66">
                  <c:v>39661</c:v>
                </c:pt>
                <c:pt idx="67">
                  <c:v>39692</c:v>
                </c:pt>
                <c:pt idx="68">
                  <c:v>39722</c:v>
                </c:pt>
                <c:pt idx="69">
                  <c:v>39753</c:v>
                </c:pt>
                <c:pt idx="70">
                  <c:v>39783</c:v>
                </c:pt>
                <c:pt idx="71">
                  <c:v>39814</c:v>
                </c:pt>
                <c:pt idx="72">
                  <c:v>39845</c:v>
                </c:pt>
                <c:pt idx="73">
                  <c:v>39873</c:v>
                </c:pt>
                <c:pt idx="74">
                  <c:v>39904</c:v>
                </c:pt>
                <c:pt idx="75">
                  <c:v>39934</c:v>
                </c:pt>
                <c:pt idx="76">
                  <c:v>39965</c:v>
                </c:pt>
                <c:pt idx="77">
                  <c:v>39995</c:v>
                </c:pt>
                <c:pt idx="78">
                  <c:v>40026</c:v>
                </c:pt>
                <c:pt idx="79">
                  <c:v>40057</c:v>
                </c:pt>
                <c:pt idx="80">
                  <c:v>40087</c:v>
                </c:pt>
                <c:pt idx="81">
                  <c:v>40118</c:v>
                </c:pt>
                <c:pt idx="82">
                  <c:v>40148</c:v>
                </c:pt>
                <c:pt idx="83">
                  <c:v>40179</c:v>
                </c:pt>
                <c:pt idx="84">
                  <c:v>40210</c:v>
                </c:pt>
                <c:pt idx="85">
                  <c:v>40238</c:v>
                </c:pt>
                <c:pt idx="86">
                  <c:v>40269</c:v>
                </c:pt>
                <c:pt idx="87">
                  <c:v>40299</c:v>
                </c:pt>
                <c:pt idx="88">
                  <c:v>40330</c:v>
                </c:pt>
                <c:pt idx="89">
                  <c:v>40360</c:v>
                </c:pt>
                <c:pt idx="90">
                  <c:v>40391</c:v>
                </c:pt>
                <c:pt idx="91">
                  <c:v>40422</c:v>
                </c:pt>
                <c:pt idx="92">
                  <c:v>40452</c:v>
                </c:pt>
                <c:pt idx="93">
                  <c:v>40483</c:v>
                </c:pt>
                <c:pt idx="94">
                  <c:v>40513</c:v>
                </c:pt>
                <c:pt idx="95">
                  <c:v>40544</c:v>
                </c:pt>
                <c:pt idx="96">
                  <c:v>40575</c:v>
                </c:pt>
                <c:pt idx="97">
                  <c:v>40603</c:v>
                </c:pt>
                <c:pt idx="98">
                  <c:v>40634</c:v>
                </c:pt>
                <c:pt idx="99">
                  <c:v>40664</c:v>
                </c:pt>
                <c:pt idx="100">
                  <c:v>40695</c:v>
                </c:pt>
                <c:pt idx="101">
                  <c:v>40725</c:v>
                </c:pt>
                <c:pt idx="102">
                  <c:v>40756</c:v>
                </c:pt>
                <c:pt idx="103">
                  <c:v>40787</c:v>
                </c:pt>
                <c:pt idx="104">
                  <c:v>40817</c:v>
                </c:pt>
                <c:pt idx="105">
                  <c:v>40848</c:v>
                </c:pt>
                <c:pt idx="106">
                  <c:v>40878</c:v>
                </c:pt>
                <c:pt idx="107">
                  <c:v>40909</c:v>
                </c:pt>
                <c:pt idx="108">
                  <c:v>40940</c:v>
                </c:pt>
                <c:pt idx="109">
                  <c:v>40969</c:v>
                </c:pt>
                <c:pt idx="110">
                  <c:v>41000</c:v>
                </c:pt>
              </c:numCache>
            </c:numRef>
          </c:cat>
          <c:val>
            <c:numRef>
              <c:f>'Naive Graphs'!$C$2:$C$112</c:f>
              <c:numCache>
                <c:formatCode>#,##0.00</c:formatCode>
                <c:ptCount val="111"/>
                <c:pt idx="0">
                  <c:v>30814269</c:v>
                </c:pt>
                <c:pt idx="1">
                  <c:v>37586654</c:v>
                </c:pt>
                <c:pt idx="2">
                  <c:v>35226398</c:v>
                </c:pt>
                <c:pt idx="3">
                  <c:v>36569670</c:v>
                </c:pt>
                <c:pt idx="4">
                  <c:v>39750216</c:v>
                </c:pt>
                <c:pt idx="5">
                  <c:v>43367508</c:v>
                </c:pt>
                <c:pt idx="6">
                  <c:v>42092669</c:v>
                </c:pt>
                <c:pt idx="7">
                  <c:v>32549732</c:v>
                </c:pt>
                <c:pt idx="8">
                  <c:v>36442428</c:v>
                </c:pt>
                <c:pt idx="9">
                  <c:v>34350366</c:v>
                </c:pt>
                <c:pt idx="10">
                  <c:v>37389382</c:v>
                </c:pt>
                <c:pt idx="11">
                  <c:v>33537392</c:v>
                </c:pt>
                <c:pt idx="12">
                  <c:v>33909139</c:v>
                </c:pt>
                <c:pt idx="13">
                  <c:v>40805211</c:v>
                </c:pt>
                <c:pt idx="14">
                  <c:v>40172829</c:v>
                </c:pt>
                <c:pt idx="15">
                  <c:v>39671007</c:v>
                </c:pt>
                <c:pt idx="16">
                  <c:v>43652277</c:v>
                </c:pt>
                <c:pt idx="17">
                  <c:v>46262249</c:v>
                </c:pt>
                <c:pt idx="18">
                  <c:v>44701691</c:v>
                </c:pt>
                <c:pt idx="19">
                  <c:v>35470844</c:v>
                </c:pt>
                <c:pt idx="20">
                  <c:v>39627851</c:v>
                </c:pt>
                <c:pt idx="21">
                  <c:v>37567116</c:v>
                </c:pt>
                <c:pt idx="22">
                  <c:v>39117678</c:v>
                </c:pt>
                <c:pt idx="23">
                  <c:v>36117688</c:v>
                </c:pt>
                <c:pt idx="24">
                  <c:v>34560838</c:v>
                </c:pt>
                <c:pt idx="25">
                  <c:v>43642223</c:v>
                </c:pt>
                <c:pt idx="26">
                  <c:v>40244600</c:v>
                </c:pt>
                <c:pt idx="27">
                  <c:v>41801557</c:v>
                </c:pt>
                <c:pt idx="28">
                  <c:v>44676734</c:v>
                </c:pt>
                <c:pt idx="29">
                  <c:v>47563113</c:v>
                </c:pt>
                <c:pt idx="30">
                  <c:v>45135361</c:v>
                </c:pt>
                <c:pt idx="31">
                  <c:v>37044906</c:v>
                </c:pt>
                <c:pt idx="32">
                  <c:v>38849763</c:v>
                </c:pt>
                <c:pt idx="33">
                  <c:v>38158242</c:v>
                </c:pt>
                <c:pt idx="34">
                  <c:v>39176167</c:v>
                </c:pt>
                <c:pt idx="35">
                  <c:v>36677179</c:v>
                </c:pt>
                <c:pt idx="36">
                  <c:v>34745538</c:v>
                </c:pt>
                <c:pt idx="37">
                  <c:v>42892739</c:v>
                </c:pt>
                <c:pt idx="38">
                  <c:v>41296409</c:v>
                </c:pt>
                <c:pt idx="39">
                  <c:v>41489103</c:v>
                </c:pt>
                <c:pt idx="40">
                  <c:v>44025656</c:v>
                </c:pt>
                <c:pt idx="41">
                  <c:v>46157221</c:v>
                </c:pt>
                <c:pt idx="42">
                  <c:v>44152535</c:v>
                </c:pt>
                <c:pt idx="43">
                  <c:v>36489369</c:v>
                </c:pt>
                <c:pt idx="44">
                  <c:v>39684942</c:v>
                </c:pt>
                <c:pt idx="45">
                  <c:v>38673709</c:v>
                </c:pt>
                <c:pt idx="46">
                  <c:v>39616707</c:v>
                </c:pt>
                <c:pt idx="47">
                  <c:v>36918240</c:v>
                </c:pt>
                <c:pt idx="48">
                  <c:v>34504282</c:v>
                </c:pt>
                <c:pt idx="49">
                  <c:v>42899597</c:v>
                </c:pt>
                <c:pt idx="50">
                  <c:v>41367935</c:v>
                </c:pt>
                <c:pt idx="51">
                  <c:v>42213471</c:v>
                </c:pt>
                <c:pt idx="52">
                  <c:v>44496559</c:v>
                </c:pt>
                <c:pt idx="53">
                  <c:v>46468077</c:v>
                </c:pt>
                <c:pt idx="54">
                  <c:v>45760904</c:v>
                </c:pt>
                <c:pt idx="55">
                  <c:v>37075598</c:v>
                </c:pt>
                <c:pt idx="56">
                  <c:v>39961688</c:v>
                </c:pt>
                <c:pt idx="57">
                  <c:v>38386761</c:v>
                </c:pt>
                <c:pt idx="58">
                  <c:v>38287010</c:v>
                </c:pt>
                <c:pt idx="59">
                  <c:v>37492254</c:v>
                </c:pt>
                <c:pt idx="60">
                  <c:v>36855338</c:v>
                </c:pt>
                <c:pt idx="61">
                  <c:v>44201991</c:v>
                </c:pt>
                <c:pt idx="62">
                  <c:v>40888963</c:v>
                </c:pt>
                <c:pt idx="63">
                  <c:v>42591558</c:v>
                </c:pt>
                <c:pt idx="64">
                  <c:v>44660111</c:v>
                </c:pt>
                <c:pt idx="65">
                  <c:v>46490098</c:v>
                </c:pt>
                <c:pt idx="66">
                  <c:v>44969555</c:v>
                </c:pt>
                <c:pt idx="67">
                  <c:v>34883002</c:v>
                </c:pt>
                <c:pt idx="68">
                  <c:v>38128010</c:v>
                </c:pt>
                <c:pt idx="69">
                  <c:v>34270471</c:v>
                </c:pt>
                <c:pt idx="70">
                  <c:v>37156359</c:v>
                </c:pt>
                <c:pt idx="71">
                  <c:v>33303546</c:v>
                </c:pt>
                <c:pt idx="72">
                  <c:v>31687274</c:v>
                </c:pt>
                <c:pt idx="73">
                  <c:v>39056403</c:v>
                </c:pt>
                <c:pt idx="74">
                  <c:v>38136055</c:v>
                </c:pt>
                <c:pt idx="75">
                  <c:v>38408753</c:v>
                </c:pt>
                <c:pt idx="76">
                  <c:v>41145909</c:v>
                </c:pt>
                <c:pt idx="77">
                  <c:v>44215515</c:v>
                </c:pt>
                <c:pt idx="78">
                  <c:v>42397035</c:v>
                </c:pt>
                <c:pt idx="79">
                  <c:v>34675396</c:v>
                </c:pt>
                <c:pt idx="80">
                  <c:v>37318051</c:v>
                </c:pt>
                <c:pt idx="81">
                  <c:v>34576582</c:v>
                </c:pt>
                <c:pt idx="82">
                  <c:v>36459079</c:v>
                </c:pt>
                <c:pt idx="83">
                  <c:v>33487141</c:v>
                </c:pt>
                <c:pt idx="84">
                  <c:v>30718097</c:v>
                </c:pt>
                <c:pt idx="85">
                  <c:v>39369601</c:v>
                </c:pt>
                <c:pt idx="86">
                  <c:v>37762307</c:v>
                </c:pt>
                <c:pt idx="87">
                  <c:v>38883683</c:v>
                </c:pt>
                <c:pt idx="88">
                  <c:v>41901959</c:v>
                </c:pt>
                <c:pt idx="89">
                  <c:v>44021861</c:v>
                </c:pt>
                <c:pt idx="90">
                  <c:v>42813205</c:v>
                </c:pt>
                <c:pt idx="91">
                  <c:v>36131604</c:v>
                </c:pt>
                <c:pt idx="92">
                  <c:v>39183461</c:v>
                </c:pt>
                <c:pt idx="93">
                  <c:v>36671544</c:v>
                </c:pt>
                <c:pt idx="94">
                  <c:v>37426385</c:v>
                </c:pt>
                <c:pt idx="95">
                  <c:v>34327420</c:v>
                </c:pt>
                <c:pt idx="96">
                  <c:v>31825086</c:v>
                </c:pt>
                <c:pt idx="97">
                  <c:v>40506781</c:v>
                </c:pt>
                <c:pt idx="98">
                  <c:v>38505752</c:v>
                </c:pt>
                <c:pt idx="99">
                  <c:v>40429593</c:v>
                </c:pt>
                <c:pt idx="100">
                  <c:v>42570238</c:v>
                </c:pt>
                <c:pt idx="101">
                  <c:v>45074086</c:v>
                </c:pt>
                <c:pt idx="102">
                  <c:v>42782321</c:v>
                </c:pt>
                <c:pt idx="103">
                  <c:v>36698979</c:v>
                </c:pt>
                <c:pt idx="104">
                  <c:v>38703718</c:v>
                </c:pt>
                <c:pt idx="105">
                  <c:v>36827824</c:v>
                </c:pt>
                <c:pt idx="106">
                  <c:v>37493287</c:v>
                </c:pt>
                <c:pt idx="107">
                  <c:v>34313550</c:v>
                </c:pt>
                <c:pt idx="108">
                  <c:v>33264168</c:v>
                </c:pt>
                <c:pt idx="109">
                  <c:v>40781257</c:v>
                </c:pt>
                <c:pt idx="110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27-BF72-14728A4BD563}"/>
            </c:ext>
          </c:extLst>
        </c:ser>
        <c:ser>
          <c:idx val="1"/>
          <c:order val="1"/>
          <c:tx>
            <c:strRef>
              <c:f>'Naive Graphs'!$D$1</c:f>
              <c:strCache>
                <c:ptCount val="1"/>
                <c:pt idx="0">
                  <c:v>APA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'Naive Graphs'!$B$2:$B$112</c:f>
              <c:numCache>
                <c:formatCode>mmmyyyy</c:formatCode>
                <c:ptCount val="111"/>
                <c:pt idx="0">
                  <c:v>37653</c:v>
                </c:pt>
                <c:pt idx="1">
                  <c:v>37681</c:v>
                </c:pt>
                <c:pt idx="2">
                  <c:v>37712</c:v>
                </c:pt>
                <c:pt idx="3">
                  <c:v>37742</c:v>
                </c:pt>
                <c:pt idx="4">
                  <c:v>37773</c:v>
                </c:pt>
                <c:pt idx="5">
                  <c:v>37803</c:v>
                </c:pt>
                <c:pt idx="6">
                  <c:v>37834</c:v>
                </c:pt>
                <c:pt idx="7">
                  <c:v>37865</c:v>
                </c:pt>
                <c:pt idx="8">
                  <c:v>37895</c:v>
                </c:pt>
                <c:pt idx="9">
                  <c:v>37926</c:v>
                </c:pt>
                <c:pt idx="10">
                  <c:v>37956</c:v>
                </c:pt>
                <c:pt idx="11">
                  <c:v>37987</c:v>
                </c:pt>
                <c:pt idx="12">
                  <c:v>38018</c:v>
                </c:pt>
                <c:pt idx="13">
                  <c:v>38047</c:v>
                </c:pt>
                <c:pt idx="14">
                  <c:v>38078</c:v>
                </c:pt>
                <c:pt idx="15">
                  <c:v>38108</c:v>
                </c:pt>
                <c:pt idx="16">
                  <c:v>38139</c:v>
                </c:pt>
                <c:pt idx="17">
                  <c:v>38169</c:v>
                </c:pt>
                <c:pt idx="18">
                  <c:v>38200</c:v>
                </c:pt>
                <c:pt idx="19">
                  <c:v>38231</c:v>
                </c:pt>
                <c:pt idx="20">
                  <c:v>38261</c:v>
                </c:pt>
                <c:pt idx="21">
                  <c:v>38292</c:v>
                </c:pt>
                <c:pt idx="22">
                  <c:v>38322</c:v>
                </c:pt>
                <c:pt idx="23">
                  <c:v>38353</c:v>
                </c:pt>
                <c:pt idx="24">
                  <c:v>38384</c:v>
                </c:pt>
                <c:pt idx="25">
                  <c:v>38412</c:v>
                </c:pt>
                <c:pt idx="26">
                  <c:v>38443</c:v>
                </c:pt>
                <c:pt idx="27">
                  <c:v>38473</c:v>
                </c:pt>
                <c:pt idx="28">
                  <c:v>38504</c:v>
                </c:pt>
                <c:pt idx="29">
                  <c:v>38534</c:v>
                </c:pt>
                <c:pt idx="30">
                  <c:v>38565</c:v>
                </c:pt>
                <c:pt idx="31">
                  <c:v>38596</c:v>
                </c:pt>
                <c:pt idx="32">
                  <c:v>38626</c:v>
                </c:pt>
                <c:pt idx="33">
                  <c:v>38657</c:v>
                </c:pt>
                <c:pt idx="34">
                  <c:v>38687</c:v>
                </c:pt>
                <c:pt idx="35">
                  <c:v>38718</c:v>
                </c:pt>
                <c:pt idx="36">
                  <c:v>38749</c:v>
                </c:pt>
                <c:pt idx="37">
                  <c:v>38777</c:v>
                </c:pt>
                <c:pt idx="38">
                  <c:v>38808</c:v>
                </c:pt>
                <c:pt idx="39">
                  <c:v>38838</c:v>
                </c:pt>
                <c:pt idx="40">
                  <c:v>38869</c:v>
                </c:pt>
                <c:pt idx="41">
                  <c:v>38899</c:v>
                </c:pt>
                <c:pt idx="42">
                  <c:v>38930</c:v>
                </c:pt>
                <c:pt idx="43">
                  <c:v>38961</c:v>
                </c:pt>
                <c:pt idx="44">
                  <c:v>38991</c:v>
                </c:pt>
                <c:pt idx="45">
                  <c:v>39022</c:v>
                </c:pt>
                <c:pt idx="46">
                  <c:v>39052</c:v>
                </c:pt>
                <c:pt idx="47">
                  <c:v>39083</c:v>
                </c:pt>
                <c:pt idx="48">
                  <c:v>39114</c:v>
                </c:pt>
                <c:pt idx="49">
                  <c:v>39142</c:v>
                </c:pt>
                <c:pt idx="50">
                  <c:v>39173</c:v>
                </c:pt>
                <c:pt idx="51">
                  <c:v>39203</c:v>
                </c:pt>
                <c:pt idx="52">
                  <c:v>39234</c:v>
                </c:pt>
                <c:pt idx="53">
                  <c:v>39264</c:v>
                </c:pt>
                <c:pt idx="54">
                  <c:v>39295</c:v>
                </c:pt>
                <c:pt idx="55">
                  <c:v>39326</c:v>
                </c:pt>
                <c:pt idx="56">
                  <c:v>39356</c:v>
                </c:pt>
                <c:pt idx="57">
                  <c:v>39387</c:v>
                </c:pt>
                <c:pt idx="58">
                  <c:v>39417</c:v>
                </c:pt>
                <c:pt idx="59">
                  <c:v>39448</c:v>
                </c:pt>
                <c:pt idx="60">
                  <c:v>39479</c:v>
                </c:pt>
                <c:pt idx="61">
                  <c:v>39508</c:v>
                </c:pt>
                <c:pt idx="62">
                  <c:v>39539</c:v>
                </c:pt>
                <c:pt idx="63">
                  <c:v>39569</c:v>
                </c:pt>
                <c:pt idx="64">
                  <c:v>39600</c:v>
                </c:pt>
                <c:pt idx="65">
                  <c:v>39630</c:v>
                </c:pt>
                <c:pt idx="66">
                  <c:v>39661</c:v>
                </c:pt>
                <c:pt idx="67">
                  <c:v>39692</c:v>
                </c:pt>
                <c:pt idx="68">
                  <c:v>39722</c:v>
                </c:pt>
                <c:pt idx="69">
                  <c:v>39753</c:v>
                </c:pt>
                <c:pt idx="70">
                  <c:v>39783</c:v>
                </c:pt>
                <c:pt idx="71">
                  <c:v>39814</c:v>
                </c:pt>
                <c:pt idx="72">
                  <c:v>39845</c:v>
                </c:pt>
                <c:pt idx="73">
                  <c:v>39873</c:v>
                </c:pt>
                <c:pt idx="74">
                  <c:v>39904</c:v>
                </c:pt>
                <c:pt idx="75">
                  <c:v>39934</c:v>
                </c:pt>
                <c:pt idx="76">
                  <c:v>39965</c:v>
                </c:pt>
                <c:pt idx="77">
                  <c:v>39995</c:v>
                </c:pt>
                <c:pt idx="78">
                  <c:v>40026</c:v>
                </c:pt>
                <c:pt idx="79">
                  <c:v>40057</c:v>
                </c:pt>
                <c:pt idx="80">
                  <c:v>40087</c:v>
                </c:pt>
                <c:pt idx="81">
                  <c:v>40118</c:v>
                </c:pt>
                <c:pt idx="82">
                  <c:v>40148</c:v>
                </c:pt>
                <c:pt idx="83">
                  <c:v>40179</c:v>
                </c:pt>
                <c:pt idx="84">
                  <c:v>40210</c:v>
                </c:pt>
                <c:pt idx="85">
                  <c:v>40238</c:v>
                </c:pt>
                <c:pt idx="86">
                  <c:v>40269</c:v>
                </c:pt>
                <c:pt idx="87">
                  <c:v>40299</c:v>
                </c:pt>
                <c:pt idx="88">
                  <c:v>40330</c:v>
                </c:pt>
                <c:pt idx="89">
                  <c:v>40360</c:v>
                </c:pt>
                <c:pt idx="90">
                  <c:v>40391</c:v>
                </c:pt>
                <c:pt idx="91">
                  <c:v>40422</c:v>
                </c:pt>
                <c:pt idx="92">
                  <c:v>40452</c:v>
                </c:pt>
                <c:pt idx="93">
                  <c:v>40483</c:v>
                </c:pt>
                <c:pt idx="94">
                  <c:v>40513</c:v>
                </c:pt>
                <c:pt idx="95">
                  <c:v>40544</c:v>
                </c:pt>
                <c:pt idx="96">
                  <c:v>40575</c:v>
                </c:pt>
                <c:pt idx="97">
                  <c:v>40603</c:v>
                </c:pt>
                <c:pt idx="98">
                  <c:v>40634</c:v>
                </c:pt>
                <c:pt idx="99">
                  <c:v>40664</c:v>
                </c:pt>
                <c:pt idx="100">
                  <c:v>40695</c:v>
                </c:pt>
                <c:pt idx="101">
                  <c:v>40725</c:v>
                </c:pt>
                <c:pt idx="102">
                  <c:v>40756</c:v>
                </c:pt>
                <c:pt idx="103">
                  <c:v>40787</c:v>
                </c:pt>
                <c:pt idx="104">
                  <c:v>40817</c:v>
                </c:pt>
                <c:pt idx="105">
                  <c:v>40848</c:v>
                </c:pt>
                <c:pt idx="106">
                  <c:v>40878</c:v>
                </c:pt>
                <c:pt idx="107">
                  <c:v>40909</c:v>
                </c:pt>
                <c:pt idx="108">
                  <c:v>40940</c:v>
                </c:pt>
                <c:pt idx="109">
                  <c:v>40969</c:v>
                </c:pt>
                <c:pt idx="110">
                  <c:v>41000</c:v>
                </c:pt>
              </c:numCache>
            </c:numRef>
          </c:cat>
          <c:val>
            <c:numRef>
              <c:f>'Naive Graphs'!$D$2:$D$112</c:f>
              <c:numCache>
                <c:formatCode>#,##0.00</c:formatCode>
                <c:ptCount val="111"/>
                <c:pt idx="0">
                  <c:v>32854790</c:v>
                </c:pt>
                <c:pt idx="1">
                  <c:v>31834529.5</c:v>
                </c:pt>
                <c:pt idx="2">
                  <c:v>33751904.333333336</c:v>
                </c:pt>
                <c:pt idx="3">
                  <c:v>34120527.75</c:v>
                </c:pt>
                <c:pt idx="4">
                  <c:v>34610356.200000003</c:v>
                </c:pt>
                <c:pt idx="5">
                  <c:v>35466999.5</c:v>
                </c:pt>
                <c:pt idx="6">
                  <c:v>36595643.571428575</c:v>
                </c:pt>
                <c:pt idx="7">
                  <c:v>37282771.75</c:v>
                </c:pt>
                <c:pt idx="8">
                  <c:v>36756878.444444448</c:v>
                </c:pt>
                <c:pt idx="9">
                  <c:v>36725433.399999999</c:v>
                </c:pt>
                <c:pt idx="10">
                  <c:v>36509518.18181818</c:v>
                </c:pt>
                <c:pt idx="11">
                  <c:v>36582840.166666664</c:v>
                </c:pt>
                <c:pt idx="12">
                  <c:v>36348574.92307692</c:v>
                </c:pt>
                <c:pt idx="13">
                  <c:v>36174329.5</c:v>
                </c:pt>
                <c:pt idx="14">
                  <c:v>36483054.93333333</c:v>
                </c:pt>
                <c:pt idx="15">
                  <c:v>36713665.8125</c:v>
                </c:pt>
                <c:pt idx="16">
                  <c:v>36887627.058823526</c:v>
                </c:pt>
                <c:pt idx="17">
                  <c:v>37263440.944444448</c:v>
                </c:pt>
                <c:pt idx="18">
                  <c:v>37737062.421052635</c:v>
                </c:pt>
                <c:pt idx="19">
                  <c:v>38085293.850000001</c:v>
                </c:pt>
                <c:pt idx="20">
                  <c:v>37960796.238095239</c:v>
                </c:pt>
                <c:pt idx="21">
                  <c:v>38036571.454545453</c:v>
                </c:pt>
                <c:pt idx="22">
                  <c:v>38016160.347826086</c:v>
                </c:pt>
                <c:pt idx="23">
                  <c:v>38062056.916666664</c:v>
                </c:pt>
                <c:pt idx="24">
                  <c:v>37984282.159999996</c:v>
                </c:pt>
                <c:pt idx="25">
                  <c:v>37852611.230769232</c:v>
                </c:pt>
                <c:pt idx="26">
                  <c:v>38067041.296296299</c:v>
                </c:pt>
                <c:pt idx="27">
                  <c:v>38144811.25</c:v>
                </c:pt>
                <c:pt idx="28">
                  <c:v>38270905.931034483</c:v>
                </c:pt>
                <c:pt idx="29">
                  <c:v>38484433.533333331</c:v>
                </c:pt>
                <c:pt idx="30">
                  <c:v>38777294.161290325</c:v>
                </c:pt>
                <c:pt idx="31">
                  <c:v>38975983.75</c:v>
                </c:pt>
                <c:pt idx="32">
                  <c:v>38917466.242424242</c:v>
                </c:pt>
                <c:pt idx="33">
                  <c:v>38915474.970588237</c:v>
                </c:pt>
                <c:pt idx="34">
                  <c:v>38893839.742857143</c:v>
                </c:pt>
                <c:pt idx="35">
                  <c:v>38901682.166666664</c:v>
                </c:pt>
                <c:pt idx="36">
                  <c:v>38841560.459459461</c:v>
                </c:pt>
                <c:pt idx="37">
                  <c:v>38733770.394736841</c:v>
                </c:pt>
                <c:pt idx="38">
                  <c:v>38840410.615384616</c:v>
                </c:pt>
                <c:pt idx="39">
                  <c:v>38901810.575000003</c:v>
                </c:pt>
                <c:pt idx="40">
                  <c:v>38964915.26829268</c:v>
                </c:pt>
                <c:pt idx="41">
                  <c:v>39085409.095238097</c:v>
                </c:pt>
                <c:pt idx="42">
                  <c:v>39249869.837209299</c:v>
                </c:pt>
                <c:pt idx="43">
                  <c:v>39361294.045454547</c:v>
                </c:pt>
                <c:pt idx="44">
                  <c:v>39297473.48888889</c:v>
                </c:pt>
                <c:pt idx="45">
                  <c:v>39305896.717391305</c:v>
                </c:pt>
                <c:pt idx="46">
                  <c:v>39292445.91489362</c:v>
                </c:pt>
                <c:pt idx="47">
                  <c:v>39299201.354166664</c:v>
                </c:pt>
                <c:pt idx="48">
                  <c:v>39250610.306122452</c:v>
                </c:pt>
                <c:pt idx="49">
                  <c:v>39155683.740000002</c:v>
                </c:pt>
                <c:pt idx="50">
                  <c:v>39229093.803921565</c:v>
                </c:pt>
                <c:pt idx="51">
                  <c:v>39270225.365384616</c:v>
                </c:pt>
                <c:pt idx="52">
                  <c:v>39325758.30188679</c:v>
                </c:pt>
                <c:pt idx="53">
                  <c:v>39421513.870370373</c:v>
                </c:pt>
                <c:pt idx="54">
                  <c:v>39549633.200000003</c:v>
                </c:pt>
                <c:pt idx="55">
                  <c:v>39660548.75</c:v>
                </c:pt>
                <c:pt idx="56">
                  <c:v>39615198.736842103</c:v>
                </c:pt>
                <c:pt idx="57">
                  <c:v>39621172.68965517</c:v>
                </c:pt>
                <c:pt idx="58">
                  <c:v>39600250.457627118</c:v>
                </c:pt>
                <c:pt idx="59">
                  <c:v>39578363.116666667</c:v>
                </c:pt>
                <c:pt idx="60">
                  <c:v>39544164.606557377</c:v>
                </c:pt>
                <c:pt idx="61">
                  <c:v>39500796.435483873</c:v>
                </c:pt>
                <c:pt idx="62">
                  <c:v>39575418.571428575</c:v>
                </c:pt>
                <c:pt idx="63">
                  <c:v>39595942.703125</c:v>
                </c:pt>
                <c:pt idx="64">
                  <c:v>39642029.092307694</c:v>
                </c:pt>
                <c:pt idx="65">
                  <c:v>39718060.636363633</c:v>
                </c:pt>
                <c:pt idx="66">
                  <c:v>39819135.820895523</c:v>
                </c:pt>
                <c:pt idx="67">
                  <c:v>39894877.279411763</c:v>
                </c:pt>
                <c:pt idx="68">
                  <c:v>39822241.405797102</c:v>
                </c:pt>
                <c:pt idx="69">
                  <c:v>39798038.100000001</c:v>
                </c:pt>
                <c:pt idx="70">
                  <c:v>39720185.042253524</c:v>
                </c:pt>
                <c:pt idx="71">
                  <c:v>39684576.347222224</c:v>
                </c:pt>
                <c:pt idx="72">
                  <c:v>39597164.97260274</c:v>
                </c:pt>
                <c:pt idx="73">
                  <c:v>39490274.554054052</c:v>
                </c:pt>
                <c:pt idx="74">
                  <c:v>39484489.600000001</c:v>
                </c:pt>
                <c:pt idx="75">
                  <c:v>39466747.039473683</c:v>
                </c:pt>
                <c:pt idx="76">
                  <c:v>39453006.857142858</c:v>
                </c:pt>
                <c:pt idx="77">
                  <c:v>39474710.730769232</c:v>
                </c:pt>
                <c:pt idx="78">
                  <c:v>39534720.911392406</c:v>
                </c:pt>
                <c:pt idx="79">
                  <c:v>39570499.837499999</c:v>
                </c:pt>
                <c:pt idx="80">
                  <c:v>39510066.456790127</c:v>
                </c:pt>
                <c:pt idx="81">
                  <c:v>39483334.560975611</c:v>
                </c:pt>
                <c:pt idx="82">
                  <c:v>39424217.060240962</c:v>
                </c:pt>
                <c:pt idx="83">
                  <c:v>39388917.797619045</c:v>
                </c:pt>
                <c:pt idx="84">
                  <c:v>39319485.129411764</c:v>
                </c:pt>
                <c:pt idx="85">
                  <c:v>39219468.988372095</c:v>
                </c:pt>
                <c:pt idx="86">
                  <c:v>39221194.643678159</c:v>
                </c:pt>
                <c:pt idx="87">
                  <c:v>39204616.375</c:v>
                </c:pt>
                <c:pt idx="88">
                  <c:v>39201010.38202247</c:v>
                </c:pt>
                <c:pt idx="89">
                  <c:v>39231020.922222219</c:v>
                </c:pt>
                <c:pt idx="90">
                  <c:v>39283667.516483516</c:v>
                </c:pt>
                <c:pt idx="91">
                  <c:v>39322032.054347828</c:v>
                </c:pt>
                <c:pt idx="92">
                  <c:v>39287726.376344085</c:v>
                </c:pt>
                <c:pt idx="93">
                  <c:v>39286617.170212768</c:v>
                </c:pt>
                <c:pt idx="94">
                  <c:v>39259090.08421053</c:v>
                </c:pt>
                <c:pt idx="95">
                  <c:v>39239999.40625</c:v>
                </c:pt>
                <c:pt idx="96">
                  <c:v>39189354.257731959</c:v>
                </c:pt>
                <c:pt idx="97">
                  <c:v>39114208.663265303</c:v>
                </c:pt>
                <c:pt idx="98">
                  <c:v>39128275.05050505</c:v>
                </c:pt>
                <c:pt idx="99">
                  <c:v>39122049.82</c:v>
                </c:pt>
                <c:pt idx="100">
                  <c:v>39134995.79207921</c:v>
                </c:pt>
                <c:pt idx="101">
                  <c:v>39168674.637254901</c:v>
                </c:pt>
                <c:pt idx="102">
                  <c:v>39226008.728155337</c:v>
                </c:pt>
                <c:pt idx="103">
                  <c:v>39260204.038461536</c:v>
                </c:pt>
                <c:pt idx="104">
                  <c:v>39235811.419047616</c:v>
                </c:pt>
                <c:pt idx="105">
                  <c:v>39230791.669811323</c:v>
                </c:pt>
                <c:pt idx="106">
                  <c:v>39208334.028037384</c:v>
                </c:pt>
                <c:pt idx="107">
                  <c:v>39192453.962962963</c:v>
                </c:pt>
                <c:pt idx="108">
                  <c:v>39147693.376146786</c:v>
                </c:pt>
                <c:pt idx="109">
                  <c:v>39094206.781818181</c:v>
                </c:pt>
                <c:pt idx="110">
                  <c:v>39109405.432432435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27-BF72-14728A4BD563}"/>
            </c:ext>
          </c:extLst>
        </c:ser>
        <c:ser>
          <c:idx val="2"/>
          <c:order val="2"/>
          <c:tx>
            <c:strRef>
              <c:f>'Naive Graphs'!$E$1</c:f>
              <c:strCache>
                <c:ptCount val="1"/>
                <c:pt idx="0">
                  <c:v>PP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'Naive Graphs'!$B$2:$B$112</c:f>
              <c:numCache>
                <c:formatCode>mmmyyyy</c:formatCode>
                <c:ptCount val="111"/>
                <c:pt idx="0">
                  <c:v>37653</c:v>
                </c:pt>
                <c:pt idx="1">
                  <c:v>37681</c:v>
                </c:pt>
                <c:pt idx="2">
                  <c:v>37712</c:v>
                </c:pt>
                <c:pt idx="3">
                  <c:v>37742</c:v>
                </c:pt>
                <c:pt idx="4">
                  <c:v>37773</c:v>
                </c:pt>
                <c:pt idx="5">
                  <c:v>37803</c:v>
                </c:pt>
                <c:pt idx="6">
                  <c:v>37834</c:v>
                </c:pt>
                <c:pt idx="7">
                  <c:v>37865</c:v>
                </c:pt>
                <c:pt idx="8">
                  <c:v>37895</c:v>
                </c:pt>
                <c:pt idx="9">
                  <c:v>37926</c:v>
                </c:pt>
                <c:pt idx="10">
                  <c:v>37956</c:v>
                </c:pt>
                <c:pt idx="11">
                  <c:v>37987</c:v>
                </c:pt>
                <c:pt idx="12">
                  <c:v>38018</c:v>
                </c:pt>
                <c:pt idx="13">
                  <c:v>38047</c:v>
                </c:pt>
                <c:pt idx="14">
                  <c:v>38078</c:v>
                </c:pt>
                <c:pt idx="15">
                  <c:v>38108</c:v>
                </c:pt>
                <c:pt idx="16">
                  <c:v>38139</c:v>
                </c:pt>
                <c:pt idx="17">
                  <c:v>38169</c:v>
                </c:pt>
                <c:pt idx="18">
                  <c:v>38200</c:v>
                </c:pt>
                <c:pt idx="19">
                  <c:v>38231</c:v>
                </c:pt>
                <c:pt idx="20">
                  <c:v>38261</c:v>
                </c:pt>
                <c:pt idx="21">
                  <c:v>38292</c:v>
                </c:pt>
                <c:pt idx="22">
                  <c:v>38322</c:v>
                </c:pt>
                <c:pt idx="23">
                  <c:v>38353</c:v>
                </c:pt>
                <c:pt idx="24">
                  <c:v>38384</c:v>
                </c:pt>
                <c:pt idx="25">
                  <c:v>38412</c:v>
                </c:pt>
                <c:pt idx="26">
                  <c:v>38443</c:v>
                </c:pt>
                <c:pt idx="27">
                  <c:v>38473</c:v>
                </c:pt>
                <c:pt idx="28">
                  <c:v>38504</c:v>
                </c:pt>
                <c:pt idx="29">
                  <c:v>38534</c:v>
                </c:pt>
                <c:pt idx="30">
                  <c:v>38565</c:v>
                </c:pt>
                <c:pt idx="31">
                  <c:v>38596</c:v>
                </c:pt>
                <c:pt idx="32">
                  <c:v>38626</c:v>
                </c:pt>
                <c:pt idx="33">
                  <c:v>38657</c:v>
                </c:pt>
                <c:pt idx="34">
                  <c:v>38687</c:v>
                </c:pt>
                <c:pt idx="35">
                  <c:v>38718</c:v>
                </c:pt>
                <c:pt idx="36">
                  <c:v>38749</c:v>
                </c:pt>
                <c:pt idx="37">
                  <c:v>38777</c:v>
                </c:pt>
                <c:pt idx="38">
                  <c:v>38808</c:v>
                </c:pt>
                <c:pt idx="39">
                  <c:v>38838</c:v>
                </c:pt>
                <c:pt idx="40">
                  <c:v>38869</c:v>
                </c:pt>
                <c:pt idx="41">
                  <c:v>38899</c:v>
                </c:pt>
                <c:pt idx="42">
                  <c:v>38930</c:v>
                </c:pt>
                <c:pt idx="43">
                  <c:v>38961</c:v>
                </c:pt>
                <c:pt idx="44">
                  <c:v>38991</c:v>
                </c:pt>
                <c:pt idx="45">
                  <c:v>39022</c:v>
                </c:pt>
                <c:pt idx="46">
                  <c:v>39052</c:v>
                </c:pt>
                <c:pt idx="47">
                  <c:v>39083</c:v>
                </c:pt>
                <c:pt idx="48">
                  <c:v>39114</c:v>
                </c:pt>
                <c:pt idx="49">
                  <c:v>39142</c:v>
                </c:pt>
                <c:pt idx="50">
                  <c:v>39173</c:v>
                </c:pt>
                <c:pt idx="51">
                  <c:v>39203</c:v>
                </c:pt>
                <c:pt idx="52">
                  <c:v>39234</c:v>
                </c:pt>
                <c:pt idx="53">
                  <c:v>39264</c:v>
                </c:pt>
                <c:pt idx="54">
                  <c:v>39295</c:v>
                </c:pt>
                <c:pt idx="55">
                  <c:v>39326</c:v>
                </c:pt>
                <c:pt idx="56">
                  <c:v>39356</c:v>
                </c:pt>
                <c:pt idx="57">
                  <c:v>39387</c:v>
                </c:pt>
                <c:pt idx="58">
                  <c:v>39417</c:v>
                </c:pt>
                <c:pt idx="59">
                  <c:v>39448</c:v>
                </c:pt>
                <c:pt idx="60">
                  <c:v>39479</c:v>
                </c:pt>
                <c:pt idx="61">
                  <c:v>39508</c:v>
                </c:pt>
                <c:pt idx="62">
                  <c:v>39539</c:v>
                </c:pt>
                <c:pt idx="63">
                  <c:v>39569</c:v>
                </c:pt>
                <c:pt idx="64">
                  <c:v>39600</c:v>
                </c:pt>
                <c:pt idx="65">
                  <c:v>39630</c:v>
                </c:pt>
                <c:pt idx="66">
                  <c:v>39661</c:v>
                </c:pt>
                <c:pt idx="67">
                  <c:v>39692</c:v>
                </c:pt>
                <c:pt idx="68">
                  <c:v>39722</c:v>
                </c:pt>
                <c:pt idx="69">
                  <c:v>39753</c:v>
                </c:pt>
                <c:pt idx="70">
                  <c:v>39783</c:v>
                </c:pt>
                <c:pt idx="71">
                  <c:v>39814</c:v>
                </c:pt>
                <c:pt idx="72">
                  <c:v>39845</c:v>
                </c:pt>
                <c:pt idx="73">
                  <c:v>39873</c:v>
                </c:pt>
                <c:pt idx="74">
                  <c:v>39904</c:v>
                </c:pt>
                <c:pt idx="75">
                  <c:v>39934</c:v>
                </c:pt>
                <c:pt idx="76">
                  <c:v>39965</c:v>
                </c:pt>
                <c:pt idx="77">
                  <c:v>39995</c:v>
                </c:pt>
                <c:pt idx="78">
                  <c:v>40026</c:v>
                </c:pt>
                <c:pt idx="79">
                  <c:v>40057</c:v>
                </c:pt>
                <c:pt idx="80">
                  <c:v>40087</c:v>
                </c:pt>
                <c:pt idx="81">
                  <c:v>40118</c:v>
                </c:pt>
                <c:pt idx="82">
                  <c:v>40148</c:v>
                </c:pt>
                <c:pt idx="83">
                  <c:v>40179</c:v>
                </c:pt>
                <c:pt idx="84">
                  <c:v>40210</c:v>
                </c:pt>
                <c:pt idx="85">
                  <c:v>40238</c:v>
                </c:pt>
                <c:pt idx="86">
                  <c:v>40269</c:v>
                </c:pt>
                <c:pt idx="87">
                  <c:v>40299</c:v>
                </c:pt>
                <c:pt idx="88">
                  <c:v>40330</c:v>
                </c:pt>
                <c:pt idx="89">
                  <c:v>40360</c:v>
                </c:pt>
                <c:pt idx="90">
                  <c:v>40391</c:v>
                </c:pt>
                <c:pt idx="91">
                  <c:v>40422</c:v>
                </c:pt>
                <c:pt idx="92">
                  <c:v>40452</c:v>
                </c:pt>
                <c:pt idx="93">
                  <c:v>40483</c:v>
                </c:pt>
                <c:pt idx="94">
                  <c:v>40513</c:v>
                </c:pt>
                <c:pt idx="95">
                  <c:v>40544</c:v>
                </c:pt>
                <c:pt idx="96">
                  <c:v>40575</c:v>
                </c:pt>
                <c:pt idx="97">
                  <c:v>40603</c:v>
                </c:pt>
                <c:pt idx="98">
                  <c:v>40634</c:v>
                </c:pt>
                <c:pt idx="99">
                  <c:v>40664</c:v>
                </c:pt>
                <c:pt idx="100">
                  <c:v>40695</c:v>
                </c:pt>
                <c:pt idx="101">
                  <c:v>40725</c:v>
                </c:pt>
                <c:pt idx="102">
                  <c:v>40756</c:v>
                </c:pt>
                <c:pt idx="103">
                  <c:v>40787</c:v>
                </c:pt>
                <c:pt idx="104">
                  <c:v>40817</c:v>
                </c:pt>
                <c:pt idx="105">
                  <c:v>40848</c:v>
                </c:pt>
                <c:pt idx="106">
                  <c:v>40878</c:v>
                </c:pt>
                <c:pt idx="107">
                  <c:v>40909</c:v>
                </c:pt>
                <c:pt idx="108">
                  <c:v>40940</c:v>
                </c:pt>
                <c:pt idx="109">
                  <c:v>40969</c:v>
                </c:pt>
                <c:pt idx="110">
                  <c:v>41000</c:v>
                </c:pt>
              </c:numCache>
            </c:numRef>
          </c:cat>
          <c:val>
            <c:numRef>
              <c:f>'Naive Graphs'!$E$2:$E$112</c:f>
              <c:numCache>
                <c:formatCode>#,##0.00</c:formatCode>
                <c:ptCount val="111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1-4027-BF72-14728A4BD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162480"/>
        <c:axId val="687162872"/>
      </c:lineChart>
      <c:dateAx>
        <c:axId val="687162480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2872"/>
        <c:crosses val="autoZero"/>
        <c:auto val="1"/>
        <c:lblOffset val="100"/>
        <c:baseTimeUnit val="months"/>
      </c:dateAx>
      <c:valAx>
        <c:axId val="68716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vs. Quarterl</a:t>
            </a:r>
            <a:r>
              <a:rPr lang="en-US" baseline="0"/>
              <a:t>y and Annual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 Approach'!$C$1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 Approach'!$B$2:$B$113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'MA Approach'!$C$2:$C$113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E-485F-8CF7-7CADCD9014DF}"/>
            </c:ext>
          </c:extLst>
        </c:ser>
        <c:ser>
          <c:idx val="1"/>
          <c:order val="1"/>
          <c:tx>
            <c:strRef>
              <c:f>'MA Approach'!$D$1</c:f>
              <c:strCache>
                <c:ptCount val="1"/>
                <c:pt idx="0">
                  <c:v>Quarterly 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 Approach'!$B$2:$B$113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'MA Approach'!$D$2:$D$113</c:f>
              <c:numCache>
                <c:formatCode>General</c:formatCode>
                <c:ptCount val="112"/>
                <c:pt idx="2" formatCode="#,##0.00">
                  <c:v>33751904.333333336</c:v>
                </c:pt>
                <c:pt idx="3" formatCode="#,##0.00">
                  <c:v>34542440.333333336</c:v>
                </c:pt>
                <c:pt idx="4" formatCode="#,##0.00">
                  <c:v>36460907.333333336</c:v>
                </c:pt>
                <c:pt idx="5" formatCode="#,##0.00">
                  <c:v>37182094.666666664</c:v>
                </c:pt>
                <c:pt idx="6" formatCode="#,##0.00">
                  <c:v>39895798</c:v>
                </c:pt>
                <c:pt idx="7" formatCode="#,##0.00">
                  <c:v>41736797.666666664</c:v>
                </c:pt>
                <c:pt idx="8" formatCode="#,##0.00">
                  <c:v>39336636.333333336</c:v>
                </c:pt>
                <c:pt idx="9" formatCode="#,##0.00">
                  <c:v>37028276.333333336</c:v>
                </c:pt>
                <c:pt idx="10" formatCode="#,##0.00">
                  <c:v>34447508.666666664</c:v>
                </c:pt>
                <c:pt idx="11" formatCode="#,##0.00">
                  <c:v>36060725.333333336</c:v>
                </c:pt>
                <c:pt idx="12" formatCode="#,##0.00">
                  <c:v>35092380</c:v>
                </c:pt>
                <c:pt idx="13" formatCode="#,##0.00">
                  <c:v>34945304.333333336</c:v>
                </c:pt>
                <c:pt idx="14" formatCode="#,##0.00">
                  <c:v>36083914</c:v>
                </c:pt>
                <c:pt idx="15" formatCode="#,##0.00">
                  <c:v>38295726.333333336</c:v>
                </c:pt>
                <c:pt idx="16" formatCode="#,##0.00">
                  <c:v>40216349</c:v>
                </c:pt>
                <c:pt idx="17" formatCode="#,##0.00">
                  <c:v>41165371</c:v>
                </c:pt>
                <c:pt idx="18" formatCode="#,##0.00">
                  <c:v>43195177.666666664</c:v>
                </c:pt>
                <c:pt idx="19" formatCode="#,##0.00">
                  <c:v>44872072.333333336</c:v>
                </c:pt>
                <c:pt idx="20" formatCode="#,##0.00">
                  <c:v>42144928</c:v>
                </c:pt>
                <c:pt idx="21" formatCode="#,##0.00">
                  <c:v>39933462</c:v>
                </c:pt>
                <c:pt idx="22" formatCode="#,##0.00">
                  <c:v>37555270.333333336</c:v>
                </c:pt>
                <c:pt idx="23" formatCode="#,##0.00">
                  <c:v>38770881.666666664</c:v>
                </c:pt>
                <c:pt idx="24" formatCode="#,##0.00">
                  <c:v>37600827.333333336</c:v>
                </c:pt>
                <c:pt idx="25" formatCode="#,##0.00">
                  <c:v>36598734.666666664</c:v>
                </c:pt>
                <c:pt idx="26" formatCode="#,##0.00">
                  <c:v>38106916.333333336</c:v>
                </c:pt>
                <c:pt idx="27" formatCode="#,##0.00">
                  <c:v>39482553.666666664</c:v>
                </c:pt>
                <c:pt idx="28" formatCode="#,##0.00">
                  <c:v>41896126.666666664</c:v>
                </c:pt>
                <c:pt idx="29" formatCode="#,##0.00">
                  <c:v>42240963.666666664</c:v>
                </c:pt>
                <c:pt idx="30" formatCode="#,##0.00">
                  <c:v>44680468</c:v>
                </c:pt>
                <c:pt idx="31" formatCode="#,##0.00">
                  <c:v>45791736</c:v>
                </c:pt>
                <c:pt idx="32" formatCode="#,##0.00">
                  <c:v>43247793.333333336</c:v>
                </c:pt>
                <c:pt idx="33" formatCode="#,##0.00">
                  <c:v>40343343.333333336</c:v>
                </c:pt>
                <c:pt idx="34" formatCode="#,##0.00">
                  <c:v>38017637</c:v>
                </c:pt>
                <c:pt idx="35" formatCode="#,##0.00">
                  <c:v>38728057.333333336</c:v>
                </c:pt>
                <c:pt idx="36" formatCode="#,##0.00">
                  <c:v>38003862.666666664</c:v>
                </c:pt>
                <c:pt idx="37" formatCode="#,##0.00">
                  <c:v>36866294.666666664</c:v>
                </c:pt>
                <c:pt idx="38" formatCode="#,##0.00">
                  <c:v>38105152</c:v>
                </c:pt>
                <c:pt idx="39" formatCode="#,##0.00">
                  <c:v>39644895.333333336</c:v>
                </c:pt>
                <c:pt idx="40" formatCode="#,##0.00">
                  <c:v>41892750.333333336</c:v>
                </c:pt>
                <c:pt idx="41" formatCode="#,##0.00">
                  <c:v>42270389.333333336</c:v>
                </c:pt>
                <c:pt idx="42" formatCode="#,##0.00">
                  <c:v>43890660</c:v>
                </c:pt>
                <c:pt idx="43" formatCode="#,##0.00">
                  <c:v>44778470.666666664</c:v>
                </c:pt>
                <c:pt idx="44" formatCode="#,##0.00">
                  <c:v>42266375</c:v>
                </c:pt>
                <c:pt idx="45" formatCode="#,##0.00">
                  <c:v>40108948.666666664</c:v>
                </c:pt>
                <c:pt idx="46" formatCode="#,##0.00">
                  <c:v>38282673.333333336</c:v>
                </c:pt>
                <c:pt idx="47" formatCode="#,##0.00">
                  <c:v>39325119.333333336</c:v>
                </c:pt>
                <c:pt idx="48" formatCode="#,##0.00">
                  <c:v>38402885.333333336</c:v>
                </c:pt>
                <c:pt idx="49" formatCode="#,##0.00">
                  <c:v>37013076.333333336</c:v>
                </c:pt>
                <c:pt idx="50" formatCode="#,##0.00">
                  <c:v>38107373</c:v>
                </c:pt>
                <c:pt idx="51" formatCode="#,##0.00">
                  <c:v>39590604.666666664</c:v>
                </c:pt>
                <c:pt idx="52" formatCode="#,##0.00">
                  <c:v>42160334.333333336</c:v>
                </c:pt>
                <c:pt idx="53" formatCode="#,##0.00">
                  <c:v>42692655</c:v>
                </c:pt>
                <c:pt idx="54" formatCode="#,##0.00">
                  <c:v>44392702.333333336</c:v>
                </c:pt>
                <c:pt idx="55" formatCode="#,##0.00">
                  <c:v>45575180</c:v>
                </c:pt>
                <c:pt idx="56" formatCode="#,##0.00">
                  <c:v>43101526.333333336</c:v>
                </c:pt>
                <c:pt idx="57" formatCode="#,##0.00">
                  <c:v>40932730</c:v>
                </c:pt>
                <c:pt idx="58" formatCode="#,##0.00">
                  <c:v>38474682.333333336</c:v>
                </c:pt>
                <c:pt idx="59" formatCode="#,##0.00">
                  <c:v>38878486.333333336</c:v>
                </c:pt>
                <c:pt idx="60" formatCode="#,##0.00">
                  <c:v>38055341.666666664</c:v>
                </c:pt>
                <c:pt idx="61" formatCode="#,##0.00">
                  <c:v>37544867.333333336</c:v>
                </c:pt>
                <c:pt idx="62" formatCode="#,##0.00">
                  <c:v>39516527.666666664</c:v>
                </c:pt>
                <c:pt idx="63" formatCode="#,##0.00">
                  <c:v>40648764</c:v>
                </c:pt>
                <c:pt idx="64" formatCode="#,##0.00">
                  <c:v>42560837.333333336</c:v>
                </c:pt>
                <c:pt idx="65" formatCode="#,##0.00">
                  <c:v>42713544</c:v>
                </c:pt>
                <c:pt idx="66" formatCode="#,##0.00">
                  <c:v>44580589</c:v>
                </c:pt>
                <c:pt idx="67" formatCode="#,##0.00">
                  <c:v>45373254.666666664</c:v>
                </c:pt>
                <c:pt idx="68" formatCode="#,##0.00">
                  <c:v>42114218.333333336</c:v>
                </c:pt>
                <c:pt idx="69" formatCode="#,##0.00">
                  <c:v>39326855.666666664</c:v>
                </c:pt>
                <c:pt idx="70" formatCode="#,##0.00">
                  <c:v>35760494.333333336</c:v>
                </c:pt>
                <c:pt idx="71" formatCode="#,##0.00">
                  <c:v>36518280</c:v>
                </c:pt>
                <c:pt idx="72" formatCode="#,##0.00">
                  <c:v>34910125.333333336</c:v>
                </c:pt>
                <c:pt idx="73" formatCode="#,##0.00">
                  <c:v>34049059.666666664</c:v>
                </c:pt>
                <c:pt idx="74" formatCode="#,##0.00">
                  <c:v>34682407.666666664</c:v>
                </c:pt>
                <c:pt idx="75" formatCode="#,##0.00">
                  <c:v>36293244</c:v>
                </c:pt>
                <c:pt idx="76" formatCode="#,##0.00">
                  <c:v>38533737</c:v>
                </c:pt>
                <c:pt idx="77" formatCode="#,##0.00">
                  <c:v>39230239</c:v>
                </c:pt>
                <c:pt idx="78" formatCode="#,##0.00">
                  <c:v>41256725.666666664</c:v>
                </c:pt>
                <c:pt idx="79" formatCode="#,##0.00">
                  <c:v>42586153</c:v>
                </c:pt>
                <c:pt idx="80" formatCode="#,##0.00">
                  <c:v>40429315.333333336</c:v>
                </c:pt>
                <c:pt idx="81" formatCode="#,##0.00">
                  <c:v>38130160.666666664</c:v>
                </c:pt>
                <c:pt idx="82" formatCode="#,##0.00">
                  <c:v>35523343</c:v>
                </c:pt>
                <c:pt idx="83" formatCode="#,##0.00">
                  <c:v>36117904</c:v>
                </c:pt>
                <c:pt idx="84" formatCode="#,##0.00">
                  <c:v>34840934</c:v>
                </c:pt>
                <c:pt idx="85" formatCode="#,##0.00">
                  <c:v>33554772.333333336</c:v>
                </c:pt>
                <c:pt idx="86" formatCode="#,##0.00">
                  <c:v>34524946.333333336</c:v>
                </c:pt>
                <c:pt idx="87" formatCode="#,##0.00">
                  <c:v>35950001.666666664</c:v>
                </c:pt>
                <c:pt idx="88" formatCode="#,##0.00">
                  <c:v>38671863.666666664</c:v>
                </c:pt>
                <c:pt idx="89" formatCode="#,##0.00">
                  <c:v>39515983</c:v>
                </c:pt>
                <c:pt idx="90" formatCode="#,##0.00">
                  <c:v>41602501</c:v>
                </c:pt>
                <c:pt idx="91" formatCode="#,##0.00">
                  <c:v>42912341.666666664</c:v>
                </c:pt>
                <c:pt idx="92" formatCode="#,##0.00">
                  <c:v>40988890</c:v>
                </c:pt>
                <c:pt idx="93" formatCode="#,##0.00">
                  <c:v>39376090</c:v>
                </c:pt>
                <c:pt idx="94" formatCode="#,##0.00">
                  <c:v>37328869.666666664</c:v>
                </c:pt>
                <c:pt idx="95" formatCode="#,##0.00">
                  <c:v>37760463.333333336</c:v>
                </c:pt>
                <c:pt idx="96" formatCode="#,##0.00">
                  <c:v>36141783</c:v>
                </c:pt>
                <c:pt idx="97" formatCode="#,##0.00">
                  <c:v>34526297</c:v>
                </c:pt>
                <c:pt idx="98" formatCode="#,##0.00">
                  <c:v>35553095.666666664</c:v>
                </c:pt>
                <c:pt idx="99" formatCode="#,##0.00">
                  <c:v>36945873</c:v>
                </c:pt>
                <c:pt idx="100" formatCode="#,##0.00">
                  <c:v>39814042</c:v>
                </c:pt>
                <c:pt idx="101" formatCode="#,##0.00">
                  <c:v>40501861</c:v>
                </c:pt>
                <c:pt idx="102" formatCode="#,##0.00">
                  <c:v>42691305.666666664</c:v>
                </c:pt>
                <c:pt idx="103" formatCode="#,##0.00">
                  <c:v>43475548.333333336</c:v>
                </c:pt>
                <c:pt idx="104" formatCode="#,##0.00">
                  <c:v>41518462</c:v>
                </c:pt>
                <c:pt idx="105" formatCode="#,##0.00">
                  <c:v>39395006</c:v>
                </c:pt>
                <c:pt idx="106" formatCode="#,##0.00">
                  <c:v>37410173.666666664</c:v>
                </c:pt>
                <c:pt idx="107" formatCode="#,##0.00">
                  <c:v>37674943</c:v>
                </c:pt>
                <c:pt idx="108" formatCode="#,##0.00">
                  <c:v>36211553.666666664</c:v>
                </c:pt>
                <c:pt idx="109" formatCode="#,##0.00">
                  <c:v>35023668.333333336</c:v>
                </c:pt>
                <c:pt idx="110" formatCode="#,##0.00">
                  <c:v>36119658.333333336</c:v>
                </c:pt>
                <c:pt idx="111" formatCode="#,##0.00">
                  <c:v>37617316.333333336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E-485F-8CF7-7CADCD9014DF}"/>
            </c:ext>
          </c:extLst>
        </c:ser>
        <c:ser>
          <c:idx val="2"/>
          <c:order val="2"/>
          <c:tx>
            <c:strRef>
              <c:f>'MA Approach'!$E$1</c:f>
              <c:strCache>
                <c:ptCount val="1"/>
                <c:pt idx="0">
                  <c:v>Annual Moving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 Approach'!$B$2:$B$113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'MA Approach'!$E$2:$E$113</c:f>
              <c:numCache>
                <c:formatCode>General</c:formatCode>
                <c:ptCount val="112"/>
                <c:pt idx="11" formatCode="#,##0.00">
                  <c:v>36582840.166666664</c:v>
                </c:pt>
                <c:pt idx="12" formatCode="#,##0.00">
                  <c:v>36639723.666666664</c:v>
                </c:pt>
                <c:pt idx="13" formatCode="#,##0.00">
                  <c:v>36897629.5</c:v>
                </c:pt>
                <c:pt idx="14" formatCode="#,##0.00">
                  <c:v>37165842.583333336</c:v>
                </c:pt>
                <c:pt idx="15" formatCode="#,##0.00">
                  <c:v>37578045.166666664</c:v>
                </c:pt>
                <c:pt idx="16" formatCode="#,##0.00">
                  <c:v>37836489.916666664</c:v>
                </c:pt>
                <c:pt idx="17" formatCode="#,##0.00">
                  <c:v>38161661.666666664</c:v>
                </c:pt>
                <c:pt idx="18" formatCode="#,##0.00">
                  <c:v>38402890.083333336</c:v>
                </c:pt>
                <c:pt idx="19" formatCode="#,##0.00">
                  <c:v>38620308.583333336</c:v>
                </c:pt>
                <c:pt idx="20" formatCode="#,##0.00">
                  <c:v>38863734.583333336</c:v>
                </c:pt>
                <c:pt idx="21" formatCode="#,##0.00">
                  <c:v>39129186.5</c:v>
                </c:pt>
                <c:pt idx="22" formatCode="#,##0.00">
                  <c:v>39397249</c:v>
                </c:pt>
                <c:pt idx="23" formatCode="#,##0.00">
                  <c:v>39541273.666666664</c:v>
                </c:pt>
                <c:pt idx="24" formatCode="#,##0.00">
                  <c:v>39756298.333333336</c:v>
                </c:pt>
                <c:pt idx="25" formatCode="#,##0.00">
                  <c:v>39810606.583333336</c:v>
                </c:pt>
                <c:pt idx="26" formatCode="#,##0.00">
                  <c:v>40047024.25</c:v>
                </c:pt>
                <c:pt idx="27" formatCode="#,##0.00">
                  <c:v>40053005.166666664</c:v>
                </c:pt>
                <c:pt idx="28" formatCode="#,##0.00">
                  <c:v>40230551</c:v>
                </c:pt>
                <c:pt idx="29" formatCode="#,##0.00">
                  <c:v>40315922.416666664</c:v>
                </c:pt>
                <c:pt idx="30" formatCode="#,##0.00">
                  <c:v>40424327.75</c:v>
                </c:pt>
                <c:pt idx="31" formatCode="#,##0.00">
                  <c:v>40460466.916666664</c:v>
                </c:pt>
                <c:pt idx="32" formatCode="#,##0.00">
                  <c:v>40591638.75</c:v>
                </c:pt>
                <c:pt idx="33" formatCode="#,##0.00">
                  <c:v>40526798.083333336</c:v>
                </c:pt>
                <c:pt idx="34" formatCode="#,##0.00">
                  <c:v>40576058.583333336</c:v>
                </c:pt>
                <c:pt idx="35" formatCode="#,##0.00">
                  <c:v>40580932.666666664</c:v>
                </c:pt>
                <c:pt idx="36" formatCode="#,##0.00">
                  <c:v>40627556.916666664</c:v>
                </c:pt>
                <c:pt idx="37" formatCode="#,##0.00">
                  <c:v>40642948.583333336</c:v>
                </c:pt>
                <c:pt idx="38" formatCode="#,##0.00">
                  <c:v>40580491.583333336</c:v>
                </c:pt>
                <c:pt idx="39" formatCode="#,##0.00">
                  <c:v>40668142.333333336</c:v>
                </c:pt>
                <c:pt idx="40" formatCode="#,##0.00">
                  <c:v>40642104.5</c:v>
                </c:pt>
                <c:pt idx="41" formatCode="#,##0.00">
                  <c:v>40587848</c:v>
                </c:pt>
                <c:pt idx="42" formatCode="#,##0.00">
                  <c:v>40470690.333333336</c:v>
                </c:pt>
                <c:pt idx="43" formatCode="#,##0.00">
                  <c:v>40388788.166666664</c:v>
                </c:pt>
                <c:pt idx="44" formatCode="#,##0.00">
                  <c:v>40342493.416666664</c:v>
                </c:pt>
                <c:pt idx="45" formatCode="#,##0.00">
                  <c:v>40412091.666666664</c:v>
                </c:pt>
                <c:pt idx="46" formatCode="#,##0.00">
                  <c:v>40455047.25</c:v>
                </c:pt>
                <c:pt idx="47" formatCode="#,##0.00">
                  <c:v>40491758.916666664</c:v>
                </c:pt>
                <c:pt idx="48" formatCode="#,##0.00">
                  <c:v>40511847.333333336</c:v>
                </c:pt>
                <c:pt idx="49" formatCode="#,##0.00">
                  <c:v>40491742.666666664</c:v>
                </c:pt>
                <c:pt idx="50" formatCode="#,##0.00">
                  <c:v>40492314.166666664</c:v>
                </c:pt>
                <c:pt idx="51" formatCode="#,##0.00">
                  <c:v>40498274.666666664</c:v>
                </c:pt>
                <c:pt idx="52" formatCode="#,##0.00">
                  <c:v>40558638.666666664</c:v>
                </c:pt>
                <c:pt idx="53" formatCode="#,##0.00">
                  <c:v>40597880.583333336</c:v>
                </c:pt>
                <c:pt idx="54" formatCode="#,##0.00">
                  <c:v>40623785.25</c:v>
                </c:pt>
                <c:pt idx="55" formatCode="#,##0.00">
                  <c:v>40757816</c:v>
                </c:pt>
                <c:pt idx="56" formatCode="#,##0.00">
                  <c:v>40806668.416666664</c:v>
                </c:pt>
                <c:pt idx="57" formatCode="#,##0.00">
                  <c:v>40829730.583333336</c:v>
                </c:pt>
                <c:pt idx="58" formatCode="#,##0.00">
                  <c:v>40805818.25</c:v>
                </c:pt>
                <c:pt idx="59" formatCode="#,##0.00">
                  <c:v>40695010.166666664</c:v>
                </c:pt>
                <c:pt idx="60" formatCode="#,##0.00">
                  <c:v>40742844.666666664</c:v>
                </c:pt>
                <c:pt idx="61" formatCode="#,##0.00">
                  <c:v>40938766</c:v>
                </c:pt>
                <c:pt idx="62" formatCode="#,##0.00">
                  <c:v>41047298.833333336</c:v>
                </c:pt>
                <c:pt idx="63" formatCode="#,##0.00">
                  <c:v>41007384.5</c:v>
                </c:pt>
                <c:pt idx="64" formatCode="#,##0.00">
                  <c:v>41038891.75</c:v>
                </c:pt>
                <c:pt idx="65" formatCode="#,##0.00">
                  <c:v>41052521.083333336</c:v>
                </c:pt>
                <c:pt idx="66" formatCode="#,##0.00">
                  <c:v>41054356.166666664</c:v>
                </c:pt>
                <c:pt idx="67" formatCode="#,##0.00">
                  <c:v>40988410.416666664</c:v>
                </c:pt>
                <c:pt idx="68" formatCode="#,##0.00">
                  <c:v>40805694.083333336</c:v>
                </c:pt>
                <c:pt idx="69" formatCode="#,##0.00">
                  <c:v>40652887.583333336</c:v>
                </c:pt>
                <c:pt idx="70" formatCode="#,##0.00">
                  <c:v>40309863.416666664</c:v>
                </c:pt>
                <c:pt idx="71" formatCode="#,##0.00">
                  <c:v>40215642.5</c:v>
                </c:pt>
                <c:pt idx="72" formatCode="#,##0.00">
                  <c:v>39866583.5</c:v>
                </c:pt>
                <c:pt idx="73" formatCode="#,##0.00">
                  <c:v>39435911.5</c:v>
                </c:pt>
                <c:pt idx="74" formatCode="#,##0.00">
                  <c:v>39007112.5</c:v>
                </c:pt>
                <c:pt idx="75" formatCode="#,##0.00">
                  <c:v>38777703.5</c:v>
                </c:pt>
                <c:pt idx="76" formatCode="#,##0.00">
                  <c:v>38429136.416666664</c:v>
                </c:pt>
                <c:pt idx="77" formatCode="#,##0.00">
                  <c:v>38136286.25</c:v>
                </c:pt>
                <c:pt idx="78" formatCode="#,##0.00">
                  <c:v>37946737.666666664</c:v>
                </c:pt>
                <c:pt idx="79" formatCode="#,##0.00">
                  <c:v>37732361</c:v>
                </c:pt>
                <c:pt idx="80" formatCode="#,##0.00">
                  <c:v>37715060.5</c:v>
                </c:pt>
                <c:pt idx="81" formatCode="#,##0.00">
                  <c:v>37647563.916666664</c:v>
                </c:pt>
                <c:pt idx="82" formatCode="#,##0.00">
                  <c:v>37673073.166666664</c:v>
                </c:pt>
                <c:pt idx="83" formatCode="#,##0.00">
                  <c:v>37614966.5</c:v>
                </c:pt>
                <c:pt idx="84" formatCode="#,##0.00">
                  <c:v>37630266.083333336</c:v>
                </c:pt>
                <c:pt idx="85" formatCode="#,##0.00">
                  <c:v>37549501.333333336</c:v>
                </c:pt>
                <c:pt idx="86" formatCode="#,##0.00">
                  <c:v>37575601.166666664</c:v>
                </c:pt>
                <c:pt idx="87" formatCode="#,##0.00">
                  <c:v>37544455.5</c:v>
                </c:pt>
                <c:pt idx="88" formatCode="#,##0.00">
                  <c:v>37584033</c:v>
                </c:pt>
                <c:pt idx="89" formatCode="#,##0.00">
                  <c:v>37647037.166666664</c:v>
                </c:pt>
                <c:pt idx="90" formatCode="#,##0.00">
                  <c:v>37630899.333333336</c:v>
                </c:pt>
                <c:pt idx="91" formatCode="#,##0.00">
                  <c:v>37665580.166666664</c:v>
                </c:pt>
                <c:pt idx="92" formatCode="#,##0.00">
                  <c:v>37786930.833333336</c:v>
                </c:pt>
                <c:pt idx="93" formatCode="#,##0.00">
                  <c:v>37942381.666666664</c:v>
                </c:pt>
                <c:pt idx="94" formatCode="#,##0.00">
                  <c:v>38116961.833333336</c:v>
                </c:pt>
                <c:pt idx="95" formatCode="#,##0.00">
                  <c:v>38197570.666666664</c:v>
                </c:pt>
                <c:pt idx="96" formatCode="#,##0.00">
                  <c:v>38267593.916666664</c:v>
                </c:pt>
                <c:pt idx="97" formatCode="#,##0.00">
                  <c:v>38359843</c:v>
                </c:pt>
                <c:pt idx="98" formatCode="#,##0.00">
                  <c:v>38454608</c:v>
                </c:pt>
                <c:pt idx="99" formatCode="#,##0.00">
                  <c:v>38516561.75</c:v>
                </c:pt>
                <c:pt idx="100" formatCode="#,##0.00">
                  <c:v>38645387.583333336</c:v>
                </c:pt>
                <c:pt idx="101" formatCode="#,##0.00">
                  <c:v>38701077.5</c:v>
                </c:pt>
                <c:pt idx="102" formatCode="#,##0.00">
                  <c:v>38788762.916666664</c:v>
                </c:pt>
                <c:pt idx="103" formatCode="#,##0.00">
                  <c:v>38786189.25</c:v>
                </c:pt>
                <c:pt idx="104" formatCode="#,##0.00">
                  <c:v>38833470.5</c:v>
                </c:pt>
                <c:pt idx="105" formatCode="#,##0.00">
                  <c:v>38793491.916666664</c:v>
                </c:pt>
                <c:pt idx="106" formatCode="#,##0.00">
                  <c:v>38806515.25</c:v>
                </c:pt>
                <c:pt idx="107" formatCode="#,##0.00">
                  <c:v>38812090.416666664</c:v>
                </c:pt>
                <c:pt idx="108" formatCode="#,##0.00">
                  <c:v>38810934.583333336</c:v>
                </c:pt>
                <c:pt idx="109" formatCode="#,##0.00">
                  <c:v>38930858.083333336</c:v>
                </c:pt>
                <c:pt idx="110" formatCode="#,##0.00">
                  <c:v>38953731.083333336</c:v>
                </c:pt>
                <c:pt idx="111" formatCode="#,##0.00">
                  <c:v>38978795.416666664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E-485F-8CF7-7CADCD90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99120"/>
        <c:axId val="685699512"/>
      </c:lineChart>
      <c:dateAx>
        <c:axId val="685699120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9512"/>
        <c:crosses val="autoZero"/>
        <c:auto val="1"/>
        <c:lblOffset val="100"/>
        <c:baseTimeUnit val="months"/>
      </c:dateAx>
      <c:valAx>
        <c:axId val="685699512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</a:t>
            </a:r>
            <a:r>
              <a:rPr lang="en-US" baseline="0"/>
              <a:t> vs. Annual MA and Smoothed Annual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Smoothing!$C$1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Smoothing!$B$2:$B$113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Smoothing!$C$2:$C$113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8-401D-82FF-78C3D3736C7E}"/>
            </c:ext>
          </c:extLst>
        </c:ser>
        <c:ser>
          <c:idx val="1"/>
          <c:order val="1"/>
          <c:tx>
            <c:strRef>
              <c:f>Smoothing!$E$1</c:f>
              <c:strCache>
                <c:ptCount val="1"/>
                <c:pt idx="0">
                  <c:v>Annual 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Smoothing!$E$2:$E$113</c:f>
              <c:numCache>
                <c:formatCode>General</c:formatCode>
                <c:ptCount val="112"/>
                <c:pt idx="12" formatCode="#,##0">
                  <c:v>36582840.166666664</c:v>
                </c:pt>
                <c:pt idx="13" formatCode="#,##0">
                  <c:v>36639723.666666664</c:v>
                </c:pt>
                <c:pt idx="14" formatCode="#,##0">
                  <c:v>36897629.5</c:v>
                </c:pt>
                <c:pt idx="15" formatCode="#,##0">
                  <c:v>37165842.583333336</c:v>
                </c:pt>
                <c:pt idx="16" formatCode="#,##0">
                  <c:v>37578045.166666664</c:v>
                </c:pt>
                <c:pt idx="17" formatCode="#,##0">
                  <c:v>37836489.916666664</c:v>
                </c:pt>
                <c:pt idx="18" formatCode="#,##0">
                  <c:v>38161661.666666664</c:v>
                </c:pt>
                <c:pt idx="19" formatCode="#,##0">
                  <c:v>38402890.083333336</c:v>
                </c:pt>
                <c:pt idx="20" formatCode="#,##0">
                  <c:v>38620308.583333336</c:v>
                </c:pt>
                <c:pt idx="21" formatCode="#,##0">
                  <c:v>38863734.583333336</c:v>
                </c:pt>
                <c:pt idx="22" formatCode="#,##0">
                  <c:v>39129186.5</c:v>
                </c:pt>
                <c:pt idx="23" formatCode="#,##0">
                  <c:v>39397249</c:v>
                </c:pt>
                <c:pt idx="24" formatCode="#,##0">
                  <c:v>39541273.666666664</c:v>
                </c:pt>
                <c:pt idx="25" formatCode="#,##0">
                  <c:v>39756298.333333336</c:v>
                </c:pt>
                <c:pt idx="26" formatCode="#,##0">
                  <c:v>39810606.583333336</c:v>
                </c:pt>
                <c:pt idx="27" formatCode="#,##0">
                  <c:v>40047024.25</c:v>
                </c:pt>
                <c:pt idx="28" formatCode="#,##0">
                  <c:v>40053005.166666664</c:v>
                </c:pt>
                <c:pt idx="29" formatCode="#,##0">
                  <c:v>40230551</c:v>
                </c:pt>
                <c:pt idx="30" formatCode="#,##0">
                  <c:v>40315922.416666664</c:v>
                </c:pt>
                <c:pt idx="31" formatCode="#,##0">
                  <c:v>40424327.75</c:v>
                </c:pt>
                <c:pt idx="32" formatCode="#,##0">
                  <c:v>40460466.916666664</c:v>
                </c:pt>
                <c:pt idx="33" formatCode="#,##0">
                  <c:v>40591638.75</c:v>
                </c:pt>
                <c:pt idx="34" formatCode="#,##0">
                  <c:v>40526798.083333336</c:v>
                </c:pt>
                <c:pt idx="35" formatCode="#,##0">
                  <c:v>40576058.583333336</c:v>
                </c:pt>
                <c:pt idx="36" formatCode="#,##0">
                  <c:v>40580932.666666664</c:v>
                </c:pt>
                <c:pt idx="37" formatCode="#,##0">
                  <c:v>40627556.916666664</c:v>
                </c:pt>
                <c:pt idx="38" formatCode="#,##0">
                  <c:v>40642948.583333336</c:v>
                </c:pt>
                <c:pt idx="39" formatCode="#,##0">
                  <c:v>40580491.583333336</c:v>
                </c:pt>
                <c:pt idx="40" formatCode="#,##0">
                  <c:v>40668142.333333336</c:v>
                </c:pt>
                <c:pt idx="41" formatCode="#,##0">
                  <c:v>40642104.5</c:v>
                </c:pt>
                <c:pt idx="42" formatCode="#,##0">
                  <c:v>40587848</c:v>
                </c:pt>
                <c:pt idx="43" formatCode="#,##0">
                  <c:v>40470690.333333336</c:v>
                </c:pt>
                <c:pt idx="44" formatCode="#,##0">
                  <c:v>40388788.166666664</c:v>
                </c:pt>
                <c:pt idx="45" formatCode="#,##0">
                  <c:v>40342493.416666664</c:v>
                </c:pt>
                <c:pt idx="46" formatCode="#,##0">
                  <c:v>40412091.666666664</c:v>
                </c:pt>
                <c:pt idx="47" formatCode="#,##0">
                  <c:v>40455047.25</c:v>
                </c:pt>
                <c:pt idx="48" formatCode="#,##0">
                  <c:v>40491758.916666664</c:v>
                </c:pt>
                <c:pt idx="49" formatCode="#,##0">
                  <c:v>40511847.333333336</c:v>
                </c:pt>
                <c:pt idx="50" formatCode="#,##0">
                  <c:v>40491742.666666664</c:v>
                </c:pt>
                <c:pt idx="51" formatCode="#,##0">
                  <c:v>40492314.166666664</c:v>
                </c:pt>
                <c:pt idx="52" formatCode="#,##0">
                  <c:v>40498274.666666664</c:v>
                </c:pt>
                <c:pt idx="53" formatCode="#,##0">
                  <c:v>40558638.666666664</c:v>
                </c:pt>
                <c:pt idx="54" formatCode="#,##0">
                  <c:v>40597880.583333336</c:v>
                </c:pt>
                <c:pt idx="55" formatCode="#,##0">
                  <c:v>40623785.25</c:v>
                </c:pt>
                <c:pt idx="56" formatCode="#,##0">
                  <c:v>40757816</c:v>
                </c:pt>
                <c:pt idx="57" formatCode="#,##0">
                  <c:v>40806668.416666664</c:v>
                </c:pt>
                <c:pt idx="58" formatCode="#,##0">
                  <c:v>40829730.583333336</c:v>
                </c:pt>
                <c:pt idx="59" formatCode="#,##0">
                  <c:v>40805818.25</c:v>
                </c:pt>
                <c:pt idx="60" formatCode="#,##0">
                  <c:v>40695010.166666664</c:v>
                </c:pt>
                <c:pt idx="61" formatCode="#,##0">
                  <c:v>40742844.666666664</c:v>
                </c:pt>
                <c:pt idx="62" formatCode="#,##0">
                  <c:v>40938766</c:v>
                </c:pt>
                <c:pt idx="63" formatCode="#,##0">
                  <c:v>41047298.833333336</c:v>
                </c:pt>
                <c:pt idx="64" formatCode="#,##0">
                  <c:v>41007384.5</c:v>
                </c:pt>
                <c:pt idx="65" formatCode="#,##0">
                  <c:v>41038891.75</c:v>
                </c:pt>
                <c:pt idx="66" formatCode="#,##0">
                  <c:v>41052521.083333336</c:v>
                </c:pt>
                <c:pt idx="67" formatCode="#,##0">
                  <c:v>41054356.166666664</c:v>
                </c:pt>
                <c:pt idx="68" formatCode="#,##0">
                  <c:v>40988410.416666664</c:v>
                </c:pt>
                <c:pt idx="69" formatCode="#,##0">
                  <c:v>40805694.083333336</c:v>
                </c:pt>
                <c:pt idx="70" formatCode="#,##0">
                  <c:v>40652887.583333336</c:v>
                </c:pt>
                <c:pt idx="71" formatCode="#,##0">
                  <c:v>40309863.416666664</c:v>
                </c:pt>
                <c:pt idx="72" formatCode="#,##0">
                  <c:v>40215642.5</c:v>
                </c:pt>
                <c:pt idx="73" formatCode="#,##0">
                  <c:v>39866583.5</c:v>
                </c:pt>
                <c:pt idx="74" formatCode="#,##0">
                  <c:v>39435911.5</c:v>
                </c:pt>
                <c:pt idx="75" formatCode="#,##0">
                  <c:v>39007112.5</c:v>
                </c:pt>
                <c:pt idx="76" formatCode="#,##0">
                  <c:v>38777703.5</c:v>
                </c:pt>
                <c:pt idx="77" formatCode="#,##0">
                  <c:v>38429136.416666664</c:v>
                </c:pt>
                <c:pt idx="78" formatCode="#,##0">
                  <c:v>38136286.25</c:v>
                </c:pt>
                <c:pt idx="79" formatCode="#,##0">
                  <c:v>37946737.666666664</c:v>
                </c:pt>
                <c:pt idx="80" formatCode="#,##0">
                  <c:v>37732361</c:v>
                </c:pt>
                <c:pt idx="81" formatCode="#,##0">
                  <c:v>37715060.5</c:v>
                </c:pt>
                <c:pt idx="82" formatCode="#,##0">
                  <c:v>37647563.916666664</c:v>
                </c:pt>
                <c:pt idx="83" formatCode="#,##0">
                  <c:v>37673073.166666664</c:v>
                </c:pt>
                <c:pt idx="84" formatCode="#,##0">
                  <c:v>37614966.5</c:v>
                </c:pt>
                <c:pt idx="85" formatCode="#,##0">
                  <c:v>37630266.083333336</c:v>
                </c:pt>
                <c:pt idx="86" formatCode="#,##0">
                  <c:v>37549501.333333336</c:v>
                </c:pt>
                <c:pt idx="87" formatCode="#,##0">
                  <c:v>37575601.166666664</c:v>
                </c:pt>
                <c:pt idx="88" formatCode="#,##0">
                  <c:v>37544455.5</c:v>
                </c:pt>
                <c:pt idx="89" formatCode="#,##0">
                  <c:v>37584033</c:v>
                </c:pt>
                <c:pt idx="90" formatCode="#,##0">
                  <c:v>37647037.166666664</c:v>
                </c:pt>
                <c:pt idx="91" formatCode="#,##0">
                  <c:v>37630899.333333336</c:v>
                </c:pt>
                <c:pt idx="92" formatCode="#,##0">
                  <c:v>37665580.166666664</c:v>
                </c:pt>
                <c:pt idx="93" formatCode="#,##0">
                  <c:v>37786930.833333336</c:v>
                </c:pt>
                <c:pt idx="94" formatCode="#,##0">
                  <c:v>37942381.666666664</c:v>
                </c:pt>
                <c:pt idx="95" formatCode="#,##0">
                  <c:v>38116961.833333336</c:v>
                </c:pt>
                <c:pt idx="96" formatCode="#,##0">
                  <c:v>38197570.666666664</c:v>
                </c:pt>
                <c:pt idx="97" formatCode="#,##0">
                  <c:v>38267593.916666664</c:v>
                </c:pt>
                <c:pt idx="98" formatCode="#,##0">
                  <c:v>38359843</c:v>
                </c:pt>
                <c:pt idx="99" formatCode="#,##0">
                  <c:v>38454608</c:v>
                </c:pt>
                <c:pt idx="100" formatCode="#,##0">
                  <c:v>38516561.75</c:v>
                </c:pt>
                <c:pt idx="101" formatCode="#,##0">
                  <c:v>38645387.583333336</c:v>
                </c:pt>
                <c:pt idx="102" formatCode="#,##0">
                  <c:v>38701077.5</c:v>
                </c:pt>
                <c:pt idx="103" formatCode="#,##0">
                  <c:v>38788762.916666664</c:v>
                </c:pt>
                <c:pt idx="104" formatCode="#,##0">
                  <c:v>38786189.25</c:v>
                </c:pt>
                <c:pt idx="105" formatCode="#,##0">
                  <c:v>38833470.5</c:v>
                </c:pt>
                <c:pt idx="106" formatCode="#,##0">
                  <c:v>38793491.916666664</c:v>
                </c:pt>
                <c:pt idx="107" formatCode="#,##0">
                  <c:v>38806515.25</c:v>
                </c:pt>
                <c:pt idx="108" formatCode="#,##0">
                  <c:v>38812090.416666664</c:v>
                </c:pt>
                <c:pt idx="109" formatCode="#,##0">
                  <c:v>38810934.583333336</c:v>
                </c:pt>
                <c:pt idx="110" formatCode="#,##0">
                  <c:v>38930858.083333336</c:v>
                </c:pt>
                <c:pt idx="111" formatCode="#,##0">
                  <c:v>38953731.083333336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8-401D-82FF-78C3D3736C7E}"/>
            </c:ext>
          </c:extLst>
        </c:ser>
        <c:ser>
          <c:idx val="2"/>
          <c:order val="2"/>
          <c:tx>
            <c:strRef>
              <c:f>Smoothing!$F$1</c:f>
              <c:strCache>
                <c:ptCount val="1"/>
                <c:pt idx="0">
                  <c:v>Smoothed  Annual 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Smoothing!$F$2:$F$113</c:f>
              <c:numCache>
                <c:formatCode>General</c:formatCode>
                <c:ptCount val="112"/>
                <c:pt idx="12" formatCode="_(* #,##0_);_(* \(#,##0\);_(* &quot;-&quot;??_);_(@_)">
                  <c:v>36582840.166666664</c:v>
                </c:pt>
                <c:pt idx="13" formatCode="_(* #,##0_);_(* \(#,##0\);_(* &quot;-&quot;??_);_(@_)">
                  <c:v>35364660.899999999</c:v>
                </c:pt>
                <c:pt idx="14" formatCode="_(* #,##0_);_(* \(#,##0\);_(* &quot;-&quot;??_);_(@_)">
                  <c:v>34782452.140000001</c:v>
                </c:pt>
                <c:pt idx="15" formatCode="_(* #,##0_);_(* \(#,##0\);_(* &quot;-&quot;??_);_(@_)">
                  <c:v>37191555.684</c:v>
                </c:pt>
                <c:pt idx="16" formatCode="_(* #,##0_);_(* \(#,##0\);_(* &quot;-&quot;??_);_(@_)">
                  <c:v>38384065.010399997</c:v>
                </c:pt>
                <c:pt idx="17" formatCode="_(* #,##0_);_(* \(#,##0\);_(* &quot;-&quot;??_);_(@_)">
                  <c:v>38898841.80624</c:v>
                </c:pt>
                <c:pt idx="18" formatCode="_(* #,##0_);_(* \(#,##0\);_(* &quot;-&quot;??_);_(@_)">
                  <c:v>40800215.883744001</c:v>
                </c:pt>
                <c:pt idx="19" formatCode="_(* #,##0_);_(* \(#,##0\);_(* &quot;-&quot;??_);_(@_)">
                  <c:v>42985029.130246401</c:v>
                </c:pt>
                <c:pt idx="20" formatCode="_(* #,##0_);_(* \(#,##0\);_(* &quot;-&quot;??_);_(@_)">
                  <c:v>43671693.87814784</c:v>
                </c:pt>
                <c:pt idx="21" formatCode="_(* #,##0_);_(* \(#,##0\);_(* &quot;-&quot;??_);_(@_)">
                  <c:v>40391353.926888704</c:v>
                </c:pt>
                <c:pt idx="22" formatCode="_(* #,##0_);_(* \(#,##0\);_(* &quot;-&quot;??_);_(@_)">
                  <c:v>40085952.756133221</c:v>
                </c:pt>
                <c:pt idx="23" formatCode="_(* #,##0_);_(* \(#,##0\);_(* &quot;-&quot;??_);_(@_)">
                  <c:v>39078418.053679936</c:v>
                </c:pt>
                <c:pt idx="24" formatCode="_(* #,##0_);_(* \(#,##0\);_(* &quot;-&quot;??_);_(@_)">
                  <c:v>39094122.032207958</c:v>
                </c:pt>
                <c:pt idx="25" formatCode="_(* #,##0_);_(* \(#,##0\);_(* &quot;-&quot;??_);_(@_)">
                  <c:v>37903548.419324778</c:v>
                </c:pt>
                <c:pt idx="26" formatCode="_(* #,##0_);_(* \(#,##0\);_(* &quot;-&quot;??_);_(@_)">
                  <c:v>36566464.251594864</c:v>
                </c:pt>
                <c:pt idx="27" formatCode="_(* #,##0_);_(* \(#,##0\);_(* &quot;-&quot;??_);_(@_)">
                  <c:v>39396767.750956915</c:v>
                </c:pt>
                <c:pt idx="28" formatCode="_(* #,##0_);_(* \(#,##0\);_(* &quot;-&quot;??_);_(@_)">
                  <c:v>39735900.650574148</c:v>
                </c:pt>
                <c:pt idx="29" formatCode="_(* #,##0_);_(* \(#,##0\);_(* &quot;-&quot;??_);_(@_)">
                  <c:v>40562163.19034449</c:v>
                </c:pt>
                <c:pt idx="30" formatCode="_(* #,##0_);_(* \(#,##0\);_(* &quot;-&quot;??_);_(@_)">
                  <c:v>42207991.514206693</c:v>
                </c:pt>
                <c:pt idx="31" formatCode="_(* #,##0_);_(* \(#,##0\);_(* &quot;-&quot;??_);_(@_)">
                  <c:v>44350040.10852401</c:v>
                </c:pt>
                <c:pt idx="32" formatCode="_(* #,##0_);_(* \(#,##0\);_(* &quot;-&quot;??_);_(@_)">
                  <c:v>44664168.465114407</c:v>
                </c:pt>
                <c:pt idx="33" formatCode="_(* #,##0_);_(* \(#,##0\);_(* &quot;-&quot;??_);_(@_)">
                  <c:v>41616463.479068644</c:v>
                </c:pt>
                <c:pt idx="34" formatCode="_(* #,##0_);_(* \(#,##0\);_(* &quot;-&quot;??_);_(@_)">
                  <c:v>40509783.287441187</c:v>
                </c:pt>
                <c:pt idx="35" formatCode="_(* #,##0_);_(* \(#,##0\);_(* &quot;-&quot;??_);_(@_)">
                  <c:v>39569166.772464707</c:v>
                </c:pt>
                <c:pt idx="36" formatCode="_(* #,##0_);_(* \(#,##0\);_(* &quot;-&quot;??_);_(@_)">
                  <c:v>39411966.863478824</c:v>
                </c:pt>
                <c:pt idx="37" formatCode="_(* #,##0_);_(* \(#,##0\);_(* &quot;-&quot;??_);_(@_)">
                  <c:v>38318051.718087301</c:v>
                </c:pt>
                <c:pt idx="38" formatCode="_(* #,##0_);_(* \(#,##0\);_(* &quot;-&quot;??_);_(@_)">
                  <c:v>36889046.23085238</c:v>
                </c:pt>
                <c:pt idx="39" formatCode="_(* #,##0_);_(* \(#,##0\);_(* &quot;-&quot;??_);_(@_)">
                  <c:v>39290523.33851143</c:v>
                </c:pt>
                <c:pt idx="40" formatCode="_(* #,##0_);_(* \(#,##0\);_(* &quot;-&quot;??_);_(@_)">
                  <c:v>40092877.603106856</c:v>
                </c:pt>
                <c:pt idx="41" formatCode="_(* #,##0_);_(* \(#,##0\);_(* &quot;-&quot;??_);_(@_)">
                  <c:v>40651367.761864111</c:v>
                </c:pt>
                <c:pt idx="42" formatCode="_(* #,##0_);_(* \(#,##0\);_(* &quot;-&quot;??_);_(@_)">
                  <c:v>42001083.057118468</c:v>
                </c:pt>
                <c:pt idx="43" formatCode="_(* #,##0_);_(* \(#,##0\);_(* &quot;-&quot;??_);_(@_)">
                  <c:v>43663538.234271079</c:v>
                </c:pt>
                <c:pt idx="44" formatCode="_(* #,##0_);_(* \(#,##0\);_(* &quot;-&quot;??_);_(@_)">
                  <c:v>43859136.940562651</c:v>
                </c:pt>
                <c:pt idx="45" formatCode="_(* #,##0_);_(* \(#,##0\);_(* &quot;-&quot;??_);_(@_)">
                  <c:v>40911229.764337592</c:v>
                </c:pt>
                <c:pt idx="46" formatCode="_(* #,##0_);_(* \(#,##0\);_(* &quot;-&quot;??_);_(@_)">
                  <c:v>40420714.658602551</c:v>
                </c:pt>
                <c:pt idx="47" formatCode="_(* #,##0_);_(* \(#,##0\);_(* &quot;-&quot;??_);_(@_)">
                  <c:v>39721912.395161532</c:v>
                </c:pt>
                <c:pt idx="48" formatCode="_(* #,##0_);_(* \(#,##0\);_(* &quot;-&quot;??_);_(@_)">
                  <c:v>39679830.237096921</c:v>
                </c:pt>
                <c:pt idx="49" formatCode="_(* #,##0_);_(* \(#,##0\);_(* &quot;-&quot;??_);_(@_)">
                  <c:v>38575194.142258152</c:v>
                </c:pt>
                <c:pt idx="50" formatCode="_(* #,##0_);_(* \(#,##0\);_(* &quot;-&quot;??_);_(@_)">
                  <c:v>36946829.28535489</c:v>
                </c:pt>
                <c:pt idx="51" formatCode="_(* #,##0_);_(* \(#,##0\);_(* &quot;-&quot;??_);_(@_)">
                  <c:v>39327936.371212929</c:v>
                </c:pt>
                <c:pt idx="52" formatCode="_(* #,##0_);_(* \(#,##0\);_(* &quot;-&quot;??_);_(@_)">
                  <c:v>40143935.822727755</c:v>
                </c:pt>
                <c:pt idx="53" formatCode="_(* #,##0_);_(* \(#,##0\);_(* &quot;-&quot;??_);_(@_)">
                  <c:v>40971749.893636659</c:v>
                </c:pt>
                <c:pt idx="54" formatCode="_(* #,##0_);_(* \(#,##0\);_(* &quot;-&quot;??_);_(@_)">
                  <c:v>42381673.536182001</c:v>
                </c:pt>
                <c:pt idx="55" formatCode="_(* #,##0_);_(* \(#,##0\);_(* &quot;-&quot;??_);_(@_)">
                  <c:v>44016234.921709202</c:v>
                </c:pt>
                <c:pt idx="56" formatCode="_(* #,##0_);_(* \(#,##0\);_(* &quot;-&quot;??_);_(@_)">
                  <c:v>44714102.553025521</c:v>
                </c:pt>
                <c:pt idx="57" formatCode="_(* #,##0_);_(* \(#,##0\);_(* &quot;-&quot;??_);_(@_)">
                  <c:v>41658700.731815316</c:v>
                </c:pt>
                <c:pt idx="58" formatCode="_(* #,##0_);_(* \(#,##0\);_(* &quot;-&quot;??_);_(@_)">
                  <c:v>40979895.639089189</c:v>
                </c:pt>
                <c:pt idx="59" formatCode="_(* #,##0_);_(* \(#,##0\);_(* &quot;-&quot;??_);_(@_)">
                  <c:v>39942641.783453517</c:v>
                </c:pt>
                <c:pt idx="60" formatCode="_(* #,##0_);_(* \(#,##0\);_(* &quot;-&quot;??_);_(@_)">
                  <c:v>39280389.070072114</c:v>
                </c:pt>
                <c:pt idx="61" formatCode="_(* #,##0_);_(* \(#,##0\);_(* &quot;-&quot;??_);_(@_)">
                  <c:v>38565135.042043269</c:v>
                </c:pt>
                <c:pt idx="62" formatCode="_(* #,##0_);_(* \(#,##0\);_(* &quot;-&quot;??_);_(@_)">
                  <c:v>37881216.225225963</c:v>
                </c:pt>
                <c:pt idx="63" formatCode="_(* #,##0_);_(* \(#,##0\);_(* &quot;-&quot;??_);_(@_)">
                  <c:v>40409526.135135576</c:v>
                </c:pt>
                <c:pt idx="64" formatCode="_(* #,##0_);_(* \(#,##0\);_(* &quot;-&quot;??_);_(@_)">
                  <c:v>40601300.881081343</c:v>
                </c:pt>
                <c:pt idx="65" formatCode="_(* #,##0_);_(* \(#,##0\);_(* &quot;-&quot;??_);_(@_)">
                  <c:v>41397403.728648804</c:v>
                </c:pt>
                <c:pt idx="66" formatCode="_(* #,##0_);_(* \(#,##0\);_(* &quot;-&quot;??_);_(@_)">
                  <c:v>42702486.637189284</c:v>
                </c:pt>
                <c:pt idx="67" formatCode="_(* #,##0_);_(* \(#,##0\);_(* &quot;-&quot;??_);_(@_)">
                  <c:v>44217531.182313569</c:v>
                </c:pt>
                <c:pt idx="68" formatCode="_(* #,##0_);_(* \(#,##0\);_(* &quot;-&quot;??_);_(@_)">
                  <c:v>44518340.709388137</c:v>
                </c:pt>
                <c:pt idx="69" formatCode="_(* #,##0_);_(* \(#,##0\);_(* &quot;-&quot;??_);_(@_)">
                  <c:v>40664205.225632884</c:v>
                </c:pt>
                <c:pt idx="70" formatCode="_(* #,##0_);_(* \(#,##0\);_(* &quot;-&quot;??_);_(@_)">
                  <c:v>39649727.135379732</c:v>
                </c:pt>
                <c:pt idx="71" formatCode="_(* #,##0_);_(* \(#,##0\);_(* &quot;-&quot;??_);_(@_)">
                  <c:v>37498024.68122784</c:v>
                </c:pt>
                <c:pt idx="72" formatCode="_(* #,##0_);_(* \(#,##0\);_(* &quot;-&quot;??_);_(@_)">
                  <c:v>37361358.408736706</c:v>
                </c:pt>
                <c:pt idx="73" formatCode="_(* #,##0_);_(* \(#,##0\);_(* &quot;-&quot;??_);_(@_)">
                  <c:v>35738233.445242025</c:v>
                </c:pt>
                <c:pt idx="74" formatCode="_(* #,##0_);_(* \(#,##0\);_(* &quot;-&quot;??_);_(@_)">
                  <c:v>34117849.667145215</c:v>
                </c:pt>
                <c:pt idx="75" formatCode="_(* #,##0_);_(* \(#,##0\);_(* &quot;-&quot;??_);_(@_)">
                  <c:v>36093271.00028713</c:v>
                </c:pt>
                <c:pt idx="76" formatCode="_(* #,##0_);_(* \(#,##0\);_(* &quot;-&quot;??_);_(@_)">
                  <c:v>36910384.600172281</c:v>
                </c:pt>
                <c:pt idx="77" formatCode="_(* #,##0_);_(* \(#,##0\);_(* &quot;-&quot;??_);_(@_)">
                  <c:v>37509731.96010337</c:v>
                </c:pt>
                <c:pt idx="78" formatCode="_(* #,##0_);_(* \(#,##0\);_(* &quot;-&quot;??_);_(@_)">
                  <c:v>38964202.776062027</c:v>
                </c:pt>
                <c:pt idx="79" formatCode="_(* #,##0_);_(* \(#,##0\);_(* &quot;-&quot;??_);_(@_)">
                  <c:v>41064727.66563721</c:v>
                </c:pt>
                <c:pt idx="80" formatCode="_(* #,##0_);_(* \(#,##0\);_(* &quot;-&quot;??_);_(@_)">
                  <c:v>41597650.599382326</c:v>
                </c:pt>
                <c:pt idx="81" formatCode="_(* #,##0_);_(* \(#,##0\);_(* &quot;-&quot;??_);_(@_)">
                  <c:v>38828748.759629399</c:v>
                </c:pt>
                <c:pt idx="82" formatCode="_(* #,##0_);_(* \(#,##0\);_(* &quot;-&quot;??_);_(@_)">
                  <c:v>38224469.655777641</c:v>
                </c:pt>
                <c:pt idx="83" formatCode="_(* #,##0_);_(* \(#,##0\);_(* &quot;-&quot;??_);_(@_)">
                  <c:v>36765314.59346658</c:v>
                </c:pt>
                <c:pt idx="84" formatCode="_(* #,##0_);_(* \(#,##0\);_(* &quot;-&quot;??_);_(@_)">
                  <c:v>36642820.356079951</c:v>
                </c:pt>
                <c:pt idx="85" formatCode="_(* #,##0_);_(* \(#,##0\);_(* &quot;-&quot;??_);_(@_)">
                  <c:v>35380548.613647968</c:v>
                </c:pt>
                <c:pt idx="86" formatCode="_(* #,##0_);_(* \(#,##0\);_(* &quot;-&quot;??_);_(@_)">
                  <c:v>33515567.968188781</c:v>
                </c:pt>
                <c:pt idx="87" formatCode="_(* #,##0_);_(* \(#,##0\);_(* &quot;-&quot;??_);_(@_)">
                  <c:v>35857181.18091327</c:v>
                </c:pt>
                <c:pt idx="88" formatCode="_(* #,##0_);_(* \(#,##0\);_(* &quot;-&quot;??_);_(@_)">
                  <c:v>36619231.508547962</c:v>
                </c:pt>
                <c:pt idx="89" formatCode="_(* #,##0_);_(* \(#,##0\);_(* &quot;-&quot;??_);_(@_)">
                  <c:v>37525012.10512878</c:v>
                </c:pt>
                <c:pt idx="90" formatCode="_(* #,##0_);_(* \(#,##0\);_(* &quot;-&quot;??_);_(@_)">
                  <c:v>39275790.863077268</c:v>
                </c:pt>
                <c:pt idx="91" formatCode="_(* #,##0_);_(* \(#,##0\);_(* &quot;-&quot;??_);_(@_)">
                  <c:v>41174218.917846367</c:v>
                </c:pt>
                <c:pt idx="92" formatCode="_(* #,##0_);_(* \(#,##0\);_(* &quot;-&quot;??_);_(@_)">
                  <c:v>41829813.350707814</c:v>
                </c:pt>
                <c:pt idx="93" formatCode="_(* #,##0_);_(* \(#,##0\);_(* &quot;-&quot;??_);_(@_)">
                  <c:v>39550529.61042469</c:v>
                </c:pt>
                <c:pt idx="94" formatCode="_(* #,##0_);_(* \(#,##0\);_(* &quot;-&quot;??_);_(@_)">
                  <c:v>39403702.166254811</c:v>
                </c:pt>
                <c:pt idx="95" formatCode="_(* #,##0_);_(* \(#,##0\);_(* &quot;-&quot;??_);_(@_)">
                  <c:v>38310838.899752885</c:v>
                </c:pt>
                <c:pt idx="96" formatCode="_(* #,##0_);_(* \(#,##0\);_(* &quot;-&quot;??_);_(@_)">
                  <c:v>37957057.33985173</c:v>
                </c:pt>
                <c:pt idx="97" formatCode="_(* #,##0_);_(* \(#,##0\);_(* &quot;-&quot;??_);_(@_)">
                  <c:v>36505202.403911039</c:v>
                </c:pt>
                <c:pt idx="98" formatCode="_(* #,##0_);_(* \(#,##0\);_(* &quot;-&quot;??_);_(@_)">
                  <c:v>34633155.842346624</c:v>
                </c:pt>
                <c:pt idx="99" formatCode="_(* #,##0_);_(* \(#,##0\);_(* &quot;-&quot;??_);_(@_)">
                  <c:v>36982605.905407973</c:v>
                </c:pt>
                <c:pt idx="100" formatCode="_(* #,##0_);_(* \(#,##0\);_(* &quot;-&quot;??_);_(@_)">
                  <c:v>37591864.343244784</c:v>
                </c:pt>
                <c:pt idx="101" formatCode="_(* #,##0_);_(* \(#,##0\);_(* &quot;-&quot;??_);_(@_)">
                  <c:v>38726955.805946872</c:v>
                </c:pt>
                <c:pt idx="102" formatCode="_(* #,##0_);_(* \(#,##0\);_(* &quot;-&quot;??_);_(@_)">
                  <c:v>40264268.68356812</c:v>
                </c:pt>
                <c:pt idx="103" formatCode="_(* #,##0_);_(* \(#,##0\);_(* &quot;-&quot;??_);_(@_)">
                  <c:v>42188195.610140875</c:v>
                </c:pt>
                <c:pt idx="104" formatCode="_(* #,##0_);_(* \(#,##0\);_(* &quot;-&quot;??_);_(@_)">
                  <c:v>42425845.766084522</c:v>
                </c:pt>
                <c:pt idx="105" formatCode="_(* #,##0_);_(* \(#,##0\);_(* &quot;-&quot;??_);_(@_)">
                  <c:v>40135099.059650719</c:v>
                </c:pt>
                <c:pt idx="106" formatCode="_(* #,##0_);_(* \(#,##0\);_(* &quot;-&quot;??_);_(@_)">
                  <c:v>39562546.63579043</c:v>
                </c:pt>
                <c:pt idx="107" formatCode="_(* #,##0_);_(* \(#,##0\);_(* &quot;-&quot;??_);_(@_)">
                  <c:v>38468657.581474259</c:v>
                </c:pt>
                <c:pt idx="108" formatCode="_(* #,##0_);_(* \(#,##0\);_(* &quot;-&quot;??_);_(@_)">
                  <c:v>38078509.348884553</c:v>
                </c:pt>
                <c:pt idx="109" formatCode="_(* #,##0_);_(* \(#,##0\);_(* &quot;-&quot;??_);_(@_)">
                  <c:v>36572525.609330729</c:v>
                </c:pt>
                <c:pt idx="110" formatCode="_(* #,##0_);_(* \(#,##0\);_(* &quot;-&quot;??_);_(@_)">
                  <c:v>35249182.565598436</c:v>
                </c:pt>
                <c:pt idx="111" formatCode="_(* #,##0_);_(* \(#,##0\);_(* &quot;-&quot;??_);_(@_)">
                  <c:v>37462012.33935906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8-401D-82FF-78C3D3736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01472"/>
        <c:axId val="685701864"/>
      </c:lineChart>
      <c:dateAx>
        <c:axId val="685701472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864"/>
        <c:crosses val="autoZero"/>
        <c:auto val="1"/>
        <c:lblOffset val="100"/>
        <c:baseTimeUnit val="months"/>
      </c:dateAx>
      <c:valAx>
        <c:axId val="685701864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735150753214676E-2"/>
          <c:y val="0.82291557305336838"/>
          <c:w val="0.95092745759721231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 Annual MA and Smoothed Forecasts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'Smoothing V2'!$C$1</c:f>
              <c:strCache>
                <c:ptCount val="1"/>
                <c:pt idx="0">
                  <c:v>AirlineMiles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'Smoothing V2'!$B$2:$B$113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'Smoothing V2'!$C$2:$C$113</c:f>
              <c:numCache>
                <c:formatCode>#,##0.00</c:formatCode>
                <c:ptCount val="112"/>
                <c:pt idx="0">
                  <c:v>32854790</c:v>
                </c:pt>
                <c:pt idx="1">
                  <c:v>30814269</c:v>
                </c:pt>
                <c:pt idx="2">
                  <c:v>37586654</c:v>
                </c:pt>
                <c:pt idx="3">
                  <c:v>35226398</c:v>
                </c:pt>
                <c:pt idx="4">
                  <c:v>36569670</c:v>
                </c:pt>
                <c:pt idx="5">
                  <c:v>39750216</c:v>
                </c:pt>
                <c:pt idx="6">
                  <c:v>43367508</c:v>
                </c:pt>
                <c:pt idx="7">
                  <c:v>42092669</c:v>
                </c:pt>
                <c:pt idx="8">
                  <c:v>32549732</c:v>
                </c:pt>
                <c:pt idx="9">
                  <c:v>36442428</c:v>
                </c:pt>
                <c:pt idx="10">
                  <c:v>34350366</c:v>
                </c:pt>
                <c:pt idx="11">
                  <c:v>37389382</c:v>
                </c:pt>
                <c:pt idx="12">
                  <c:v>33537392</c:v>
                </c:pt>
                <c:pt idx="13">
                  <c:v>33909139</c:v>
                </c:pt>
                <c:pt idx="14">
                  <c:v>40805211</c:v>
                </c:pt>
                <c:pt idx="15">
                  <c:v>40172829</c:v>
                </c:pt>
                <c:pt idx="16">
                  <c:v>39671007</c:v>
                </c:pt>
                <c:pt idx="17">
                  <c:v>43652277</c:v>
                </c:pt>
                <c:pt idx="18">
                  <c:v>46262249</c:v>
                </c:pt>
                <c:pt idx="19">
                  <c:v>44701691</c:v>
                </c:pt>
                <c:pt idx="20">
                  <c:v>35470844</c:v>
                </c:pt>
                <c:pt idx="21">
                  <c:v>39627851</c:v>
                </c:pt>
                <c:pt idx="22">
                  <c:v>37567116</c:v>
                </c:pt>
                <c:pt idx="23">
                  <c:v>39117678</c:v>
                </c:pt>
                <c:pt idx="24">
                  <c:v>36117688</c:v>
                </c:pt>
                <c:pt idx="25">
                  <c:v>34560838</c:v>
                </c:pt>
                <c:pt idx="26">
                  <c:v>43642223</c:v>
                </c:pt>
                <c:pt idx="27">
                  <c:v>40244600</c:v>
                </c:pt>
                <c:pt idx="28">
                  <c:v>41801557</c:v>
                </c:pt>
                <c:pt idx="29">
                  <c:v>44676734</c:v>
                </c:pt>
                <c:pt idx="30">
                  <c:v>47563113</c:v>
                </c:pt>
                <c:pt idx="31">
                  <c:v>45135361</c:v>
                </c:pt>
                <c:pt idx="32">
                  <c:v>37044906</c:v>
                </c:pt>
                <c:pt idx="33">
                  <c:v>38849763</c:v>
                </c:pt>
                <c:pt idx="34">
                  <c:v>38158242</c:v>
                </c:pt>
                <c:pt idx="35">
                  <c:v>39176167</c:v>
                </c:pt>
                <c:pt idx="36">
                  <c:v>36677179</c:v>
                </c:pt>
                <c:pt idx="37">
                  <c:v>34745538</c:v>
                </c:pt>
                <c:pt idx="38">
                  <c:v>42892739</c:v>
                </c:pt>
                <c:pt idx="39">
                  <c:v>41296409</c:v>
                </c:pt>
                <c:pt idx="40">
                  <c:v>41489103</c:v>
                </c:pt>
                <c:pt idx="41">
                  <c:v>44025656</c:v>
                </c:pt>
                <c:pt idx="42">
                  <c:v>46157221</c:v>
                </c:pt>
                <c:pt idx="43">
                  <c:v>44152535</c:v>
                </c:pt>
                <c:pt idx="44">
                  <c:v>36489369</c:v>
                </c:pt>
                <c:pt idx="45">
                  <c:v>39684942</c:v>
                </c:pt>
                <c:pt idx="46">
                  <c:v>38673709</c:v>
                </c:pt>
                <c:pt idx="47">
                  <c:v>39616707</c:v>
                </c:pt>
                <c:pt idx="48">
                  <c:v>36918240</c:v>
                </c:pt>
                <c:pt idx="49">
                  <c:v>34504282</c:v>
                </c:pt>
                <c:pt idx="50">
                  <c:v>42899597</c:v>
                </c:pt>
                <c:pt idx="51">
                  <c:v>41367935</c:v>
                </c:pt>
                <c:pt idx="52">
                  <c:v>42213471</c:v>
                </c:pt>
                <c:pt idx="53">
                  <c:v>44496559</c:v>
                </c:pt>
                <c:pt idx="54">
                  <c:v>46468077</c:v>
                </c:pt>
                <c:pt idx="55">
                  <c:v>45760904</c:v>
                </c:pt>
                <c:pt idx="56">
                  <c:v>37075598</c:v>
                </c:pt>
                <c:pt idx="57">
                  <c:v>39961688</c:v>
                </c:pt>
                <c:pt idx="58">
                  <c:v>38386761</c:v>
                </c:pt>
                <c:pt idx="59">
                  <c:v>38287010</c:v>
                </c:pt>
                <c:pt idx="60">
                  <c:v>37492254</c:v>
                </c:pt>
                <c:pt idx="61">
                  <c:v>36855338</c:v>
                </c:pt>
                <c:pt idx="62">
                  <c:v>44201991</c:v>
                </c:pt>
                <c:pt idx="63">
                  <c:v>40888963</c:v>
                </c:pt>
                <c:pt idx="64">
                  <c:v>42591558</c:v>
                </c:pt>
                <c:pt idx="65">
                  <c:v>44660111</c:v>
                </c:pt>
                <c:pt idx="66">
                  <c:v>46490098</c:v>
                </c:pt>
                <c:pt idx="67">
                  <c:v>44969555</c:v>
                </c:pt>
                <c:pt idx="68">
                  <c:v>34883002</c:v>
                </c:pt>
                <c:pt idx="69">
                  <c:v>38128010</c:v>
                </c:pt>
                <c:pt idx="70">
                  <c:v>34270471</c:v>
                </c:pt>
                <c:pt idx="71">
                  <c:v>37156359</c:v>
                </c:pt>
                <c:pt idx="72">
                  <c:v>33303546</c:v>
                </c:pt>
                <c:pt idx="73">
                  <c:v>31687274</c:v>
                </c:pt>
                <c:pt idx="74">
                  <c:v>39056403</c:v>
                </c:pt>
                <c:pt idx="75">
                  <c:v>38136055</c:v>
                </c:pt>
                <c:pt idx="76">
                  <c:v>38408753</c:v>
                </c:pt>
                <c:pt idx="77">
                  <c:v>41145909</c:v>
                </c:pt>
                <c:pt idx="78">
                  <c:v>44215515</c:v>
                </c:pt>
                <c:pt idx="79">
                  <c:v>42397035</c:v>
                </c:pt>
                <c:pt idx="80">
                  <c:v>34675396</c:v>
                </c:pt>
                <c:pt idx="81">
                  <c:v>37318051</c:v>
                </c:pt>
                <c:pt idx="82">
                  <c:v>34576582</c:v>
                </c:pt>
                <c:pt idx="83">
                  <c:v>36459079</c:v>
                </c:pt>
                <c:pt idx="84">
                  <c:v>33487141</c:v>
                </c:pt>
                <c:pt idx="85">
                  <c:v>30718097</c:v>
                </c:pt>
                <c:pt idx="86">
                  <c:v>39369601</c:v>
                </c:pt>
                <c:pt idx="87">
                  <c:v>37762307</c:v>
                </c:pt>
                <c:pt idx="88">
                  <c:v>38883683</c:v>
                </c:pt>
                <c:pt idx="89">
                  <c:v>41901959</c:v>
                </c:pt>
                <c:pt idx="90">
                  <c:v>44021861</c:v>
                </c:pt>
                <c:pt idx="91">
                  <c:v>42813205</c:v>
                </c:pt>
                <c:pt idx="92">
                  <c:v>36131604</c:v>
                </c:pt>
                <c:pt idx="93">
                  <c:v>39183461</c:v>
                </c:pt>
                <c:pt idx="94">
                  <c:v>36671544</c:v>
                </c:pt>
                <c:pt idx="95">
                  <c:v>37426385</c:v>
                </c:pt>
                <c:pt idx="96">
                  <c:v>34327420</c:v>
                </c:pt>
                <c:pt idx="97">
                  <c:v>31825086</c:v>
                </c:pt>
                <c:pt idx="98">
                  <c:v>40506781</c:v>
                </c:pt>
                <c:pt idx="99">
                  <c:v>38505752</c:v>
                </c:pt>
                <c:pt idx="100">
                  <c:v>40429593</c:v>
                </c:pt>
                <c:pt idx="101">
                  <c:v>42570238</c:v>
                </c:pt>
                <c:pt idx="102">
                  <c:v>45074086</c:v>
                </c:pt>
                <c:pt idx="103">
                  <c:v>42782321</c:v>
                </c:pt>
                <c:pt idx="104">
                  <c:v>36698979</c:v>
                </c:pt>
                <c:pt idx="105">
                  <c:v>38703718</c:v>
                </c:pt>
                <c:pt idx="106">
                  <c:v>36827824</c:v>
                </c:pt>
                <c:pt idx="107">
                  <c:v>37493287</c:v>
                </c:pt>
                <c:pt idx="108">
                  <c:v>34313550</c:v>
                </c:pt>
                <c:pt idx="109">
                  <c:v>33264168</c:v>
                </c:pt>
                <c:pt idx="110">
                  <c:v>40781257</c:v>
                </c:pt>
                <c:pt idx="111">
                  <c:v>38806524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4-49D5-89AB-57B5CEB3F898}"/>
            </c:ext>
          </c:extLst>
        </c:ser>
        <c:ser>
          <c:idx val="1"/>
          <c:order val="1"/>
          <c:tx>
            <c:strRef>
              <c:f>'Smoothing V2'!$E$1</c:f>
              <c:strCache>
                <c:ptCount val="1"/>
                <c:pt idx="0">
                  <c:v>Annual MA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'Smoothing V2'!$E$2:$E$113</c:f>
              <c:numCache>
                <c:formatCode>General</c:formatCode>
                <c:ptCount val="112"/>
                <c:pt idx="12" formatCode="#,##0">
                  <c:v>36582840.166666664</c:v>
                </c:pt>
                <c:pt idx="13" formatCode="#,##0">
                  <c:v>36639723.666666664</c:v>
                </c:pt>
                <c:pt idx="14" formatCode="#,##0">
                  <c:v>36897629.5</c:v>
                </c:pt>
                <c:pt idx="15" formatCode="#,##0">
                  <c:v>37165842.583333336</c:v>
                </c:pt>
                <c:pt idx="16" formatCode="#,##0">
                  <c:v>37578045.166666664</c:v>
                </c:pt>
                <c:pt idx="17" formatCode="#,##0">
                  <c:v>37836489.916666664</c:v>
                </c:pt>
                <c:pt idx="18" formatCode="#,##0">
                  <c:v>38161661.666666664</c:v>
                </c:pt>
                <c:pt idx="19" formatCode="#,##0">
                  <c:v>38402890.083333336</c:v>
                </c:pt>
                <c:pt idx="20" formatCode="#,##0">
                  <c:v>38620308.583333336</c:v>
                </c:pt>
                <c:pt idx="21" formatCode="#,##0">
                  <c:v>38863734.583333336</c:v>
                </c:pt>
                <c:pt idx="22" formatCode="#,##0">
                  <c:v>39129186.5</c:v>
                </c:pt>
                <c:pt idx="23" formatCode="#,##0">
                  <c:v>39397249</c:v>
                </c:pt>
                <c:pt idx="24" formatCode="#,##0">
                  <c:v>39541273.666666664</c:v>
                </c:pt>
                <c:pt idx="25" formatCode="#,##0">
                  <c:v>39756298.333333336</c:v>
                </c:pt>
                <c:pt idx="26" formatCode="#,##0">
                  <c:v>39810606.583333336</c:v>
                </c:pt>
                <c:pt idx="27" formatCode="#,##0">
                  <c:v>40047024.25</c:v>
                </c:pt>
                <c:pt idx="28" formatCode="#,##0">
                  <c:v>40053005.166666664</c:v>
                </c:pt>
                <c:pt idx="29" formatCode="#,##0">
                  <c:v>40230551</c:v>
                </c:pt>
                <c:pt idx="30" formatCode="#,##0">
                  <c:v>40315922.416666664</c:v>
                </c:pt>
                <c:pt idx="31" formatCode="#,##0">
                  <c:v>40424327.75</c:v>
                </c:pt>
                <c:pt idx="32" formatCode="#,##0">
                  <c:v>40460466.916666664</c:v>
                </c:pt>
                <c:pt idx="33" formatCode="#,##0">
                  <c:v>40591638.75</c:v>
                </c:pt>
                <c:pt idx="34" formatCode="#,##0">
                  <c:v>40526798.083333336</c:v>
                </c:pt>
                <c:pt idx="35" formatCode="#,##0">
                  <c:v>40576058.583333336</c:v>
                </c:pt>
                <c:pt idx="36" formatCode="#,##0">
                  <c:v>40580932.666666664</c:v>
                </c:pt>
                <c:pt idx="37" formatCode="#,##0">
                  <c:v>40627556.916666664</c:v>
                </c:pt>
                <c:pt idx="38" formatCode="#,##0">
                  <c:v>40642948.583333336</c:v>
                </c:pt>
                <c:pt idx="39" formatCode="#,##0">
                  <c:v>40580491.583333336</c:v>
                </c:pt>
                <c:pt idx="40" formatCode="#,##0">
                  <c:v>40668142.333333336</c:v>
                </c:pt>
                <c:pt idx="41" formatCode="#,##0">
                  <c:v>40642104.5</c:v>
                </c:pt>
                <c:pt idx="42" formatCode="#,##0">
                  <c:v>40587848</c:v>
                </c:pt>
                <c:pt idx="43" formatCode="#,##0">
                  <c:v>40470690.333333336</c:v>
                </c:pt>
                <c:pt idx="44" formatCode="#,##0">
                  <c:v>40388788.166666664</c:v>
                </c:pt>
                <c:pt idx="45" formatCode="#,##0">
                  <c:v>40342493.416666664</c:v>
                </c:pt>
                <c:pt idx="46" formatCode="#,##0">
                  <c:v>40412091.666666664</c:v>
                </c:pt>
                <c:pt idx="47" formatCode="#,##0">
                  <c:v>40455047.25</c:v>
                </c:pt>
                <c:pt idx="48" formatCode="#,##0">
                  <c:v>40491758.916666664</c:v>
                </c:pt>
                <c:pt idx="49" formatCode="#,##0">
                  <c:v>40511847.333333336</c:v>
                </c:pt>
                <c:pt idx="50" formatCode="#,##0">
                  <c:v>40491742.666666664</c:v>
                </c:pt>
                <c:pt idx="51" formatCode="#,##0">
                  <c:v>40492314.166666664</c:v>
                </c:pt>
                <c:pt idx="52" formatCode="#,##0">
                  <c:v>40498274.666666664</c:v>
                </c:pt>
                <c:pt idx="53" formatCode="#,##0">
                  <c:v>40558638.666666664</c:v>
                </c:pt>
                <c:pt idx="54" formatCode="#,##0">
                  <c:v>40597880.583333336</c:v>
                </c:pt>
                <c:pt idx="55" formatCode="#,##0">
                  <c:v>40623785.25</c:v>
                </c:pt>
                <c:pt idx="56" formatCode="#,##0">
                  <c:v>40757816</c:v>
                </c:pt>
                <c:pt idx="57" formatCode="#,##0">
                  <c:v>40806668.416666664</c:v>
                </c:pt>
                <c:pt idx="58" formatCode="#,##0">
                  <c:v>40829730.583333336</c:v>
                </c:pt>
                <c:pt idx="59" formatCode="#,##0">
                  <c:v>40805818.25</c:v>
                </c:pt>
                <c:pt idx="60" formatCode="#,##0">
                  <c:v>40695010.166666664</c:v>
                </c:pt>
                <c:pt idx="61" formatCode="#,##0">
                  <c:v>40742844.666666664</c:v>
                </c:pt>
                <c:pt idx="62" formatCode="#,##0">
                  <c:v>40938766</c:v>
                </c:pt>
                <c:pt idx="63" formatCode="#,##0">
                  <c:v>41047298.833333336</c:v>
                </c:pt>
                <c:pt idx="64" formatCode="#,##0">
                  <c:v>41007384.5</c:v>
                </c:pt>
                <c:pt idx="65" formatCode="#,##0">
                  <c:v>41038891.75</c:v>
                </c:pt>
                <c:pt idx="66" formatCode="#,##0">
                  <c:v>41052521.083333336</c:v>
                </c:pt>
                <c:pt idx="67" formatCode="#,##0">
                  <c:v>41054356.166666664</c:v>
                </c:pt>
                <c:pt idx="68" formatCode="#,##0">
                  <c:v>40988410.416666664</c:v>
                </c:pt>
                <c:pt idx="69" formatCode="#,##0">
                  <c:v>40805694.083333336</c:v>
                </c:pt>
                <c:pt idx="70" formatCode="#,##0">
                  <c:v>40652887.583333336</c:v>
                </c:pt>
                <c:pt idx="71" formatCode="#,##0">
                  <c:v>40309863.416666664</c:v>
                </c:pt>
                <c:pt idx="72" formatCode="#,##0">
                  <c:v>40215642.5</c:v>
                </c:pt>
                <c:pt idx="73" formatCode="#,##0">
                  <c:v>39866583.5</c:v>
                </c:pt>
                <c:pt idx="74" formatCode="#,##0">
                  <c:v>39435911.5</c:v>
                </c:pt>
                <c:pt idx="75" formatCode="#,##0">
                  <c:v>39007112.5</c:v>
                </c:pt>
                <c:pt idx="76" formatCode="#,##0">
                  <c:v>38777703.5</c:v>
                </c:pt>
                <c:pt idx="77" formatCode="#,##0">
                  <c:v>38429136.416666664</c:v>
                </c:pt>
                <c:pt idx="78" formatCode="#,##0">
                  <c:v>38136286.25</c:v>
                </c:pt>
                <c:pt idx="79" formatCode="#,##0">
                  <c:v>37946737.666666664</c:v>
                </c:pt>
                <c:pt idx="80" formatCode="#,##0">
                  <c:v>37732361</c:v>
                </c:pt>
                <c:pt idx="81" formatCode="#,##0">
                  <c:v>37715060.5</c:v>
                </c:pt>
                <c:pt idx="82" formatCode="#,##0">
                  <c:v>37647563.916666664</c:v>
                </c:pt>
                <c:pt idx="83" formatCode="#,##0">
                  <c:v>37673073.166666664</c:v>
                </c:pt>
                <c:pt idx="84" formatCode="#,##0">
                  <c:v>37614966.5</c:v>
                </c:pt>
                <c:pt idx="85" formatCode="#,##0">
                  <c:v>37630266.083333336</c:v>
                </c:pt>
                <c:pt idx="86" formatCode="#,##0">
                  <c:v>37549501.333333336</c:v>
                </c:pt>
                <c:pt idx="87" formatCode="#,##0">
                  <c:v>37575601.166666664</c:v>
                </c:pt>
                <c:pt idx="88" formatCode="#,##0">
                  <c:v>37544455.5</c:v>
                </c:pt>
                <c:pt idx="89" formatCode="#,##0">
                  <c:v>37584033</c:v>
                </c:pt>
                <c:pt idx="90" formatCode="#,##0">
                  <c:v>37647037.166666664</c:v>
                </c:pt>
                <c:pt idx="91" formatCode="#,##0">
                  <c:v>37630899.333333336</c:v>
                </c:pt>
                <c:pt idx="92" formatCode="#,##0">
                  <c:v>37665580.166666664</c:v>
                </c:pt>
                <c:pt idx="93" formatCode="#,##0">
                  <c:v>37786930.833333336</c:v>
                </c:pt>
                <c:pt idx="94" formatCode="#,##0">
                  <c:v>37942381.666666664</c:v>
                </c:pt>
                <c:pt idx="95" formatCode="#,##0">
                  <c:v>38116961.833333336</c:v>
                </c:pt>
                <c:pt idx="96" formatCode="#,##0">
                  <c:v>38197570.666666664</c:v>
                </c:pt>
                <c:pt idx="97" formatCode="#,##0">
                  <c:v>38267593.916666664</c:v>
                </c:pt>
                <c:pt idx="98" formatCode="#,##0">
                  <c:v>38359843</c:v>
                </c:pt>
                <c:pt idx="99" formatCode="#,##0">
                  <c:v>38454608</c:v>
                </c:pt>
                <c:pt idx="100" formatCode="#,##0">
                  <c:v>38516561.75</c:v>
                </c:pt>
                <c:pt idx="101" formatCode="#,##0">
                  <c:v>38645387.583333336</c:v>
                </c:pt>
                <c:pt idx="102" formatCode="#,##0">
                  <c:v>38701077.5</c:v>
                </c:pt>
                <c:pt idx="103" formatCode="#,##0">
                  <c:v>38788762.916666664</c:v>
                </c:pt>
                <c:pt idx="104" formatCode="#,##0">
                  <c:v>38786189.25</c:v>
                </c:pt>
                <c:pt idx="105" formatCode="#,##0">
                  <c:v>38833470.5</c:v>
                </c:pt>
                <c:pt idx="106" formatCode="#,##0">
                  <c:v>38793491.916666664</c:v>
                </c:pt>
                <c:pt idx="107" formatCode="#,##0">
                  <c:v>38806515.25</c:v>
                </c:pt>
                <c:pt idx="108" formatCode="#,##0">
                  <c:v>38812090.416666664</c:v>
                </c:pt>
                <c:pt idx="109" formatCode="#,##0">
                  <c:v>38810934.583333336</c:v>
                </c:pt>
                <c:pt idx="110" formatCode="#,##0">
                  <c:v>38930858.083333336</c:v>
                </c:pt>
                <c:pt idx="111" formatCode="#,##0">
                  <c:v>38953731.083333336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4-49D5-89AB-57B5CEB3F898}"/>
            </c:ext>
          </c:extLst>
        </c:ser>
        <c:ser>
          <c:idx val="2"/>
          <c:order val="2"/>
          <c:tx>
            <c:strRef>
              <c:f>'Smoothing V2'!$F$1</c:f>
              <c:strCache>
                <c:ptCount val="1"/>
                <c:pt idx="0">
                  <c:v>Smoothed Forecast Using Previous Period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'Smoothing V2'!$F$2:$F$113</c:f>
              <c:numCache>
                <c:formatCode>_(* #,##0_);_(* \(#,##0\);_(* "-"??_);_(@_)</c:formatCode>
                <c:ptCount val="112"/>
                <c:pt idx="1">
                  <c:v>32854790</c:v>
                </c:pt>
                <c:pt idx="2" formatCode="_(* #,##0.00_);_(* \(#,##0.00\);_(* &quot;-&quot;??_);_(@_)">
                  <c:v>32038581.600000001</c:v>
                </c:pt>
                <c:pt idx="3">
                  <c:v>34257810.560000002</c:v>
                </c:pt>
                <c:pt idx="4">
                  <c:v>34645245.535999998</c:v>
                </c:pt>
                <c:pt idx="5">
                  <c:v>35415015.321599998</c:v>
                </c:pt>
                <c:pt idx="6">
                  <c:v>37149095.59296</c:v>
                </c:pt>
                <c:pt idx="7">
                  <c:v>39636460.555776</c:v>
                </c:pt>
                <c:pt idx="8">
                  <c:v>40618943.9334656</c:v>
                </c:pt>
                <c:pt idx="9">
                  <c:v>37391259.16007936</c:v>
                </c:pt>
                <c:pt idx="10">
                  <c:v>37011726.696047619</c:v>
                </c:pt>
                <c:pt idx="11">
                  <c:v>35947182.417628571</c:v>
                </c:pt>
                <c:pt idx="12">
                  <c:v>36524062.250577144</c:v>
                </c:pt>
                <c:pt idx="13">
                  <c:v>35329394.150346287</c:v>
                </c:pt>
                <c:pt idx="14">
                  <c:v>34761292.09020777</c:v>
                </c:pt>
                <c:pt idx="15">
                  <c:v>37178859.654124662</c:v>
                </c:pt>
                <c:pt idx="16">
                  <c:v>38376447.3924748</c:v>
                </c:pt>
                <c:pt idx="17">
                  <c:v>38894271.235484883</c:v>
                </c:pt>
                <c:pt idx="18">
                  <c:v>40797473.541290931</c:v>
                </c:pt>
                <c:pt idx="19">
                  <c:v>42983383.724774554</c:v>
                </c:pt>
                <c:pt idx="20">
                  <c:v>43670706.634864733</c:v>
                </c:pt>
                <c:pt idx="21">
                  <c:v>40390761.580918841</c:v>
                </c:pt>
                <c:pt idx="22">
                  <c:v>40085597.348551303</c:v>
                </c:pt>
                <c:pt idx="23">
                  <c:v>39078204.80913078</c:v>
                </c:pt>
                <c:pt idx="24">
                  <c:v>39093994.08547847</c:v>
                </c:pt>
                <c:pt idx="25">
                  <c:v>37903471.651287079</c:v>
                </c:pt>
                <c:pt idx="26">
                  <c:v>36566418.19077225</c:v>
                </c:pt>
                <c:pt idx="27">
                  <c:v>39396740.114463344</c:v>
                </c:pt>
                <c:pt idx="28">
                  <c:v>39735884.068678007</c:v>
                </c:pt>
                <c:pt idx="29">
                  <c:v>40562153.241206802</c:v>
                </c:pt>
                <c:pt idx="30">
                  <c:v>42207985.544724077</c:v>
                </c:pt>
                <c:pt idx="31">
                  <c:v>44350036.526834443</c:v>
                </c:pt>
                <c:pt idx="32">
                  <c:v>44664166.316100672</c:v>
                </c:pt>
                <c:pt idx="33">
                  <c:v>41616462.1896604</c:v>
                </c:pt>
                <c:pt idx="34">
                  <c:v>40509782.51379624</c:v>
                </c:pt>
                <c:pt idx="35">
                  <c:v>39569166.308277741</c:v>
                </c:pt>
                <c:pt idx="36">
                  <c:v>39411966.584966645</c:v>
                </c:pt>
                <c:pt idx="37">
                  <c:v>38318051.550979987</c:v>
                </c:pt>
                <c:pt idx="38">
                  <c:v>36889046.130587995</c:v>
                </c:pt>
                <c:pt idx="39">
                  <c:v>39290523.278352797</c:v>
                </c:pt>
                <c:pt idx="40">
                  <c:v>40092877.567011684</c:v>
                </c:pt>
                <c:pt idx="41">
                  <c:v>40651367.740207009</c:v>
                </c:pt>
                <c:pt idx="42">
                  <c:v>42001083.044124208</c:v>
                </c:pt>
                <c:pt idx="43">
                  <c:v>43663538.226474524</c:v>
                </c:pt>
                <c:pt idx="44">
                  <c:v>43859136.935884714</c:v>
                </c:pt>
                <c:pt idx="45">
                  <c:v>40911229.761530831</c:v>
                </c:pt>
                <c:pt idx="46">
                  <c:v>40420714.656918496</c:v>
                </c:pt>
                <c:pt idx="47">
                  <c:v>39721912.394151099</c:v>
                </c:pt>
                <c:pt idx="48">
                  <c:v>39679830.236490659</c:v>
                </c:pt>
                <c:pt idx="49">
                  <c:v>38575194.1418944</c:v>
                </c:pt>
                <c:pt idx="50">
                  <c:v>36946829.28513664</c:v>
                </c:pt>
                <c:pt idx="51">
                  <c:v>39327936.371081986</c:v>
                </c:pt>
                <c:pt idx="52">
                  <c:v>40143935.822649196</c:v>
                </c:pt>
                <c:pt idx="53">
                  <c:v>40971749.893589519</c:v>
                </c:pt>
                <c:pt idx="54">
                  <c:v>42381673.536153711</c:v>
                </c:pt>
                <c:pt idx="55">
                  <c:v>44016234.921692222</c:v>
                </c:pt>
                <c:pt idx="56">
                  <c:v>44714102.553015336</c:v>
                </c:pt>
                <c:pt idx="57">
                  <c:v>41658700.731809199</c:v>
                </c:pt>
                <c:pt idx="58">
                  <c:v>40979895.639085516</c:v>
                </c:pt>
                <c:pt idx="59">
                  <c:v>39942641.783451311</c:v>
                </c:pt>
                <c:pt idx="60">
                  <c:v>39280389.070070788</c:v>
                </c:pt>
                <c:pt idx="61">
                  <c:v>38565135.042042479</c:v>
                </c:pt>
                <c:pt idx="62">
                  <c:v>37881216.225225486</c:v>
                </c:pt>
                <c:pt idx="63">
                  <c:v>40409526.135135293</c:v>
                </c:pt>
                <c:pt idx="64">
                  <c:v>40601300.881081179</c:v>
                </c:pt>
                <c:pt idx="65">
                  <c:v>41397403.728648707</c:v>
                </c:pt>
                <c:pt idx="66">
                  <c:v>42702486.637189224</c:v>
                </c:pt>
                <c:pt idx="67">
                  <c:v>44217531.182313532</c:v>
                </c:pt>
                <c:pt idx="68">
                  <c:v>44518340.709388122</c:v>
                </c:pt>
                <c:pt idx="69">
                  <c:v>40664205.225632876</c:v>
                </c:pt>
                <c:pt idx="70">
                  <c:v>39649727.135379724</c:v>
                </c:pt>
                <c:pt idx="71">
                  <c:v>37498024.681227833</c:v>
                </c:pt>
                <c:pt idx="72">
                  <c:v>37361358.408736706</c:v>
                </c:pt>
                <c:pt idx="73">
                  <c:v>35738233.445242025</c:v>
                </c:pt>
                <c:pt idx="74">
                  <c:v>34117849.667145215</c:v>
                </c:pt>
                <c:pt idx="75">
                  <c:v>36093271.00028713</c:v>
                </c:pt>
                <c:pt idx="76">
                  <c:v>36910384.600172281</c:v>
                </c:pt>
                <c:pt idx="77">
                  <c:v>37509731.96010337</c:v>
                </c:pt>
                <c:pt idx="78">
                  <c:v>38964202.776062027</c:v>
                </c:pt>
                <c:pt idx="79">
                  <c:v>41064727.66563721</c:v>
                </c:pt>
                <c:pt idx="80">
                  <c:v>41597650.599382326</c:v>
                </c:pt>
                <c:pt idx="81">
                  <c:v>38828748.759629399</c:v>
                </c:pt>
                <c:pt idx="82">
                  <c:v>38224469.655777641</c:v>
                </c:pt>
                <c:pt idx="83">
                  <c:v>36765314.59346658</c:v>
                </c:pt>
                <c:pt idx="84">
                  <c:v>36642820.356079951</c:v>
                </c:pt>
                <c:pt idx="85">
                  <c:v>35380548.613647968</c:v>
                </c:pt>
                <c:pt idx="86">
                  <c:v>33515567.968188781</c:v>
                </c:pt>
                <c:pt idx="87">
                  <c:v>35857181.18091327</c:v>
                </c:pt>
                <c:pt idx="88">
                  <c:v>36619231.508547962</c:v>
                </c:pt>
                <c:pt idx="89">
                  <c:v>37525012.10512878</c:v>
                </c:pt>
                <c:pt idx="90">
                  <c:v>39275790.863077268</c:v>
                </c:pt>
                <c:pt idx="91">
                  <c:v>41174218.917846367</c:v>
                </c:pt>
                <c:pt idx="92">
                  <c:v>41829813.350707814</c:v>
                </c:pt>
                <c:pt idx="93">
                  <c:v>39550529.61042469</c:v>
                </c:pt>
                <c:pt idx="94">
                  <c:v>39403702.166254811</c:v>
                </c:pt>
                <c:pt idx="95">
                  <c:v>38310838.899752885</c:v>
                </c:pt>
                <c:pt idx="96">
                  <c:v>37957057.33985173</c:v>
                </c:pt>
                <c:pt idx="97">
                  <c:v>36505202.403911039</c:v>
                </c:pt>
                <c:pt idx="98">
                  <c:v>34633155.842346624</c:v>
                </c:pt>
                <c:pt idx="99">
                  <c:v>36982605.905407973</c:v>
                </c:pt>
                <c:pt idx="100">
                  <c:v>37591864.343244784</c:v>
                </c:pt>
                <c:pt idx="101">
                  <c:v>38726955.805946872</c:v>
                </c:pt>
                <c:pt idx="102">
                  <c:v>40264268.68356812</c:v>
                </c:pt>
                <c:pt idx="103">
                  <c:v>42188195.610140875</c:v>
                </c:pt>
                <c:pt idx="104">
                  <c:v>42425845.766084522</c:v>
                </c:pt>
                <c:pt idx="105">
                  <c:v>40135099.059650719</c:v>
                </c:pt>
                <c:pt idx="106">
                  <c:v>39562546.63579043</c:v>
                </c:pt>
                <c:pt idx="107">
                  <c:v>38468657.581474259</c:v>
                </c:pt>
                <c:pt idx="108">
                  <c:v>38078509.348884553</c:v>
                </c:pt>
                <c:pt idx="109">
                  <c:v>36572525.609330729</c:v>
                </c:pt>
                <c:pt idx="110">
                  <c:v>35249182.565598436</c:v>
                </c:pt>
                <c:pt idx="111">
                  <c:v>37462012.33935906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4-49D5-89AB-57B5CEB3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02648"/>
        <c:axId val="685703040"/>
      </c:lineChart>
      <c:dateAx>
        <c:axId val="685702648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3040"/>
        <c:crosses val="autoZero"/>
        <c:auto val="1"/>
        <c:lblOffset val="100"/>
        <c:baseTimeUnit val="months"/>
      </c:dateAx>
      <c:valAx>
        <c:axId val="685703040"/>
        <c:scaling>
          <c:orientation val="minMax"/>
          <c:min val="2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2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Actuals vs. Smoothed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'Estimating Alpha'!$D$1</c:f>
              <c:strCache>
                <c:ptCount val="1"/>
                <c:pt idx="0">
                  <c:v>Airline Miles (billions)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'Estimating Alpha'!$B$2:$B$114</c:f>
              <c:numCache>
                <c:formatCode>mmmyyyy</c:formatCode>
                <c:ptCount val="113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41031</c:v>
                </c:pt>
              </c:numCache>
            </c:numRef>
          </c:cat>
          <c:val>
            <c:numRef>
              <c:f>'Estimating Alpha'!$D$2:$D$113</c:f>
              <c:numCache>
                <c:formatCode>#,##0.00</c:formatCode>
                <c:ptCount val="112"/>
                <c:pt idx="0">
                  <c:v>32.854790000000001</c:v>
                </c:pt>
                <c:pt idx="1">
                  <c:v>30.814268999999999</c:v>
                </c:pt>
                <c:pt idx="2">
                  <c:v>37.586654000000003</c:v>
                </c:pt>
                <c:pt idx="3">
                  <c:v>35.226398000000003</c:v>
                </c:pt>
                <c:pt idx="4">
                  <c:v>36.569670000000002</c:v>
                </c:pt>
                <c:pt idx="5">
                  <c:v>39.750216000000002</c:v>
                </c:pt>
                <c:pt idx="6">
                  <c:v>43.367508000000001</c:v>
                </c:pt>
                <c:pt idx="7">
                  <c:v>42.092669000000001</c:v>
                </c:pt>
                <c:pt idx="8">
                  <c:v>32.549731999999999</c:v>
                </c:pt>
                <c:pt idx="9">
                  <c:v>36.442428</c:v>
                </c:pt>
                <c:pt idx="10">
                  <c:v>34.350366000000001</c:v>
                </c:pt>
                <c:pt idx="11">
                  <c:v>37.389381999999998</c:v>
                </c:pt>
                <c:pt idx="12">
                  <c:v>33.537391999999997</c:v>
                </c:pt>
                <c:pt idx="13">
                  <c:v>33.909139000000003</c:v>
                </c:pt>
                <c:pt idx="14">
                  <c:v>40.805211</c:v>
                </c:pt>
                <c:pt idx="15">
                  <c:v>40.172829</c:v>
                </c:pt>
                <c:pt idx="16">
                  <c:v>39.671007000000003</c:v>
                </c:pt>
                <c:pt idx="17">
                  <c:v>43.652276999999998</c:v>
                </c:pt>
                <c:pt idx="18">
                  <c:v>46.262248999999997</c:v>
                </c:pt>
                <c:pt idx="19">
                  <c:v>44.701690999999997</c:v>
                </c:pt>
                <c:pt idx="20">
                  <c:v>35.470844</c:v>
                </c:pt>
                <c:pt idx="21">
                  <c:v>39.627851</c:v>
                </c:pt>
                <c:pt idx="22">
                  <c:v>37.567115999999999</c:v>
                </c:pt>
                <c:pt idx="23">
                  <c:v>39.117677999999998</c:v>
                </c:pt>
                <c:pt idx="24">
                  <c:v>36.117688000000001</c:v>
                </c:pt>
                <c:pt idx="25">
                  <c:v>34.560837999999997</c:v>
                </c:pt>
                <c:pt idx="26">
                  <c:v>43.642223000000001</c:v>
                </c:pt>
                <c:pt idx="27">
                  <c:v>40.244599999999998</c:v>
                </c:pt>
                <c:pt idx="28">
                  <c:v>41.801557000000003</c:v>
                </c:pt>
                <c:pt idx="29">
                  <c:v>44.676734000000003</c:v>
                </c:pt>
                <c:pt idx="30">
                  <c:v>47.563113000000001</c:v>
                </c:pt>
                <c:pt idx="31">
                  <c:v>45.135361000000003</c:v>
                </c:pt>
                <c:pt idx="32">
                  <c:v>37.044905999999997</c:v>
                </c:pt>
                <c:pt idx="33">
                  <c:v>38.849763000000003</c:v>
                </c:pt>
                <c:pt idx="34">
                  <c:v>38.158242000000001</c:v>
                </c:pt>
                <c:pt idx="35">
                  <c:v>39.176167</c:v>
                </c:pt>
                <c:pt idx="36">
                  <c:v>36.677179000000002</c:v>
                </c:pt>
                <c:pt idx="37">
                  <c:v>34.745538000000003</c:v>
                </c:pt>
                <c:pt idx="38">
                  <c:v>42.892738999999999</c:v>
                </c:pt>
                <c:pt idx="39">
                  <c:v>41.296408999999997</c:v>
                </c:pt>
                <c:pt idx="40">
                  <c:v>41.489103</c:v>
                </c:pt>
                <c:pt idx="41">
                  <c:v>44.025655999999998</c:v>
                </c:pt>
                <c:pt idx="42">
                  <c:v>46.157221</c:v>
                </c:pt>
                <c:pt idx="43">
                  <c:v>44.152535</c:v>
                </c:pt>
                <c:pt idx="44">
                  <c:v>36.489369000000003</c:v>
                </c:pt>
                <c:pt idx="45">
                  <c:v>39.684941999999999</c:v>
                </c:pt>
                <c:pt idx="46">
                  <c:v>38.673709000000002</c:v>
                </c:pt>
                <c:pt idx="47">
                  <c:v>39.616706999999998</c:v>
                </c:pt>
                <c:pt idx="48">
                  <c:v>36.918239999999997</c:v>
                </c:pt>
                <c:pt idx="49">
                  <c:v>34.504282000000003</c:v>
                </c:pt>
                <c:pt idx="50">
                  <c:v>42.899597</c:v>
                </c:pt>
                <c:pt idx="51">
                  <c:v>41.367935000000003</c:v>
                </c:pt>
                <c:pt idx="52">
                  <c:v>42.213470999999998</c:v>
                </c:pt>
                <c:pt idx="53">
                  <c:v>44.496558999999998</c:v>
                </c:pt>
                <c:pt idx="54">
                  <c:v>46.468077000000001</c:v>
                </c:pt>
                <c:pt idx="55">
                  <c:v>45.760903999999996</c:v>
                </c:pt>
                <c:pt idx="56">
                  <c:v>37.075597999999999</c:v>
                </c:pt>
                <c:pt idx="57">
                  <c:v>39.961688000000002</c:v>
                </c:pt>
                <c:pt idx="58">
                  <c:v>38.386761</c:v>
                </c:pt>
                <c:pt idx="59">
                  <c:v>38.287010000000002</c:v>
                </c:pt>
                <c:pt idx="60">
                  <c:v>37.492254000000003</c:v>
                </c:pt>
                <c:pt idx="61">
                  <c:v>36.855338000000003</c:v>
                </c:pt>
                <c:pt idx="62">
                  <c:v>44.201991</c:v>
                </c:pt>
                <c:pt idx="63">
                  <c:v>40.888962999999997</c:v>
                </c:pt>
                <c:pt idx="64">
                  <c:v>42.591557999999999</c:v>
                </c:pt>
                <c:pt idx="65">
                  <c:v>44.660111000000001</c:v>
                </c:pt>
                <c:pt idx="66">
                  <c:v>46.490098000000003</c:v>
                </c:pt>
                <c:pt idx="67">
                  <c:v>44.969555</c:v>
                </c:pt>
                <c:pt idx="68">
                  <c:v>34.883001999999998</c:v>
                </c:pt>
                <c:pt idx="69">
                  <c:v>38.128010000000003</c:v>
                </c:pt>
                <c:pt idx="70">
                  <c:v>34.270471000000001</c:v>
                </c:pt>
                <c:pt idx="71">
                  <c:v>37.156359000000002</c:v>
                </c:pt>
                <c:pt idx="72">
                  <c:v>33.303545999999997</c:v>
                </c:pt>
                <c:pt idx="73">
                  <c:v>31.687273999999999</c:v>
                </c:pt>
                <c:pt idx="74">
                  <c:v>39.056403000000003</c:v>
                </c:pt>
                <c:pt idx="75">
                  <c:v>38.136054999999999</c:v>
                </c:pt>
                <c:pt idx="76">
                  <c:v>38.408752999999997</c:v>
                </c:pt>
                <c:pt idx="77">
                  <c:v>41.145909000000003</c:v>
                </c:pt>
                <c:pt idx="78">
                  <c:v>44.215515000000003</c:v>
                </c:pt>
                <c:pt idx="79">
                  <c:v>42.397035000000002</c:v>
                </c:pt>
                <c:pt idx="80">
                  <c:v>34.675395999999999</c:v>
                </c:pt>
                <c:pt idx="81">
                  <c:v>37.318050999999997</c:v>
                </c:pt>
                <c:pt idx="82">
                  <c:v>34.576582000000002</c:v>
                </c:pt>
                <c:pt idx="83">
                  <c:v>36.459079000000003</c:v>
                </c:pt>
                <c:pt idx="84">
                  <c:v>33.487141000000001</c:v>
                </c:pt>
                <c:pt idx="85">
                  <c:v>30.718097</c:v>
                </c:pt>
                <c:pt idx="86">
                  <c:v>39.369601000000003</c:v>
                </c:pt>
                <c:pt idx="87">
                  <c:v>37.762307</c:v>
                </c:pt>
                <c:pt idx="88">
                  <c:v>38.883682999999998</c:v>
                </c:pt>
                <c:pt idx="89">
                  <c:v>41.901958999999998</c:v>
                </c:pt>
                <c:pt idx="90">
                  <c:v>44.021861000000001</c:v>
                </c:pt>
                <c:pt idx="91">
                  <c:v>42.813205000000004</c:v>
                </c:pt>
                <c:pt idx="92">
                  <c:v>36.131604000000003</c:v>
                </c:pt>
                <c:pt idx="93">
                  <c:v>39.183461000000001</c:v>
                </c:pt>
                <c:pt idx="94">
                  <c:v>36.671543999999997</c:v>
                </c:pt>
                <c:pt idx="95">
                  <c:v>37.426385000000003</c:v>
                </c:pt>
                <c:pt idx="96">
                  <c:v>34.327419999999996</c:v>
                </c:pt>
                <c:pt idx="97">
                  <c:v>31.825085999999999</c:v>
                </c:pt>
                <c:pt idx="98">
                  <c:v>40.506780999999997</c:v>
                </c:pt>
                <c:pt idx="99">
                  <c:v>38.505752000000001</c:v>
                </c:pt>
                <c:pt idx="100">
                  <c:v>40.429592999999997</c:v>
                </c:pt>
                <c:pt idx="101">
                  <c:v>42.570238000000003</c:v>
                </c:pt>
                <c:pt idx="102">
                  <c:v>45.074086000000001</c:v>
                </c:pt>
                <c:pt idx="103">
                  <c:v>42.782321000000003</c:v>
                </c:pt>
                <c:pt idx="104">
                  <c:v>36.698979000000001</c:v>
                </c:pt>
                <c:pt idx="105">
                  <c:v>38.703718000000002</c:v>
                </c:pt>
                <c:pt idx="106">
                  <c:v>36.827824</c:v>
                </c:pt>
                <c:pt idx="107">
                  <c:v>37.493287000000002</c:v>
                </c:pt>
                <c:pt idx="108">
                  <c:v>34.313549999999999</c:v>
                </c:pt>
                <c:pt idx="109">
                  <c:v>33.264167999999998</c:v>
                </c:pt>
                <c:pt idx="110">
                  <c:v>40.781256999999997</c:v>
                </c:pt>
                <c:pt idx="111">
                  <c:v>38.806524000000003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1-4EA5-BF63-FD67959AAAE7}"/>
            </c:ext>
          </c:extLst>
        </c:ser>
        <c:ser>
          <c:idx val="1"/>
          <c:order val="1"/>
          <c:tx>
            <c:strRef>
              <c:f>'Estimating Alpha'!$G$1</c:f>
              <c:strCache>
                <c:ptCount val="1"/>
                <c:pt idx="0">
                  <c:v>Smoothed 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'Estimating Alpha'!$B$2:$B$114</c:f>
              <c:numCache>
                <c:formatCode>mmmyyyy</c:formatCode>
                <c:ptCount val="113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41031</c:v>
                </c:pt>
              </c:numCache>
            </c:numRef>
          </c:cat>
          <c:val>
            <c:numRef>
              <c:f>'Estimating Alpha'!$G$2:$G$114</c:f>
              <c:numCache>
                <c:formatCode>_(* #,##0.00_);_(* \(#,##0.00\);_(* "-"??_);_(@_)</c:formatCode>
                <c:ptCount val="113"/>
                <c:pt idx="1">
                  <c:v>32.854790000000001</c:v>
                </c:pt>
                <c:pt idx="2">
                  <c:v>31.563052526431655</c:v>
                </c:pt>
                <c:pt idx="3">
                  <c:v>35.376251091528388</c:v>
                </c:pt>
                <c:pt idx="4">
                  <c:v>35.281387645449037</c:v>
                </c:pt>
                <c:pt idx="5">
                  <c:v>36.096925732981752</c:v>
                </c:pt>
                <c:pt idx="6">
                  <c:v>38.409615452778795</c:v>
                </c:pt>
                <c:pt idx="7">
                  <c:v>41.548174474308517</c:v>
                </c:pt>
                <c:pt idx="8">
                  <c:v>41.892862905835813</c:v>
                </c:pt>
                <c:pt idx="9">
                  <c:v>35.978259570941105</c:v>
                </c:pt>
                <c:pt idx="10">
                  <c:v>36.272098131711971</c:v>
                </c:pt>
                <c:pt idx="11">
                  <c:v>35.05555911609158</c:v>
                </c:pt>
                <c:pt idx="12">
                  <c:v>36.53296928526693</c:v>
                </c:pt>
                <c:pt idx="13">
                  <c:v>34.636640144645767</c:v>
                </c:pt>
                <c:pt idx="14">
                  <c:v>34.176100659581515</c:v>
                </c:pt>
                <c:pt idx="15">
                  <c:v>38.372612355926705</c:v>
                </c:pt>
                <c:pt idx="16">
                  <c:v>39.512226846388174</c:v>
                </c:pt>
                <c:pt idx="17">
                  <c:v>39.612741506359491</c:v>
                </c:pt>
                <c:pt idx="18">
                  <c:v>42.169941051448639</c:v>
                </c:pt>
                <c:pt idx="19">
                  <c:v>44.760547828112735</c:v>
                </c:pt>
                <c:pt idx="20">
                  <c:v>44.723288926857322</c:v>
                </c:pt>
                <c:pt idx="21">
                  <c:v>38.866093713405</c:v>
                </c:pt>
                <c:pt idx="22">
                  <c:v>39.348318808299148</c:v>
                </c:pt>
                <c:pt idx="23">
                  <c:v>38.220740892901468</c:v>
                </c:pt>
                <c:pt idx="24">
                  <c:v>38.788540622810231</c:v>
                </c:pt>
                <c:pt idx="25">
                  <c:v>37.097776146844396</c:v>
                </c:pt>
                <c:pt idx="26">
                  <c:v>35.491785288429341</c:v>
                </c:pt>
                <c:pt idx="27">
                  <c:v>40.651362581689476</c:v>
                </c:pt>
                <c:pt idx="28">
                  <c:v>40.393864389015299</c:v>
                </c:pt>
                <c:pt idx="29">
                  <c:v>41.284994299893064</c:v>
                </c:pt>
                <c:pt idx="30">
                  <c:v>43.432111272086736</c:v>
                </c:pt>
                <c:pt idx="31">
                  <c:v>46.047212873746879</c:v>
                </c:pt>
                <c:pt idx="32">
                  <c:v>45.469971455666716</c:v>
                </c:pt>
                <c:pt idx="33">
                  <c:v>40.136542999722927</c:v>
                </c:pt>
                <c:pt idx="34">
                  <c:v>39.321955967352096</c:v>
                </c:pt>
                <c:pt idx="35">
                  <c:v>38.585275021582078</c:v>
                </c:pt>
                <c:pt idx="36">
                  <c:v>38.95933503436968</c:v>
                </c:pt>
                <c:pt idx="37">
                  <c:v>37.514632201061204</c:v>
                </c:pt>
                <c:pt idx="38">
                  <c:v>35.761676584651696</c:v>
                </c:pt>
                <c:pt idx="39">
                  <c:v>40.27594551315584</c:v>
                </c:pt>
                <c:pt idx="40">
                  <c:v>40.921942749334647</c:v>
                </c:pt>
                <c:pt idx="41">
                  <c:v>41.280979558709731</c:v>
                </c:pt>
                <c:pt idx="42">
                  <c:v>43.018477683960512</c:v>
                </c:pt>
                <c:pt idx="43">
                  <c:v>45.005437073861614</c:v>
                </c:pt>
                <c:pt idx="44">
                  <c:v>44.465513412163844</c:v>
                </c:pt>
                <c:pt idx="45">
                  <c:v>39.416271266758429</c:v>
                </c:pt>
                <c:pt idx="46">
                  <c:v>39.586351385600246</c:v>
                </c:pt>
                <c:pt idx="47">
                  <c:v>39.00860953954885</c:v>
                </c:pt>
                <c:pt idx="48">
                  <c:v>39.393561361777827</c:v>
                </c:pt>
                <c:pt idx="49">
                  <c:v>37.826576575964474</c:v>
                </c:pt>
                <c:pt idx="50">
                  <c:v>35.723421351388907</c:v>
                </c:pt>
                <c:pt idx="51">
                  <c:v>40.266248895050346</c:v>
                </c:pt>
                <c:pt idx="52">
                  <c:v>40.963663538601196</c:v>
                </c:pt>
                <c:pt idx="53">
                  <c:v>41.754845365514107</c:v>
                </c:pt>
                <c:pt idx="54">
                  <c:v>43.490467906746808</c:v>
                </c:pt>
                <c:pt idx="55">
                  <c:v>45.375422409735513</c:v>
                </c:pt>
                <c:pt idx="56">
                  <c:v>45.619448820399924</c:v>
                </c:pt>
                <c:pt idx="57">
                  <c:v>40.21082412440893</c:v>
                </c:pt>
                <c:pt idx="58">
                  <c:v>40.053110252354394</c:v>
                </c:pt>
                <c:pt idx="59">
                  <c:v>38.998239573092199</c:v>
                </c:pt>
                <c:pt idx="60">
                  <c:v>38.548000692005843</c:v>
                </c:pt>
                <c:pt idx="61">
                  <c:v>37.87966767085107</c:v>
                </c:pt>
                <c:pt idx="62">
                  <c:v>37.231222974067137</c:v>
                </c:pt>
                <c:pt idx="63">
                  <c:v>41.644018666270028</c:v>
                </c:pt>
                <c:pt idx="64">
                  <c:v>41.166035985008179</c:v>
                </c:pt>
                <c:pt idx="65">
                  <c:v>42.068452674746531</c:v>
                </c:pt>
                <c:pt idx="66">
                  <c:v>43.709083757403995</c:v>
                </c:pt>
                <c:pt idx="67">
                  <c:v>45.469585272305608</c:v>
                </c:pt>
                <c:pt idx="68">
                  <c:v>45.153044623787054</c:v>
                </c:pt>
                <c:pt idx="69">
                  <c:v>38.651666342313874</c:v>
                </c:pt>
                <c:pt idx="70">
                  <c:v>38.320169376275025</c:v>
                </c:pt>
                <c:pt idx="71">
                  <c:v>35.756536289782247</c:v>
                </c:pt>
                <c:pt idx="72">
                  <c:v>36.642684215307284</c:v>
                </c:pt>
                <c:pt idx="73">
                  <c:v>34.528866243261639</c:v>
                </c:pt>
                <c:pt idx="74">
                  <c:v>32.730016250920364</c:v>
                </c:pt>
                <c:pt idx="75">
                  <c:v>36.73489090600718</c:v>
                </c:pt>
                <c:pt idx="76">
                  <c:v>37.621887985100692</c:v>
                </c:pt>
                <c:pt idx="77">
                  <c:v>38.120007350882936</c:v>
                </c:pt>
                <c:pt idx="78">
                  <c:v>40.035533116849948</c:v>
                </c:pt>
                <c:pt idx="79">
                  <c:v>42.681641261437392</c:v>
                </c:pt>
                <c:pt idx="80">
                  <c:v>42.501473268502814</c:v>
                </c:pt>
                <c:pt idx="81">
                  <c:v>37.547230073374465</c:v>
                </c:pt>
                <c:pt idx="82">
                  <c:v>37.402149872173169</c:v>
                </c:pt>
                <c:pt idx="83">
                  <c:v>35.613443995293267</c:v>
                </c:pt>
                <c:pt idx="84">
                  <c:v>36.148767289952247</c:v>
                </c:pt>
                <c:pt idx="85">
                  <c:v>34.463843479138241</c:v>
                </c:pt>
                <c:pt idx="86">
                  <c:v>32.092625004253854</c:v>
                </c:pt>
                <c:pt idx="87">
                  <c:v>36.699263499012119</c:v>
                </c:pt>
                <c:pt idx="88">
                  <c:v>37.372215713794191</c:v>
                </c:pt>
                <c:pt idx="89">
                  <c:v>38.32903945325323</c:v>
                </c:pt>
                <c:pt idx="90">
                  <c:v>40.590851053612958</c:v>
                </c:pt>
                <c:pt idx="91">
                  <c:v>42.762827779132508</c:v>
                </c:pt>
                <c:pt idx="92">
                  <c:v>42.79471872463553</c:v>
                </c:pt>
                <c:pt idx="93">
                  <c:v>38.576680791922882</c:v>
                </c:pt>
                <c:pt idx="94">
                  <c:v>38.960798736797159</c:v>
                </c:pt>
                <c:pt idx="95">
                  <c:v>37.511602119822996</c:v>
                </c:pt>
                <c:pt idx="96">
                  <c:v>37.457656021221254</c:v>
                </c:pt>
                <c:pt idx="97">
                  <c:v>35.476082114495973</c:v>
                </c:pt>
                <c:pt idx="98">
                  <c:v>33.16484469182457</c:v>
                </c:pt>
                <c:pt idx="99">
                  <c:v>37.812605855675486</c:v>
                </c:pt>
                <c:pt idx="100">
                  <c:v>38.251397149312453</c:v>
                </c:pt>
                <c:pt idx="101">
                  <c:v>39.630288719212587</c:v>
                </c:pt>
                <c:pt idx="102">
                  <c:v>41.491402942679741</c:v>
                </c:pt>
                <c:pt idx="103">
                  <c:v>43.759395264767576</c:v>
                </c:pt>
                <c:pt idx="104">
                  <c:v>43.140865270584953</c:v>
                </c:pt>
                <c:pt idx="105">
                  <c:v>39.062874455405876</c:v>
                </c:pt>
                <c:pt idx="106">
                  <c:v>38.835512986290027</c:v>
                </c:pt>
                <c:pt idx="107">
                  <c:v>37.564559588181766</c:v>
                </c:pt>
                <c:pt idx="108">
                  <c:v>37.519440977301215</c:v>
                </c:pt>
                <c:pt idx="109">
                  <c:v>35.48997423250681</c:v>
                </c:pt>
                <c:pt idx="110">
                  <c:v>34.08094324511142</c:v>
                </c:pt>
                <c:pt idx="111">
                  <c:v>38.322529762405296</c:v>
                </c:pt>
                <c:pt idx="112">
                  <c:v>38.628918911888306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1-4EA5-BF63-FD67959A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03824"/>
        <c:axId val="685704216"/>
      </c:lineChart>
      <c:dateAx>
        <c:axId val="685703824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4216"/>
        <c:crosses val="autoZero"/>
        <c:auto val="1"/>
        <c:lblOffset val="100"/>
        <c:baseTimeUnit val="months"/>
      </c:dateAx>
      <c:valAx>
        <c:axId val="6857042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May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'Estimating Alpha'!$B$102:$B$114</c:f>
              <c:numCache>
                <c:formatCode>mmmyyyy</c:formatCode>
                <c:ptCount val="13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41031</c:v>
                </c:pt>
              </c:numCache>
            </c:numRef>
          </c:cat>
          <c:val>
            <c:numRef>
              <c:f>'Estimating Alpha'!$D$102:$D$113</c:f>
              <c:numCache>
                <c:formatCode>#,##0.00</c:formatCode>
                <c:ptCount val="12"/>
                <c:pt idx="0">
                  <c:v>40.429592999999997</c:v>
                </c:pt>
                <c:pt idx="1">
                  <c:v>42.570238000000003</c:v>
                </c:pt>
                <c:pt idx="2">
                  <c:v>45.074086000000001</c:v>
                </c:pt>
                <c:pt idx="3">
                  <c:v>42.782321000000003</c:v>
                </c:pt>
                <c:pt idx="4">
                  <c:v>36.698979000000001</c:v>
                </c:pt>
                <c:pt idx="5">
                  <c:v>38.703718000000002</c:v>
                </c:pt>
                <c:pt idx="6">
                  <c:v>36.827824</c:v>
                </c:pt>
                <c:pt idx="7">
                  <c:v>37.493287000000002</c:v>
                </c:pt>
                <c:pt idx="8">
                  <c:v>34.313549999999999</c:v>
                </c:pt>
                <c:pt idx="9">
                  <c:v>33.264167999999998</c:v>
                </c:pt>
                <c:pt idx="10">
                  <c:v>40.781256999999997</c:v>
                </c:pt>
                <c:pt idx="11">
                  <c:v>38.806524000000003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1-4010-8D74-ECEE5ED417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'Estimating Alpha'!$B$102:$B$114</c:f>
              <c:numCache>
                <c:formatCode>mmmyyyy</c:formatCode>
                <c:ptCount val="13"/>
                <c:pt idx="0">
                  <c:v>40664</c:v>
                </c:pt>
                <c:pt idx="1">
                  <c:v>40695</c:v>
                </c:pt>
                <c:pt idx="2">
                  <c:v>40725</c:v>
                </c:pt>
                <c:pt idx="3">
                  <c:v>40756</c:v>
                </c:pt>
                <c:pt idx="4">
                  <c:v>40787</c:v>
                </c:pt>
                <c:pt idx="5">
                  <c:v>40817</c:v>
                </c:pt>
                <c:pt idx="6">
                  <c:v>40848</c:v>
                </c:pt>
                <c:pt idx="7">
                  <c:v>40878</c:v>
                </c:pt>
                <c:pt idx="8">
                  <c:v>40909</c:v>
                </c:pt>
                <c:pt idx="9">
                  <c:v>40940</c:v>
                </c:pt>
                <c:pt idx="10">
                  <c:v>40969</c:v>
                </c:pt>
                <c:pt idx="11">
                  <c:v>41000</c:v>
                </c:pt>
                <c:pt idx="12">
                  <c:v>41031</c:v>
                </c:pt>
              </c:numCache>
            </c:numRef>
          </c:cat>
          <c:val>
            <c:numRef>
              <c:f>'Estimating Alpha'!$G$102:$G$114</c:f>
              <c:numCache>
                <c:formatCode>_(* #,##0.00_);_(* \(#,##0.00\);_(* "-"??_);_(@_)</c:formatCode>
                <c:ptCount val="13"/>
                <c:pt idx="0">
                  <c:v>38.251397149312453</c:v>
                </c:pt>
                <c:pt idx="1">
                  <c:v>39.630288719212587</c:v>
                </c:pt>
                <c:pt idx="2">
                  <c:v>41.491402942679741</c:v>
                </c:pt>
                <c:pt idx="3">
                  <c:v>43.759395264767576</c:v>
                </c:pt>
                <c:pt idx="4">
                  <c:v>43.140865270584953</c:v>
                </c:pt>
                <c:pt idx="5">
                  <c:v>39.062874455405876</c:v>
                </c:pt>
                <c:pt idx="6">
                  <c:v>38.835512986290027</c:v>
                </c:pt>
                <c:pt idx="7">
                  <c:v>37.564559588181766</c:v>
                </c:pt>
                <c:pt idx="8">
                  <c:v>37.519440977301215</c:v>
                </c:pt>
                <c:pt idx="9">
                  <c:v>35.48997423250681</c:v>
                </c:pt>
                <c:pt idx="10">
                  <c:v>34.08094324511142</c:v>
                </c:pt>
                <c:pt idx="11">
                  <c:v>38.322529762405296</c:v>
                </c:pt>
                <c:pt idx="12">
                  <c:v>38.628918911888306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1-4010-8D74-ECEE5ED4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705000"/>
        <c:axId val="685705392"/>
      </c:lineChart>
      <c:dateAx>
        <c:axId val="685705000"/>
        <c:scaling>
          <c:orientation val="minMax"/>
        </c:scaling>
        <c:delete val="0"/>
        <c:axPos val="b"/>
        <c:numFmt formatCode="mmm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5392"/>
        <c:crosses val="autoZero"/>
        <c:auto val="1"/>
        <c:lblOffset val="100"/>
        <c:baseTimeUnit val="months"/>
      </c:dateAx>
      <c:valAx>
        <c:axId val="6857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Exponential / Simple / Airline Miles (billions)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Airline Miles (billions)</c:v>
          </c:tx>
          <c:spPr>
            <a:ln w="1270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2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'Simple Exp XLSTAT'!$B$47:$B$158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xVal>
          <c:yVal>
            <c:numRef>
              <c:f>'Simple Exp XLSTAT'!$C$47:$C$158</c:f>
              <c:numCache>
                <c:formatCode>0.000</c:formatCode>
                <c:ptCount val="112"/>
                <c:pt idx="0">
                  <c:v>32.854790000000001</c:v>
                </c:pt>
                <c:pt idx="1">
                  <c:v>30.814268999999999</c:v>
                </c:pt>
                <c:pt idx="2">
                  <c:v>37.586654000000003</c:v>
                </c:pt>
                <c:pt idx="3">
                  <c:v>35.226398000000003</c:v>
                </c:pt>
                <c:pt idx="4">
                  <c:v>36.569670000000002</c:v>
                </c:pt>
                <c:pt idx="5">
                  <c:v>39.750216000000002</c:v>
                </c:pt>
                <c:pt idx="6">
                  <c:v>43.367508000000001</c:v>
                </c:pt>
                <c:pt idx="7">
                  <c:v>42.092669000000001</c:v>
                </c:pt>
                <c:pt idx="8">
                  <c:v>32.549731999999999</c:v>
                </c:pt>
                <c:pt idx="9">
                  <c:v>36.442428</c:v>
                </c:pt>
                <c:pt idx="10">
                  <c:v>34.350366000000001</c:v>
                </c:pt>
                <c:pt idx="11">
                  <c:v>37.389381999999998</c:v>
                </c:pt>
                <c:pt idx="12">
                  <c:v>33.537391999999997</c:v>
                </c:pt>
                <c:pt idx="13">
                  <c:v>33.909139000000003</c:v>
                </c:pt>
                <c:pt idx="14">
                  <c:v>40.805211</c:v>
                </c:pt>
                <c:pt idx="15">
                  <c:v>40.172829</c:v>
                </c:pt>
                <c:pt idx="16">
                  <c:v>39.671007000000003</c:v>
                </c:pt>
                <c:pt idx="17">
                  <c:v>43.652276999999998</c:v>
                </c:pt>
                <c:pt idx="18">
                  <c:v>46.262248999999997</c:v>
                </c:pt>
                <c:pt idx="19">
                  <c:v>44.701690999999997</c:v>
                </c:pt>
                <c:pt idx="20">
                  <c:v>35.470844</c:v>
                </c:pt>
                <c:pt idx="21">
                  <c:v>39.627851</c:v>
                </c:pt>
                <c:pt idx="22">
                  <c:v>37.567115999999999</c:v>
                </c:pt>
                <c:pt idx="23">
                  <c:v>39.117677999999998</c:v>
                </c:pt>
                <c:pt idx="24">
                  <c:v>36.117688000000001</c:v>
                </c:pt>
                <c:pt idx="25">
                  <c:v>34.560837999999997</c:v>
                </c:pt>
                <c:pt idx="26">
                  <c:v>43.642223000000001</c:v>
                </c:pt>
                <c:pt idx="27">
                  <c:v>40.244599999999998</c:v>
                </c:pt>
                <c:pt idx="28">
                  <c:v>41.801557000000003</c:v>
                </c:pt>
                <c:pt idx="29">
                  <c:v>44.676734000000003</c:v>
                </c:pt>
                <c:pt idx="30">
                  <c:v>47.563113000000001</c:v>
                </c:pt>
                <c:pt idx="31">
                  <c:v>45.135361000000003</c:v>
                </c:pt>
                <c:pt idx="32">
                  <c:v>37.044905999999997</c:v>
                </c:pt>
                <c:pt idx="33">
                  <c:v>38.849763000000003</c:v>
                </c:pt>
                <c:pt idx="34">
                  <c:v>38.158242000000001</c:v>
                </c:pt>
                <c:pt idx="35">
                  <c:v>39.176167</c:v>
                </c:pt>
                <c:pt idx="36">
                  <c:v>36.677179000000002</c:v>
                </c:pt>
                <c:pt idx="37">
                  <c:v>34.745538000000003</c:v>
                </c:pt>
                <c:pt idx="38">
                  <c:v>42.892738999999999</c:v>
                </c:pt>
                <c:pt idx="39">
                  <c:v>41.296408999999997</c:v>
                </c:pt>
                <c:pt idx="40">
                  <c:v>41.489103</c:v>
                </c:pt>
                <c:pt idx="41">
                  <c:v>44.025655999999998</c:v>
                </c:pt>
                <c:pt idx="42">
                  <c:v>46.157221</c:v>
                </c:pt>
                <c:pt idx="43">
                  <c:v>44.152535</c:v>
                </c:pt>
                <c:pt idx="44">
                  <c:v>36.489369000000003</c:v>
                </c:pt>
                <c:pt idx="45">
                  <c:v>39.684941999999999</c:v>
                </c:pt>
                <c:pt idx="46">
                  <c:v>38.673709000000002</c:v>
                </c:pt>
                <c:pt idx="47">
                  <c:v>39.616706999999998</c:v>
                </c:pt>
                <c:pt idx="48">
                  <c:v>36.918239999999997</c:v>
                </c:pt>
                <c:pt idx="49">
                  <c:v>34.504282000000003</c:v>
                </c:pt>
                <c:pt idx="50">
                  <c:v>42.899597</c:v>
                </c:pt>
                <c:pt idx="51">
                  <c:v>41.367935000000003</c:v>
                </c:pt>
                <c:pt idx="52">
                  <c:v>42.213470999999998</c:v>
                </c:pt>
                <c:pt idx="53">
                  <c:v>44.496558999999998</c:v>
                </c:pt>
                <c:pt idx="54">
                  <c:v>46.468077000000001</c:v>
                </c:pt>
                <c:pt idx="55">
                  <c:v>45.760903999999996</c:v>
                </c:pt>
                <c:pt idx="56">
                  <c:v>37.075597999999999</c:v>
                </c:pt>
                <c:pt idx="57">
                  <c:v>39.961688000000002</c:v>
                </c:pt>
                <c:pt idx="58">
                  <c:v>38.386761</c:v>
                </c:pt>
                <c:pt idx="59">
                  <c:v>38.287010000000002</c:v>
                </c:pt>
                <c:pt idx="60">
                  <c:v>37.492254000000003</c:v>
                </c:pt>
                <c:pt idx="61">
                  <c:v>36.855338000000003</c:v>
                </c:pt>
                <c:pt idx="62">
                  <c:v>44.201991</c:v>
                </c:pt>
                <c:pt idx="63">
                  <c:v>40.888962999999997</c:v>
                </c:pt>
                <c:pt idx="64">
                  <c:v>42.591557999999999</c:v>
                </c:pt>
                <c:pt idx="65">
                  <c:v>44.660111000000001</c:v>
                </c:pt>
                <c:pt idx="66">
                  <c:v>46.490098000000003</c:v>
                </c:pt>
                <c:pt idx="67">
                  <c:v>44.969555</c:v>
                </c:pt>
                <c:pt idx="68">
                  <c:v>34.883001999999998</c:v>
                </c:pt>
                <c:pt idx="69">
                  <c:v>38.128010000000003</c:v>
                </c:pt>
                <c:pt idx="70">
                  <c:v>34.270471000000001</c:v>
                </c:pt>
                <c:pt idx="71">
                  <c:v>37.156359000000002</c:v>
                </c:pt>
                <c:pt idx="72">
                  <c:v>33.303545999999997</c:v>
                </c:pt>
                <c:pt idx="73">
                  <c:v>31.687273999999999</c:v>
                </c:pt>
                <c:pt idx="74">
                  <c:v>39.056403000000003</c:v>
                </c:pt>
                <c:pt idx="75">
                  <c:v>38.136054999999999</c:v>
                </c:pt>
                <c:pt idx="76">
                  <c:v>38.408752999999997</c:v>
                </c:pt>
                <c:pt idx="77">
                  <c:v>41.145909000000003</c:v>
                </c:pt>
                <c:pt idx="78">
                  <c:v>44.215515000000003</c:v>
                </c:pt>
                <c:pt idx="79">
                  <c:v>42.397035000000002</c:v>
                </c:pt>
                <c:pt idx="80">
                  <c:v>34.675395999999999</c:v>
                </c:pt>
                <c:pt idx="81">
                  <c:v>37.318050999999997</c:v>
                </c:pt>
                <c:pt idx="82">
                  <c:v>34.576582000000002</c:v>
                </c:pt>
                <c:pt idx="83">
                  <c:v>36.459079000000003</c:v>
                </c:pt>
                <c:pt idx="84">
                  <c:v>33.487141000000001</c:v>
                </c:pt>
                <c:pt idx="85">
                  <c:v>30.718097</c:v>
                </c:pt>
                <c:pt idx="86">
                  <c:v>39.369601000000003</c:v>
                </c:pt>
                <c:pt idx="87">
                  <c:v>37.762307</c:v>
                </c:pt>
                <c:pt idx="88">
                  <c:v>38.883682999999998</c:v>
                </c:pt>
                <c:pt idx="89">
                  <c:v>41.901958999999998</c:v>
                </c:pt>
                <c:pt idx="90">
                  <c:v>44.021861000000001</c:v>
                </c:pt>
                <c:pt idx="91">
                  <c:v>42.813205000000004</c:v>
                </c:pt>
                <c:pt idx="92">
                  <c:v>36.131604000000003</c:v>
                </c:pt>
                <c:pt idx="93">
                  <c:v>39.183461000000001</c:v>
                </c:pt>
                <c:pt idx="94">
                  <c:v>36.671543999999997</c:v>
                </c:pt>
                <c:pt idx="95">
                  <c:v>37.426385000000003</c:v>
                </c:pt>
                <c:pt idx="96">
                  <c:v>34.327419999999996</c:v>
                </c:pt>
                <c:pt idx="97">
                  <c:v>31.825085999999999</c:v>
                </c:pt>
                <c:pt idx="98">
                  <c:v>40.506780999999997</c:v>
                </c:pt>
                <c:pt idx="99">
                  <c:v>38.505752000000001</c:v>
                </c:pt>
                <c:pt idx="100">
                  <c:v>40.429592999999997</c:v>
                </c:pt>
                <c:pt idx="101">
                  <c:v>42.570238000000003</c:v>
                </c:pt>
                <c:pt idx="102">
                  <c:v>45.074086000000001</c:v>
                </c:pt>
                <c:pt idx="103">
                  <c:v>42.782321000000003</c:v>
                </c:pt>
                <c:pt idx="104">
                  <c:v>36.698979000000001</c:v>
                </c:pt>
                <c:pt idx="105">
                  <c:v>38.703718000000002</c:v>
                </c:pt>
                <c:pt idx="106">
                  <c:v>36.827824</c:v>
                </c:pt>
                <c:pt idx="107">
                  <c:v>37.493287000000002</c:v>
                </c:pt>
                <c:pt idx="108">
                  <c:v>34.313549999999999</c:v>
                </c:pt>
                <c:pt idx="109">
                  <c:v>33.264167999999998</c:v>
                </c:pt>
                <c:pt idx="110">
                  <c:v>40.781256999999997</c:v>
                </c:pt>
                <c:pt idx="111">
                  <c:v>38.806524000000003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1-4712-9094-FBB6C4DA0FDD}"/>
            </c:ext>
          </c:extLst>
        </c:ser>
        <c:ser>
          <c:idx val="1"/>
          <c:order val="1"/>
          <c:tx>
            <c:v>Exponential(Airline Miles (billions))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'Simple Exp XLSTAT'!$B$47:$B$159</c:f>
              <c:numCache>
                <c:formatCode>mmmyyyy</c:formatCode>
                <c:ptCount val="113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</c:numCache>
            </c:numRef>
          </c:xVal>
          <c:yVal>
            <c:numRef>
              <c:f>'Simple Exp XLSTAT'!$D$47:$D$159</c:f>
              <c:numCache>
                <c:formatCode>0.000</c:formatCode>
                <c:ptCount val="113"/>
                <c:pt idx="1">
                  <c:v>32.854790000000001</c:v>
                </c:pt>
                <c:pt idx="2">
                  <c:v>31.563052527339085</c:v>
                </c:pt>
                <c:pt idx="3">
                  <c:v>35.376251089182645</c:v>
                </c:pt>
                <c:pt idx="4">
                  <c:v>35.281387644654892</c:v>
                </c:pt>
                <c:pt idx="5">
                  <c:v>36.096925732117427</c:v>
                </c:pt>
                <c:pt idx="6">
                  <c:v>38.409615450836988</c:v>
                </c:pt>
                <c:pt idx="7">
                  <c:v>41.548174471391157</c:v>
                </c:pt>
                <c:pt idx="8">
                  <c:v>41.892862904523128</c:v>
                </c:pt>
                <c:pt idx="9">
                  <c:v>35.978259574614341</c:v>
                </c:pt>
                <c:pt idx="10">
                  <c:v>36.272098132853472</c:v>
                </c:pt>
                <c:pt idx="11">
                  <c:v>35.055559117365071</c:v>
                </c:pt>
                <c:pt idx="12">
                  <c:v>36.532969284696378</c:v>
                </c:pt>
                <c:pt idx="13">
                  <c:v>34.636640145768553</c:v>
                </c:pt>
                <c:pt idx="14">
                  <c:v>34.176100660317047</c:v>
                </c:pt>
                <c:pt idx="15">
                  <c:v>38.372612353248606</c:v>
                </c:pt>
                <c:pt idx="16">
                  <c:v>39.512226844604861</c:v>
                </c:pt>
                <c:pt idx="17">
                  <c:v>39.612741505634482</c:v>
                </c:pt>
                <c:pt idx="18">
                  <c:v>42.169941049386189</c:v>
                </c:pt>
                <c:pt idx="19">
                  <c:v>44.76054782553603</c:v>
                </c:pt>
                <c:pt idx="20">
                  <c:v>44.723288925937958</c:v>
                </c:pt>
                <c:pt idx="21">
                  <c:v>38.866093717182245</c:v>
                </c:pt>
                <c:pt idx="22">
                  <c:v>39.34831880934648</c:v>
                </c:pt>
                <c:pt idx="23">
                  <c:v>38.220740894077906</c:v>
                </c:pt>
                <c:pt idx="24">
                  <c:v>38.788540622843058</c:v>
                </c:pt>
                <c:pt idx="25">
                  <c:v>37.09777614804419</c:v>
                </c:pt>
                <c:pt idx="26">
                  <c:v>35.491785289997807</c:v>
                </c:pt>
                <c:pt idx="27">
                  <c:v>40.651362578640487</c:v>
                </c:pt>
                <c:pt idx="28">
                  <c:v>40.39386438807734</c:v>
                </c:pt>
                <c:pt idx="29">
                  <c:v>41.284994298922868</c:v>
                </c:pt>
                <c:pt idx="30">
                  <c:v>43.432111270222386</c:v>
                </c:pt>
                <c:pt idx="31">
                  <c:v>46.047212871225661</c:v>
                </c:pt>
                <c:pt idx="32">
                  <c:v>45.469971455147039</c:v>
                </c:pt>
                <c:pt idx="33">
                  <c:v>40.136543003278902</c:v>
                </c:pt>
                <c:pt idx="34">
                  <c:v>39.321955969229222</c:v>
                </c:pt>
                <c:pt idx="35">
                  <c:v>38.585275022788409</c:v>
                </c:pt>
                <c:pt idx="36">
                  <c:v>38.959335034549575</c:v>
                </c:pt>
                <c:pt idx="37">
                  <c:v>37.514632202142103</c:v>
                </c:pt>
                <c:pt idx="38">
                  <c:v>35.761676586279769</c:v>
                </c:pt>
                <c:pt idx="39">
                  <c:v>40.275945510582055</c:v>
                </c:pt>
                <c:pt idx="40">
                  <c:v>40.92194274793637</c:v>
                </c:pt>
                <c:pt idx="41">
                  <c:v>41.280979557944406</c:v>
                </c:pt>
                <c:pt idx="42">
                  <c:v>43.0184776824591</c:v>
                </c:pt>
                <c:pt idx="43">
                  <c:v>45.005437071914841</c:v>
                </c:pt>
                <c:pt idx="44">
                  <c:v>44.465513411828745</c:v>
                </c:pt>
                <c:pt idx="45">
                  <c:v>39.416271270182499</c:v>
                </c:pt>
                <c:pt idx="46">
                  <c:v>39.586351386737249</c:v>
                </c:pt>
                <c:pt idx="47">
                  <c:v>39.008609540371936</c:v>
                </c:pt>
                <c:pt idx="48">
                  <c:v>39.393561361809439</c:v>
                </c:pt>
                <c:pt idx="49">
                  <c:v>37.826576577076864</c:v>
                </c:pt>
                <c:pt idx="50">
                  <c:v>35.723421353274546</c:v>
                </c:pt>
                <c:pt idx="51">
                  <c:v>40.266248892551012</c:v>
                </c:pt>
                <c:pt idx="52">
                  <c:v>40.963663537194122</c:v>
                </c:pt>
                <c:pt idx="53">
                  <c:v>41.754845364441977</c:v>
                </c:pt>
                <c:pt idx="54">
                  <c:v>43.490467905134125</c:v>
                </c:pt>
                <c:pt idx="55">
                  <c:v>45.37542240781957</c:v>
                </c:pt>
                <c:pt idx="56">
                  <c:v>45.619448819525431</c:v>
                </c:pt>
                <c:pt idx="57">
                  <c:v>40.210824127887527</c:v>
                </c:pt>
                <c:pt idx="58">
                  <c:v>40.053110253741679</c:v>
                </c:pt>
                <c:pt idx="59">
                  <c:v>38.998239574342307</c:v>
                </c:pt>
                <c:pt idx="60">
                  <c:v>38.548000692780867</c:v>
                </c:pt>
                <c:pt idx="61">
                  <c:v>37.879667671604963</c:v>
                </c:pt>
                <c:pt idx="62">
                  <c:v>37.231222974799309</c:v>
                </c:pt>
                <c:pt idx="63">
                  <c:v>41.644018663438757</c:v>
                </c:pt>
                <c:pt idx="64">
                  <c:v>41.166035984304997</c:v>
                </c:pt>
                <c:pt idx="65">
                  <c:v>42.068452673854559</c:v>
                </c:pt>
                <c:pt idx="66">
                  <c:v>43.709083755924155</c:v>
                </c:pt>
                <c:pt idx="67">
                  <c:v>45.46958527052584</c:v>
                </c:pt>
                <c:pt idx="68">
                  <c:v>45.153044623356315</c:v>
                </c:pt>
                <c:pt idx="69">
                  <c:v>38.651666346722962</c:v>
                </c:pt>
                <c:pt idx="70">
                  <c:v>38.32016937812584</c:v>
                </c:pt>
                <c:pt idx="71">
                  <c:v>35.756536292262339</c:v>
                </c:pt>
                <c:pt idx="72">
                  <c:v>36.642684215594862</c:v>
                </c:pt>
                <c:pt idx="73">
                  <c:v>34.528866244852104</c:v>
                </c:pt>
                <c:pt idx="74">
                  <c:v>32.730016252767669</c:v>
                </c:pt>
                <c:pt idx="75">
                  <c:v>36.73489090387168</c:v>
                </c:pt>
                <c:pt idx="76">
                  <c:v>37.621887983693945</c:v>
                </c:pt>
                <c:pt idx="77">
                  <c:v>38.120007350016799</c:v>
                </c:pt>
                <c:pt idx="78">
                  <c:v>40.035533115186475</c:v>
                </c:pt>
                <c:pt idx="79">
                  <c:v>42.681641258968106</c:v>
                </c:pt>
                <c:pt idx="80">
                  <c:v>42.501473267723256</c:v>
                </c:pt>
                <c:pt idx="81">
                  <c:v>37.547230076568702</c:v>
                </c:pt>
                <c:pt idx="82">
                  <c:v>37.402149873447236</c:v>
                </c:pt>
                <c:pt idx="83">
                  <c:v>35.613443997017342</c:v>
                </c:pt>
                <c:pt idx="84">
                  <c:v>36.148767290208852</c:v>
                </c:pt>
                <c:pt idx="85">
                  <c:v>34.463843480416045</c:v>
                </c:pt>
                <c:pt idx="86">
                  <c:v>32.092625006388509</c:v>
                </c:pt>
                <c:pt idx="87">
                  <c:v>36.69926349655934</c:v>
                </c:pt>
                <c:pt idx="88">
                  <c:v>37.372215712421387</c:v>
                </c:pt>
                <c:pt idx="89">
                  <c:v>38.329039452077311</c:v>
                </c:pt>
                <c:pt idx="90">
                  <c:v>40.590851051592551</c:v>
                </c:pt>
                <c:pt idx="91">
                  <c:v>42.762827776865315</c:v>
                </c:pt>
                <c:pt idx="92">
                  <c:v>42.794718723781166</c:v>
                </c:pt>
                <c:pt idx="93">
                  <c:v>38.576680794572489</c:v>
                </c:pt>
                <c:pt idx="94">
                  <c:v>38.960798737499616</c:v>
                </c:pt>
                <c:pt idx="95">
                  <c:v>37.511602121098811</c:v>
                </c:pt>
                <c:pt idx="96">
                  <c:v>37.457656021727324</c:v>
                </c:pt>
                <c:pt idx="97">
                  <c:v>35.476082116073712</c:v>
                </c:pt>
                <c:pt idx="98">
                  <c:v>33.164844694027146</c:v>
                </c:pt>
                <c:pt idx="99">
                  <c:v>37.812605853218741</c:v>
                </c:pt>
                <c:pt idx="100">
                  <c:v>38.251397148102683</c:v>
                </c:pt>
                <c:pt idx="101">
                  <c:v>39.630288717799992</c:v>
                </c:pt>
                <c:pt idx="102">
                  <c:v>41.491402940853966</c:v>
                </c:pt>
                <c:pt idx="103">
                  <c:v>43.759395262504356</c:v>
                </c:pt>
                <c:pt idx="104">
                  <c:v>43.140865270188961</c:v>
                </c:pt>
                <c:pt idx="105">
                  <c:v>39.062874458125307</c:v>
                </c:pt>
                <c:pt idx="106">
                  <c:v>38.835512987447657</c:v>
                </c:pt>
                <c:pt idx="107">
                  <c:v>37.564559589499396</c:v>
                </c:pt>
                <c:pt idx="108">
                  <c:v>37.519440977816423</c:v>
                </c:pt>
                <c:pt idx="109">
                  <c:v>35.48997423412154</c:v>
                </c:pt>
                <c:pt idx="110">
                  <c:v>34.080943246693785</c:v>
                </c:pt>
                <c:pt idx="111">
                  <c:v>38.32252976000629</c:v>
                </c:pt>
                <c:pt idx="112">
                  <c:v>38.628918910792741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1-4712-9094-FBB6C4DA0FDD}"/>
            </c:ext>
          </c:extLst>
        </c:ser>
        <c:ser>
          <c:idx val="2"/>
          <c:order val="2"/>
          <c:tx>
            <c:v>Lower bound (95%)</c:v>
          </c:tx>
          <c:spPr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circle"/>
            <c:size val="2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'Simple Exp XLSTAT'!$B$159</c:f>
              <c:numCache>
                <c:formatCode>mmmyyyy</c:formatCode>
                <c:ptCount val="1"/>
                <c:pt idx="0">
                  <c:v>41030</c:v>
                </c:pt>
              </c:numCache>
            </c:numRef>
          </c:xVal>
          <c:yVal>
            <c:numRef>
              <c:f>'Simple Exp XLSTAT'!$F$159</c:f>
              <c:numCache>
                <c:formatCode>0.000</c:formatCode>
                <c:ptCount val="1"/>
                <c:pt idx="0">
                  <c:v>31.227380099616379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A1-4712-9094-FBB6C4DA0FDD}"/>
            </c:ext>
          </c:extLst>
        </c:ser>
        <c:ser>
          <c:idx val="3"/>
          <c:order val="3"/>
          <c:tx>
            <c:v>Upper bound (95%)</c:v>
          </c:tx>
          <c:spPr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circle"/>
            <c:size val="2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'Simple Exp XLSTAT'!$B$159</c:f>
              <c:numCache>
                <c:formatCode>mmmyyyy</c:formatCode>
                <c:ptCount val="1"/>
                <c:pt idx="0">
                  <c:v>41030</c:v>
                </c:pt>
              </c:numCache>
            </c:numRef>
          </c:xVal>
          <c:yVal>
            <c:numRef>
              <c:f>'Simple Exp XLSTAT'!$G$159</c:f>
              <c:numCache>
                <c:formatCode>0.000</c:formatCode>
                <c:ptCount val="1"/>
                <c:pt idx="0">
                  <c:v>46.030457721969107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A1-4712-9094-FBB6C4DA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706176"/>
        <c:axId val="685706568"/>
      </c:scatterChart>
      <c:valAx>
        <c:axId val="685706176"/>
        <c:scaling>
          <c:orientation val="minMax"/>
          <c:max val="41500"/>
          <c:min val="3750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mmmyyyy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85706568"/>
        <c:crosses val="autoZero"/>
        <c:crossBetween val="midCat"/>
      </c:valAx>
      <c:valAx>
        <c:axId val="685706568"/>
        <c:scaling>
          <c:orientation val="minMax"/>
          <c:max val="48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Airline Miles (billions)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85706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Residuals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Residuals</c:v>
          </c:tx>
          <c:spPr>
            <a:solidFill>
              <a:srgbClr val="003CE6"/>
            </a:solidFill>
            <a:ln>
              <a:solidFill>
                <a:srgbClr val="003CE6"/>
              </a:solidFill>
              <a:prstDash val="solid"/>
            </a:ln>
          </c:spPr>
          <c:invertIfNegative val="0"/>
          <c:cat>
            <c:numRef>
              <c:f>'Simple Exp XLSTAT'!$B$47:$B$158</c:f>
              <c:numCache>
                <c:formatCode>mmmyyyy</c:formatCode>
                <c:ptCount val="112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</c:numCache>
            </c:numRef>
          </c:cat>
          <c:val>
            <c:numRef>
              <c:f>'Simple Exp XLSTAT'!$E$47:$E$158</c:f>
              <c:numCache>
                <c:formatCode>0.000</c:formatCode>
                <c:ptCount val="112"/>
                <c:pt idx="1">
                  <c:v>-2.0405210000000018</c:v>
                </c:pt>
                <c:pt idx="2">
                  <c:v>6.0236014726609177</c:v>
                </c:pt>
                <c:pt idx="3">
                  <c:v>-0.14985308918264195</c:v>
                </c:pt>
                <c:pt idx="4">
                  <c:v>1.2882823553451104</c:v>
                </c:pt>
                <c:pt idx="5">
                  <c:v>3.6532902678825749</c:v>
                </c:pt>
                <c:pt idx="6">
                  <c:v>4.957892549163013</c:v>
                </c:pt>
                <c:pt idx="7">
                  <c:v>0.54449452860884406</c:v>
                </c:pt>
                <c:pt idx="8">
                  <c:v>-9.3431309045231288</c:v>
                </c:pt>
                <c:pt idx="9">
                  <c:v>0.46416842538565817</c:v>
                </c:pt>
                <c:pt idx="10">
                  <c:v>-1.9217321328534709</c:v>
                </c:pt>
                <c:pt idx="11">
                  <c:v>2.3338228826349265</c:v>
                </c:pt>
                <c:pt idx="12">
                  <c:v>-2.9955772846963811</c:v>
                </c:pt>
                <c:pt idx="13">
                  <c:v>-0.72750114576854941</c:v>
                </c:pt>
                <c:pt idx="14">
                  <c:v>6.6291103396829527</c:v>
                </c:pt>
                <c:pt idx="15">
                  <c:v>1.8002166467513945</c:v>
                </c:pt>
                <c:pt idx="16">
                  <c:v>0.15878015539514223</c:v>
                </c:pt>
                <c:pt idx="17">
                  <c:v>4.0395354943655164</c:v>
                </c:pt>
                <c:pt idx="18">
                  <c:v>4.092307950613808</c:v>
                </c:pt>
                <c:pt idx="19">
                  <c:v>-5.8856825536032886E-2</c:v>
                </c:pt>
                <c:pt idx="20">
                  <c:v>-9.252444925937958</c:v>
                </c:pt>
                <c:pt idx="21">
                  <c:v>0.76175728281775434</c:v>
                </c:pt>
                <c:pt idx="22">
                  <c:v>-1.7812028093464818</c:v>
                </c:pt>
                <c:pt idx="23">
                  <c:v>0.89693710592209186</c:v>
                </c:pt>
                <c:pt idx="24">
                  <c:v>-2.6708526228430571</c:v>
                </c:pt>
                <c:pt idx="25">
                  <c:v>-2.536938148044193</c:v>
                </c:pt>
                <c:pt idx="26">
                  <c:v>8.1504377100021941</c:v>
                </c:pt>
                <c:pt idx="27">
                  <c:v>-0.40676257864048893</c:v>
                </c:pt>
                <c:pt idx="28">
                  <c:v>1.4076926119226627</c:v>
                </c:pt>
                <c:pt idx="29">
                  <c:v>3.3917397010771353</c:v>
                </c:pt>
                <c:pt idx="30">
                  <c:v>4.1310017297776156</c:v>
                </c:pt>
                <c:pt idx="31">
                  <c:v>-0.91185187122565736</c:v>
                </c:pt>
                <c:pt idx="32">
                  <c:v>-8.4250654551470419</c:v>
                </c:pt>
                <c:pt idx="33">
                  <c:v>-1.2867800032788992</c:v>
                </c:pt>
                <c:pt idx="34">
                  <c:v>-1.1637139692292209</c:v>
                </c:pt>
                <c:pt idx="35">
                  <c:v>0.59089197721159081</c:v>
                </c:pt>
                <c:pt idx="36">
                  <c:v>-2.2821560345495726</c:v>
                </c:pt>
                <c:pt idx="37">
                  <c:v>-2.7690942021420994</c:v>
                </c:pt>
                <c:pt idx="38">
                  <c:v>7.1310624137202296</c:v>
                </c:pt>
                <c:pt idx="39">
                  <c:v>1.0204634894179421</c:v>
                </c:pt>
                <c:pt idx="40">
                  <c:v>0.56716025206362986</c:v>
                </c:pt>
                <c:pt idx="41">
                  <c:v>2.7446764420555922</c:v>
                </c:pt>
                <c:pt idx="42">
                  <c:v>3.1387433175409001</c:v>
                </c:pt>
                <c:pt idx="43">
                  <c:v>-0.85290207191484058</c:v>
                </c:pt>
                <c:pt idx="44">
                  <c:v>-7.9761444118287415</c:v>
                </c:pt>
                <c:pt idx="45">
                  <c:v>0.26867072981750084</c:v>
                </c:pt>
                <c:pt idx="46">
                  <c:v>-0.91264238673724662</c:v>
                </c:pt>
                <c:pt idx="47">
                  <c:v>0.60809745962806261</c:v>
                </c:pt>
                <c:pt idx="48">
                  <c:v>-2.4753213618094421</c:v>
                </c:pt>
                <c:pt idx="49">
                  <c:v>-3.3222945770768604</c:v>
                </c:pt>
                <c:pt idx="50">
                  <c:v>7.1761756467254543</c:v>
                </c:pt>
                <c:pt idx="51">
                  <c:v>1.101686107448991</c:v>
                </c:pt>
                <c:pt idx="52">
                  <c:v>1.249807462805876</c:v>
                </c:pt>
                <c:pt idx="53">
                  <c:v>2.7417136355580212</c:v>
                </c:pt>
                <c:pt idx="54">
                  <c:v>2.9776090948658762</c:v>
                </c:pt>
                <c:pt idx="55">
                  <c:v>0.38548159218042599</c:v>
                </c:pt>
                <c:pt idx="56">
                  <c:v>-8.5438508195254315</c:v>
                </c:pt>
                <c:pt idx="57">
                  <c:v>-0.24913612788752459</c:v>
                </c:pt>
                <c:pt idx="58">
                  <c:v>-1.6663492537416786</c:v>
                </c:pt>
                <c:pt idx="59">
                  <c:v>-0.71122957434230472</c:v>
                </c:pt>
                <c:pt idx="60">
                  <c:v>-1.0557466927808647</c:v>
                </c:pt>
                <c:pt idx="61">
                  <c:v>-1.0243296716049599</c:v>
                </c:pt>
                <c:pt idx="62">
                  <c:v>6.9707680252006909</c:v>
                </c:pt>
                <c:pt idx="63">
                  <c:v>-0.7550556634387604</c:v>
                </c:pt>
                <c:pt idx="64">
                  <c:v>1.4255220156950017</c:v>
                </c:pt>
                <c:pt idx="65">
                  <c:v>2.591658326145442</c:v>
                </c:pt>
                <c:pt idx="66">
                  <c:v>2.7810142440758483</c:v>
                </c:pt>
                <c:pt idx="67">
                  <c:v>-0.50003027052584059</c:v>
                </c:pt>
                <c:pt idx="68">
                  <c:v>-10.270042623356318</c:v>
                </c:pt>
                <c:pt idx="69">
                  <c:v>-0.52365634672295869</c:v>
                </c:pt>
                <c:pt idx="70">
                  <c:v>-4.0496983781258393</c:v>
                </c:pt>
                <c:pt idx="71">
                  <c:v>1.3998227077376626</c:v>
                </c:pt>
                <c:pt idx="72">
                  <c:v>-3.3391382155948648</c:v>
                </c:pt>
                <c:pt idx="73">
                  <c:v>-2.8415922448521052</c:v>
                </c:pt>
                <c:pt idx="74">
                  <c:v>6.3263867472323341</c:v>
                </c:pt>
                <c:pt idx="75">
                  <c:v>1.4011640961283192</c:v>
                </c:pt>
                <c:pt idx="76">
                  <c:v>0.78686501630605221</c:v>
                </c:pt>
                <c:pt idx="77">
                  <c:v>3.0259016499832043</c:v>
                </c:pt>
                <c:pt idx="78">
                  <c:v>4.1799818848135288</c:v>
                </c:pt>
                <c:pt idx="79">
                  <c:v>-0.28460625896810399</c:v>
                </c:pt>
                <c:pt idx="80">
                  <c:v>-7.8260772677232566</c:v>
                </c:pt>
                <c:pt idx="81">
                  <c:v>-0.2291790765687054</c:v>
                </c:pt>
                <c:pt idx="82">
                  <c:v>-2.825567873447234</c:v>
                </c:pt>
                <c:pt idx="83">
                  <c:v>0.84563500298266092</c:v>
                </c:pt>
                <c:pt idx="84">
                  <c:v>-2.6616262902088508</c:v>
                </c:pt>
                <c:pt idx="85">
                  <c:v>-3.7457464804160452</c:v>
                </c:pt>
                <c:pt idx="86">
                  <c:v>7.2769759936114937</c:v>
                </c:pt>
                <c:pt idx="87">
                  <c:v>1.0630435034406602</c:v>
                </c:pt>
                <c:pt idx="88">
                  <c:v>1.5114672875786113</c:v>
                </c:pt>
                <c:pt idx="89">
                  <c:v>3.5729195479226874</c:v>
                </c:pt>
                <c:pt idx="90">
                  <c:v>3.4310099484074499</c:v>
                </c:pt>
                <c:pt idx="91">
                  <c:v>5.037722313468862E-2</c:v>
                </c:pt>
                <c:pt idx="92">
                  <c:v>-6.6631147237811632</c:v>
                </c:pt>
                <c:pt idx="93">
                  <c:v>0.60678020542751199</c:v>
                </c:pt>
                <c:pt idx="94">
                  <c:v>-2.2892547374996184</c:v>
                </c:pt>
                <c:pt idx="95">
                  <c:v>-8.5217121098807525E-2</c:v>
                </c:pt>
                <c:pt idx="96">
                  <c:v>-3.1302360217273275</c:v>
                </c:pt>
                <c:pt idx="97">
                  <c:v>-3.6509961160737134</c:v>
                </c:pt>
                <c:pt idx="98">
                  <c:v>7.3419363059728511</c:v>
                </c:pt>
                <c:pt idx="99">
                  <c:v>0.69314614678125963</c:v>
                </c:pt>
                <c:pt idx="100">
                  <c:v>2.1781958518973141</c:v>
                </c:pt>
                <c:pt idx="101">
                  <c:v>2.9399492822000113</c:v>
                </c:pt>
                <c:pt idx="102">
                  <c:v>3.582683059146035</c:v>
                </c:pt>
                <c:pt idx="103">
                  <c:v>-0.97707426250435248</c:v>
                </c:pt>
                <c:pt idx="104">
                  <c:v>-6.4418862701889594</c:v>
                </c:pt>
                <c:pt idx="105">
                  <c:v>-0.35915645812530528</c:v>
                </c:pt>
                <c:pt idx="106">
                  <c:v>-2.0076889874476578</c:v>
                </c:pt>
                <c:pt idx="107">
                  <c:v>-7.1272589499393746E-2</c:v>
                </c:pt>
                <c:pt idx="108">
                  <c:v>-3.2058909778164235</c:v>
                </c:pt>
                <c:pt idx="109">
                  <c:v>-2.2258062341215421</c:v>
                </c:pt>
                <c:pt idx="110">
                  <c:v>6.7003137533062116</c:v>
                </c:pt>
                <c:pt idx="111">
                  <c:v>0.48399423999371294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D-4355-B3B5-2DABCFAA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85707352"/>
        <c:axId val="685707744"/>
      </c:barChart>
      <c:dateAx>
        <c:axId val="68570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mmmyyyy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85707744"/>
        <c:crosses val="autoZero"/>
        <c:auto val="1"/>
        <c:lblOffset val="100"/>
        <c:baseTimeUnit val="months"/>
      </c:dateAx>
      <c:valAx>
        <c:axId val="68570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857073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16" sel="1" val="0">
  <itemLst>
    <item val="Summary statistics"/>
    <item val="Goodness of fit statistics (Airline Miles (billions))"/>
    <item val="Model parameters (Airline Miles (billions))"/>
    <item val="Series before and after smoothing (Airline Miles (billions))"/>
  </itemLst>
</formControlPr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95</xdr:row>
      <xdr:rowOff>61912</xdr:rowOff>
    </xdr:from>
    <xdr:to>
      <xdr:col>14</xdr:col>
      <xdr:colOff>171450</xdr:colOff>
      <xdr:row>119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100011</xdr:colOff>
      <xdr:row>101</xdr:row>
      <xdr:rowOff>61912</xdr:rowOff>
    </xdr:from>
    <xdr:to>
      <xdr:col>12</xdr:col>
      <xdr:colOff>400049</xdr:colOff>
      <xdr:row>121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3</xdr:row>
      <xdr:rowOff>14287</xdr:rowOff>
    </xdr:from>
    <xdr:to>
      <xdr:col>14</xdr:col>
      <xdr:colOff>542924</xdr:colOff>
      <xdr:row>22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100012</xdr:rowOff>
    </xdr:from>
    <xdr:to>
      <xdr:col>14</xdr:col>
      <xdr:colOff>438151</xdr:colOff>
      <xdr:row>20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0</xdr:row>
      <xdr:rowOff>176212</xdr:rowOff>
    </xdr:from>
    <xdr:to>
      <xdr:col>16</xdr:col>
      <xdr:colOff>219075</xdr:colOff>
      <xdr:row>17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87</xdr:row>
      <xdr:rowOff>9525</xdr:rowOff>
    </xdr:from>
    <xdr:to>
      <xdr:col>13</xdr:col>
      <xdr:colOff>561975</xdr:colOff>
      <xdr:row>106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871537</xdr:colOff>
      <xdr:row>77</xdr:row>
      <xdr:rowOff>14287</xdr:rowOff>
    </xdr:from>
    <xdr:to>
      <xdr:col>12</xdr:col>
      <xdr:colOff>300037</xdr:colOff>
      <xdr:row>91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0</xdr:rowOff>
    </xdr:from>
    <xdr:to>
      <xdr:col>2</xdr:col>
      <xdr:colOff>38100</xdr:colOff>
      <xdr:row>10</xdr:row>
      <xdr:rowOff>25400</xdr:rowOff>
    </xdr:to>
    <xdr:sp macro="" textlink="">
      <xdr:nvSpPr>
        <xdr:cNvPr id="2" name="TX241726" hidden="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955675" y="1905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RunProcTSM
Form47.txt
CheckBoxVarLabels,CheckBox,True,True,000000000201_General,True,Series labels,False,
CheckBoxCharts,CheckBox,True,True,600000000000_Charts,True,Display charts,False,
CheckBoxLeft,CheckBox,False,True,100000000300_Options,True,Left side,False,
RefEditT,RefEdit0,'Smoothing V2'!$D$1:$D$113,True,000000000100_General,True,,False,
CheckBoxDate,CheckBox,True,True,000000000300_General,True,Date data,False,
RefEditDate,RefEdit0,'Smoothing V2'!$B$1:$B$113,True,000000000400_General,True,Date data:,False,
CheckBoxCheckInt,CheckBox,False,True,000000000500_General,True,Check intervals,False,
TextBoxq,TextBox,2,True,100000000200_Options,True,q:,False,
RefEdit_W,RefEdit0,,False,100000000100_Options,False,,False,
TextBoxp,TextBox,0.5,True,100000000001_Options,True,p:,False,
ScrollBarp,ScrollBar,40,True,100000000101_Options,False,,,
OptionButtonMVRemove,OptionButton,False,True,400000000100_Missing data,True,Remove the observations,False,
OptionButtonMVRefuse,OptionButton,True,True,400000000000_Missing data,True,Do not accept missing data,False,
OptionButtonMVReplace,OptionButton,False,True,400000000200_Missing data,True,Replace by the average of the previous and next values,False,
OptionButtonMVIgnore,OptionButton,False,True,400000000300_Missing data,True,Ignore missing data,False,
CheckBoxGood,CheckBox,True,True,500000000100_Outputs,True,Goodness of fit statistics,False,
CheckBoxResiduals,CheckBox,True,True,500000000300_Outputs,True,Predictions and residuals,False,
CheckboxParam,CheckBox,True,True,500000000200_Outputs,True,Model parameters,False,
CheckBox_Desc,CheckBox,True,True,500000000000_Outputs,True,Descriptive statistics,False,
CheckBoxStrictly,CheckBox,False,True,100000000500_Options,True,Strictly,False,
OptionButtonEachY,OptionButton,True,True,400000000400_Missing data,True,Check for each series separately,False,
OptionButtonAcrossAll,OptionButton,False,True,400000010400_Missing data,True,Across all series,False,
TextBoxList,TextBox,,False,03,False,,False,
ScrollBarSelect,ScrollBar,0,False,04,False,,,
CheckBoxTrans,CheckBox,False,False,05,False,,False,
OptionButton_W,OptionButton,False,True,000000000001_General,True,Workbook,False,
OptionButton_R,OptionButton,False,True,000000010001_General,True,Range,False,
OptionButton_S,OptionButton,True,True,000000020001_General,True,Sheet,False,
RefEdit_R,RefEdit0,,True,000000000101_General,True,Range:,False,
CheckBox_Prediction,CheckBox,True,True,300000000000_Prediction,True,Prediction,False,
TextboxPredNumber,TextBox,1,True,300000000100_Prediction,True,,False,
CheckBox_Validation,CheckBox,False,True,200000000000_Validation,True,Validation,False,
TextBoxTestNumber,TextBox,1,True,200000000100_Validation,True,,False,
ComboBoxModel,ComboBox,0,True,000000010301_General,True,Model:,False,
ComboBoxMethod,ComboBox,0,True,100000000002_Options,True,Method:,False,
TextBoxMaxIter,TextBox,500,True,100000000102_Options,True,Iterations:,False,
TextBoxConv,TextBox,0.00001,True,100000020102_Options,True,Convergence:,False,
TextBox_Conf,TextBox,95,True,100000010202_Options,True,Confidence intervals (%):,False,
TextBoxA,TextBox,0.2,True,100000000103_Options,True,Alpha:,False,
CheckBoxOptA,CheckBox,True,True,100000000203_Options,True,Optimize,False,
CheckBoxOptC,CheckBox,True,False,100000000603_Options,False,,False,
TextBoxC,TextBox,0.2,False,100000000503_Options,False,,False,
CheckBoxOptB,CheckBox,True,False,100000000403_Options,False,,False,
TextBoxB,TextBox,0.2,False,100000000303_Options,False,,False,
ComboBoxS1,ComboBox,0,True,100000000003_Options,True,S1:,False,
TextBoxPeriod,TextBox,12,False,100000000703_Options,False,,False,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22860</xdr:colOff>
          <xdr:row>10</xdr:row>
          <xdr:rowOff>0</xdr:rowOff>
        </xdr:from>
        <xdr:to>
          <xdr:col>2</xdr:col>
          <xdr:colOff>525780</xdr:colOff>
          <xdr:row>11</xdr:row>
          <xdr:rowOff>0</xdr:rowOff>
        </xdr:to>
        <xdr:sp macro="" textlink="">
          <xdr:nvSpPr>
            <xdr:cNvPr id="11265" name="BT241726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9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161</xdr:row>
      <xdr:rowOff>0</xdr:rowOff>
    </xdr:from>
    <xdr:to>
      <xdr:col>7</xdr:col>
      <xdr:colOff>0</xdr:colOff>
      <xdr:row>178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161</xdr:row>
      <xdr:rowOff>0</xdr:rowOff>
    </xdr:from>
    <xdr:to>
      <xdr:col>13</xdr:col>
      <xdr:colOff>298450</xdr:colOff>
      <xdr:row>178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7620</xdr:rowOff>
        </xdr:from>
        <xdr:to>
          <xdr:col>5</xdr:col>
          <xdr:colOff>617220</xdr:colOff>
          <xdr:row>11</xdr:row>
          <xdr:rowOff>190500</xdr:rowOff>
        </xdr:to>
        <xdr:sp macro="" textlink="">
          <xdr:nvSpPr>
            <xdr:cNvPr id="11266" name="DD62387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9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02" sqref="E102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2">
        <v>37622</v>
      </c>
      <c r="C2" s="3">
        <v>32854790</v>
      </c>
    </row>
    <row r="3" spans="1:3" x14ac:dyDescent="0.3">
      <c r="A3" s="1">
        <v>2</v>
      </c>
      <c r="B3" s="2">
        <v>37653</v>
      </c>
      <c r="C3" s="3">
        <v>30814269</v>
      </c>
    </row>
    <row r="4" spans="1:3" x14ac:dyDescent="0.3">
      <c r="A4" s="1">
        <v>3</v>
      </c>
      <c r="B4" s="2">
        <v>37681</v>
      </c>
      <c r="C4" s="3">
        <v>37586654</v>
      </c>
    </row>
    <row r="5" spans="1:3" x14ac:dyDescent="0.3">
      <c r="A5" s="1">
        <v>4</v>
      </c>
      <c r="B5" s="2">
        <v>37712</v>
      </c>
      <c r="C5" s="3">
        <v>35226398</v>
      </c>
    </row>
    <row r="6" spans="1:3" x14ac:dyDescent="0.3">
      <c r="A6" s="1">
        <v>5</v>
      </c>
      <c r="B6" s="2">
        <v>37742</v>
      </c>
      <c r="C6" s="3">
        <v>36569670</v>
      </c>
    </row>
    <row r="7" spans="1:3" x14ac:dyDescent="0.3">
      <c r="A7" s="1">
        <v>6</v>
      </c>
      <c r="B7" s="2">
        <v>37773</v>
      </c>
      <c r="C7" s="3">
        <v>39750216</v>
      </c>
    </row>
    <row r="8" spans="1:3" x14ac:dyDescent="0.3">
      <c r="A8" s="1">
        <v>7</v>
      </c>
      <c r="B8" s="2">
        <v>37803</v>
      </c>
      <c r="C8" s="3">
        <v>43367508</v>
      </c>
    </row>
    <row r="9" spans="1:3" x14ac:dyDescent="0.3">
      <c r="A9" s="1">
        <v>8</v>
      </c>
      <c r="B9" s="2">
        <v>37834</v>
      </c>
      <c r="C9" s="3">
        <v>42092669</v>
      </c>
    </row>
    <row r="10" spans="1:3" x14ac:dyDescent="0.3">
      <c r="A10" s="1">
        <v>9</v>
      </c>
      <c r="B10" s="2">
        <v>37865</v>
      </c>
      <c r="C10" s="3">
        <v>32549732</v>
      </c>
    </row>
    <row r="11" spans="1:3" x14ac:dyDescent="0.3">
      <c r="A11" s="1">
        <v>10</v>
      </c>
      <c r="B11" s="2">
        <v>37895</v>
      </c>
      <c r="C11" s="3">
        <v>36442428</v>
      </c>
    </row>
    <row r="12" spans="1:3" x14ac:dyDescent="0.3">
      <c r="A12" s="1">
        <v>11</v>
      </c>
      <c r="B12" s="2">
        <v>37926</v>
      </c>
      <c r="C12" s="3">
        <v>34350366</v>
      </c>
    </row>
    <row r="13" spans="1:3" x14ac:dyDescent="0.3">
      <c r="A13" s="1">
        <v>12</v>
      </c>
      <c r="B13" s="2">
        <v>37956</v>
      </c>
      <c r="C13" s="3">
        <v>37389382</v>
      </c>
    </row>
    <row r="14" spans="1:3" x14ac:dyDescent="0.3">
      <c r="A14" s="1">
        <v>13</v>
      </c>
      <c r="B14" s="2">
        <v>37987</v>
      </c>
      <c r="C14" s="3">
        <v>33537392</v>
      </c>
    </row>
    <row r="15" spans="1:3" x14ac:dyDescent="0.3">
      <c r="A15" s="1">
        <v>14</v>
      </c>
      <c r="B15" s="2">
        <v>38018</v>
      </c>
      <c r="C15" s="3">
        <v>33909139</v>
      </c>
    </row>
    <row r="16" spans="1:3" x14ac:dyDescent="0.3">
      <c r="A16" s="1">
        <v>15</v>
      </c>
      <c r="B16" s="2">
        <v>38047</v>
      </c>
      <c r="C16" s="3">
        <v>40805211</v>
      </c>
    </row>
    <row r="17" spans="1:3" x14ac:dyDescent="0.3">
      <c r="A17" s="1">
        <v>16</v>
      </c>
      <c r="B17" s="2">
        <v>38078</v>
      </c>
      <c r="C17" s="3">
        <v>40172829</v>
      </c>
    </row>
    <row r="18" spans="1:3" x14ac:dyDescent="0.3">
      <c r="A18" s="1">
        <v>17</v>
      </c>
      <c r="B18" s="2">
        <v>38108</v>
      </c>
      <c r="C18" s="3">
        <v>39671007</v>
      </c>
    </row>
    <row r="19" spans="1:3" x14ac:dyDescent="0.3">
      <c r="A19" s="1">
        <v>18</v>
      </c>
      <c r="B19" s="2">
        <v>38139</v>
      </c>
      <c r="C19" s="3">
        <v>43652277</v>
      </c>
    </row>
    <row r="20" spans="1:3" x14ac:dyDescent="0.3">
      <c r="A20" s="1">
        <v>19</v>
      </c>
      <c r="B20" s="2">
        <v>38169</v>
      </c>
      <c r="C20" s="3">
        <v>46262249</v>
      </c>
    </row>
    <row r="21" spans="1:3" x14ac:dyDescent="0.3">
      <c r="A21" s="1">
        <v>20</v>
      </c>
      <c r="B21" s="2">
        <v>38200</v>
      </c>
      <c r="C21" s="3">
        <v>44701691</v>
      </c>
    </row>
    <row r="22" spans="1:3" x14ac:dyDescent="0.3">
      <c r="A22" s="1">
        <v>21</v>
      </c>
      <c r="B22" s="2">
        <v>38231</v>
      </c>
      <c r="C22" s="3">
        <v>35470844</v>
      </c>
    </row>
    <row r="23" spans="1:3" x14ac:dyDescent="0.3">
      <c r="A23" s="1">
        <v>22</v>
      </c>
      <c r="B23" s="2">
        <v>38261</v>
      </c>
      <c r="C23" s="3">
        <v>39627851</v>
      </c>
    </row>
    <row r="24" spans="1:3" x14ac:dyDescent="0.3">
      <c r="A24" s="1">
        <v>23</v>
      </c>
      <c r="B24" s="2">
        <v>38292</v>
      </c>
      <c r="C24" s="3">
        <v>37567116</v>
      </c>
    </row>
    <row r="25" spans="1:3" x14ac:dyDescent="0.3">
      <c r="A25" s="1">
        <v>24</v>
      </c>
      <c r="B25" s="2">
        <v>38322</v>
      </c>
      <c r="C25" s="3">
        <v>39117678</v>
      </c>
    </row>
    <row r="26" spans="1:3" x14ac:dyDescent="0.3">
      <c r="A26" s="1">
        <v>25</v>
      </c>
      <c r="B26" s="2">
        <v>38353</v>
      </c>
      <c r="C26" s="3">
        <v>36117688</v>
      </c>
    </row>
    <row r="27" spans="1:3" x14ac:dyDescent="0.3">
      <c r="A27" s="1">
        <v>26</v>
      </c>
      <c r="B27" s="2">
        <v>38384</v>
      </c>
      <c r="C27" s="3">
        <v>34560838</v>
      </c>
    </row>
    <row r="28" spans="1:3" x14ac:dyDescent="0.3">
      <c r="A28" s="1">
        <v>27</v>
      </c>
      <c r="B28" s="2">
        <v>38412</v>
      </c>
      <c r="C28" s="3">
        <v>43642223</v>
      </c>
    </row>
    <row r="29" spans="1:3" x14ac:dyDescent="0.3">
      <c r="A29" s="1">
        <v>28</v>
      </c>
      <c r="B29" s="2">
        <v>38443</v>
      </c>
      <c r="C29" s="3">
        <v>40244600</v>
      </c>
    </row>
    <row r="30" spans="1:3" x14ac:dyDescent="0.3">
      <c r="A30" s="1">
        <v>29</v>
      </c>
      <c r="B30" s="2">
        <v>38473</v>
      </c>
      <c r="C30" s="3">
        <v>41801557</v>
      </c>
    </row>
    <row r="31" spans="1:3" x14ac:dyDescent="0.3">
      <c r="A31" s="1">
        <v>30</v>
      </c>
      <c r="B31" s="2">
        <v>38504</v>
      </c>
      <c r="C31" s="3">
        <v>44676734</v>
      </c>
    </row>
    <row r="32" spans="1:3" x14ac:dyDescent="0.3">
      <c r="A32" s="1">
        <v>31</v>
      </c>
      <c r="B32" s="2">
        <v>38534</v>
      </c>
      <c r="C32" s="3">
        <v>47563113</v>
      </c>
    </row>
    <row r="33" spans="1:3" x14ac:dyDescent="0.3">
      <c r="A33" s="1">
        <v>32</v>
      </c>
      <c r="B33" s="2">
        <v>38565</v>
      </c>
      <c r="C33" s="3">
        <v>45135361</v>
      </c>
    </row>
    <row r="34" spans="1:3" x14ac:dyDescent="0.3">
      <c r="A34" s="1">
        <v>33</v>
      </c>
      <c r="B34" s="2">
        <v>38596</v>
      </c>
      <c r="C34" s="3">
        <v>37044906</v>
      </c>
    </row>
    <row r="35" spans="1:3" x14ac:dyDescent="0.3">
      <c r="A35" s="1">
        <v>34</v>
      </c>
      <c r="B35" s="2">
        <v>38626</v>
      </c>
      <c r="C35" s="3">
        <v>38849763</v>
      </c>
    </row>
    <row r="36" spans="1:3" x14ac:dyDescent="0.3">
      <c r="A36" s="1">
        <v>35</v>
      </c>
      <c r="B36" s="2">
        <v>38657</v>
      </c>
      <c r="C36" s="3">
        <v>38158242</v>
      </c>
    </row>
    <row r="37" spans="1:3" x14ac:dyDescent="0.3">
      <c r="A37" s="1">
        <v>36</v>
      </c>
      <c r="B37" s="2">
        <v>38687</v>
      </c>
      <c r="C37" s="3">
        <v>39176167</v>
      </c>
    </row>
    <row r="38" spans="1:3" x14ac:dyDescent="0.3">
      <c r="A38" s="1">
        <v>37</v>
      </c>
      <c r="B38" s="2">
        <v>38718</v>
      </c>
      <c r="C38" s="3">
        <v>36677179</v>
      </c>
    </row>
    <row r="39" spans="1:3" x14ac:dyDescent="0.3">
      <c r="A39" s="1">
        <v>38</v>
      </c>
      <c r="B39" s="2">
        <v>38749</v>
      </c>
      <c r="C39" s="3">
        <v>34745538</v>
      </c>
    </row>
    <row r="40" spans="1:3" x14ac:dyDescent="0.3">
      <c r="A40" s="1">
        <v>39</v>
      </c>
      <c r="B40" s="2">
        <v>38777</v>
      </c>
      <c r="C40" s="3">
        <v>42892739</v>
      </c>
    </row>
    <row r="41" spans="1:3" x14ac:dyDescent="0.3">
      <c r="A41" s="1">
        <v>40</v>
      </c>
      <c r="B41" s="2">
        <v>38808</v>
      </c>
      <c r="C41" s="3">
        <v>41296409</v>
      </c>
    </row>
    <row r="42" spans="1:3" x14ac:dyDescent="0.3">
      <c r="A42" s="1">
        <v>41</v>
      </c>
      <c r="B42" s="2">
        <v>38838</v>
      </c>
      <c r="C42" s="3">
        <v>41489103</v>
      </c>
    </row>
    <row r="43" spans="1:3" x14ac:dyDescent="0.3">
      <c r="A43" s="1">
        <v>42</v>
      </c>
      <c r="B43" s="2">
        <v>38869</v>
      </c>
      <c r="C43" s="3">
        <v>44025656</v>
      </c>
    </row>
    <row r="44" spans="1:3" x14ac:dyDescent="0.3">
      <c r="A44" s="1">
        <v>43</v>
      </c>
      <c r="B44" s="2">
        <v>38899</v>
      </c>
      <c r="C44" s="3">
        <v>46157221</v>
      </c>
    </row>
    <row r="45" spans="1:3" x14ac:dyDescent="0.3">
      <c r="A45" s="1">
        <v>44</v>
      </c>
      <c r="B45" s="2">
        <v>38930</v>
      </c>
      <c r="C45" s="3">
        <v>44152535</v>
      </c>
    </row>
    <row r="46" spans="1:3" x14ac:dyDescent="0.3">
      <c r="A46" s="1">
        <v>45</v>
      </c>
      <c r="B46" s="2">
        <v>38961</v>
      </c>
      <c r="C46" s="3">
        <v>36489369</v>
      </c>
    </row>
    <row r="47" spans="1:3" x14ac:dyDescent="0.3">
      <c r="A47" s="1">
        <v>46</v>
      </c>
      <c r="B47" s="2">
        <v>38991</v>
      </c>
      <c r="C47" s="3">
        <v>39684942</v>
      </c>
    </row>
    <row r="48" spans="1:3" x14ac:dyDescent="0.3">
      <c r="A48" s="1">
        <v>47</v>
      </c>
      <c r="B48" s="2">
        <v>39022</v>
      </c>
      <c r="C48" s="3">
        <v>38673709</v>
      </c>
    </row>
    <row r="49" spans="1:3" x14ac:dyDescent="0.3">
      <c r="A49" s="1">
        <v>48</v>
      </c>
      <c r="B49" s="2">
        <v>39052</v>
      </c>
      <c r="C49" s="3">
        <v>39616707</v>
      </c>
    </row>
    <row r="50" spans="1:3" x14ac:dyDescent="0.3">
      <c r="A50" s="1">
        <v>49</v>
      </c>
      <c r="B50" s="2">
        <v>39083</v>
      </c>
      <c r="C50" s="3">
        <v>36918240</v>
      </c>
    </row>
    <row r="51" spans="1:3" x14ac:dyDescent="0.3">
      <c r="A51" s="1">
        <v>50</v>
      </c>
      <c r="B51" s="2">
        <v>39114</v>
      </c>
      <c r="C51" s="3">
        <v>34504282</v>
      </c>
    </row>
    <row r="52" spans="1:3" x14ac:dyDescent="0.3">
      <c r="A52" s="1">
        <v>51</v>
      </c>
      <c r="B52" s="2">
        <v>39142</v>
      </c>
      <c r="C52" s="3">
        <v>42899597</v>
      </c>
    </row>
    <row r="53" spans="1:3" x14ac:dyDescent="0.3">
      <c r="A53" s="1">
        <v>52</v>
      </c>
      <c r="B53" s="2">
        <v>39173</v>
      </c>
      <c r="C53" s="3">
        <v>41367935</v>
      </c>
    </row>
    <row r="54" spans="1:3" x14ac:dyDescent="0.3">
      <c r="A54" s="1">
        <v>53</v>
      </c>
      <c r="B54" s="2">
        <v>39203</v>
      </c>
      <c r="C54" s="3">
        <v>42213471</v>
      </c>
    </row>
    <row r="55" spans="1:3" x14ac:dyDescent="0.3">
      <c r="A55" s="1">
        <v>54</v>
      </c>
      <c r="B55" s="2">
        <v>39234</v>
      </c>
      <c r="C55" s="3">
        <v>44496559</v>
      </c>
    </row>
    <row r="56" spans="1:3" x14ac:dyDescent="0.3">
      <c r="A56" s="1">
        <v>55</v>
      </c>
      <c r="B56" s="2">
        <v>39264</v>
      </c>
      <c r="C56" s="3">
        <v>46468077</v>
      </c>
    </row>
    <row r="57" spans="1:3" x14ac:dyDescent="0.3">
      <c r="A57" s="1">
        <v>56</v>
      </c>
      <c r="B57" s="2">
        <v>39295</v>
      </c>
      <c r="C57" s="3">
        <v>45760904</v>
      </c>
    </row>
    <row r="58" spans="1:3" x14ac:dyDescent="0.3">
      <c r="A58" s="1">
        <v>57</v>
      </c>
      <c r="B58" s="2">
        <v>39326</v>
      </c>
      <c r="C58" s="3">
        <v>37075598</v>
      </c>
    </row>
    <row r="59" spans="1:3" x14ac:dyDescent="0.3">
      <c r="A59" s="1">
        <v>58</v>
      </c>
      <c r="B59" s="2">
        <v>39356</v>
      </c>
      <c r="C59" s="3">
        <v>39961688</v>
      </c>
    </row>
    <row r="60" spans="1:3" x14ac:dyDescent="0.3">
      <c r="A60" s="1">
        <v>59</v>
      </c>
      <c r="B60" s="2">
        <v>39387</v>
      </c>
      <c r="C60" s="3">
        <v>38386761</v>
      </c>
    </row>
    <row r="61" spans="1:3" x14ac:dyDescent="0.3">
      <c r="A61" s="1">
        <v>60</v>
      </c>
      <c r="B61" s="2">
        <v>39417</v>
      </c>
      <c r="C61" s="3">
        <v>38287010</v>
      </c>
    </row>
    <row r="62" spans="1:3" x14ac:dyDescent="0.3">
      <c r="A62" s="1">
        <v>61</v>
      </c>
      <c r="B62" s="2">
        <v>39448</v>
      </c>
      <c r="C62" s="3">
        <v>37492254</v>
      </c>
    </row>
    <row r="63" spans="1:3" x14ac:dyDescent="0.3">
      <c r="A63" s="1">
        <v>62</v>
      </c>
      <c r="B63" s="2">
        <v>39479</v>
      </c>
      <c r="C63" s="3">
        <v>36855338</v>
      </c>
    </row>
    <row r="64" spans="1:3" x14ac:dyDescent="0.3">
      <c r="A64" s="1">
        <v>63</v>
      </c>
      <c r="B64" s="2">
        <v>39508</v>
      </c>
      <c r="C64" s="3">
        <v>44201991</v>
      </c>
    </row>
    <row r="65" spans="1:3" x14ac:dyDescent="0.3">
      <c r="A65" s="1">
        <v>64</v>
      </c>
      <c r="B65" s="2">
        <v>39539</v>
      </c>
      <c r="C65" s="3">
        <v>40888963</v>
      </c>
    </row>
    <row r="66" spans="1:3" x14ac:dyDescent="0.3">
      <c r="A66" s="1">
        <v>65</v>
      </c>
      <c r="B66" s="2">
        <v>39569</v>
      </c>
      <c r="C66" s="3">
        <v>42591558</v>
      </c>
    </row>
    <row r="67" spans="1:3" x14ac:dyDescent="0.3">
      <c r="A67" s="1">
        <v>66</v>
      </c>
      <c r="B67" s="2">
        <v>39600</v>
      </c>
      <c r="C67" s="3">
        <v>44660111</v>
      </c>
    </row>
    <row r="68" spans="1:3" x14ac:dyDescent="0.3">
      <c r="A68" s="1">
        <v>67</v>
      </c>
      <c r="B68" s="2">
        <v>39630</v>
      </c>
      <c r="C68" s="3">
        <v>46490098</v>
      </c>
    </row>
    <row r="69" spans="1:3" x14ac:dyDescent="0.3">
      <c r="A69" s="1">
        <v>68</v>
      </c>
      <c r="B69" s="2">
        <v>39661</v>
      </c>
      <c r="C69" s="3">
        <v>44969555</v>
      </c>
    </row>
    <row r="70" spans="1:3" x14ac:dyDescent="0.3">
      <c r="A70" s="1">
        <v>69</v>
      </c>
      <c r="B70" s="2">
        <v>39692</v>
      </c>
      <c r="C70" s="3">
        <v>34883002</v>
      </c>
    </row>
    <row r="71" spans="1:3" x14ac:dyDescent="0.3">
      <c r="A71" s="1">
        <v>70</v>
      </c>
      <c r="B71" s="2">
        <v>39722</v>
      </c>
      <c r="C71" s="3">
        <v>38128010</v>
      </c>
    </row>
    <row r="72" spans="1:3" x14ac:dyDescent="0.3">
      <c r="A72" s="1">
        <v>71</v>
      </c>
      <c r="B72" s="2">
        <v>39753</v>
      </c>
      <c r="C72" s="3">
        <v>34270471</v>
      </c>
    </row>
    <row r="73" spans="1:3" x14ac:dyDescent="0.3">
      <c r="A73" s="1">
        <v>72</v>
      </c>
      <c r="B73" s="2">
        <v>39783</v>
      </c>
      <c r="C73" s="3">
        <v>37156359</v>
      </c>
    </row>
    <row r="74" spans="1:3" x14ac:dyDescent="0.3">
      <c r="A74" s="1">
        <v>73</v>
      </c>
      <c r="B74" s="2">
        <v>39814</v>
      </c>
      <c r="C74" s="3">
        <v>33303546</v>
      </c>
    </row>
    <row r="75" spans="1:3" x14ac:dyDescent="0.3">
      <c r="A75" s="1">
        <v>74</v>
      </c>
      <c r="B75" s="2">
        <v>39845</v>
      </c>
      <c r="C75" s="3">
        <v>31687274</v>
      </c>
    </row>
    <row r="76" spans="1:3" x14ac:dyDescent="0.3">
      <c r="A76" s="1">
        <v>75</v>
      </c>
      <c r="B76" s="2">
        <v>39873</v>
      </c>
      <c r="C76" s="3">
        <v>39056403</v>
      </c>
    </row>
    <row r="77" spans="1:3" x14ac:dyDescent="0.3">
      <c r="A77" s="1">
        <v>76</v>
      </c>
      <c r="B77" s="2">
        <v>39904</v>
      </c>
      <c r="C77" s="3">
        <v>38136055</v>
      </c>
    </row>
    <row r="78" spans="1:3" x14ac:dyDescent="0.3">
      <c r="A78" s="1">
        <v>77</v>
      </c>
      <c r="B78" s="2">
        <v>39934</v>
      </c>
      <c r="C78" s="3">
        <v>38408753</v>
      </c>
    </row>
    <row r="79" spans="1:3" x14ac:dyDescent="0.3">
      <c r="A79" s="1">
        <v>78</v>
      </c>
      <c r="B79" s="2">
        <v>39965</v>
      </c>
      <c r="C79" s="3">
        <v>41145909</v>
      </c>
    </row>
    <row r="80" spans="1:3" x14ac:dyDescent="0.3">
      <c r="A80" s="1">
        <v>79</v>
      </c>
      <c r="B80" s="2">
        <v>39995</v>
      </c>
      <c r="C80" s="3">
        <v>44215515</v>
      </c>
    </row>
    <row r="81" spans="1:3" x14ac:dyDescent="0.3">
      <c r="A81" s="1">
        <v>80</v>
      </c>
      <c r="B81" s="2">
        <v>40026</v>
      </c>
      <c r="C81" s="3">
        <v>42397035</v>
      </c>
    </row>
    <row r="82" spans="1:3" x14ac:dyDescent="0.3">
      <c r="A82" s="1">
        <v>81</v>
      </c>
      <c r="B82" s="2">
        <v>40057</v>
      </c>
      <c r="C82" s="3">
        <v>34675396</v>
      </c>
    </row>
    <row r="83" spans="1:3" x14ac:dyDescent="0.3">
      <c r="A83" s="1">
        <v>82</v>
      </c>
      <c r="B83" s="2">
        <v>40087</v>
      </c>
      <c r="C83" s="3">
        <v>37318051</v>
      </c>
    </row>
    <row r="84" spans="1:3" x14ac:dyDescent="0.3">
      <c r="A84" s="1">
        <v>83</v>
      </c>
      <c r="B84" s="2">
        <v>40118</v>
      </c>
      <c r="C84" s="3">
        <v>34576582</v>
      </c>
    </row>
    <row r="85" spans="1:3" x14ac:dyDescent="0.3">
      <c r="A85" s="1">
        <v>84</v>
      </c>
      <c r="B85" s="2">
        <v>40148</v>
      </c>
      <c r="C85" s="3">
        <v>36459079</v>
      </c>
    </row>
    <row r="86" spans="1:3" x14ac:dyDescent="0.3">
      <c r="A86" s="1">
        <v>85</v>
      </c>
      <c r="B86" s="2">
        <v>40179</v>
      </c>
      <c r="C86" s="3">
        <v>33487141</v>
      </c>
    </row>
    <row r="87" spans="1:3" x14ac:dyDescent="0.3">
      <c r="A87" s="1">
        <v>86</v>
      </c>
      <c r="B87" s="2">
        <v>40210</v>
      </c>
      <c r="C87" s="3">
        <v>30718097</v>
      </c>
    </row>
    <row r="88" spans="1:3" x14ac:dyDescent="0.3">
      <c r="A88" s="1">
        <v>87</v>
      </c>
      <c r="B88" s="2">
        <v>40238</v>
      </c>
      <c r="C88" s="3">
        <v>39369601</v>
      </c>
    </row>
    <row r="89" spans="1:3" x14ac:dyDescent="0.3">
      <c r="A89" s="1">
        <v>88</v>
      </c>
      <c r="B89" s="2">
        <v>40269</v>
      </c>
      <c r="C89" s="3">
        <v>37762307</v>
      </c>
    </row>
    <row r="90" spans="1:3" x14ac:dyDescent="0.3">
      <c r="A90" s="1">
        <v>89</v>
      </c>
      <c r="B90" s="2">
        <v>40299</v>
      </c>
      <c r="C90" s="3">
        <v>38883683</v>
      </c>
    </row>
    <row r="91" spans="1:3" x14ac:dyDescent="0.3">
      <c r="A91" s="1">
        <v>90</v>
      </c>
      <c r="B91" s="2">
        <v>40330</v>
      </c>
      <c r="C91" s="3">
        <v>41901959</v>
      </c>
    </row>
    <row r="92" spans="1:3" x14ac:dyDescent="0.3">
      <c r="A92" s="1">
        <v>91</v>
      </c>
      <c r="B92" s="2">
        <v>40360</v>
      </c>
      <c r="C92" s="3">
        <v>44021861</v>
      </c>
    </row>
    <row r="93" spans="1:3" x14ac:dyDescent="0.3">
      <c r="A93" s="1">
        <v>92</v>
      </c>
      <c r="B93" s="2">
        <v>40391</v>
      </c>
      <c r="C93" s="3">
        <v>42813205</v>
      </c>
    </row>
    <row r="94" spans="1:3" x14ac:dyDescent="0.3">
      <c r="A94" s="1">
        <v>93</v>
      </c>
      <c r="B94" s="2">
        <v>40422</v>
      </c>
      <c r="C94" s="3">
        <v>36131604</v>
      </c>
    </row>
    <row r="95" spans="1:3" x14ac:dyDescent="0.3">
      <c r="A95" s="1">
        <v>94</v>
      </c>
      <c r="B95" s="2">
        <v>40452</v>
      </c>
      <c r="C95" s="3">
        <v>39183461</v>
      </c>
    </row>
    <row r="96" spans="1:3" x14ac:dyDescent="0.3">
      <c r="A96" s="1">
        <v>95</v>
      </c>
      <c r="B96" s="2">
        <v>40483</v>
      </c>
      <c r="C96" s="3">
        <v>36671544</v>
      </c>
    </row>
    <row r="97" spans="1:3" x14ac:dyDescent="0.3">
      <c r="A97" s="1">
        <v>96</v>
      </c>
      <c r="B97" s="2">
        <v>40513</v>
      </c>
      <c r="C97" s="3">
        <v>37426385</v>
      </c>
    </row>
    <row r="98" spans="1:3" x14ac:dyDescent="0.3">
      <c r="A98" s="1">
        <v>97</v>
      </c>
      <c r="B98" s="2">
        <v>40544</v>
      </c>
      <c r="C98" s="3">
        <v>34327420</v>
      </c>
    </row>
    <row r="99" spans="1:3" x14ac:dyDescent="0.3">
      <c r="A99" s="1">
        <v>98</v>
      </c>
      <c r="B99" s="2">
        <v>40575</v>
      </c>
      <c r="C99" s="3">
        <v>31825086</v>
      </c>
    </row>
    <row r="100" spans="1:3" x14ac:dyDescent="0.3">
      <c r="A100" s="1">
        <v>99</v>
      </c>
      <c r="B100" s="2">
        <v>40603</v>
      </c>
      <c r="C100" s="3">
        <v>40506781</v>
      </c>
    </row>
    <row r="101" spans="1:3" x14ac:dyDescent="0.3">
      <c r="A101" s="1">
        <v>100</v>
      </c>
      <c r="B101" s="2">
        <v>40634</v>
      </c>
      <c r="C101" s="3">
        <v>38505752</v>
      </c>
    </row>
    <row r="102" spans="1:3" x14ac:dyDescent="0.3">
      <c r="A102" s="1">
        <v>101</v>
      </c>
      <c r="B102" s="2">
        <v>40664</v>
      </c>
      <c r="C102" s="3">
        <v>40429593</v>
      </c>
    </row>
    <row r="103" spans="1:3" x14ac:dyDescent="0.3">
      <c r="A103" s="1">
        <v>102</v>
      </c>
      <c r="B103" s="2">
        <v>40695</v>
      </c>
      <c r="C103" s="3">
        <v>42570238</v>
      </c>
    </row>
    <row r="104" spans="1:3" x14ac:dyDescent="0.3">
      <c r="A104" s="1">
        <v>103</v>
      </c>
      <c r="B104" s="2">
        <v>40725</v>
      </c>
      <c r="C104" s="3">
        <v>45074086</v>
      </c>
    </row>
    <row r="105" spans="1:3" x14ac:dyDescent="0.3">
      <c r="A105" s="1">
        <v>104</v>
      </c>
      <c r="B105" s="2">
        <v>40756</v>
      </c>
      <c r="C105" s="3">
        <v>42782321</v>
      </c>
    </row>
    <row r="106" spans="1:3" x14ac:dyDescent="0.3">
      <c r="A106" s="1">
        <v>105</v>
      </c>
      <c r="B106" s="2">
        <v>40787</v>
      </c>
      <c r="C106" s="3">
        <v>36698979</v>
      </c>
    </row>
    <row r="107" spans="1:3" x14ac:dyDescent="0.3">
      <c r="A107" s="1">
        <v>106</v>
      </c>
      <c r="B107" s="2">
        <v>40817</v>
      </c>
      <c r="C107" s="3">
        <v>38703718</v>
      </c>
    </row>
    <row r="108" spans="1:3" x14ac:dyDescent="0.3">
      <c r="A108" s="1">
        <v>107</v>
      </c>
      <c r="B108" s="2">
        <v>40848</v>
      </c>
      <c r="C108" s="3">
        <v>36827824</v>
      </c>
    </row>
    <row r="109" spans="1:3" x14ac:dyDescent="0.3">
      <c r="A109" s="1">
        <v>108</v>
      </c>
      <c r="B109" s="2">
        <v>40878</v>
      </c>
      <c r="C109" s="3">
        <v>37493287</v>
      </c>
    </row>
    <row r="110" spans="1:3" x14ac:dyDescent="0.3">
      <c r="A110" s="1">
        <v>109</v>
      </c>
      <c r="B110" s="2">
        <v>40909</v>
      </c>
      <c r="C110" s="3">
        <v>34313550</v>
      </c>
    </row>
    <row r="111" spans="1:3" x14ac:dyDescent="0.3">
      <c r="A111" s="1">
        <v>110</v>
      </c>
      <c r="B111" s="2">
        <v>40940</v>
      </c>
      <c r="C111" s="3">
        <v>33264168</v>
      </c>
    </row>
    <row r="112" spans="1:3" x14ac:dyDescent="0.3">
      <c r="A112" s="1">
        <v>111</v>
      </c>
      <c r="B112" s="2">
        <v>40969</v>
      </c>
      <c r="C112" s="3">
        <v>40781257</v>
      </c>
    </row>
    <row r="113" spans="1:3" x14ac:dyDescent="0.3">
      <c r="A113" s="1">
        <v>112</v>
      </c>
      <c r="B113" s="2">
        <v>41000</v>
      </c>
      <c r="C113" s="3">
        <v>38806524</v>
      </c>
    </row>
    <row r="114" spans="1:3" x14ac:dyDescent="0.3">
      <c r="A114" s="1">
        <v>113</v>
      </c>
      <c r="B114" s="2">
        <v>41031</v>
      </c>
      <c r="C114" s="4" t="s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007800"/>
  </sheetPr>
  <dimension ref="B1:I178"/>
  <sheetViews>
    <sheetView topLeftCell="A32" zoomScaleNormal="100" workbookViewId="0">
      <selection activeCell="I46" sqref="I46:I176"/>
    </sheetView>
  </sheetViews>
  <sheetFormatPr defaultRowHeight="14.4" x14ac:dyDescent="0.3"/>
  <cols>
    <col min="1" max="1" width="5" customWidth="1"/>
    <col min="2" max="7" width="9.5546875" bestFit="1" customWidth="1"/>
  </cols>
  <sheetData>
    <row r="1" spans="2:2" x14ac:dyDescent="0.3">
      <c r="B1" t="s">
        <v>61</v>
      </c>
    </row>
    <row r="2" spans="2:2" x14ac:dyDescent="0.3">
      <c r="B2" t="s">
        <v>18</v>
      </c>
    </row>
    <row r="3" spans="2:2" x14ac:dyDescent="0.3">
      <c r="B3" t="s">
        <v>19</v>
      </c>
    </row>
    <row r="4" spans="2:2" x14ac:dyDescent="0.3">
      <c r="B4" t="s">
        <v>20</v>
      </c>
    </row>
    <row r="5" spans="2:2" x14ac:dyDescent="0.3">
      <c r="B5" t="s">
        <v>21</v>
      </c>
    </row>
    <row r="6" spans="2:2" x14ac:dyDescent="0.3">
      <c r="B6" t="s">
        <v>22</v>
      </c>
    </row>
    <row r="7" spans="2:2" x14ac:dyDescent="0.3">
      <c r="B7" t="s">
        <v>23</v>
      </c>
    </row>
    <row r="8" spans="2:2" x14ac:dyDescent="0.3">
      <c r="B8" t="s">
        <v>24</v>
      </c>
    </row>
    <row r="9" spans="2:2" x14ac:dyDescent="0.3">
      <c r="B9" t="s">
        <v>25</v>
      </c>
    </row>
    <row r="10" spans="2:2" x14ac:dyDescent="0.3">
      <c r="B10" t="s">
        <v>26</v>
      </c>
    </row>
    <row r="11" spans="2:2" x14ac:dyDescent="0.3">
      <c r="B11" t="s">
        <v>27</v>
      </c>
    </row>
    <row r="12" spans="2:2" ht="16.350000000000001" customHeight="1" x14ac:dyDescent="0.3"/>
    <row r="15" spans="2:2" x14ac:dyDescent="0.3">
      <c r="B15" t="s">
        <v>28</v>
      </c>
    </row>
    <row r="16" spans="2:2" ht="15" thickBot="1" x14ac:dyDescent="0.35"/>
    <row r="17" spans="2:9" x14ac:dyDescent="0.3">
      <c r="B17" s="13" t="s">
        <v>29</v>
      </c>
      <c r="C17" s="14" t="s">
        <v>30</v>
      </c>
      <c r="D17" s="14" t="s">
        <v>31</v>
      </c>
      <c r="E17" s="14" t="s">
        <v>32</v>
      </c>
      <c r="F17" s="14" t="s">
        <v>33</v>
      </c>
      <c r="G17" s="14" t="s">
        <v>34</v>
      </c>
      <c r="H17" s="14" t="s">
        <v>35</v>
      </c>
      <c r="I17" s="14" t="s">
        <v>36</v>
      </c>
    </row>
    <row r="18" spans="2:9" ht="15" thickBot="1" x14ac:dyDescent="0.35">
      <c r="B18" s="15" t="s">
        <v>17</v>
      </c>
      <c r="C18" s="16">
        <v>112</v>
      </c>
      <c r="D18" s="16">
        <v>0</v>
      </c>
      <c r="E18" s="16">
        <v>112</v>
      </c>
      <c r="F18" s="17">
        <v>30.718097</v>
      </c>
      <c r="G18" s="17">
        <v>47.563113000000001</v>
      </c>
      <c r="H18" s="17">
        <v>39.10670113392856</v>
      </c>
      <c r="I18" s="17">
        <v>3.9623666838017235</v>
      </c>
    </row>
    <row r="21" spans="2:9" x14ac:dyDescent="0.3">
      <c r="B21" t="s">
        <v>37</v>
      </c>
    </row>
    <row r="22" spans="2:9" ht="15" thickBot="1" x14ac:dyDescent="0.35"/>
    <row r="23" spans="2:9" x14ac:dyDescent="0.3">
      <c r="B23" s="13" t="s">
        <v>38</v>
      </c>
      <c r="C23" s="14" t="s">
        <v>39</v>
      </c>
    </row>
    <row r="24" spans="2:9" x14ac:dyDescent="0.3">
      <c r="B24" s="18" t="s">
        <v>30</v>
      </c>
      <c r="C24" s="20">
        <v>112</v>
      </c>
    </row>
    <row r="25" spans="2:9" x14ac:dyDescent="0.3">
      <c r="B25" s="12" t="s">
        <v>40</v>
      </c>
      <c r="C25">
        <v>110</v>
      </c>
    </row>
    <row r="26" spans="2:9" x14ac:dyDescent="0.3">
      <c r="B26" s="12" t="s">
        <v>15</v>
      </c>
      <c r="C26" s="21">
        <v>1568.7023410495983</v>
      </c>
    </row>
    <row r="27" spans="2:9" x14ac:dyDescent="0.3">
      <c r="B27" s="12" t="s">
        <v>41</v>
      </c>
      <c r="C27" s="21">
        <v>14.260930373178166</v>
      </c>
    </row>
    <row r="28" spans="2:9" x14ac:dyDescent="0.3">
      <c r="B28" s="12" t="s">
        <v>42</v>
      </c>
      <c r="C28" s="21">
        <v>3.7763647034122863</v>
      </c>
    </row>
    <row r="29" spans="2:9" x14ac:dyDescent="0.3">
      <c r="B29" s="12" t="s">
        <v>43</v>
      </c>
      <c r="C29" s="21">
        <v>7.27519153156803</v>
      </c>
    </row>
    <row r="30" spans="2:9" x14ac:dyDescent="0.3">
      <c r="B30" s="12" t="s">
        <v>44</v>
      </c>
      <c r="C30" s="21">
        <v>-0.42005864304886231</v>
      </c>
    </row>
    <row r="31" spans="2:9" x14ac:dyDescent="0.3">
      <c r="B31" s="12" t="s">
        <v>45</v>
      </c>
      <c r="C31" s="21">
        <v>2.793409138181969</v>
      </c>
    </row>
    <row r="32" spans="2:9" x14ac:dyDescent="0.3">
      <c r="B32" s="12" t="s">
        <v>46</v>
      </c>
      <c r="C32" s="21">
        <v>7.902185973245579E-2</v>
      </c>
    </row>
    <row r="33" spans="2:9" x14ac:dyDescent="0.3">
      <c r="B33" s="12" t="s">
        <v>47</v>
      </c>
      <c r="C33">
        <v>6</v>
      </c>
    </row>
    <row r="34" spans="2:9" ht="15" thickBot="1" x14ac:dyDescent="0.35">
      <c r="B34" s="19" t="s">
        <v>48</v>
      </c>
      <c r="C34" s="23" t="s">
        <v>49</v>
      </c>
    </row>
    <row r="37" spans="2:9" x14ac:dyDescent="0.3">
      <c r="B37" t="s">
        <v>50</v>
      </c>
    </row>
    <row r="38" spans="2:9" ht="15" thickBot="1" x14ac:dyDescent="0.35"/>
    <row r="39" spans="2:9" x14ac:dyDescent="0.3">
      <c r="B39" s="13" t="s">
        <v>38</v>
      </c>
      <c r="C39" s="14" t="s">
        <v>51</v>
      </c>
      <c r="D39" s="14" t="s">
        <v>52</v>
      </c>
    </row>
    <row r="40" spans="2:9" x14ac:dyDescent="0.3">
      <c r="B40" s="18" t="s">
        <v>53</v>
      </c>
      <c r="C40" s="20">
        <v>0.63304296925192916</v>
      </c>
      <c r="D40" s="20">
        <v>1.9687854997748735E-2</v>
      </c>
    </row>
    <row r="41" spans="2:9" ht="15" thickBot="1" x14ac:dyDescent="0.35">
      <c r="B41" s="19" t="s">
        <v>54</v>
      </c>
      <c r="C41" s="24">
        <v>32.854790000000001</v>
      </c>
      <c r="D41" s="24"/>
    </row>
    <row r="44" spans="2:9" x14ac:dyDescent="0.3">
      <c r="B44" t="s">
        <v>55</v>
      </c>
    </row>
    <row r="45" spans="2:9" ht="15" thickBot="1" x14ac:dyDescent="0.35"/>
    <row r="46" spans="2:9" x14ac:dyDescent="0.3">
      <c r="B46" s="26" t="s">
        <v>1</v>
      </c>
      <c r="C46" s="14" t="s">
        <v>17</v>
      </c>
      <c r="D46" s="14" t="s">
        <v>56</v>
      </c>
      <c r="E46" s="14" t="s">
        <v>57</v>
      </c>
      <c r="F46" s="14" t="s">
        <v>58</v>
      </c>
      <c r="G46" s="14" t="s">
        <v>59</v>
      </c>
    </row>
    <row r="47" spans="2:9" x14ac:dyDescent="0.3">
      <c r="B47" s="27">
        <v>37622</v>
      </c>
      <c r="C47" s="25">
        <v>32.854790000000001</v>
      </c>
      <c r="D47" s="25"/>
      <c r="E47" s="25"/>
      <c r="F47" s="25"/>
      <c r="G47" s="25"/>
    </row>
    <row r="48" spans="2:9" x14ac:dyDescent="0.3">
      <c r="B48" s="28">
        <v>37653</v>
      </c>
      <c r="C48" s="21">
        <v>30.814268999999999</v>
      </c>
      <c r="D48" s="21">
        <v>32.854790000000001</v>
      </c>
      <c r="E48" s="21">
        <v>-2.0405210000000018</v>
      </c>
      <c r="F48" s="21"/>
      <c r="G48" s="21"/>
      <c r="I48" s="31"/>
    </row>
    <row r="49" spans="2:9" x14ac:dyDescent="0.3">
      <c r="B49" s="28">
        <v>37681</v>
      </c>
      <c r="C49" s="21">
        <v>37.586654000000003</v>
      </c>
      <c r="D49" s="21">
        <v>31.563052527339085</v>
      </c>
      <c r="E49" s="21">
        <v>6.0236014726609177</v>
      </c>
      <c r="F49" s="21"/>
      <c r="G49" s="21"/>
      <c r="I49" s="31"/>
    </row>
    <row r="50" spans="2:9" x14ac:dyDescent="0.3">
      <c r="B50" s="28">
        <v>37712</v>
      </c>
      <c r="C50" s="21">
        <v>35.226398000000003</v>
      </c>
      <c r="D50" s="21">
        <v>35.376251089182645</v>
      </c>
      <c r="E50" s="21">
        <v>-0.14985308918264195</v>
      </c>
      <c r="F50" s="21"/>
      <c r="G50" s="21"/>
      <c r="I50" s="31"/>
    </row>
    <row r="51" spans="2:9" x14ac:dyDescent="0.3">
      <c r="B51" s="28">
        <v>37742</v>
      </c>
      <c r="C51" s="21">
        <v>36.569670000000002</v>
      </c>
      <c r="D51" s="21">
        <v>35.281387644654892</v>
      </c>
      <c r="E51" s="21">
        <v>1.2882823553451104</v>
      </c>
      <c r="F51" s="21"/>
      <c r="G51" s="21"/>
      <c r="I51" s="31"/>
    </row>
    <row r="52" spans="2:9" x14ac:dyDescent="0.3">
      <c r="B52" s="28">
        <v>37773</v>
      </c>
      <c r="C52" s="21">
        <v>39.750216000000002</v>
      </c>
      <c r="D52" s="21">
        <v>36.096925732117427</v>
      </c>
      <c r="E52" s="21">
        <v>3.6532902678825749</v>
      </c>
      <c r="F52" s="21"/>
      <c r="G52" s="21"/>
      <c r="I52" s="31"/>
    </row>
    <row r="53" spans="2:9" x14ac:dyDescent="0.3">
      <c r="B53" s="28">
        <v>37803</v>
      </c>
      <c r="C53" s="21">
        <v>43.367508000000001</v>
      </c>
      <c r="D53" s="21">
        <v>38.409615450836988</v>
      </c>
      <c r="E53" s="21">
        <v>4.957892549163013</v>
      </c>
      <c r="F53" s="21"/>
      <c r="G53" s="21"/>
      <c r="I53" s="31"/>
    </row>
    <row r="54" spans="2:9" x14ac:dyDescent="0.3">
      <c r="B54" s="28">
        <v>37834</v>
      </c>
      <c r="C54" s="21">
        <v>42.092669000000001</v>
      </c>
      <c r="D54" s="21">
        <v>41.548174471391157</v>
      </c>
      <c r="E54" s="21">
        <v>0.54449452860884406</v>
      </c>
      <c r="F54" s="21"/>
      <c r="G54" s="21"/>
      <c r="I54" s="31"/>
    </row>
    <row r="55" spans="2:9" x14ac:dyDescent="0.3">
      <c r="B55" s="28">
        <v>37865</v>
      </c>
      <c r="C55" s="21">
        <v>32.549731999999999</v>
      </c>
      <c r="D55" s="21">
        <v>41.892862904523128</v>
      </c>
      <c r="E55" s="21">
        <v>-9.3431309045231288</v>
      </c>
      <c r="F55" s="21"/>
      <c r="G55" s="21"/>
      <c r="I55" s="31"/>
    </row>
    <row r="56" spans="2:9" x14ac:dyDescent="0.3">
      <c r="B56" s="28">
        <v>37895</v>
      </c>
      <c r="C56" s="21">
        <v>36.442428</v>
      </c>
      <c r="D56" s="21">
        <v>35.978259574614341</v>
      </c>
      <c r="E56" s="21">
        <v>0.46416842538565817</v>
      </c>
      <c r="F56" s="21"/>
      <c r="G56" s="21"/>
      <c r="I56" s="31"/>
    </row>
    <row r="57" spans="2:9" x14ac:dyDescent="0.3">
      <c r="B57" s="28">
        <v>37926</v>
      </c>
      <c r="C57" s="21">
        <v>34.350366000000001</v>
      </c>
      <c r="D57" s="21">
        <v>36.272098132853472</v>
      </c>
      <c r="E57" s="21">
        <v>-1.9217321328534709</v>
      </c>
      <c r="F57" s="21"/>
      <c r="G57" s="21"/>
      <c r="I57" s="31"/>
    </row>
    <row r="58" spans="2:9" x14ac:dyDescent="0.3">
      <c r="B58" s="28">
        <v>37956</v>
      </c>
      <c r="C58" s="21">
        <v>37.389381999999998</v>
      </c>
      <c r="D58" s="21">
        <v>35.055559117365071</v>
      </c>
      <c r="E58" s="21">
        <v>2.3338228826349265</v>
      </c>
      <c r="F58" s="21"/>
      <c r="G58" s="21"/>
      <c r="I58" s="31"/>
    </row>
    <row r="59" spans="2:9" x14ac:dyDescent="0.3">
      <c r="B59" s="28">
        <v>37987</v>
      </c>
      <c r="C59" s="21">
        <v>33.537391999999997</v>
      </c>
      <c r="D59" s="21">
        <v>36.532969284696378</v>
      </c>
      <c r="E59" s="21">
        <v>-2.9955772846963811</v>
      </c>
      <c r="F59" s="21"/>
      <c r="G59" s="21"/>
      <c r="I59" s="31"/>
    </row>
    <row r="60" spans="2:9" x14ac:dyDescent="0.3">
      <c r="B60" s="28">
        <v>38018</v>
      </c>
      <c r="C60" s="21">
        <v>33.909139000000003</v>
      </c>
      <c r="D60" s="21">
        <v>34.636640145768553</v>
      </c>
      <c r="E60" s="21">
        <v>-0.72750114576854941</v>
      </c>
      <c r="F60" s="21"/>
      <c r="G60" s="21"/>
      <c r="I60" s="31"/>
    </row>
    <row r="61" spans="2:9" x14ac:dyDescent="0.3">
      <c r="B61" s="28">
        <v>38047</v>
      </c>
      <c r="C61" s="21">
        <v>40.805211</v>
      </c>
      <c r="D61" s="21">
        <v>34.176100660317047</v>
      </c>
      <c r="E61" s="21">
        <v>6.6291103396829527</v>
      </c>
      <c r="F61" s="21"/>
      <c r="G61" s="21"/>
      <c r="I61" s="31"/>
    </row>
    <row r="62" spans="2:9" x14ac:dyDescent="0.3">
      <c r="B62" s="28">
        <v>38078</v>
      </c>
      <c r="C62" s="21">
        <v>40.172829</v>
      </c>
      <c r="D62" s="21">
        <v>38.372612353248606</v>
      </c>
      <c r="E62" s="21">
        <v>1.8002166467513945</v>
      </c>
      <c r="F62" s="21"/>
      <c r="G62" s="21"/>
      <c r="I62" s="31"/>
    </row>
    <row r="63" spans="2:9" x14ac:dyDescent="0.3">
      <c r="B63" s="28">
        <v>38108</v>
      </c>
      <c r="C63" s="21">
        <v>39.671007000000003</v>
      </c>
      <c r="D63" s="21">
        <v>39.512226844604861</v>
      </c>
      <c r="E63" s="21">
        <v>0.15878015539514223</v>
      </c>
      <c r="F63" s="21"/>
      <c r="G63" s="21"/>
      <c r="I63" s="31"/>
    </row>
    <row r="64" spans="2:9" x14ac:dyDescent="0.3">
      <c r="B64" s="28">
        <v>38139</v>
      </c>
      <c r="C64" s="21">
        <v>43.652276999999998</v>
      </c>
      <c r="D64" s="21">
        <v>39.612741505634482</v>
      </c>
      <c r="E64" s="21">
        <v>4.0395354943655164</v>
      </c>
      <c r="F64" s="21"/>
      <c r="G64" s="21"/>
      <c r="I64" s="31"/>
    </row>
    <row r="65" spans="2:9" x14ac:dyDescent="0.3">
      <c r="B65" s="28">
        <v>38169</v>
      </c>
      <c r="C65" s="21">
        <v>46.262248999999997</v>
      </c>
      <c r="D65" s="21">
        <v>42.169941049386189</v>
      </c>
      <c r="E65" s="21">
        <v>4.092307950613808</v>
      </c>
      <c r="F65" s="21"/>
      <c r="G65" s="21"/>
      <c r="I65" s="31"/>
    </row>
    <row r="66" spans="2:9" x14ac:dyDescent="0.3">
      <c r="B66" s="28">
        <v>38200</v>
      </c>
      <c r="C66" s="21">
        <v>44.701690999999997</v>
      </c>
      <c r="D66" s="21">
        <v>44.76054782553603</v>
      </c>
      <c r="E66" s="21">
        <v>-5.8856825536032886E-2</v>
      </c>
      <c r="F66" s="21"/>
      <c r="G66" s="21"/>
      <c r="I66" s="31"/>
    </row>
    <row r="67" spans="2:9" x14ac:dyDescent="0.3">
      <c r="B67" s="28">
        <v>38231</v>
      </c>
      <c r="C67" s="21">
        <v>35.470844</v>
      </c>
      <c r="D67" s="21">
        <v>44.723288925937958</v>
      </c>
      <c r="E67" s="21">
        <v>-9.252444925937958</v>
      </c>
      <c r="F67" s="21"/>
      <c r="G67" s="21"/>
      <c r="I67" s="31"/>
    </row>
    <row r="68" spans="2:9" x14ac:dyDescent="0.3">
      <c r="B68" s="28">
        <v>38261</v>
      </c>
      <c r="C68" s="21">
        <v>39.627851</v>
      </c>
      <c r="D68" s="21">
        <v>38.866093717182245</v>
      </c>
      <c r="E68" s="21">
        <v>0.76175728281775434</v>
      </c>
      <c r="F68" s="21"/>
      <c r="G68" s="21"/>
      <c r="I68" s="31"/>
    </row>
    <row r="69" spans="2:9" x14ac:dyDescent="0.3">
      <c r="B69" s="28">
        <v>38292</v>
      </c>
      <c r="C69" s="21">
        <v>37.567115999999999</v>
      </c>
      <c r="D69" s="21">
        <v>39.34831880934648</v>
      </c>
      <c r="E69" s="21">
        <v>-1.7812028093464818</v>
      </c>
      <c r="F69" s="21"/>
      <c r="G69" s="21"/>
      <c r="I69" s="31"/>
    </row>
    <row r="70" spans="2:9" x14ac:dyDescent="0.3">
      <c r="B70" s="28">
        <v>38322</v>
      </c>
      <c r="C70" s="21">
        <v>39.117677999999998</v>
      </c>
      <c r="D70" s="21">
        <v>38.220740894077906</v>
      </c>
      <c r="E70" s="21">
        <v>0.89693710592209186</v>
      </c>
      <c r="F70" s="21"/>
      <c r="G70" s="21"/>
      <c r="I70" s="31"/>
    </row>
    <row r="71" spans="2:9" x14ac:dyDescent="0.3">
      <c r="B71" s="28">
        <v>38353</v>
      </c>
      <c r="C71" s="21">
        <v>36.117688000000001</v>
      </c>
      <c r="D71" s="21">
        <v>38.788540622843058</v>
      </c>
      <c r="E71" s="21">
        <v>-2.6708526228430571</v>
      </c>
      <c r="F71" s="21"/>
      <c r="G71" s="21"/>
      <c r="I71" s="31"/>
    </row>
    <row r="72" spans="2:9" x14ac:dyDescent="0.3">
      <c r="B72" s="28">
        <v>38384</v>
      </c>
      <c r="C72" s="21">
        <v>34.560837999999997</v>
      </c>
      <c r="D72" s="21">
        <v>37.09777614804419</v>
      </c>
      <c r="E72" s="21">
        <v>-2.536938148044193</v>
      </c>
      <c r="F72" s="21"/>
      <c r="G72" s="21"/>
      <c r="I72" s="31"/>
    </row>
    <row r="73" spans="2:9" x14ac:dyDescent="0.3">
      <c r="B73" s="28">
        <v>38412</v>
      </c>
      <c r="C73" s="21">
        <v>43.642223000000001</v>
      </c>
      <c r="D73" s="21">
        <v>35.491785289997807</v>
      </c>
      <c r="E73" s="21">
        <v>8.1504377100021941</v>
      </c>
      <c r="F73" s="21"/>
      <c r="G73" s="21"/>
      <c r="I73" s="31"/>
    </row>
    <row r="74" spans="2:9" x14ac:dyDescent="0.3">
      <c r="B74" s="28">
        <v>38443</v>
      </c>
      <c r="C74" s="21">
        <v>40.244599999999998</v>
      </c>
      <c r="D74" s="21">
        <v>40.651362578640487</v>
      </c>
      <c r="E74" s="21">
        <v>-0.40676257864048893</v>
      </c>
      <c r="F74" s="21"/>
      <c r="G74" s="21"/>
      <c r="I74" s="31"/>
    </row>
    <row r="75" spans="2:9" x14ac:dyDescent="0.3">
      <c r="B75" s="28">
        <v>38473</v>
      </c>
      <c r="C75" s="21">
        <v>41.801557000000003</v>
      </c>
      <c r="D75" s="21">
        <v>40.39386438807734</v>
      </c>
      <c r="E75" s="21">
        <v>1.4076926119226627</v>
      </c>
      <c r="F75" s="21"/>
      <c r="G75" s="21"/>
      <c r="I75" s="31"/>
    </row>
    <row r="76" spans="2:9" x14ac:dyDescent="0.3">
      <c r="B76" s="28">
        <v>38504</v>
      </c>
      <c r="C76" s="21">
        <v>44.676734000000003</v>
      </c>
      <c r="D76" s="21">
        <v>41.284994298922868</v>
      </c>
      <c r="E76" s="21">
        <v>3.3917397010771353</v>
      </c>
      <c r="F76" s="21"/>
      <c r="G76" s="21"/>
      <c r="I76" s="31"/>
    </row>
    <row r="77" spans="2:9" x14ac:dyDescent="0.3">
      <c r="B77" s="28">
        <v>38534</v>
      </c>
      <c r="C77" s="21">
        <v>47.563113000000001</v>
      </c>
      <c r="D77" s="21">
        <v>43.432111270222386</v>
      </c>
      <c r="E77" s="21">
        <v>4.1310017297776156</v>
      </c>
      <c r="F77" s="21"/>
      <c r="G77" s="21"/>
      <c r="I77" s="31"/>
    </row>
    <row r="78" spans="2:9" x14ac:dyDescent="0.3">
      <c r="B78" s="28">
        <v>38565</v>
      </c>
      <c r="C78" s="21">
        <v>45.135361000000003</v>
      </c>
      <c r="D78" s="21">
        <v>46.047212871225661</v>
      </c>
      <c r="E78" s="21">
        <v>-0.91185187122565736</v>
      </c>
      <c r="F78" s="21"/>
      <c r="G78" s="21"/>
      <c r="I78" s="31"/>
    </row>
    <row r="79" spans="2:9" x14ac:dyDescent="0.3">
      <c r="B79" s="28">
        <v>38596</v>
      </c>
      <c r="C79" s="21">
        <v>37.044905999999997</v>
      </c>
      <c r="D79" s="21">
        <v>45.469971455147039</v>
      </c>
      <c r="E79" s="21">
        <v>-8.4250654551470419</v>
      </c>
      <c r="F79" s="21"/>
      <c r="G79" s="21"/>
      <c r="I79" s="31"/>
    </row>
    <row r="80" spans="2:9" x14ac:dyDescent="0.3">
      <c r="B80" s="28">
        <v>38626</v>
      </c>
      <c r="C80" s="21">
        <v>38.849763000000003</v>
      </c>
      <c r="D80" s="21">
        <v>40.136543003278902</v>
      </c>
      <c r="E80" s="21">
        <v>-1.2867800032788992</v>
      </c>
      <c r="F80" s="21"/>
      <c r="G80" s="21"/>
      <c r="I80" s="31"/>
    </row>
    <row r="81" spans="2:9" x14ac:dyDescent="0.3">
      <c r="B81" s="28">
        <v>38657</v>
      </c>
      <c r="C81" s="21">
        <v>38.158242000000001</v>
      </c>
      <c r="D81" s="21">
        <v>39.321955969229222</v>
      </c>
      <c r="E81" s="21">
        <v>-1.1637139692292209</v>
      </c>
      <c r="F81" s="21"/>
      <c r="G81" s="21"/>
      <c r="I81" s="31"/>
    </row>
    <row r="82" spans="2:9" x14ac:dyDescent="0.3">
      <c r="B82" s="28">
        <v>38687</v>
      </c>
      <c r="C82" s="21">
        <v>39.176167</v>
      </c>
      <c r="D82" s="21">
        <v>38.585275022788409</v>
      </c>
      <c r="E82" s="21">
        <v>0.59089197721159081</v>
      </c>
      <c r="F82" s="21"/>
      <c r="G82" s="21"/>
      <c r="I82" s="31"/>
    </row>
    <row r="83" spans="2:9" x14ac:dyDescent="0.3">
      <c r="B83" s="28">
        <v>38718</v>
      </c>
      <c r="C83" s="21">
        <v>36.677179000000002</v>
      </c>
      <c r="D83" s="21">
        <v>38.959335034549575</v>
      </c>
      <c r="E83" s="21">
        <v>-2.2821560345495726</v>
      </c>
      <c r="F83" s="21"/>
      <c r="G83" s="21"/>
      <c r="I83" s="31"/>
    </row>
    <row r="84" spans="2:9" x14ac:dyDescent="0.3">
      <c r="B84" s="28">
        <v>38749</v>
      </c>
      <c r="C84" s="21">
        <v>34.745538000000003</v>
      </c>
      <c r="D84" s="21">
        <v>37.514632202142103</v>
      </c>
      <c r="E84" s="21">
        <v>-2.7690942021420994</v>
      </c>
      <c r="F84" s="21"/>
      <c r="G84" s="21"/>
      <c r="I84" s="31"/>
    </row>
    <row r="85" spans="2:9" x14ac:dyDescent="0.3">
      <c r="B85" s="28">
        <v>38777</v>
      </c>
      <c r="C85" s="21">
        <v>42.892738999999999</v>
      </c>
      <c r="D85" s="21">
        <v>35.761676586279769</v>
      </c>
      <c r="E85" s="21">
        <v>7.1310624137202296</v>
      </c>
      <c r="F85" s="21"/>
      <c r="G85" s="21"/>
      <c r="I85" s="31"/>
    </row>
    <row r="86" spans="2:9" x14ac:dyDescent="0.3">
      <c r="B86" s="28">
        <v>38808</v>
      </c>
      <c r="C86" s="21">
        <v>41.296408999999997</v>
      </c>
      <c r="D86" s="21">
        <v>40.275945510582055</v>
      </c>
      <c r="E86" s="21">
        <v>1.0204634894179421</v>
      </c>
      <c r="F86" s="21"/>
      <c r="G86" s="21"/>
      <c r="I86" s="31"/>
    </row>
    <row r="87" spans="2:9" x14ac:dyDescent="0.3">
      <c r="B87" s="28">
        <v>38838</v>
      </c>
      <c r="C87" s="21">
        <v>41.489103</v>
      </c>
      <c r="D87" s="21">
        <v>40.92194274793637</v>
      </c>
      <c r="E87" s="21">
        <v>0.56716025206362986</v>
      </c>
      <c r="F87" s="21"/>
      <c r="G87" s="21"/>
      <c r="I87" s="31"/>
    </row>
    <row r="88" spans="2:9" x14ac:dyDescent="0.3">
      <c r="B88" s="28">
        <v>38869</v>
      </c>
      <c r="C88" s="21">
        <v>44.025655999999998</v>
      </c>
      <c r="D88" s="21">
        <v>41.280979557944406</v>
      </c>
      <c r="E88" s="21">
        <v>2.7446764420555922</v>
      </c>
      <c r="F88" s="21"/>
      <c r="G88" s="21"/>
      <c r="I88" s="31"/>
    </row>
    <row r="89" spans="2:9" x14ac:dyDescent="0.3">
      <c r="B89" s="28">
        <v>38899</v>
      </c>
      <c r="C89" s="21">
        <v>46.157221</v>
      </c>
      <c r="D89" s="21">
        <v>43.0184776824591</v>
      </c>
      <c r="E89" s="21">
        <v>3.1387433175409001</v>
      </c>
      <c r="F89" s="21"/>
      <c r="G89" s="21"/>
      <c r="I89" s="31"/>
    </row>
    <row r="90" spans="2:9" x14ac:dyDescent="0.3">
      <c r="B90" s="28">
        <v>38930</v>
      </c>
      <c r="C90" s="21">
        <v>44.152535</v>
      </c>
      <c r="D90" s="21">
        <v>45.005437071914841</v>
      </c>
      <c r="E90" s="21">
        <v>-0.85290207191484058</v>
      </c>
      <c r="F90" s="21"/>
      <c r="G90" s="21"/>
      <c r="I90" s="31"/>
    </row>
    <row r="91" spans="2:9" x14ac:dyDescent="0.3">
      <c r="B91" s="28">
        <v>38961</v>
      </c>
      <c r="C91" s="21">
        <v>36.489369000000003</v>
      </c>
      <c r="D91" s="21">
        <v>44.465513411828745</v>
      </c>
      <c r="E91" s="21">
        <v>-7.9761444118287415</v>
      </c>
      <c r="F91" s="21"/>
      <c r="G91" s="21"/>
      <c r="I91" s="31"/>
    </row>
    <row r="92" spans="2:9" x14ac:dyDescent="0.3">
      <c r="B92" s="28">
        <v>38991</v>
      </c>
      <c r="C92" s="21">
        <v>39.684941999999999</v>
      </c>
      <c r="D92" s="21">
        <v>39.416271270182499</v>
      </c>
      <c r="E92" s="21">
        <v>0.26867072981750084</v>
      </c>
      <c r="F92" s="21"/>
      <c r="G92" s="21"/>
      <c r="I92" s="31"/>
    </row>
    <row r="93" spans="2:9" x14ac:dyDescent="0.3">
      <c r="B93" s="28">
        <v>39022</v>
      </c>
      <c r="C93" s="21">
        <v>38.673709000000002</v>
      </c>
      <c r="D93" s="21">
        <v>39.586351386737249</v>
      </c>
      <c r="E93" s="21">
        <v>-0.91264238673724662</v>
      </c>
      <c r="F93" s="21"/>
      <c r="G93" s="21"/>
      <c r="I93" s="31"/>
    </row>
    <row r="94" spans="2:9" x14ac:dyDescent="0.3">
      <c r="B94" s="28">
        <v>39052</v>
      </c>
      <c r="C94" s="21">
        <v>39.616706999999998</v>
      </c>
      <c r="D94" s="21">
        <v>39.008609540371936</v>
      </c>
      <c r="E94" s="21">
        <v>0.60809745962806261</v>
      </c>
      <c r="F94" s="21"/>
      <c r="G94" s="21"/>
      <c r="I94" s="31"/>
    </row>
    <row r="95" spans="2:9" x14ac:dyDescent="0.3">
      <c r="B95" s="28">
        <v>39083</v>
      </c>
      <c r="C95" s="21">
        <v>36.918239999999997</v>
      </c>
      <c r="D95" s="21">
        <v>39.393561361809439</v>
      </c>
      <c r="E95" s="21">
        <v>-2.4753213618094421</v>
      </c>
      <c r="F95" s="21"/>
      <c r="G95" s="21"/>
      <c r="I95" s="31"/>
    </row>
    <row r="96" spans="2:9" x14ac:dyDescent="0.3">
      <c r="B96" s="28">
        <v>39114</v>
      </c>
      <c r="C96" s="21">
        <v>34.504282000000003</v>
      </c>
      <c r="D96" s="21">
        <v>37.826576577076864</v>
      </c>
      <c r="E96" s="21">
        <v>-3.3222945770768604</v>
      </c>
      <c r="F96" s="21"/>
      <c r="G96" s="21"/>
      <c r="I96" s="31"/>
    </row>
    <row r="97" spans="2:9" x14ac:dyDescent="0.3">
      <c r="B97" s="28">
        <v>39142</v>
      </c>
      <c r="C97" s="21">
        <v>42.899597</v>
      </c>
      <c r="D97" s="21">
        <v>35.723421353274546</v>
      </c>
      <c r="E97" s="21">
        <v>7.1761756467254543</v>
      </c>
      <c r="F97" s="21"/>
      <c r="G97" s="21"/>
      <c r="I97" s="31"/>
    </row>
    <row r="98" spans="2:9" x14ac:dyDescent="0.3">
      <c r="B98" s="28">
        <v>39173</v>
      </c>
      <c r="C98" s="21">
        <v>41.367935000000003</v>
      </c>
      <c r="D98" s="21">
        <v>40.266248892551012</v>
      </c>
      <c r="E98" s="21">
        <v>1.101686107448991</v>
      </c>
      <c r="F98" s="21"/>
      <c r="G98" s="21"/>
      <c r="I98" s="31"/>
    </row>
    <row r="99" spans="2:9" x14ac:dyDescent="0.3">
      <c r="B99" s="28">
        <v>39203</v>
      </c>
      <c r="C99" s="21">
        <v>42.213470999999998</v>
      </c>
      <c r="D99" s="21">
        <v>40.963663537194122</v>
      </c>
      <c r="E99" s="21">
        <v>1.249807462805876</v>
      </c>
      <c r="F99" s="21"/>
      <c r="G99" s="21"/>
      <c r="I99" s="31"/>
    </row>
    <row r="100" spans="2:9" x14ac:dyDescent="0.3">
      <c r="B100" s="28">
        <v>39234</v>
      </c>
      <c r="C100" s="21">
        <v>44.496558999999998</v>
      </c>
      <c r="D100" s="21">
        <v>41.754845364441977</v>
      </c>
      <c r="E100" s="21">
        <v>2.7417136355580212</v>
      </c>
      <c r="F100" s="21"/>
      <c r="G100" s="21"/>
      <c r="I100" s="31"/>
    </row>
    <row r="101" spans="2:9" x14ac:dyDescent="0.3">
      <c r="B101" s="28">
        <v>39264</v>
      </c>
      <c r="C101" s="21">
        <v>46.468077000000001</v>
      </c>
      <c r="D101" s="21">
        <v>43.490467905134125</v>
      </c>
      <c r="E101" s="21">
        <v>2.9776090948658762</v>
      </c>
      <c r="F101" s="21"/>
      <c r="G101" s="21"/>
      <c r="I101" s="31"/>
    </row>
    <row r="102" spans="2:9" x14ac:dyDescent="0.3">
      <c r="B102" s="28">
        <v>39295</v>
      </c>
      <c r="C102" s="21">
        <v>45.760903999999996</v>
      </c>
      <c r="D102" s="21">
        <v>45.37542240781957</v>
      </c>
      <c r="E102" s="21">
        <v>0.38548159218042599</v>
      </c>
      <c r="F102" s="21"/>
      <c r="G102" s="21"/>
      <c r="I102" s="31"/>
    </row>
    <row r="103" spans="2:9" x14ac:dyDescent="0.3">
      <c r="B103" s="28">
        <v>39326</v>
      </c>
      <c r="C103" s="21">
        <v>37.075597999999999</v>
      </c>
      <c r="D103" s="21">
        <v>45.619448819525431</v>
      </c>
      <c r="E103" s="21">
        <v>-8.5438508195254315</v>
      </c>
      <c r="F103" s="21"/>
      <c r="G103" s="21"/>
      <c r="I103" s="31"/>
    </row>
    <row r="104" spans="2:9" x14ac:dyDescent="0.3">
      <c r="B104" s="28">
        <v>39356</v>
      </c>
      <c r="C104" s="21">
        <v>39.961688000000002</v>
      </c>
      <c r="D104" s="21">
        <v>40.210824127887527</v>
      </c>
      <c r="E104" s="21">
        <v>-0.24913612788752459</v>
      </c>
      <c r="F104" s="21"/>
      <c r="G104" s="21"/>
      <c r="I104" s="31"/>
    </row>
    <row r="105" spans="2:9" x14ac:dyDescent="0.3">
      <c r="B105" s="28">
        <v>39387</v>
      </c>
      <c r="C105" s="21">
        <v>38.386761</v>
      </c>
      <c r="D105" s="21">
        <v>40.053110253741679</v>
      </c>
      <c r="E105" s="21">
        <v>-1.6663492537416786</v>
      </c>
      <c r="F105" s="21"/>
      <c r="G105" s="21"/>
      <c r="I105" s="31"/>
    </row>
    <row r="106" spans="2:9" x14ac:dyDescent="0.3">
      <c r="B106" s="28">
        <v>39417</v>
      </c>
      <c r="C106" s="21">
        <v>38.287010000000002</v>
      </c>
      <c r="D106" s="21">
        <v>38.998239574342307</v>
      </c>
      <c r="E106" s="21">
        <v>-0.71122957434230472</v>
      </c>
      <c r="F106" s="21"/>
      <c r="G106" s="21"/>
      <c r="I106" s="31"/>
    </row>
    <row r="107" spans="2:9" x14ac:dyDescent="0.3">
      <c r="B107" s="28">
        <v>39448</v>
      </c>
      <c r="C107" s="21">
        <v>37.492254000000003</v>
      </c>
      <c r="D107" s="21">
        <v>38.548000692780867</v>
      </c>
      <c r="E107" s="21">
        <v>-1.0557466927808647</v>
      </c>
      <c r="F107" s="21"/>
      <c r="G107" s="21"/>
      <c r="I107" s="31"/>
    </row>
    <row r="108" spans="2:9" x14ac:dyDescent="0.3">
      <c r="B108" s="28">
        <v>39479</v>
      </c>
      <c r="C108" s="21">
        <v>36.855338000000003</v>
      </c>
      <c r="D108" s="21">
        <v>37.879667671604963</v>
      </c>
      <c r="E108" s="21">
        <v>-1.0243296716049599</v>
      </c>
      <c r="F108" s="21"/>
      <c r="G108" s="21"/>
      <c r="I108" s="31"/>
    </row>
    <row r="109" spans="2:9" x14ac:dyDescent="0.3">
      <c r="B109" s="28">
        <v>39508</v>
      </c>
      <c r="C109" s="21">
        <v>44.201991</v>
      </c>
      <c r="D109" s="21">
        <v>37.231222974799309</v>
      </c>
      <c r="E109" s="21">
        <v>6.9707680252006909</v>
      </c>
      <c r="F109" s="21"/>
      <c r="G109" s="21"/>
      <c r="I109" s="31"/>
    </row>
    <row r="110" spans="2:9" x14ac:dyDescent="0.3">
      <c r="B110" s="28">
        <v>39539</v>
      </c>
      <c r="C110" s="21">
        <v>40.888962999999997</v>
      </c>
      <c r="D110" s="21">
        <v>41.644018663438757</v>
      </c>
      <c r="E110" s="21">
        <v>-0.7550556634387604</v>
      </c>
      <c r="F110" s="21"/>
      <c r="G110" s="21"/>
      <c r="I110" s="31"/>
    </row>
    <row r="111" spans="2:9" x14ac:dyDescent="0.3">
      <c r="B111" s="28">
        <v>39569</v>
      </c>
      <c r="C111" s="21">
        <v>42.591557999999999</v>
      </c>
      <c r="D111" s="21">
        <v>41.166035984304997</v>
      </c>
      <c r="E111" s="21">
        <v>1.4255220156950017</v>
      </c>
      <c r="F111" s="21"/>
      <c r="G111" s="21"/>
      <c r="I111" s="31"/>
    </row>
    <row r="112" spans="2:9" x14ac:dyDescent="0.3">
      <c r="B112" s="28">
        <v>39600</v>
      </c>
      <c r="C112" s="21">
        <v>44.660111000000001</v>
      </c>
      <c r="D112" s="21">
        <v>42.068452673854559</v>
      </c>
      <c r="E112" s="21">
        <v>2.591658326145442</v>
      </c>
      <c r="F112" s="21"/>
      <c r="G112" s="21"/>
      <c r="I112" s="31"/>
    </row>
    <row r="113" spans="2:9" x14ac:dyDescent="0.3">
      <c r="B113" s="28">
        <v>39630</v>
      </c>
      <c r="C113" s="21">
        <v>46.490098000000003</v>
      </c>
      <c r="D113" s="21">
        <v>43.709083755924155</v>
      </c>
      <c r="E113" s="21">
        <v>2.7810142440758483</v>
      </c>
      <c r="F113" s="21"/>
      <c r="G113" s="21"/>
      <c r="I113" s="31"/>
    </row>
    <row r="114" spans="2:9" x14ac:dyDescent="0.3">
      <c r="B114" s="28">
        <v>39661</v>
      </c>
      <c r="C114" s="21">
        <v>44.969555</v>
      </c>
      <c r="D114" s="21">
        <v>45.46958527052584</v>
      </c>
      <c r="E114" s="21">
        <v>-0.50003027052584059</v>
      </c>
      <c r="F114" s="21"/>
      <c r="G114" s="21"/>
      <c r="I114" s="31"/>
    </row>
    <row r="115" spans="2:9" x14ac:dyDescent="0.3">
      <c r="B115" s="28">
        <v>39692</v>
      </c>
      <c r="C115" s="21">
        <v>34.883001999999998</v>
      </c>
      <c r="D115" s="21">
        <v>45.153044623356315</v>
      </c>
      <c r="E115" s="21">
        <v>-10.270042623356318</v>
      </c>
      <c r="F115" s="21"/>
      <c r="G115" s="21"/>
      <c r="I115" s="31"/>
    </row>
    <row r="116" spans="2:9" x14ac:dyDescent="0.3">
      <c r="B116" s="28">
        <v>39722</v>
      </c>
      <c r="C116" s="21">
        <v>38.128010000000003</v>
      </c>
      <c r="D116" s="21">
        <v>38.651666346722962</v>
      </c>
      <c r="E116" s="21">
        <v>-0.52365634672295869</v>
      </c>
      <c r="F116" s="21"/>
      <c r="G116" s="21"/>
      <c r="I116" s="31"/>
    </row>
    <row r="117" spans="2:9" x14ac:dyDescent="0.3">
      <c r="B117" s="28">
        <v>39753</v>
      </c>
      <c r="C117" s="21">
        <v>34.270471000000001</v>
      </c>
      <c r="D117" s="21">
        <v>38.32016937812584</v>
      </c>
      <c r="E117" s="21">
        <v>-4.0496983781258393</v>
      </c>
      <c r="F117" s="21"/>
      <c r="G117" s="21"/>
      <c r="I117" s="31"/>
    </row>
    <row r="118" spans="2:9" x14ac:dyDescent="0.3">
      <c r="B118" s="28">
        <v>39783</v>
      </c>
      <c r="C118" s="21">
        <v>37.156359000000002</v>
      </c>
      <c r="D118" s="21">
        <v>35.756536292262339</v>
      </c>
      <c r="E118" s="21">
        <v>1.3998227077376626</v>
      </c>
      <c r="F118" s="21"/>
      <c r="G118" s="21"/>
      <c r="I118" s="31"/>
    </row>
    <row r="119" spans="2:9" x14ac:dyDescent="0.3">
      <c r="B119" s="28">
        <v>39814</v>
      </c>
      <c r="C119" s="21">
        <v>33.303545999999997</v>
      </c>
      <c r="D119" s="21">
        <v>36.642684215594862</v>
      </c>
      <c r="E119" s="21">
        <v>-3.3391382155948648</v>
      </c>
      <c r="F119" s="21"/>
      <c r="G119" s="21"/>
      <c r="I119" s="31"/>
    </row>
    <row r="120" spans="2:9" x14ac:dyDescent="0.3">
      <c r="B120" s="28">
        <v>39845</v>
      </c>
      <c r="C120" s="21">
        <v>31.687273999999999</v>
      </c>
      <c r="D120" s="21">
        <v>34.528866244852104</v>
      </c>
      <c r="E120" s="21">
        <v>-2.8415922448521052</v>
      </c>
      <c r="F120" s="21"/>
      <c r="G120" s="21"/>
      <c r="I120" s="31"/>
    </row>
    <row r="121" spans="2:9" x14ac:dyDescent="0.3">
      <c r="B121" s="28">
        <v>39873</v>
      </c>
      <c r="C121" s="21">
        <v>39.056403000000003</v>
      </c>
      <c r="D121" s="21">
        <v>32.730016252767669</v>
      </c>
      <c r="E121" s="21">
        <v>6.3263867472323341</v>
      </c>
      <c r="F121" s="21"/>
      <c r="G121" s="21"/>
      <c r="I121" s="31"/>
    </row>
    <row r="122" spans="2:9" x14ac:dyDescent="0.3">
      <c r="B122" s="28">
        <v>39904</v>
      </c>
      <c r="C122" s="21">
        <v>38.136054999999999</v>
      </c>
      <c r="D122" s="21">
        <v>36.73489090387168</v>
      </c>
      <c r="E122" s="21">
        <v>1.4011640961283192</v>
      </c>
      <c r="F122" s="21"/>
      <c r="G122" s="21"/>
      <c r="I122" s="31"/>
    </row>
    <row r="123" spans="2:9" x14ac:dyDescent="0.3">
      <c r="B123" s="28">
        <v>39934</v>
      </c>
      <c r="C123" s="21">
        <v>38.408752999999997</v>
      </c>
      <c r="D123" s="21">
        <v>37.621887983693945</v>
      </c>
      <c r="E123" s="21">
        <v>0.78686501630605221</v>
      </c>
      <c r="F123" s="21"/>
      <c r="G123" s="21"/>
      <c r="I123" s="31"/>
    </row>
    <row r="124" spans="2:9" x14ac:dyDescent="0.3">
      <c r="B124" s="28">
        <v>39965</v>
      </c>
      <c r="C124" s="21">
        <v>41.145909000000003</v>
      </c>
      <c r="D124" s="21">
        <v>38.120007350016799</v>
      </c>
      <c r="E124" s="21">
        <v>3.0259016499832043</v>
      </c>
      <c r="F124" s="21"/>
      <c r="G124" s="21"/>
      <c r="I124" s="31"/>
    </row>
    <row r="125" spans="2:9" x14ac:dyDescent="0.3">
      <c r="B125" s="28">
        <v>39995</v>
      </c>
      <c r="C125" s="21">
        <v>44.215515000000003</v>
      </c>
      <c r="D125" s="21">
        <v>40.035533115186475</v>
      </c>
      <c r="E125" s="21">
        <v>4.1799818848135288</v>
      </c>
      <c r="F125" s="21"/>
      <c r="G125" s="21"/>
      <c r="I125" s="31"/>
    </row>
    <row r="126" spans="2:9" x14ac:dyDescent="0.3">
      <c r="B126" s="28">
        <v>40026</v>
      </c>
      <c r="C126" s="21">
        <v>42.397035000000002</v>
      </c>
      <c r="D126" s="21">
        <v>42.681641258968106</v>
      </c>
      <c r="E126" s="21">
        <v>-0.28460625896810399</v>
      </c>
      <c r="F126" s="21"/>
      <c r="G126" s="21"/>
      <c r="I126" s="31"/>
    </row>
    <row r="127" spans="2:9" x14ac:dyDescent="0.3">
      <c r="B127" s="28">
        <v>40057</v>
      </c>
      <c r="C127" s="21">
        <v>34.675395999999999</v>
      </c>
      <c r="D127" s="21">
        <v>42.501473267723256</v>
      </c>
      <c r="E127" s="21">
        <v>-7.8260772677232566</v>
      </c>
      <c r="F127" s="21"/>
      <c r="G127" s="21"/>
      <c r="I127" s="31"/>
    </row>
    <row r="128" spans="2:9" x14ac:dyDescent="0.3">
      <c r="B128" s="28">
        <v>40087</v>
      </c>
      <c r="C128" s="21">
        <v>37.318050999999997</v>
      </c>
      <c r="D128" s="21">
        <v>37.547230076568702</v>
      </c>
      <c r="E128" s="21">
        <v>-0.2291790765687054</v>
      </c>
      <c r="F128" s="21"/>
      <c r="G128" s="21"/>
      <c r="I128" s="31"/>
    </row>
    <row r="129" spans="2:9" x14ac:dyDescent="0.3">
      <c r="B129" s="28">
        <v>40118</v>
      </c>
      <c r="C129" s="21">
        <v>34.576582000000002</v>
      </c>
      <c r="D129" s="21">
        <v>37.402149873447236</v>
      </c>
      <c r="E129" s="21">
        <v>-2.825567873447234</v>
      </c>
      <c r="F129" s="21"/>
      <c r="G129" s="21"/>
      <c r="I129" s="31"/>
    </row>
    <row r="130" spans="2:9" x14ac:dyDescent="0.3">
      <c r="B130" s="28">
        <v>40148</v>
      </c>
      <c r="C130" s="21">
        <v>36.459079000000003</v>
      </c>
      <c r="D130" s="21">
        <v>35.613443997017342</v>
      </c>
      <c r="E130" s="21">
        <v>0.84563500298266092</v>
      </c>
      <c r="F130" s="21"/>
      <c r="G130" s="21"/>
      <c r="I130" s="31"/>
    </row>
    <row r="131" spans="2:9" x14ac:dyDescent="0.3">
      <c r="B131" s="28">
        <v>40179</v>
      </c>
      <c r="C131" s="21">
        <v>33.487141000000001</v>
      </c>
      <c r="D131" s="21">
        <v>36.148767290208852</v>
      </c>
      <c r="E131" s="21">
        <v>-2.6616262902088508</v>
      </c>
      <c r="F131" s="21"/>
      <c r="G131" s="21"/>
      <c r="I131" s="31"/>
    </row>
    <row r="132" spans="2:9" x14ac:dyDescent="0.3">
      <c r="B132" s="28">
        <v>40210</v>
      </c>
      <c r="C132" s="21">
        <v>30.718097</v>
      </c>
      <c r="D132" s="21">
        <v>34.463843480416045</v>
      </c>
      <c r="E132" s="21">
        <v>-3.7457464804160452</v>
      </c>
      <c r="F132" s="21"/>
      <c r="G132" s="21"/>
      <c r="I132" s="31"/>
    </row>
    <row r="133" spans="2:9" x14ac:dyDescent="0.3">
      <c r="B133" s="28">
        <v>40238</v>
      </c>
      <c r="C133" s="21">
        <v>39.369601000000003</v>
      </c>
      <c r="D133" s="21">
        <v>32.092625006388509</v>
      </c>
      <c r="E133" s="21">
        <v>7.2769759936114937</v>
      </c>
      <c r="F133" s="21"/>
      <c r="G133" s="21"/>
      <c r="I133" s="31"/>
    </row>
    <row r="134" spans="2:9" x14ac:dyDescent="0.3">
      <c r="B134" s="28">
        <v>40269</v>
      </c>
      <c r="C134" s="21">
        <v>37.762307</v>
      </c>
      <c r="D134" s="21">
        <v>36.69926349655934</v>
      </c>
      <c r="E134" s="21">
        <v>1.0630435034406602</v>
      </c>
      <c r="F134" s="21"/>
      <c r="G134" s="21"/>
      <c r="I134" s="31"/>
    </row>
    <row r="135" spans="2:9" x14ac:dyDescent="0.3">
      <c r="B135" s="28">
        <v>40299</v>
      </c>
      <c r="C135" s="21">
        <v>38.883682999999998</v>
      </c>
      <c r="D135" s="21">
        <v>37.372215712421387</v>
      </c>
      <c r="E135" s="21">
        <v>1.5114672875786113</v>
      </c>
      <c r="F135" s="21"/>
      <c r="G135" s="21"/>
      <c r="I135" s="31"/>
    </row>
    <row r="136" spans="2:9" x14ac:dyDescent="0.3">
      <c r="B136" s="28">
        <v>40330</v>
      </c>
      <c r="C136" s="21">
        <v>41.901958999999998</v>
      </c>
      <c r="D136" s="21">
        <v>38.329039452077311</v>
      </c>
      <c r="E136" s="21">
        <v>3.5729195479226874</v>
      </c>
      <c r="F136" s="21"/>
      <c r="G136" s="21"/>
      <c r="I136" s="31"/>
    </row>
    <row r="137" spans="2:9" x14ac:dyDescent="0.3">
      <c r="B137" s="28">
        <v>40360</v>
      </c>
      <c r="C137" s="21">
        <v>44.021861000000001</v>
      </c>
      <c r="D137" s="21">
        <v>40.590851051592551</v>
      </c>
      <c r="E137" s="21">
        <v>3.4310099484074499</v>
      </c>
      <c r="F137" s="21"/>
      <c r="G137" s="21"/>
      <c r="I137" s="31"/>
    </row>
    <row r="138" spans="2:9" x14ac:dyDescent="0.3">
      <c r="B138" s="28">
        <v>40391</v>
      </c>
      <c r="C138" s="21">
        <v>42.813205000000004</v>
      </c>
      <c r="D138" s="21">
        <v>42.762827776865315</v>
      </c>
      <c r="E138" s="21">
        <v>5.037722313468862E-2</v>
      </c>
      <c r="F138" s="21"/>
      <c r="G138" s="21"/>
      <c r="I138" s="31"/>
    </row>
    <row r="139" spans="2:9" x14ac:dyDescent="0.3">
      <c r="B139" s="28">
        <v>40422</v>
      </c>
      <c r="C139" s="21">
        <v>36.131604000000003</v>
      </c>
      <c r="D139" s="21">
        <v>42.794718723781166</v>
      </c>
      <c r="E139" s="21">
        <v>-6.6631147237811632</v>
      </c>
      <c r="F139" s="21"/>
      <c r="G139" s="21"/>
      <c r="I139" s="31"/>
    </row>
    <row r="140" spans="2:9" x14ac:dyDescent="0.3">
      <c r="B140" s="28">
        <v>40452</v>
      </c>
      <c r="C140" s="21">
        <v>39.183461000000001</v>
      </c>
      <c r="D140" s="21">
        <v>38.576680794572489</v>
      </c>
      <c r="E140" s="21">
        <v>0.60678020542751199</v>
      </c>
      <c r="F140" s="21"/>
      <c r="G140" s="21"/>
      <c r="I140" s="31"/>
    </row>
    <row r="141" spans="2:9" x14ac:dyDescent="0.3">
      <c r="B141" s="28">
        <v>40483</v>
      </c>
      <c r="C141" s="21">
        <v>36.671543999999997</v>
      </c>
      <c r="D141" s="21">
        <v>38.960798737499616</v>
      </c>
      <c r="E141" s="21">
        <v>-2.2892547374996184</v>
      </c>
      <c r="F141" s="21"/>
      <c r="G141" s="21"/>
      <c r="I141" s="31"/>
    </row>
    <row r="142" spans="2:9" x14ac:dyDescent="0.3">
      <c r="B142" s="28">
        <v>40513</v>
      </c>
      <c r="C142" s="21">
        <v>37.426385000000003</v>
      </c>
      <c r="D142" s="21">
        <v>37.511602121098811</v>
      </c>
      <c r="E142" s="21">
        <v>-8.5217121098807525E-2</v>
      </c>
      <c r="F142" s="21"/>
      <c r="G142" s="21"/>
      <c r="I142" s="31"/>
    </row>
    <row r="143" spans="2:9" x14ac:dyDescent="0.3">
      <c r="B143" s="28">
        <v>40544</v>
      </c>
      <c r="C143" s="21">
        <v>34.327419999999996</v>
      </c>
      <c r="D143" s="21">
        <v>37.457656021727324</v>
      </c>
      <c r="E143" s="21">
        <v>-3.1302360217273275</v>
      </c>
      <c r="F143" s="21"/>
      <c r="G143" s="21"/>
      <c r="I143" s="31"/>
    </row>
    <row r="144" spans="2:9" x14ac:dyDescent="0.3">
      <c r="B144" s="28">
        <v>40575</v>
      </c>
      <c r="C144" s="21">
        <v>31.825085999999999</v>
      </c>
      <c r="D144" s="21">
        <v>35.476082116073712</v>
      </c>
      <c r="E144" s="21">
        <v>-3.6509961160737134</v>
      </c>
      <c r="F144" s="21"/>
      <c r="G144" s="21"/>
      <c r="I144" s="31"/>
    </row>
    <row r="145" spans="2:9" x14ac:dyDescent="0.3">
      <c r="B145" s="28">
        <v>40603</v>
      </c>
      <c r="C145" s="21">
        <v>40.506780999999997</v>
      </c>
      <c r="D145" s="21">
        <v>33.164844694027146</v>
      </c>
      <c r="E145" s="21">
        <v>7.3419363059728511</v>
      </c>
      <c r="F145" s="21"/>
      <c r="G145" s="21"/>
      <c r="I145" s="31"/>
    </row>
    <row r="146" spans="2:9" x14ac:dyDescent="0.3">
      <c r="B146" s="28">
        <v>40634</v>
      </c>
      <c r="C146" s="21">
        <v>38.505752000000001</v>
      </c>
      <c r="D146" s="21">
        <v>37.812605853218741</v>
      </c>
      <c r="E146" s="21">
        <v>0.69314614678125963</v>
      </c>
      <c r="F146" s="21"/>
      <c r="G146" s="21"/>
      <c r="I146" s="31"/>
    </row>
    <row r="147" spans="2:9" x14ac:dyDescent="0.3">
      <c r="B147" s="28">
        <v>40664</v>
      </c>
      <c r="C147" s="21">
        <v>40.429592999999997</v>
      </c>
      <c r="D147" s="21">
        <v>38.251397148102683</v>
      </c>
      <c r="E147" s="21">
        <v>2.1781958518973141</v>
      </c>
      <c r="F147" s="21"/>
      <c r="G147" s="21"/>
      <c r="I147" s="31"/>
    </row>
    <row r="148" spans="2:9" x14ac:dyDescent="0.3">
      <c r="B148" s="28">
        <v>40695</v>
      </c>
      <c r="C148" s="21">
        <v>42.570238000000003</v>
      </c>
      <c r="D148" s="21">
        <v>39.630288717799992</v>
      </c>
      <c r="E148" s="21">
        <v>2.9399492822000113</v>
      </c>
      <c r="F148" s="21"/>
      <c r="G148" s="21"/>
      <c r="I148" s="31"/>
    </row>
    <row r="149" spans="2:9" x14ac:dyDescent="0.3">
      <c r="B149" s="28">
        <v>40725</v>
      </c>
      <c r="C149" s="21">
        <v>45.074086000000001</v>
      </c>
      <c r="D149" s="21">
        <v>41.491402940853966</v>
      </c>
      <c r="E149" s="21">
        <v>3.582683059146035</v>
      </c>
      <c r="F149" s="21"/>
      <c r="G149" s="21"/>
      <c r="I149" s="31"/>
    </row>
    <row r="150" spans="2:9" x14ac:dyDescent="0.3">
      <c r="B150" s="28">
        <v>40756</v>
      </c>
      <c r="C150" s="21">
        <v>42.782321000000003</v>
      </c>
      <c r="D150" s="21">
        <v>43.759395262504356</v>
      </c>
      <c r="E150" s="21">
        <v>-0.97707426250435248</v>
      </c>
      <c r="F150" s="21"/>
      <c r="G150" s="21"/>
      <c r="I150" s="31"/>
    </row>
    <row r="151" spans="2:9" x14ac:dyDescent="0.3">
      <c r="B151" s="28">
        <v>40787</v>
      </c>
      <c r="C151" s="21">
        <v>36.698979000000001</v>
      </c>
      <c r="D151" s="21">
        <v>43.140865270188961</v>
      </c>
      <c r="E151" s="21">
        <v>-6.4418862701889594</v>
      </c>
      <c r="F151" s="21"/>
      <c r="G151" s="21"/>
      <c r="I151" s="31"/>
    </row>
    <row r="152" spans="2:9" x14ac:dyDescent="0.3">
      <c r="B152" s="28">
        <v>40817</v>
      </c>
      <c r="C152" s="21">
        <v>38.703718000000002</v>
      </c>
      <c r="D152" s="21">
        <v>39.062874458125307</v>
      </c>
      <c r="E152" s="21">
        <v>-0.35915645812530528</v>
      </c>
      <c r="F152" s="21"/>
      <c r="G152" s="21"/>
      <c r="I152" s="31"/>
    </row>
    <row r="153" spans="2:9" x14ac:dyDescent="0.3">
      <c r="B153" s="28">
        <v>40848</v>
      </c>
      <c r="C153" s="21">
        <v>36.827824</v>
      </c>
      <c r="D153" s="21">
        <v>38.835512987447657</v>
      </c>
      <c r="E153" s="21">
        <v>-2.0076889874476578</v>
      </c>
      <c r="F153" s="21"/>
      <c r="G153" s="21"/>
      <c r="I153" s="31"/>
    </row>
    <row r="154" spans="2:9" x14ac:dyDescent="0.3">
      <c r="B154" s="28">
        <v>40878</v>
      </c>
      <c r="C154" s="21">
        <v>37.493287000000002</v>
      </c>
      <c r="D154" s="21">
        <v>37.564559589499396</v>
      </c>
      <c r="E154" s="21">
        <v>-7.1272589499393746E-2</v>
      </c>
      <c r="F154" s="21"/>
      <c r="G154" s="21"/>
      <c r="I154" s="31"/>
    </row>
    <row r="155" spans="2:9" x14ac:dyDescent="0.3">
      <c r="B155" s="28">
        <v>40909</v>
      </c>
      <c r="C155" s="21">
        <v>34.313549999999999</v>
      </c>
      <c r="D155" s="21">
        <v>37.519440977816423</v>
      </c>
      <c r="E155" s="21">
        <v>-3.2058909778164235</v>
      </c>
      <c r="F155" s="21"/>
      <c r="G155" s="21"/>
      <c r="I155" s="31"/>
    </row>
    <row r="156" spans="2:9" x14ac:dyDescent="0.3">
      <c r="B156" s="28">
        <v>40940</v>
      </c>
      <c r="C156" s="21">
        <v>33.264167999999998</v>
      </c>
      <c r="D156" s="21">
        <v>35.48997423412154</v>
      </c>
      <c r="E156" s="21">
        <v>-2.2258062341215421</v>
      </c>
      <c r="F156" s="21"/>
      <c r="G156" s="21"/>
      <c r="I156" s="31"/>
    </row>
    <row r="157" spans="2:9" x14ac:dyDescent="0.3">
      <c r="B157" s="28">
        <v>40969</v>
      </c>
      <c r="C157" s="21">
        <v>40.781256999999997</v>
      </c>
      <c r="D157" s="21">
        <v>34.080943246693785</v>
      </c>
      <c r="E157" s="21">
        <v>6.7003137533062116</v>
      </c>
      <c r="F157" s="21"/>
      <c r="G157" s="21"/>
      <c r="I157" s="31"/>
    </row>
    <row r="158" spans="2:9" x14ac:dyDescent="0.3">
      <c r="B158" s="28">
        <v>41000</v>
      </c>
      <c r="C158" s="21">
        <v>38.806524000000003</v>
      </c>
      <c r="D158" s="21">
        <v>38.32252976000629</v>
      </c>
      <c r="E158" s="21">
        <v>0.48399423999371294</v>
      </c>
      <c r="F158" s="21"/>
      <c r="G158" s="21"/>
      <c r="H158" s="30">
        <v>0</v>
      </c>
      <c r="I158" s="31"/>
    </row>
    <row r="159" spans="2:9" ht="15" thickBot="1" x14ac:dyDescent="0.35">
      <c r="B159" s="29">
        <v>41030</v>
      </c>
      <c r="C159" s="22"/>
      <c r="D159" s="22">
        <v>38.628918910792741</v>
      </c>
      <c r="E159" s="22"/>
      <c r="F159" s="22">
        <v>31.227380099616379</v>
      </c>
      <c r="G159" s="22">
        <v>46.030457721969107</v>
      </c>
    </row>
    <row r="178" spans="7:7" x14ac:dyDescent="0.3">
      <c r="G178" t="s">
        <v>60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T241726">
              <controlPr defaultSize="0" print="0" autoFill="0" autoPict="0" macro="[0]!ReRunXLSTAT">
                <anchor>
                  <from>
                    <xdr:col>2</xdr:col>
                    <xdr:colOff>22860</xdr:colOff>
                    <xdr:row>10</xdr:row>
                    <xdr:rowOff>0</xdr:rowOff>
                  </from>
                  <to>
                    <xdr:col>2</xdr:col>
                    <xdr:colOff>525780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DD623876">
              <controlPr defaultSize="0" autoFill="0" autoPict="0" macro="[0]!GoToResultsNew2620188534332">
                <anchor moveWithCells="1">
                  <from>
                    <xdr:col>1</xdr:col>
                    <xdr:colOff>7620</xdr:colOff>
                    <xdr:row>11</xdr:row>
                    <xdr:rowOff>7620</xdr:rowOff>
                  </from>
                  <to>
                    <xdr:col>5</xdr:col>
                    <xdr:colOff>617220</xdr:colOff>
                    <xdr:row>11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114"/>
  <sheetViews>
    <sheetView workbookViewId="0">
      <selection activeCell="P105" sqref="P105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</v>
      </c>
      <c r="B2" s="2">
        <v>37622</v>
      </c>
      <c r="C2" s="3">
        <v>32854790</v>
      </c>
    </row>
    <row r="3" spans="1:3" x14ac:dyDescent="0.3">
      <c r="A3" s="1">
        <v>2</v>
      </c>
      <c r="B3" s="2">
        <v>37653</v>
      </c>
      <c r="C3" s="3">
        <v>30814269</v>
      </c>
    </row>
    <row r="4" spans="1:3" x14ac:dyDescent="0.3">
      <c r="A4" s="1">
        <v>3</v>
      </c>
      <c r="B4" s="2">
        <v>37681</v>
      </c>
      <c r="C4" s="3">
        <v>37586654</v>
      </c>
    </row>
    <row r="5" spans="1:3" x14ac:dyDescent="0.3">
      <c r="A5" s="1">
        <v>4</v>
      </c>
      <c r="B5" s="2">
        <v>37712</v>
      </c>
      <c r="C5" s="3">
        <v>35226398</v>
      </c>
    </row>
    <row r="6" spans="1:3" x14ac:dyDescent="0.3">
      <c r="A6" s="1">
        <v>5</v>
      </c>
      <c r="B6" s="2">
        <v>37742</v>
      </c>
      <c r="C6" s="3">
        <v>36569670</v>
      </c>
    </row>
    <row r="7" spans="1:3" x14ac:dyDescent="0.3">
      <c r="A7" s="1">
        <v>6</v>
      </c>
      <c r="B7" s="2">
        <v>37773</v>
      </c>
      <c r="C7" s="3">
        <v>39750216</v>
      </c>
    </row>
    <row r="8" spans="1:3" x14ac:dyDescent="0.3">
      <c r="A8" s="1">
        <v>7</v>
      </c>
      <c r="B8" s="2">
        <v>37803</v>
      </c>
      <c r="C8" s="3">
        <v>43367508</v>
      </c>
    </row>
    <row r="9" spans="1:3" x14ac:dyDescent="0.3">
      <c r="A9" s="1">
        <v>8</v>
      </c>
      <c r="B9" s="2">
        <v>37834</v>
      </c>
      <c r="C9" s="3">
        <v>42092669</v>
      </c>
    </row>
    <row r="10" spans="1:3" x14ac:dyDescent="0.3">
      <c r="A10" s="1">
        <v>9</v>
      </c>
      <c r="B10" s="2">
        <v>37865</v>
      </c>
      <c r="C10" s="3">
        <v>32549732</v>
      </c>
    </row>
    <row r="11" spans="1:3" x14ac:dyDescent="0.3">
      <c r="A11" s="1">
        <v>10</v>
      </c>
      <c r="B11" s="2">
        <v>37895</v>
      </c>
      <c r="C11" s="3">
        <v>36442428</v>
      </c>
    </row>
    <row r="12" spans="1:3" x14ac:dyDescent="0.3">
      <c r="A12" s="1">
        <v>11</v>
      </c>
      <c r="B12" s="2">
        <v>37926</v>
      </c>
      <c r="C12" s="3">
        <v>34350366</v>
      </c>
    </row>
    <row r="13" spans="1:3" x14ac:dyDescent="0.3">
      <c r="A13" s="1">
        <v>12</v>
      </c>
      <c r="B13" s="2">
        <v>37956</v>
      </c>
      <c r="C13" s="3">
        <v>37389382</v>
      </c>
    </row>
    <row r="14" spans="1:3" x14ac:dyDescent="0.3">
      <c r="A14" s="1">
        <v>13</v>
      </c>
      <c r="B14" s="2">
        <v>37987</v>
      </c>
      <c r="C14" s="3">
        <v>33537392</v>
      </c>
    </row>
    <row r="15" spans="1:3" x14ac:dyDescent="0.3">
      <c r="A15" s="1">
        <v>14</v>
      </c>
      <c r="B15" s="2">
        <v>38018</v>
      </c>
      <c r="C15" s="3">
        <v>33909139</v>
      </c>
    </row>
    <row r="16" spans="1:3" x14ac:dyDescent="0.3">
      <c r="A16" s="1">
        <v>15</v>
      </c>
      <c r="B16" s="2">
        <v>38047</v>
      </c>
      <c r="C16" s="3">
        <v>40805211</v>
      </c>
    </row>
    <row r="17" spans="1:3" x14ac:dyDescent="0.3">
      <c r="A17" s="1">
        <v>16</v>
      </c>
      <c r="B17" s="2">
        <v>38078</v>
      </c>
      <c r="C17" s="3">
        <v>40172829</v>
      </c>
    </row>
    <row r="18" spans="1:3" x14ac:dyDescent="0.3">
      <c r="A18" s="1">
        <v>17</v>
      </c>
      <c r="B18" s="2">
        <v>38108</v>
      </c>
      <c r="C18" s="3">
        <v>39671007</v>
      </c>
    </row>
    <row r="19" spans="1:3" x14ac:dyDescent="0.3">
      <c r="A19" s="1">
        <v>18</v>
      </c>
      <c r="B19" s="2">
        <v>38139</v>
      </c>
      <c r="C19" s="3">
        <v>43652277</v>
      </c>
    </row>
    <row r="20" spans="1:3" x14ac:dyDescent="0.3">
      <c r="A20" s="1">
        <v>19</v>
      </c>
      <c r="B20" s="2">
        <v>38169</v>
      </c>
      <c r="C20" s="3">
        <v>46262249</v>
      </c>
    </row>
    <row r="21" spans="1:3" x14ac:dyDescent="0.3">
      <c r="A21" s="1">
        <v>20</v>
      </c>
      <c r="B21" s="2">
        <v>38200</v>
      </c>
      <c r="C21" s="3">
        <v>44701691</v>
      </c>
    </row>
    <row r="22" spans="1:3" x14ac:dyDescent="0.3">
      <c r="A22" s="1">
        <v>21</v>
      </c>
      <c r="B22" s="2">
        <v>38231</v>
      </c>
      <c r="C22" s="3">
        <v>35470844</v>
      </c>
    </row>
    <row r="23" spans="1:3" x14ac:dyDescent="0.3">
      <c r="A23" s="1">
        <v>22</v>
      </c>
      <c r="B23" s="2">
        <v>38261</v>
      </c>
      <c r="C23" s="3">
        <v>39627851</v>
      </c>
    </row>
    <row r="24" spans="1:3" x14ac:dyDescent="0.3">
      <c r="A24" s="1">
        <v>23</v>
      </c>
      <c r="B24" s="2">
        <v>38292</v>
      </c>
      <c r="C24" s="3">
        <v>37567116</v>
      </c>
    </row>
    <row r="25" spans="1:3" x14ac:dyDescent="0.3">
      <c r="A25" s="1">
        <v>24</v>
      </c>
      <c r="B25" s="2">
        <v>38322</v>
      </c>
      <c r="C25" s="3">
        <v>39117678</v>
      </c>
    </row>
    <row r="26" spans="1:3" x14ac:dyDescent="0.3">
      <c r="A26" s="1">
        <v>25</v>
      </c>
      <c r="B26" s="2">
        <v>38353</v>
      </c>
      <c r="C26" s="3">
        <v>36117688</v>
      </c>
    </row>
    <row r="27" spans="1:3" x14ac:dyDescent="0.3">
      <c r="A27" s="1">
        <v>26</v>
      </c>
      <c r="B27" s="2">
        <v>38384</v>
      </c>
      <c r="C27" s="3">
        <v>34560838</v>
      </c>
    </row>
    <row r="28" spans="1:3" x14ac:dyDescent="0.3">
      <c r="A28" s="1">
        <v>27</v>
      </c>
      <c r="B28" s="2">
        <v>38412</v>
      </c>
      <c r="C28" s="3">
        <v>43642223</v>
      </c>
    </row>
    <row r="29" spans="1:3" x14ac:dyDescent="0.3">
      <c r="A29" s="1">
        <v>28</v>
      </c>
      <c r="B29" s="2">
        <v>38443</v>
      </c>
      <c r="C29" s="3">
        <v>40244600</v>
      </c>
    </row>
    <row r="30" spans="1:3" x14ac:dyDescent="0.3">
      <c r="A30" s="1">
        <v>29</v>
      </c>
      <c r="B30" s="2">
        <v>38473</v>
      </c>
      <c r="C30" s="3">
        <v>41801557</v>
      </c>
    </row>
    <row r="31" spans="1:3" x14ac:dyDescent="0.3">
      <c r="A31" s="1">
        <v>30</v>
      </c>
      <c r="B31" s="2">
        <v>38504</v>
      </c>
      <c r="C31" s="3">
        <v>44676734</v>
      </c>
    </row>
    <row r="32" spans="1:3" x14ac:dyDescent="0.3">
      <c r="A32" s="1">
        <v>31</v>
      </c>
      <c r="B32" s="2">
        <v>38534</v>
      </c>
      <c r="C32" s="3">
        <v>47563113</v>
      </c>
    </row>
    <row r="33" spans="1:3" x14ac:dyDescent="0.3">
      <c r="A33" s="1">
        <v>32</v>
      </c>
      <c r="B33" s="2">
        <v>38565</v>
      </c>
      <c r="C33" s="3">
        <v>45135361</v>
      </c>
    </row>
    <row r="34" spans="1:3" x14ac:dyDescent="0.3">
      <c r="A34" s="1">
        <v>33</v>
      </c>
      <c r="B34" s="2">
        <v>38596</v>
      </c>
      <c r="C34" s="3">
        <v>37044906</v>
      </c>
    </row>
    <row r="35" spans="1:3" x14ac:dyDescent="0.3">
      <c r="A35" s="1">
        <v>34</v>
      </c>
      <c r="B35" s="2">
        <v>38626</v>
      </c>
      <c r="C35" s="3">
        <v>38849763</v>
      </c>
    </row>
    <row r="36" spans="1:3" x14ac:dyDescent="0.3">
      <c r="A36" s="1">
        <v>35</v>
      </c>
      <c r="B36" s="2">
        <v>38657</v>
      </c>
      <c r="C36" s="3">
        <v>38158242</v>
      </c>
    </row>
    <row r="37" spans="1:3" x14ac:dyDescent="0.3">
      <c r="A37" s="1">
        <v>36</v>
      </c>
      <c r="B37" s="2">
        <v>38687</v>
      </c>
      <c r="C37" s="3">
        <v>39176167</v>
      </c>
    </row>
    <row r="38" spans="1:3" x14ac:dyDescent="0.3">
      <c r="A38" s="1">
        <v>37</v>
      </c>
      <c r="B38" s="2">
        <v>38718</v>
      </c>
      <c r="C38" s="3">
        <v>36677179</v>
      </c>
    </row>
    <row r="39" spans="1:3" x14ac:dyDescent="0.3">
      <c r="A39" s="1">
        <v>38</v>
      </c>
      <c r="B39" s="2">
        <v>38749</v>
      </c>
      <c r="C39" s="3">
        <v>34745538</v>
      </c>
    </row>
    <row r="40" spans="1:3" x14ac:dyDescent="0.3">
      <c r="A40" s="1">
        <v>39</v>
      </c>
      <c r="B40" s="2">
        <v>38777</v>
      </c>
      <c r="C40" s="3">
        <v>42892739</v>
      </c>
    </row>
    <row r="41" spans="1:3" x14ac:dyDescent="0.3">
      <c r="A41" s="1">
        <v>40</v>
      </c>
      <c r="B41" s="2">
        <v>38808</v>
      </c>
      <c r="C41" s="3">
        <v>41296409</v>
      </c>
    </row>
    <row r="42" spans="1:3" x14ac:dyDescent="0.3">
      <c r="A42" s="1">
        <v>41</v>
      </c>
      <c r="B42" s="2">
        <v>38838</v>
      </c>
      <c r="C42" s="3">
        <v>41489103</v>
      </c>
    </row>
    <row r="43" spans="1:3" x14ac:dyDescent="0.3">
      <c r="A43" s="1">
        <v>42</v>
      </c>
      <c r="B43" s="2">
        <v>38869</v>
      </c>
      <c r="C43" s="3">
        <v>44025656</v>
      </c>
    </row>
    <row r="44" spans="1:3" x14ac:dyDescent="0.3">
      <c r="A44" s="1">
        <v>43</v>
      </c>
      <c r="B44" s="2">
        <v>38899</v>
      </c>
      <c r="C44" s="3">
        <v>46157221</v>
      </c>
    </row>
    <row r="45" spans="1:3" x14ac:dyDescent="0.3">
      <c r="A45" s="1">
        <v>44</v>
      </c>
      <c r="B45" s="2">
        <v>38930</v>
      </c>
      <c r="C45" s="3">
        <v>44152535</v>
      </c>
    </row>
    <row r="46" spans="1:3" x14ac:dyDescent="0.3">
      <c r="A46" s="1">
        <v>45</v>
      </c>
      <c r="B46" s="2">
        <v>38961</v>
      </c>
      <c r="C46" s="3">
        <v>36489369</v>
      </c>
    </row>
    <row r="47" spans="1:3" x14ac:dyDescent="0.3">
      <c r="A47" s="1">
        <v>46</v>
      </c>
      <c r="B47" s="2">
        <v>38991</v>
      </c>
      <c r="C47" s="3">
        <v>39684942</v>
      </c>
    </row>
    <row r="48" spans="1:3" x14ac:dyDescent="0.3">
      <c r="A48" s="1">
        <v>47</v>
      </c>
      <c r="B48" s="2">
        <v>39022</v>
      </c>
      <c r="C48" s="3">
        <v>38673709</v>
      </c>
    </row>
    <row r="49" spans="1:3" x14ac:dyDescent="0.3">
      <c r="A49" s="1">
        <v>48</v>
      </c>
      <c r="B49" s="2">
        <v>39052</v>
      </c>
      <c r="C49" s="3">
        <v>39616707</v>
      </c>
    </row>
    <row r="50" spans="1:3" x14ac:dyDescent="0.3">
      <c r="A50" s="1">
        <v>49</v>
      </c>
      <c r="B50" s="2">
        <v>39083</v>
      </c>
      <c r="C50" s="3">
        <v>36918240</v>
      </c>
    </row>
    <row r="51" spans="1:3" x14ac:dyDescent="0.3">
      <c r="A51" s="1">
        <v>50</v>
      </c>
      <c r="B51" s="2">
        <v>39114</v>
      </c>
      <c r="C51" s="3">
        <v>34504282</v>
      </c>
    </row>
    <row r="52" spans="1:3" x14ac:dyDescent="0.3">
      <c r="A52" s="1">
        <v>51</v>
      </c>
      <c r="B52" s="2">
        <v>39142</v>
      </c>
      <c r="C52" s="3">
        <v>42899597</v>
      </c>
    </row>
    <row r="53" spans="1:3" x14ac:dyDescent="0.3">
      <c r="A53" s="1">
        <v>52</v>
      </c>
      <c r="B53" s="2">
        <v>39173</v>
      </c>
      <c r="C53" s="3">
        <v>41367935</v>
      </c>
    </row>
    <row r="54" spans="1:3" x14ac:dyDescent="0.3">
      <c r="A54" s="1">
        <v>53</v>
      </c>
      <c r="B54" s="2">
        <v>39203</v>
      </c>
      <c r="C54" s="3">
        <v>42213471</v>
      </c>
    </row>
    <row r="55" spans="1:3" x14ac:dyDescent="0.3">
      <c r="A55" s="1">
        <v>54</v>
      </c>
      <c r="B55" s="2">
        <v>39234</v>
      </c>
      <c r="C55" s="3">
        <v>44496559</v>
      </c>
    </row>
    <row r="56" spans="1:3" x14ac:dyDescent="0.3">
      <c r="A56" s="1">
        <v>55</v>
      </c>
      <c r="B56" s="2">
        <v>39264</v>
      </c>
      <c r="C56" s="3">
        <v>46468077</v>
      </c>
    </row>
    <row r="57" spans="1:3" x14ac:dyDescent="0.3">
      <c r="A57" s="1">
        <v>56</v>
      </c>
      <c r="B57" s="2">
        <v>39295</v>
      </c>
      <c r="C57" s="3">
        <v>45760904</v>
      </c>
    </row>
    <row r="58" spans="1:3" x14ac:dyDescent="0.3">
      <c r="A58" s="1">
        <v>57</v>
      </c>
      <c r="B58" s="2">
        <v>39326</v>
      </c>
      <c r="C58" s="3">
        <v>37075598</v>
      </c>
    </row>
    <row r="59" spans="1:3" x14ac:dyDescent="0.3">
      <c r="A59" s="1">
        <v>58</v>
      </c>
      <c r="B59" s="2">
        <v>39356</v>
      </c>
      <c r="C59" s="3">
        <v>39961688</v>
      </c>
    </row>
    <row r="60" spans="1:3" x14ac:dyDescent="0.3">
      <c r="A60" s="1">
        <v>59</v>
      </c>
      <c r="B60" s="2">
        <v>39387</v>
      </c>
      <c r="C60" s="3">
        <v>38386761</v>
      </c>
    </row>
    <row r="61" spans="1:3" x14ac:dyDescent="0.3">
      <c r="A61" s="1">
        <v>60</v>
      </c>
      <c r="B61" s="2">
        <v>39417</v>
      </c>
      <c r="C61" s="3">
        <v>38287010</v>
      </c>
    </row>
    <row r="62" spans="1:3" x14ac:dyDescent="0.3">
      <c r="A62" s="1">
        <v>61</v>
      </c>
      <c r="B62" s="2">
        <v>39448</v>
      </c>
      <c r="C62" s="3">
        <v>37492254</v>
      </c>
    </row>
    <row r="63" spans="1:3" x14ac:dyDescent="0.3">
      <c r="A63" s="1">
        <v>62</v>
      </c>
      <c r="B63" s="2">
        <v>39479</v>
      </c>
      <c r="C63" s="3">
        <v>36855338</v>
      </c>
    </row>
    <row r="64" spans="1:3" x14ac:dyDescent="0.3">
      <c r="A64" s="1">
        <v>63</v>
      </c>
      <c r="B64" s="2">
        <v>39508</v>
      </c>
      <c r="C64" s="3">
        <v>44201991</v>
      </c>
    </row>
    <row r="65" spans="1:3" x14ac:dyDescent="0.3">
      <c r="A65" s="1">
        <v>64</v>
      </c>
      <c r="B65" s="2">
        <v>39539</v>
      </c>
      <c r="C65" s="3">
        <v>40888963</v>
      </c>
    </row>
    <row r="66" spans="1:3" x14ac:dyDescent="0.3">
      <c r="A66" s="1">
        <v>65</v>
      </c>
      <c r="B66" s="2">
        <v>39569</v>
      </c>
      <c r="C66" s="3">
        <v>42591558</v>
      </c>
    </row>
    <row r="67" spans="1:3" x14ac:dyDescent="0.3">
      <c r="A67" s="1">
        <v>66</v>
      </c>
      <c r="B67" s="2">
        <v>39600</v>
      </c>
      <c r="C67" s="3">
        <v>44660111</v>
      </c>
    </row>
    <row r="68" spans="1:3" x14ac:dyDescent="0.3">
      <c r="A68" s="1">
        <v>67</v>
      </c>
      <c r="B68" s="2">
        <v>39630</v>
      </c>
      <c r="C68" s="3">
        <v>46490098</v>
      </c>
    </row>
    <row r="69" spans="1:3" x14ac:dyDescent="0.3">
      <c r="A69" s="1">
        <v>68</v>
      </c>
      <c r="B69" s="2">
        <v>39661</v>
      </c>
      <c r="C69" s="3">
        <v>44969555</v>
      </c>
    </row>
    <row r="70" spans="1:3" x14ac:dyDescent="0.3">
      <c r="A70" s="1">
        <v>69</v>
      </c>
      <c r="B70" s="2">
        <v>39692</v>
      </c>
      <c r="C70" s="3">
        <v>34883002</v>
      </c>
    </row>
    <row r="71" spans="1:3" x14ac:dyDescent="0.3">
      <c r="A71" s="1">
        <v>70</v>
      </c>
      <c r="B71" s="2">
        <v>39722</v>
      </c>
      <c r="C71" s="3">
        <v>38128010</v>
      </c>
    </row>
    <row r="72" spans="1:3" x14ac:dyDescent="0.3">
      <c r="A72" s="1">
        <v>71</v>
      </c>
      <c r="B72" s="2">
        <v>39753</v>
      </c>
      <c r="C72" s="3">
        <v>34270471</v>
      </c>
    </row>
    <row r="73" spans="1:3" x14ac:dyDescent="0.3">
      <c r="A73" s="1">
        <v>72</v>
      </c>
      <c r="B73" s="2">
        <v>39783</v>
      </c>
      <c r="C73" s="3">
        <v>37156359</v>
      </c>
    </row>
    <row r="74" spans="1:3" x14ac:dyDescent="0.3">
      <c r="A74" s="1">
        <v>73</v>
      </c>
      <c r="B74" s="2">
        <v>39814</v>
      </c>
      <c r="C74" s="3">
        <v>33303546</v>
      </c>
    </row>
    <row r="75" spans="1:3" x14ac:dyDescent="0.3">
      <c r="A75" s="1">
        <v>74</v>
      </c>
      <c r="B75" s="2">
        <v>39845</v>
      </c>
      <c r="C75" s="3">
        <v>31687274</v>
      </c>
    </row>
    <row r="76" spans="1:3" x14ac:dyDescent="0.3">
      <c r="A76" s="1">
        <v>75</v>
      </c>
      <c r="B76" s="2">
        <v>39873</v>
      </c>
      <c r="C76" s="3">
        <v>39056403</v>
      </c>
    </row>
    <row r="77" spans="1:3" x14ac:dyDescent="0.3">
      <c r="A77" s="1">
        <v>76</v>
      </c>
      <c r="B77" s="2">
        <v>39904</v>
      </c>
      <c r="C77" s="3">
        <v>38136055</v>
      </c>
    </row>
    <row r="78" spans="1:3" x14ac:dyDescent="0.3">
      <c r="A78" s="1">
        <v>77</v>
      </c>
      <c r="B78" s="2">
        <v>39934</v>
      </c>
      <c r="C78" s="3">
        <v>38408753</v>
      </c>
    </row>
    <row r="79" spans="1:3" x14ac:dyDescent="0.3">
      <c r="A79" s="1">
        <v>78</v>
      </c>
      <c r="B79" s="2">
        <v>39965</v>
      </c>
      <c r="C79" s="3">
        <v>41145909</v>
      </c>
    </row>
    <row r="80" spans="1:3" x14ac:dyDescent="0.3">
      <c r="A80" s="1">
        <v>79</v>
      </c>
      <c r="B80" s="2">
        <v>39995</v>
      </c>
      <c r="C80" s="3">
        <v>44215515</v>
      </c>
    </row>
    <row r="81" spans="1:3" x14ac:dyDescent="0.3">
      <c r="A81" s="1">
        <v>80</v>
      </c>
      <c r="B81" s="2">
        <v>40026</v>
      </c>
      <c r="C81" s="3">
        <v>42397035</v>
      </c>
    </row>
    <row r="82" spans="1:3" x14ac:dyDescent="0.3">
      <c r="A82" s="1">
        <v>81</v>
      </c>
      <c r="B82" s="2">
        <v>40057</v>
      </c>
      <c r="C82" s="3">
        <v>34675396</v>
      </c>
    </row>
    <row r="83" spans="1:3" x14ac:dyDescent="0.3">
      <c r="A83" s="1">
        <v>82</v>
      </c>
      <c r="B83" s="2">
        <v>40087</v>
      </c>
      <c r="C83" s="3">
        <v>37318051</v>
      </c>
    </row>
    <row r="84" spans="1:3" x14ac:dyDescent="0.3">
      <c r="A84" s="1">
        <v>83</v>
      </c>
      <c r="B84" s="2">
        <v>40118</v>
      </c>
      <c r="C84" s="3">
        <v>34576582</v>
      </c>
    </row>
    <row r="85" spans="1:3" x14ac:dyDescent="0.3">
      <c r="A85" s="1">
        <v>84</v>
      </c>
      <c r="B85" s="2">
        <v>40148</v>
      </c>
      <c r="C85" s="3">
        <v>36459079</v>
      </c>
    </row>
    <row r="86" spans="1:3" x14ac:dyDescent="0.3">
      <c r="A86" s="1">
        <v>85</v>
      </c>
      <c r="B86" s="2">
        <v>40179</v>
      </c>
      <c r="C86" s="3">
        <v>33487141</v>
      </c>
    </row>
    <row r="87" spans="1:3" x14ac:dyDescent="0.3">
      <c r="A87" s="1">
        <v>86</v>
      </c>
      <c r="B87" s="2">
        <v>40210</v>
      </c>
      <c r="C87" s="3">
        <v>30718097</v>
      </c>
    </row>
    <row r="88" spans="1:3" x14ac:dyDescent="0.3">
      <c r="A88" s="1">
        <v>87</v>
      </c>
      <c r="B88" s="2">
        <v>40238</v>
      </c>
      <c r="C88" s="3">
        <v>39369601</v>
      </c>
    </row>
    <row r="89" spans="1:3" x14ac:dyDescent="0.3">
      <c r="A89" s="1">
        <v>88</v>
      </c>
      <c r="B89" s="2">
        <v>40269</v>
      </c>
      <c r="C89" s="3">
        <v>37762307</v>
      </c>
    </row>
    <row r="90" spans="1:3" x14ac:dyDescent="0.3">
      <c r="A90" s="1">
        <v>89</v>
      </c>
      <c r="B90" s="2">
        <v>40299</v>
      </c>
      <c r="C90" s="3">
        <v>38883683</v>
      </c>
    </row>
    <row r="91" spans="1:3" x14ac:dyDescent="0.3">
      <c r="A91" s="1">
        <v>90</v>
      </c>
      <c r="B91" s="2">
        <v>40330</v>
      </c>
      <c r="C91" s="3">
        <v>41901959</v>
      </c>
    </row>
    <row r="92" spans="1:3" x14ac:dyDescent="0.3">
      <c r="A92" s="1">
        <v>91</v>
      </c>
      <c r="B92" s="2">
        <v>40360</v>
      </c>
      <c r="C92" s="3">
        <v>44021861</v>
      </c>
    </row>
    <row r="93" spans="1:3" x14ac:dyDescent="0.3">
      <c r="A93" s="1">
        <v>92</v>
      </c>
      <c r="B93" s="2">
        <v>40391</v>
      </c>
      <c r="C93" s="3">
        <v>42813205</v>
      </c>
    </row>
    <row r="94" spans="1:3" x14ac:dyDescent="0.3">
      <c r="A94" s="1">
        <v>93</v>
      </c>
      <c r="B94" s="2">
        <v>40422</v>
      </c>
      <c r="C94" s="3">
        <v>36131604</v>
      </c>
    </row>
    <row r="95" spans="1:3" x14ac:dyDescent="0.3">
      <c r="A95" s="1">
        <v>94</v>
      </c>
      <c r="B95" s="2">
        <v>40452</v>
      </c>
      <c r="C95" s="3">
        <v>39183461</v>
      </c>
    </row>
    <row r="96" spans="1:3" x14ac:dyDescent="0.3">
      <c r="A96" s="1">
        <v>95</v>
      </c>
      <c r="B96" s="2">
        <v>40483</v>
      </c>
      <c r="C96" s="3">
        <v>36671544</v>
      </c>
    </row>
    <row r="97" spans="1:3" x14ac:dyDescent="0.3">
      <c r="A97" s="1">
        <v>96</v>
      </c>
      <c r="B97" s="2">
        <v>40513</v>
      </c>
      <c r="C97" s="3">
        <v>37426385</v>
      </c>
    </row>
    <row r="98" spans="1:3" x14ac:dyDescent="0.3">
      <c r="A98" s="1">
        <v>97</v>
      </c>
      <c r="B98" s="2">
        <v>40544</v>
      </c>
      <c r="C98" s="3">
        <v>34327420</v>
      </c>
    </row>
    <row r="99" spans="1:3" x14ac:dyDescent="0.3">
      <c r="A99" s="1">
        <v>98</v>
      </c>
      <c r="B99" s="2">
        <v>40575</v>
      </c>
      <c r="C99" s="3">
        <v>31825086</v>
      </c>
    </row>
    <row r="100" spans="1:3" x14ac:dyDescent="0.3">
      <c r="A100" s="1">
        <v>99</v>
      </c>
      <c r="B100" s="2">
        <v>40603</v>
      </c>
      <c r="C100" s="3">
        <v>40506781</v>
      </c>
    </row>
    <row r="101" spans="1:3" x14ac:dyDescent="0.3">
      <c r="A101" s="1">
        <v>100</v>
      </c>
      <c r="B101" s="2">
        <v>40634</v>
      </c>
      <c r="C101" s="3">
        <v>38505752</v>
      </c>
    </row>
    <row r="102" spans="1:3" x14ac:dyDescent="0.3">
      <c r="A102" s="1">
        <v>101</v>
      </c>
      <c r="B102" s="2">
        <v>40664</v>
      </c>
      <c r="C102" s="3">
        <v>40429593</v>
      </c>
    </row>
    <row r="103" spans="1:3" x14ac:dyDescent="0.3">
      <c r="A103" s="1">
        <v>102</v>
      </c>
      <c r="B103" s="2">
        <v>40695</v>
      </c>
      <c r="C103" s="3">
        <v>42570238</v>
      </c>
    </row>
    <row r="104" spans="1:3" x14ac:dyDescent="0.3">
      <c r="A104" s="1">
        <v>103</v>
      </c>
      <c r="B104" s="2">
        <v>40725</v>
      </c>
      <c r="C104" s="3">
        <v>45074086</v>
      </c>
    </row>
    <row r="105" spans="1:3" x14ac:dyDescent="0.3">
      <c r="A105" s="1">
        <v>104</v>
      </c>
      <c r="B105" s="2">
        <v>40756</v>
      </c>
      <c r="C105" s="3">
        <v>42782321</v>
      </c>
    </row>
    <row r="106" spans="1:3" x14ac:dyDescent="0.3">
      <c r="A106" s="1">
        <v>105</v>
      </c>
      <c r="B106" s="2">
        <v>40787</v>
      </c>
      <c r="C106" s="3">
        <v>36698979</v>
      </c>
    </row>
    <row r="107" spans="1:3" x14ac:dyDescent="0.3">
      <c r="A107" s="1">
        <v>106</v>
      </c>
      <c r="B107" s="2">
        <v>40817</v>
      </c>
      <c r="C107" s="3">
        <v>38703718</v>
      </c>
    </row>
    <row r="108" spans="1:3" x14ac:dyDescent="0.3">
      <c r="A108" s="1">
        <v>107</v>
      </c>
      <c r="B108" s="2">
        <v>40848</v>
      </c>
      <c r="C108" s="3">
        <v>36827824</v>
      </c>
    </row>
    <row r="109" spans="1:3" x14ac:dyDescent="0.3">
      <c r="A109" s="1">
        <v>108</v>
      </c>
      <c r="B109" s="2">
        <v>40878</v>
      </c>
      <c r="C109" s="3">
        <v>37493287</v>
      </c>
    </row>
    <row r="110" spans="1:3" x14ac:dyDescent="0.3">
      <c r="A110" s="1">
        <v>109</v>
      </c>
      <c r="B110" s="2">
        <v>40909</v>
      </c>
      <c r="C110" s="3">
        <v>34313550</v>
      </c>
    </row>
    <row r="111" spans="1:3" x14ac:dyDescent="0.3">
      <c r="A111" s="1">
        <v>110</v>
      </c>
      <c r="B111" s="2">
        <v>40940</v>
      </c>
      <c r="C111" s="3">
        <v>33264168</v>
      </c>
    </row>
    <row r="112" spans="1:3" x14ac:dyDescent="0.3">
      <c r="A112" s="1">
        <v>111</v>
      </c>
      <c r="B112" s="2">
        <v>40969</v>
      </c>
      <c r="C112" s="3">
        <v>40781257</v>
      </c>
    </row>
    <row r="113" spans="1:3" x14ac:dyDescent="0.3">
      <c r="A113" s="1">
        <v>112</v>
      </c>
      <c r="B113" s="2">
        <v>41000</v>
      </c>
      <c r="C113" s="3">
        <v>38806524</v>
      </c>
    </row>
    <row r="114" spans="1:3" x14ac:dyDescent="0.3">
      <c r="A114" s="1">
        <v>113</v>
      </c>
      <c r="B114" s="2">
        <v>41031</v>
      </c>
      <c r="C114" s="4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4" width="12.6640625" bestFit="1" customWidth="1"/>
    <col min="5" max="6" width="12.6640625" customWidth="1"/>
  </cols>
  <sheetData>
    <row r="1" spans="1:6" ht="28.8" x14ac:dyDescent="0.3">
      <c r="A1" s="6" t="s">
        <v>0</v>
      </c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</row>
    <row r="2" spans="1:6" x14ac:dyDescent="0.3">
      <c r="A2" s="1">
        <v>1</v>
      </c>
      <c r="B2" s="2">
        <v>37622</v>
      </c>
      <c r="C2" s="3">
        <v>32854790</v>
      </c>
      <c r="D2" s="5">
        <f>C2</f>
        <v>32854790</v>
      </c>
    </row>
    <row r="3" spans="1:6" x14ac:dyDescent="0.3">
      <c r="A3" s="1">
        <v>2</v>
      </c>
      <c r="B3" s="2">
        <v>37653</v>
      </c>
      <c r="C3" s="3">
        <v>30814269</v>
      </c>
      <c r="D3" s="5">
        <f>AVERAGE($C$2:C3)</f>
        <v>31834529.5</v>
      </c>
      <c r="E3" s="5">
        <f>D2</f>
        <v>32854790</v>
      </c>
      <c r="F3" s="5">
        <f>C2</f>
        <v>32854790</v>
      </c>
    </row>
    <row r="4" spans="1:6" x14ac:dyDescent="0.3">
      <c r="A4" s="1">
        <v>3</v>
      </c>
      <c r="B4" s="2">
        <v>37681</v>
      </c>
      <c r="C4" s="3">
        <v>37586654</v>
      </c>
      <c r="D4" s="5">
        <f>AVERAGE($C$2:C4)</f>
        <v>33751904.333333336</v>
      </c>
      <c r="E4" s="5">
        <f t="shared" ref="E4:E67" si="0">D3</f>
        <v>31834529.5</v>
      </c>
      <c r="F4" s="5">
        <f t="shared" ref="F4:F67" si="1">C3</f>
        <v>30814269</v>
      </c>
    </row>
    <row r="5" spans="1:6" x14ac:dyDescent="0.3">
      <c r="A5" s="1">
        <v>4</v>
      </c>
      <c r="B5" s="2">
        <v>37712</v>
      </c>
      <c r="C5" s="3">
        <v>35226398</v>
      </c>
      <c r="D5" s="5">
        <f>AVERAGE($C$2:C5)</f>
        <v>34120527.75</v>
      </c>
      <c r="E5" s="5">
        <f t="shared" si="0"/>
        <v>33751904.333333336</v>
      </c>
      <c r="F5" s="5">
        <f t="shared" si="1"/>
        <v>37586654</v>
      </c>
    </row>
    <row r="6" spans="1:6" x14ac:dyDescent="0.3">
      <c r="A6" s="1">
        <v>5</v>
      </c>
      <c r="B6" s="2">
        <v>37742</v>
      </c>
      <c r="C6" s="3">
        <v>36569670</v>
      </c>
      <c r="D6" s="5">
        <f>AVERAGE($C$2:C6)</f>
        <v>34610356.200000003</v>
      </c>
      <c r="E6" s="5">
        <f t="shared" si="0"/>
        <v>34120527.75</v>
      </c>
      <c r="F6" s="5">
        <f t="shared" si="1"/>
        <v>35226398</v>
      </c>
    </row>
    <row r="7" spans="1:6" x14ac:dyDescent="0.3">
      <c r="A7" s="1">
        <v>6</v>
      </c>
      <c r="B7" s="2">
        <v>37773</v>
      </c>
      <c r="C7" s="3">
        <v>39750216</v>
      </c>
      <c r="D7" s="5">
        <f>AVERAGE($C$2:C7)</f>
        <v>35466999.5</v>
      </c>
      <c r="E7" s="5">
        <f t="shared" si="0"/>
        <v>34610356.200000003</v>
      </c>
      <c r="F7" s="5">
        <f t="shared" si="1"/>
        <v>36569670</v>
      </c>
    </row>
    <row r="8" spans="1:6" x14ac:dyDescent="0.3">
      <c r="A8" s="1">
        <v>7</v>
      </c>
      <c r="B8" s="2">
        <v>37803</v>
      </c>
      <c r="C8" s="3">
        <v>43367508</v>
      </c>
      <c r="D8" s="5">
        <f>AVERAGE($C$2:C8)</f>
        <v>36595643.571428575</v>
      </c>
      <c r="E8" s="5">
        <f t="shared" si="0"/>
        <v>35466999.5</v>
      </c>
      <c r="F8" s="5">
        <f t="shared" si="1"/>
        <v>39750216</v>
      </c>
    </row>
    <row r="9" spans="1:6" x14ac:dyDescent="0.3">
      <c r="A9" s="1">
        <v>8</v>
      </c>
      <c r="B9" s="2">
        <v>37834</v>
      </c>
      <c r="C9" s="3">
        <v>42092669</v>
      </c>
      <c r="D9" s="5">
        <f>AVERAGE($C$2:C9)</f>
        <v>37282771.75</v>
      </c>
      <c r="E9" s="5">
        <f t="shared" si="0"/>
        <v>36595643.571428575</v>
      </c>
      <c r="F9" s="5">
        <f t="shared" si="1"/>
        <v>43367508</v>
      </c>
    </row>
    <row r="10" spans="1:6" x14ac:dyDescent="0.3">
      <c r="A10" s="1">
        <v>9</v>
      </c>
      <c r="B10" s="2">
        <v>37865</v>
      </c>
      <c r="C10" s="3">
        <v>32549732</v>
      </c>
      <c r="D10" s="5">
        <f>AVERAGE($C$2:C10)</f>
        <v>36756878.444444448</v>
      </c>
      <c r="E10" s="5">
        <f t="shared" si="0"/>
        <v>37282771.75</v>
      </c>
      <c r="F10" s="5">
        <f t="shared" si="1"/>
        <v>42092669</v>
      </c>
    </row>
    <row r="11" spans="1:6" x14ac:dyDescent="0.3">
      <c r="A11" s="1">
        <v>10</v>
      </c>
      <c r="B11" s="2">
        <v>37895</v>
      </c>
      <c r="C11" s="3">
        <v>36442428</v>
      </c>
      <c r="D11" s="5">
        <f>AVERAGE($C$2:C11)</f>
        <v>36725433.399999999</v>
      </c>
      <c r="E11" s="5">
        <f t="shared" si="0"/>
        <v>36756878.444444448</v>
      </c>
      <c r="F11" s="5">
        <f t="shared" si="1"/>
        <v>32549732</v>
      </c>
    </row>
    <row r="12" spans="1:6" x14ac:dyDescent="0.3">
      <c r="A12" s="1">
        <v>11</v>
      </c>
      <c r="B12" s="2">
        <v>37926</v>
      </c>
      <c r="C12" s="3">
        <v>34350366</v>
      </c>
      <c r="D12" s="5">
        <f>AVERAGE($C$2:C12)</f>
        <v>36509518.18181818</v>
      </c>
      <c r="E12" s="5">
        <f t="shared" si="0"/>
        <v>36725433.399999999</v>
      </c>
      <c r="F12" s="5">
        <f t="shared" si="1"/>
        <v>36442428</v>
      </c>
    </row>
    <row r="13" spans="1:6" x14ac:dyDescent="0.3">
      <c r="A13" s="1">
        <v>12</v>
      </c>
      <c r="B13" s="2">
        <v>37956</v>
      </c>
      <c r="C13" s="3">
        <v>37389382</v>
      </c>
      <c r="D13" s="5">
        <f>AVERAGE($C$2:C13)</f>
        <v>36582840.166666664</v>
      </c>
      <c r="E13" s="5">
        <f t="shared" si="0"/>
        <v>36509518.18181818</v>
      </c>
      <c r="F13" s="5">
        <f t="shared" si="1"/>
        <v>34350366</v>
      </c>
    </row>
    <row r="14" spans="1:6" x14ac:dyDescent="0.3">
      <c r="A14" s="1">
        <v>13</v>
      </c>
      <c r="B14" s="2">
        <v>37987</v>
      </c>
      <c r="C14" s="3">
        <v>33537392</v>
      </c>
      <c r="D14" s="5">
        <f>AVERAGE($C$2:C14)</f>
        <v>36348574.92307692</v>
      </c>
      <c r="E14" s="5">
        <f t="shared" si="0"/>
        <v>36582840.166666664</v>
      </c>
      <c r="F14" s="5">
        <f t="shared" si="1"/>
        <v>37389382</v>
      </c>
    </row>
    <row r="15" spans="1:6" x14ac:dyDescent="0.3">
      <c r="A15" s="1">
        <v>14</v>
      </c>
      <c r="B15" s="2">
        <v>38018</v>
      </c>
      <c r="C15" s="3">
        <v>33909139</v>
      </c>
      <c r="D15" s="5">
        <f>AVERAGE($C$2:C15)</f>
        <v>36174329.5</v>
      </c>
      <c r="E15" s="5">
        <f t="shared" si="0"/>
        <v>36348574.92307692</v>
      </c>
      <c r="F15" s="5">
        <f t="shared" si="1"/>
        <v>33537392</v>
      </c>
    </row>
    <row r="16" spans="1:6" x14ac:dyDescent="0.3">
      <c r="A16" s="1">
        <v>15</v>
      </c>
      <c r="B16" s="2">
        <v>38047</v>
      </c>
      <c r="C16" s="3">
        <v>40805211</v>
      </c>
      <c r="D16" s="5">
        <f>AVERAGE($C$2:C16)</f>
        <v>36483054.93333333</v>
      </c>
      <c r="E16" s="5">
        <f t="shared" si="0"/>
        <v>36174329.5</v>
      </c>
      <c r="F16" s="5">
        <f t="shared" si="1"/>
        <v>33909139</v>
      </c>
    </row>
    <row r="17" spans="1:6" x14ac:dyDescent="0.3">
      <c r="A17" s="1">
        <v>16</v>
      </c>
      <c r="B17" s="2">
        <v>38078</v>
      </c>
      <c r="C17" s="3">
        <v>40172829</v>
      </c>
      <c r="D17" s="5">
        <f>AVERAGE($C$2:C17)</f>
        <v>36713665.8125</v>
      </c>
      <c r="E17" s="5">
        <f t="shared" si="0"/>
        <v>36483054.93333333</v>
      </c>
      <c r="F17" s="5">
        <f t="shared" si="1"/>
        <v>40805211</v>
      </c>
    </row>
    <row r="18" spans="1:6" x14ac:dyDescent="0.3">
      <c r="A18" s="1">
        <v>17</v>
      </c>
      <c r="B18" s="2">
        <v>38108</v>
      </c>
      <c r="C18" s="3">
        <v>39671007</v>
      </c>
      <c r="D18" s="5">
        <f>AVERAGE($C$2:C18)</f>
        <v>36887627.058823526</v>
      </c>
      <c r="E18" s="5">
        <f t="shared" si="0"/>
        <v>36713665.8125</v>
      </c>
      <c r="F18" s="5">
        <f t="shared" si="1"/>
        <v>40172829</v>
      </c>
    </row>
    <row r="19" spans="1:6" x14ac:dyDescent="0.3">
      <c r="A19" s="1">
        <v>18</v>
      </c>
      <c r="B19" s="2">
        <v>38139</v>
      </c>
      <c r="C19" s="3">
        <v>43652277</v>
      </c>
      <c r="D19" s="5">
        <f>AVERAGE($C$2:C19)</f>
        <v>37263440.944444448</v>
      </c>
      <c r="E19" s="5">
        <f t="shared" si="0"/>
        <v>36887627.058823526</v>
      </c>
      <c r="F19" s="5">
        <f t="shared" si="1"/>
        <v>39671007</v>
      </c>
    </row>
    <row r="20" spans="1:6" x14ac:dyDescent="0.3">
      <c r="A20" s="1">
        <v>19</v>
      </c>
      <c r="B20" s="2">
        <v>38169</v>
      </c>
      <c r="C20" s="3">
        <v>46262249</v>
      </c>
      <c r="D20" s="5">
        <f>AVERAGE($C$2:C20)</f>
        <v>37737062.421052635</v>
      </c>
      <c r="E20" s="5">
        <f t="shared" si="0"/>
        <v>37263440.944444448</v>
      </c>
      <c r="F20" s="5">
        <f t="shared" si="1"/>
        <v>43652277</v>
      </c>
    </row>
    <row r="21" spans="1:6" x14ac:dyDescent="0.3">
      <c r="A21" s="1">
        <v>20</v>
      </c>
      <c r="B21" s="2">
        <v>38200</v>
      </c>
      <c r="C21" s="3">
        <v>44701691</v>
      </c>
      <c r="D21" s="5">
        <f>AVERAGE($C$2:C21)</f>
        <v>38085293.850000001</v>
      </c>
      <c r="E21" s="5">
        <f t="shared" si="0"/>
        <v>37737062.421052635</v>
      </c>
      <c r="F21" s="5">
        <f t="shared" si="1"/>
        <v>46262249</v>
      </c>
    </row>
    <row r="22" spans="1:6" x14ac:dyDescent="0.3">
      <c r="A22" s="1">
        <v>21</v>
      </c>
      <c r="B22" s="2">
        <v>38231</v>
      </c>
      <c r="C22" s="3">
        <v>35470844</v>
      </c>
      <c r="D22" s="5">
        <f>AVERAGE($C$2:C22)</f>
        <v>37960796.238095239</v>
      </c>
      <c r="E22" s="5">
        <f t="shared" si="0"/>
        <v>38085293.850000001</v>
      </c>
      <c r="F22" s="5">
        <f t="shared" si="1"/>
        <v>44701691</v>
      </c>
    </row>
    <row r="23" spans="1:6" x14ac:dyDescent="0.3">
      <c r="A23" s="1">
        <v>22</v>
      </c>
      <c r="B23" s="2">
        <v>38261</v>
      </c>
      <c r="C23" s="3">
        <v>39627851</v>
      </c>
      <c r="D23" s="5">
        <f>AVERAGE($C$2:C23)</f>
        <v>38036571.454545453</v>
      </c>
      <c r="E23" s="5">
        <f t="shared" si="0"/>
        <v>37960796.238095239</v>
      </c>
      <c r="F23" s="5">
        <f t="shared" si="1"/>
        <v>35470844</v>
      </c>
    </row>
    <row r="24" spans="1:6" x14ac:dyDescent="0.3">
      <c r="A24" s="1">
        <v>23</v>
      </c>
      <c r="B24" s="2">
        <v>38292</v>
      </c>
      <c r="C24" s="3">
        <v>37567116</v>
      </c>
      <c r="D24" s="5">
        <f>AVERAGE($C$2:C24)</f>
        <v>38016160.347826086</v>
      </c>
      <c r="E24" s="5">
        <f t="shared" si="0"/>
        <v>38036571.454545453</v>
      </c>
      <c r="F24" s="5">
        <f t="shared" si="1"/>
        <v>39627851</v>
      </c>
    </row>
    <row r="25" spans="1:6" x14ac:dyDescent="0.3">
      <c r="A25" s="1">
        <v>24</v>
      </c>
      <c r="B25" s="2">
        <v>38322</v>
      </c>
      <c r="C25" s="3">
        <v>39117678</v>
      </c>
      <c r="D25" s="5">
        <f>AVERAGE($C$2:C25)</f>
        <v>38062056.916666664</v>
      </c>
      <c r="E25" s="5">
        <f t="shared" si="0"/>
        <v>38016160.347826086</v>
      </c>
      <c r="F25" s="5">
        <f t="shared" si="1"/>
        <v>37567116</v>
      </c>
    </row>
    <row r="26" spans="1:6" x14ac:dyDescent="0.3">
      <c r="A26" s="1">
        <v>25</v>
      </c>
      <c r="B26" s="2">
        <v>38353</v>
      </c>
      <c r="C26" s="3">
        <v>36117688</v>
      </c>
      <c r="D26" s="5">
        <f>AVERAGE($C$2:C26)</f>
        <v>37984282.159999996</v>
      </c>
      <c r="E26" s="5">
        <f t="shared" si="0"/>
        <v>38062056.916666664</v>
      </c>
      <c r="F26" s="5">
        <f t="shared" si="1"/>
        <v>39117678</v>
      </c>
    </row>
    <row r="27" spans="1:6" x14ac:dyDescent="0.3">
      <c r="A27" s="1">
        <v>26</v>
      </c>
      <c r="B27" s="2">
        <v>38384</v>
      </c>
      <c r="C27" s="3">
        <v>34560838</v>
      </c>
      <c r="D27" s="5">
        <f>AVERAGE($C$2:C27)</f>
        <v>37852611.230769232</v>
      </c>
      <c r="E27" s="5">
        <f t="shared" si="0"/>
        <v>37984282.159999996</v>
      </c>
      <c r="F27" s="5">
        <f t="shared" si="1"/>
        <v>36117688</v>
      </c>
    </row>
    <row r="28" spans="1:6" x14ac:dyDescent="0.3">
      <c r="A28" s="1">
        <v>27</v>
      </c>
      <c r="B28" s="2">
        <v>38412</v>
      </c>
      <c r="C28" s="3">
        <v>43642223</v>
      </c>
      <c r="D28" s="5">
        <f>AVERAGE($C$2:C28)</f>
        <v>38067041.296296299</v>
      </c>
      <c r="E28" s="5">
        <f t="shared" si="0"/>
        <v>37852611.230769232</v>
      </c>
      <c r="F28" s="5">
        <f t="shared" si="1"/>
        <v>34560838</v>
      </c>
    </row>
    <row r="29" spans="1:6" x14ac:dyDescent="0.3">
      <c r="A29" s="1">
        <v>28</v>
      </c>
      <c r="B29" s="2">
        <v>38443</v>
      </c>
      <c r="C29" s="3">
        <v>40244600</v>
      </c>
      <c r="D29" s="5">
        <f>AVERAGE($C$2:C29)</f>
        <v>38144811.25</v>
      </c>
      <c r="E29" s="5">
        <f t="shared" si="0"/>
        <v>38067041.296296299</v>
      </c>
      <c r="F29" s="5">
        <f t="shared" si="1"/>
        <v>43642223</v>
      </c>
    </row>
    <row r="30" spans="1:6" x14ac:dyDescent="0.3">
      <c r="A30" s="1">
        <v>29</v>
      </c>
      <c r="B30" s="2">
        <v>38473</v>
      </c>
      <c r="C30" s="3">
        <v>41801557</v>
      </c>
      <c r="D30" s="5">
        <f>AVERAGE($C$2:C30)</f>
        <v>38270905.931034483</v>
      </c>
      <c r="E30" s="5">
        <f t="shared" si="0"/>
        <v>38144811.25</v>
      </c>
      <c r="F30" s="5">
        <f t="shared" si="1"/>
        <v>40244600</v>
      </c>
    </row>
    <row r="31" spans="1:6" x14ac:dyDescent="0.3">
      <c r="A31" s="1">
        <v>30</v>
      </c>
      <c r="B31" s="2">
        <v>38504</v>
      </c>
      <c r="C31" s="3">
        <v>44676734</v>
      </c>
      <c r="D31" s="5">
        <f>AVERAGE($C$2:C31)</f>
        <v>38484433.533333331</v>
      </c>
      <c r="E31" s="5">
        <f t="shared" si="0"/>
        <v>38270905.931034483</v>
      </c>
      <c r="F31" s="5">
        <f t="shared" si="1"/>
        <v>41801557</v>
      </c>
    </row>
    <row r="32" spans="1:6" x14ac:dyDescent="0.3">
      <c r="A32" s="1">
        <v>31</v>
      </c>
      <c r="B32" s="2">
        <v>38534</v>
      </c>
      <c r="C32" s="3">
        <v>47563113</v>
      </c>
      <c r="D32" s="5">
        <f>AVERAGE($C$2:C32)</f>
        <v>38777294.161290325</v>
      </c>
      <c r="E32" s="5">
        <f t="shared" si="0"/>
        <v>38484433.533333331</v>
      </c>
      <c r="F32" s="5">
        <f t="shared" si="1"/>
        <v>44676734</v>
      </c>
    </row>
    <row r="33" spans="1:6" x14ac:dyDescent="0.3">
      <c r="A33" s="1">
        <v>32</v>
      </c>
      <c r="B33" s="2">
        <v>38565</v>
      </c>
      <c r="C33" s="3">
        <v>45135361</v>
      </c>
      <c r="D33" s="5">
        <f>AVERAGE($C$2:C33)</f>
        <v>38975983.75</v>
      </c>
      <c r="E33" s="5">
        <f t="shared" si="0"/>
        <v>38777294.161290325</v>
      </c>
      <c r="F33" s="5">
        <f t="shared" si="1"/>
        <v>47563113</v>
      </c>
    </row>
    <row r="34" spans="1:6" x14ac:dyDescent="0.3">
      <c r="A34" s="1">
        <v>33</v>
      </c>
      <c r="B34" s="2">
        <v>38596</v>
      </c>
      <c r="C34" s="3">
        <v>37044906</v>
      </c>
      <c r="D34" s="5">
        <f>AVERAGE($C$2:C34)</f>
        <v>38917466.242424242</v>
      </c>
      <c r="E34" s="5">
        <f t="shared" si="0"/>
        <v>38975983.75</v>
      </c>
      <c r="F34" s="5">
        <f t="shared" si="1"/>
        <v>45135361</v>
      </c>
    </row>
    <row r="35" spans="1:6" x14ac:dyDescent="0.3">
      <c r="A35" s="1">
        <v>34</v>
      </c>
      <c r="B35" s="2">
        <v>38626</v>
      </c>
      <c r="C35" s="3">
        <v>38849763</v>
      </c>
      <c r="D35" s="5">
        <f>AVERAGE($C$2:C35)</f>
        <v>38915474.970588237</v>
      </c>
      <c r="E35" s="5">
        <f t="shared" si="0"/>
        <v>38917466.242424242</v>
      </c>
      <c r="F35" s="5">
        <f t="shared" si="1"/>
        <v>37044906</v>
      </c>
    </row>
    <row r="36" spans="1:6" x14ac:dyDescent="0.3">
      <c r="A36" s="1">
        <v>35</v>
      </c>
      <c r="B36" s="2">
        <v>38657</v>
      </c>
      <c r="C36" s="3">
        <v>38158242</v>
      </c>
      <c r="D36" s="5">
        <f>AVERAGE($C$2:C36)</f>
        <v>38893839.742857143</v>
      </c>
      <c r="E36" s="5">
        <f t="shared" si="0"/>
        <v>38915474.970588237</v>
      </c>
      <c r="F36" s="5">
        <f t="shared" si="1"/>
        <v>38849763</v>
      </c>
    </row>
    <row r="37" spans="1:6" x14ac:dyDescent="0.3">
      <c r="A37" s="1">
        <v>36</v>
      </c>
      <c r="B37" s="2">
        <v>38687</v>
      </c>
      <c r="C37" s="3">
        <v>39176167</v>
      </c>
      <c r="D37" s="5">
        <f>AVERAGE($C$2:C37)</f>
        <v>38901682.166666664</v>
      </c>
      <c r="E37" s="5">
        <f t="shared" si="0"/>
        <v>38893839.742857143</v>
      </c>
      <c r="F37" s="5">
        <f t="shared" si="1"/>
        <v>38158242</v>
      </c>
    </row>
    <row r="38" spans="1:6" x14ac:dyDescent="0.3">
      <c r="A38" s="1">
        <v>37</v>
      </c>
      <c r="B38" s="2">
        <v>38718</v>
      </c>
      <c r="C38" s="3">
        <v>36677179</v>
      </c>
      <c r="D38" s="5">
        <f>AVERAGE($C$2:C38)</f>
        <v>38841560.459459461</v>
      </c>
      <c r="E38" s="5">
        <f t="shared" si="0"/>
        <v>38901682.166666664</v>
      </c>
      <c r="F38" s="5">
        <f t="shared" si="1"/>
        <v>39176167</v>
      </c>
    </row>
    <row r="39" spans="1:6" x14ac:dyDescent="0.3">
      <c r="A39" s="1">
        <v>38</v>
      </c>
      <c r="B39" s="2">
        <v>38749</v>
      </c>
      <c r="C39" s="3">
        <v>34745538</v>
      </c>
      <c r="D39" s="5">
        <f>AVERAGE($C$2:C39)</f>
        <v>38733770.394736841</v>
      </c>
      <c r="E39" s="5">
        <f t="shared" si="0"/>
        <v>38841560.459459461</v>
      </c>
      <c r="F39" s="5">
        <f t="shared" si="1"/>
        <v>36677179</v>
      </c>
    </row>
    <row r="40" spans="1:6" x14ac:dyDescent="0.3">
      <c r="A40" s="1">
        <v>39</v>
      </c>
      <c r="B40" s="2">
        <v>38777</v>
      </c>
      <c r="C40" s="3">
        <v>42892739</v>
      </c>
      <c r="D40" s="5">
        <f>AVERAGE($C$2:C40)</f>
        <v>38840410.615384616</v>
      </c>
      <c r="E40" s="5">
        <f t="shared" si="0"/>
        <v>38733770.394736841</v>
      </c>
      <c r="F40" s="5">
        <f t="shared" si="1"/>
        <v>34745538</v>
      </c>
    </row>
    <row r="41" spans="1:6" x14ac:dyDescent="0.3">
      <c r="A41" s="1">
        <v>40</v>
      </c>
      <c r="B41" s="2">
        <v>38808</v>
      </c>
      <c r="C41" s="3">
        <v>41296409</v>
      </c>
      <c r="D41" s="5">
        <f>AVERAGE($C$2:C41)</f>
        <v>38901810.575000003</v>
      </c>
      <c r="E41" s="5">
        <f t="shared" si="0"/>
        <v>38840410.615384616</v>
      </c>
      <c r="F41" s="5">
        <f t="shared" si="1"/>
        <v>42892739</v>
      </c>
    </row>
    <row r="42" spans="1:6" x14ac:dyDescent="0.3">
      <c r="A42" s="1">
        <v>41</v>
      </c>
      <c r="B42" s="2">
        <v>38838</v>
      </c>
      <c r="C42" s="3">
        <v>41489103</v>
      </c>
      <c r="D42" s="5">
        <f>AVERAGE($C$2:C42)</f>
        <v>38964915.26829268</v>
      </c>
      <c r="E42" s="5">
        <f t="shared" si="0"/>
        <v>38901810.575000003</v>
      </c>
      <c r="F42" s="5">
        <f t="shared" si="1"/>
        <v>41296409</v>
      </c>
    </row>
    <row r="43" spans="1:6" x14ac:dyDescent="0.3">
      <c r="A43" s="1">
        <v>42</v>
      </c>
      <c r="B43" s="2">
        <v>38869</v>
      </c>
      <c r="C43" s="3">
        <v>44025656</v>
      </c>
      <c r="D43" s="5">
        <f>AVERAGE($C$2:C43)</f>
        <v>39085409.095238097</v>
      </c>
      <c r="E43" s="5">
        <f t="shared" si="0"/>
        <v>38964915.26829268</v>
      </c>
      <c r="F43" s="5">
        <f t="shared" si="1"/>
        <v>41489103</v>
      </c>
    </row>
    <row r="44" spans="1:6" x14ac:dyDescent="0.3">
      <c r="A44" s="1">
        <v>43</v>
      </c>
      <c r="B44" s="2">
        <v>38899</v>
      </c>
      <c r="C44" s="3">
        <v>46157221</v>
      </c>
      <c r="D44" s="5">
        <f>AVERAGE($C$2:C44)</f>
        <v>39249869.837209299</v>
      </c>
      <c r="E44" s="5">
        <f t="shared" si="0"/>
        <v>39085409.095238097</v>
      </c>
      <c r="F44" s="5">
        <f t="shared" si="1"/>
        <v>44025656</v>
      </c>
    </row>
    <row r="45" spans="1:6" x14ac:dyDescent="0.3">
      <c r="A45" s="1">
        <v>44</v>
      </c>
      <c r="B45" s="2">
        <v>38930</v>
      </c>
      <c r="C45" s="3">
        <v>44152535</v>
      </c>
      <c r="D45" s="5">
        <f>AVERAGE($C$2:C45)</f>
        <v>39361294.045454547</v>
      </c>
      <c r="E45" s="5">
        <f t="shared" si="0"/>
        <v>39249869.837209299</v>
      </c>
      <c r="F45" s="5">
        <f t="shared" si="1"/>
        <v>46157221</v>
      </c>
    </row>
    <row r="46" spans="1:6" x14ac:dyDescent="0.3">
      <c r="A46" s="1">
        <v>45</v>
      </c>
      <c r="B46" s="2">
        <v>38961</v>
      </c>
      <c r="C46" s="3">
        <v>36489369</v>
      </c>
      <c r="D46" s="5">
        <f>AVERAGE($C$2:C46)</f>
        <v>39297473.48888889</v>
      </c>
      <c r="E46" s="5">
        <f t="shared" si="0"/>
        <v>39361294.045454547</v>
      </c>
      <c r="F46" s="5">
        <f t="shared" si="1"/>
        <v>44152535</v>
      </c>
    </row>
    <row r="47" spans="1:6" x14ac:dyDescent="0.3">
      <c r="A47" s="1">
        <v>46</v>
      </c>
      <c r="B47" s="2">
        <v>38991</v>
      </c>
      <c r="C47" s="3">
        <v>39684942</v>
      </c>
      <c r="D47" s="5">
        <f>AVERAGE($C$2:C47)</f>
        <v>39305896.717391305</v>
      </c>
      <c r="E47" s="5">
        <f t="shared" si="0"/>
        <v>39297473.48888889</v>
      </c>
      <c r="F47" s="5">
        <f t="shared" si="1"/>
        <v>36489369</v>
      </c>
    </row>
    <row r="48" spans="1:6" x14ac:dyDescent="0.3">
      <c r="A48" s="1">
        <v>47</v>
      </c>
      <c r="B48" s="2">
        <v>39022</v>
      </c>
      <c r="C48" s="3">
        <v>38673709</v>
      </c>
      <c r="D48" s="5">
        <f>AVERAGE($C$2:C48)</f>
        <v>39292445.91489362</v>
      </c>
      <c r="E48" s="5">
        <f t="shared" si="0"/>
        <v>39305896.717391305</v>
      </c>
      <c r="F48" s="5">
        <f t="shared" si="1"/>
        <v>39684942</v>
      </c>
    </row>
    <row r="49" spans="1:6" x14ac:dyDescent="0.3">
      <c r="A49" s="1">
        <v>48</v>
      </c>
      <c r="B49" s="2">
        <v>39052</v>
      </c>
      <c r="C49" s="3">
        <v>39616707</v>
      </c>
      <c r="D49" s="5">
        <f>AVERAGE($C$2:C49)</f>
        <v>39299201.354166664</v>
      </c>
      <c r="E49" s="5">
        <f t="shared" si="0"/>
        <v>39292445.91489362</v>
      </c>
      <c r="F49" s="5">
        <f t="shared" si="1"/>
        <v>38673709</v>
      </c>
    </row>
    <row r="50" spans="1:6" x14ac:dyDescent="0.3">
      <c r="A50" s="1">
        <v>49</v>
      </c>
      <c r="B50" s="2">
        <v>39083</v>
      </c>
      <c r="C50" s="3">
        <v>36918240</v>
      </c>
      <c r="D50" s="5">
        <f>AVERAGE($C$2:C50)</f>
        <v>39250610.306122452</v>
      </c>
      <c r="E50" s="5">
        <f t="shared" si="0"/>
        <v>39299201.354166664</v>
      </c>
      <c r="F50" s="5">
        <f t="shared" si="1"/>
        <v>39616707</v>
      </c>
    </row>
    <row r="51" spans="1:6" x14ac:dyDescent="0.3">
      <c r="A51" s="1">
        <v>50</v>
      </c>
      <c r="B51" s="2">
        <v>39114</v>
      </c>
      <c r="C51" s="3">
        <v>34504282</v>
      </c>
      <c r="D51" s="5">
        <f>AVERAGE($C$2:C51)</f>
        <v>39155683.740000002</v>
      </c>
      <c r="E51" s="5">
        <f t="shared" si="0"/>
        <v>39250610.306122452</v>
      </c>
      <c r="F51" s="5">
        <f t="shared" si="1"/>
        <v>36918240</v>
      </c>
    </row>
    <row r="52" spans="1:6" x14ac:dyDescent="0.3">
      <c r="A52" s="1">
        <v>51</v>
      </c>
      <c r="B52" s="2">
        <v>39142</v>
      </c>
      <c r="C52" s="3">
        <v>42899597</v>
      </c>
      <c r="D52" s="5">
        <f>AVERAGE($C$2:C52)</f>
        <v>39229093.803921565</v>
      </c>
      <c r="E52" s="5">
        <f t="shared" si="0"/>
        <v>39155683.740000002</v>
      </c>
      <c r="F52" s="5">
        <f t="shared" si="1"/>
        <v>34504282</v>
      </c>
    </row>
    <row r="53" spans="1:6" x14ac:dyDescent="0.3">
      <c r="A53" s="1">
        <v>52</v>
      </c>
      <c r="B53" s="2">
        <v>39173</v>
      </c>
      <c r="C53" s="3">
        <v>41367935</v>
      </c>
      <c r="D53" s="5">
        <f>AVERAGE($C$2:C53)</f>
        <v>39270225.365384616</v>
      </c>
      <c r="E53" s="5">
        <f t="shared" si="0"/>
        <v>39229093.803921565</v>
      </c>
      <c r="F53" s="5">
        <f t="shared" si="1"/>
        <v>42899597</v>
      </c>
    </row>
    <row r="54" spans="1:6" x14ac:dyDescent="0.3">
      <c r="A54" s="1">
        <v>53</v>
      </c>
      <c r="B54" s="2">
        <v>39203</v>
      </c>
      <c r="C54" s="3">
        <v>42213471</v>
      </c>
      <c r="D54" s="5">
        <f>AVERAGE($C$2:C54)</f>
        <v>39325758.30188679</v>
      </c>
      <c r="E54" s="5">
        <f t="shared" si="0"/>
        <v>39270225.365384616</v>
      </c>
      <c r="F54" s="5">
        <f t="shared" si="1"/>
        <v>41367935</v>
      </c>
    </row>
    <row r="55" spans="1:6" x14ac:dyDescent="0.3">
      <c r="A55" s="1">
        <v>54</v>
      </c>
      <c r="B55" s="2">
        <v>39234</v>
      </c>
      <c r="C55" s="3">
        <v>44496559</v>
      </c>
      <c r="D55" s="5">
        <f>AVERAGE($C$2:C55)</f>
        <v>39421513.870370373</v>
      </c>
      <c r="E55" s="5">
        <f t="shared" si="0"/>
        <v>39325758.30188679</v>
      </c>
      <c r="F55" s="5">
        <f t="shared" si="1"/>
        <v>42213471</v>
      </c>
    </row>
    <row r="56" spans="1:6" x14ac:dyDescent="0.3">
      <c r="A56" s="1">
        <v>55</v>
      </c>
      <c r="B56" s="2">
        <v>39264</v>
      </c>
      <c r="C56" s="3">
        <v>46468077</v>
      </c>
      <c r="D56" s="5">
        <f>AVERAGE($C$2:C56)</f>
        <v>39549633.200000003</v>
      </c>
      <c r="E56" s="5">
        <f t="shared" si="0"/>
        <v>39421513.870370373</v>
      </c>
      <c r="F56" s="5">
        <f t="shared" si="1"/>
        <v>44496559</v>
      </c>
    </row>
    <row r="57" spans="1:6" x14ac:dyDescent="0.3">
      <c r="A57" s="1">
        <v>56</v>
      </c>
      <c r="B57" s="2">
        <v>39295</v>
      </c>
      <c r="C57" s="3">
        <v>45760904</v>
      </c>
      <c r="D57" s="5">
        <f>AVERAGE($C$2:C57)</f>
        <v>39660548.75</v>
      </c>
      <c r="E57" s="5">
        <f t="shared" si="0"/>
        <v>39549633.200000003</v>
      </c>
      <c r="F57" s="5">
        <f t="shared" si="1"/>
        <v>46468077</v>
      </c>
    </row>
    <row r="58" spans="1:6" x14ac:dyDescent="0.3">
      <c r="A58" s="1">
        <v>57</v>
      </c>
      <c r="B58" s="2">
        <v>39326</v>
      </c>
      <c r="C58" s="3">
        <v>37075598</v>
      </c>
      <c r="D58" s="5">
        <f>AVERAGE($C$2:C58)</f>
        <v>39615198.736842103</v>
      </c>
      <c r="E58" s="5">
        <f t="shared" si="0"/>
        <v>39660548.75</v>
      </c>
      <c r="F58" s="5">
        <f t="shared" si="1"/>
        <v>45760904</v>
      </c>
    </row>
    <row r="59" spans="1:6" x14ac:dyDescent="0.3">
      <c r="A59" s="1">
        <v>58</v>
      </c>
      <c r="B59" s="2">
        <v>39356</v>
      </c>
      <c r="C59" s="3">
        <v>39961688</v>
      </c>
      <c r="D59" s="5">
        <f>AVERAGE($C$2:C59)</f>
        <v>39621172.68965517</v>
      </c>
      <c r="E59" s="5">
        <f t="shared" si="0"/>
        <v>39615198.736842103</v>
      </c>
      <c r="F59" s="5">
        <f t="shared" si="1"/>
        <v>37075598</v>
      </c>
    </row>
    <row r="60" spans="1:6" x14ac:dyDescent="0.3">
      <c r="A60" s="1">
        <v>59</v>
      </c>
      <c r="B60" s="2">
        <v>39387</v>
      </c>
      <c r="C60" s="3">
        <v>38386761</v>
      </c>
      <c r="D60" s="5">
        <f>AVERAGE($C$2:C60)</f>
        <v>39600250.457627118</v>
      </c>
      <c r="E60" s="5">
        <f t="shared" si="0"/>
        <v>39621172.68965517</v>
      </c>
      <c r="F60" s="5">
        <f t="shared" si="1"/>
        <v>39961688</v>
      </c>
    </row>
    <row r="61" spans="1:6" x14ac:dyDescent="0.3">
      <c r="A61" s="1">
        <v>60</v>
      </c>
      <c r="B61" s="2">
        <v>39417</v>
      </c>
      <c r="C61" s="3">
        <v>38287010</v>
      </c>
      <c r="D61" s="5">
        <f>AVERAGE($C$2:C61)</f>
        <v>39578363.116666667</v>
      </c>
      <c r="E61" s="5">
        <f t="shared" si="0"/>
        <v>39600250.457627118</v>
      </c>
      <c r="F61" s="5">
        <f t="shared" si="1"/>
        <v>38386761</v>
      </c>
    </row>
    <row r="62" spans="1:6" x14ac:dyDescent="0.3">
      <c r="A62" s="1">
        <v>61</v>
      </c>
      <c r="B62" s="2">
        <v>39448</v>
      </c>
      <c r="C62" s="3">
        <v>37492254</v>
      </c>
      <c r="D62" s="5">
        <f>AVERAGE($C$2:C62)</f>
        <v>39544164.606557377</v>
      </c>
      <c r="E62" s="5">
        <f t="shared" si="0"/>
        <v>39578363.116666667</v>
      </c>
      <c r="F62" s="5">
        <f t="shared" si="1"/>
        <v>38287010</v>
      </c>
    </row>
    <row r="63" spans="1:6" x14ac:dyDescent="0.3">
      <c r="A63" s="1">
        <v>62</v>
      </c>
      <c r="B63" s="2">
        <v>39479</v>
      </c>
      <c r="C63" s="3">
        <v>36855338</v>
      </c>
      <c r="D63" s="5">
        <f>AVERAGE($C$2:C63)</f>
        <v>39500796.435483873</v>
      </c>
      <c r="E63" s="5">
        <f t="shared" si="0"/>
        <v>39544164.606557377</v>
      </c>
      <c r="F63" s="5">
        <f t="shared" si="1"/>
        <v>37492254</v>
      </c>
    </row>
    <row r="64" spans="1:6" x14ac:dyDescent="0.3">
      <c r="A64" s="1">
        <v>63</v>
      </c>
      <c r="B64" s="2">
        <v>39508</v>
      </c>
      <c r="C64" s="3">
        <v>44201991</v>
      </c>
      <c r="D64" s="5">
        <f>AVERAGE($C$2:C64)</f>
        <v>39575418.571428575</v>
      </c>
      <c r="E64" s="5">
        <f t="shared" si="0"/>
        <v>39500796.435483873</v>
      </c>
      <c r="F64" s="5">
        <f t="shared" si="1"/>
        <v>36855338</v>
      </c>
    </row>
    <row r="65" spans="1:6" x14ac:dyDescent="0.3">
      <c r="A65" s="1">
        <v>64</v>
      </c>
      <c r="B65" s="2">
        <v>39539</v>
      </c>
      <c r="C65" s="3">
        <v>40888963</v>
      </c>
      <c r="D65" s="5">
        <f>AVERAGE($C$2:C65)</f>
        <v>39595942.703125</v>
      </c>
      <c r="E65" s="5">
        <f t="shared" si="0"/>
        <v>39575418.571428575</v>
      </c>
      <c r="F65" s="5">
        <f t="shared" si="1"/>
        <v>44201991</v>
      </c>
    </row>
    <row r="66" spans="1:6" x14ac:dyDescent="0.3">
      <c r="A66" s="1">
        <v>65</v>
      </c>
      <c r="B66" s="2">
        <v>39569</v>
      </c>
      <c r="C66" s="3">
        <v>42591558</v>
      </c>
      <c r="D66" s="5">
        <f>AVERAGE($C$2:C66)</f>
        <v>39642029.092307694</v>
      </c>
      <c r="E66" s="5">
        <f t="shared" si="0"/>
        <v>39595942.703125</v>
      </c>
      <c r="F66" s="5">
        <f t="shared" si="1"/>
        <v>40888963</v>
      </c>
    </row>
    <row r="67" spans="1:6" x14ac:dyDescent="0.3">
      <c r="A67" s="1">
        <v>66</v>
      </c>
      <c r="B67" s="2">
        <v>39600</v>
      </c>
      <c r="C67" s="3">
        <v>44660111</v>
      </c>
      <c r="D67" s="5">
        <f>AVERAGE($C$2:C67)</f>
        <v>39718060.636363633</v>
      </c>
      <c r="E67" s="5">
        <f t="shared" si="0"/>
        <v>39642029.092307694</v>
      </c>
      <c r="F67" s="5">
        <f t="shared" si="1"/>
        <v>42591558</v>
      </c>
    </row>
    <row r="68" spans="1:6" x14ac:dyDescent="0.3">
      <c r="A68" s="1">
        <v>67</v>
      </c>
      <c r="B68" s="2">
        <v>39630</v>
      </c>
      <c r="C68" s="3">
        <v>46490098</v>
      </c>
      <c r="D68" s="5">
        <f>AVERAGE($C$2:C68)</f>
        <v>39819135.820895523</v>
      </c>
      <c r="E68" s="5">
        <f t="shared" ref="E68:E131" si="2">D67</f>
        <v>39718060.636363633</v>
      </c>
      <c r="F68" s="5">
        <f t="shared" ref="F68:F114" si="3">C67</f>
        <v>44660111</v>
      </c>
    </row>
    <row r="69" spans="1:6" x14ac:dyDescent="0.3">
      <c r="A69" s="1">
        <v>68</v>
      </c>
      <c r="B69" s="2">
        <v>39661</v>
      </c>
      <c r="C69" s="3">
        <v>44969555</v>
      </c>
      <c r="D69" s="5">
        <f>AVERAGE($C$2:C69)</f>
        <v>39894877.279411763</v>
      </c>
      <c r="E69" s="5">
        <f t="shared" si="2"/>
        <v>39819135.820895523</v>
      </c>
      <c r="F69" s="5">
        <f t="shared" si="3"/>
        <v>46490098</v>
      </c>
    </row>
    <row r="70" spans="1:6" x14ac:dyDescent="0.3">
      <c r="A70" s="1">
        <v>69</v>
      </c>
      <c r="B70" s="2">
        <v>39692</v>
      </c>
      <c r="C70" s="3">
        <v>34883002</v>
      </c>
      <c r="D70" s="5">
        <f>AVERAGE($C$2:C70)</f>
        <v>39822241.405797102</v>
      </c>
      <c r="E70" s="5">
        <f t="shared" si="2"/>
        <v>39894877.279411763</v>
      </c>
      <c r="F70" s="5">
        <f t="shared" si="3"/>
        <v>44969555</v>
      </c>
    </row>
    <row r="71" spans="1:6" x14ac:dyDescent="0.3">
      <c r="A71" s="1">
        <v>70</v>
      </c>
      <c r="B71" s="2">
        <v>39722</v>
      </c>
      <c r="C71" s="3">
        <v>38128010</v>
      </c>
      <c r="D71" s="5">
        <f>AVERAGE($C$2:C71)</f>
        <v>39798038.100000001</v>
      </c>
      <c r="E71" s="5">
        <f t="shared" si="2"/>
        <v>39822241.405797102</v>
      </c>
      <c r="F71" s="5">
        <f t="shared" si="3"/>
        <v>34883002</v>
      </c>
    </row>
    <row r="72" spans="1:6" x14ac:dyDescent="0.3">
      <c r="A72" s="1">
        <v>71</v>
      </c>
      <c r="B72" s="2">
        <v>39753</v>
      </c>
      <c r="C72" s="3">
        <v>34270471</v>
      </c>
      <c r="D72" s="5">
        <f>AVERAGE($C$2:C72)</f>
        <v>39720185.042253524</v>
      </c>
      <c r="E72" s="5">
        <f t="shared" si="2"/>
        <v>39798038.100000001</v>
      </c>
      <c r="F72" s="5">
        <f t="shared" si="3"/>
        <v>38128010</v>
      </c>
    </row>
    <row r="73" spans="1:6" x14ac:dyDescent="0.3">
      <c r="A73" s="1">
        <v>72</v>
      </c>
      <c r="B73" s="2">
        <v>39783</v>
      </c>
      <c r="C73" s="3">
        <v>37156359</v>
      </c>
      <c r="D73" s="5">
        <f>AVERAGE($C$2:C73)</f>
        <v>39684576.347222224</v>
      </c>
      <c r="E73" s="5">
        <f t="shared" si="2"/>
        <v>39720185.042253524</v>
      </c>
      <c r="F73" s="5">
        <f t="shared" si="3"/>
        <v>34270471</v>
      </c>
    </row>
    <row r="74" spans="1:6" x14ac:dyDescent="0.3">
      <c r="A74" s="1">
        <v>73</v>
      </c>
      <c r="B74" s="2">
        <v>39814</v>
      </c>
      <c r="C74" s="3">
        <v>33303546</v>
      </c>
      <c r="D74" s="5">
        <f>AVERAGE($C$2:C74)</f>
        <v>39597164.97260274</v>
      </c>
      <c r="E74" s="5">
        <f t="shared" si="2"/>
        <v>39684576.347222224</v>
      </c>
      <c r="F74" s="5">
        <f t="shared" si="3"/>
        <v>37156359</v>
      </c>
    </row>
    <row r="75" spans="1:6" x14ac:dyDescent="0.3">
      <c r="A75" s="1">
        <v>74</v>
      </c>
      <c r="B75" s="2">
        <v>39845</v>
      </c>
      <c r="C75" s="3">
        <v>31687274</v>
      </c>
      <c r="D75" s="5">
        <f>AVERAGE($C$2:C75)</f>
        <v>39490274.554054052</v>
      </c>
      <c r="E75" s="5">
        <f t="shared" si="2"/>
        <v>39597164.97260274</v>
      </c>
      <c r="F75" s="5">
        <f t="shared" si="3"/>
        <v>33303546</v>
      </c>
    </row>
    <row r="76" spans="1:6" x14ac:dyDescent="0.3">
      <c r="A76" s="1">
        <v>75</v>
      </c>
      <c r="B76" s="2">
        <v>39873</v>
      </c>
      <c r="C76" s="3">
        <v>39056403</v>
      </c>
      <c r="D76" s="5">
        <f>AVERAGE($C$2:C76)</f>
        <v>39484489.600000001</v>
      </c>
      <c r="E76" s="5">
        <f t="shared" si="2"/>
        <v>39490274.554054052</v>
      </c>
      <c r="F76" s="5">
        <f t="shared" si="3"/>
        <v>31687274</v>
      </c>
    </row>
    <row r="77" spans="1:6" x14ac:dyDescent="0.3">
      <c r="A77" s="1">
        <v>76</v>
      </c>
      <c r="B77" s="2">
        <v>39904</v>
      </c>
      <c r="C77" s="3">
        <v>38136055</v>
      </c>
      <c r="D77" s="5">
        <f>AVERAGE($C$2:C77)</f>
        <v>39466747.039473683</v>
      </c>
      <c r="E77" s="5">
        <f t="shared" si="2"/>
        <v>39484489.600000001</v>
      </c>
      <c r="F77" s="5">
        <f t="shared" si="3"/>
        <v>39056403</v>
      </c>
    </row>
    <row r="78" spans="1:6" x14ac:dyDescent="0.3">
      <c r="A78" s="1">
        <v>77</v>
      </c>
      <c r="B78" s="2">
        <v>39934</v>
      </c>
      <c r="C78" s="3">
        <v>38408753</v>
      </c>
      <c r="D78" s="5">
        <f>AVERAGE($C$2:C78)</f>
        <v>39453006.857142858</v>
      </c>
      <c r="E78" s="5">
        <f t="shared" si="2"/>
        <v>39466747.039473683</v>
      </c>
      <c r="F78" s="5">
        <f t="shared" si="3"/>
        <v>38136055</v>
      </c>
    </row>
    <row r="79" spans="1:6" x14ac:dyDescent="0.3">
      <c r="A79" s="1">
        <v>78</v>
      </c>
      <c r="B79" s="2">
        <v>39965</v>
      </c>
      <c r="C79" s="3">
        <v>41145909</v>
      </c>
      <c r="D79" s="5">
        <f>AVERAGE($C$2:C79)</f>
        <v>39474710.730769232</v>
      </c>
      <c r="E79" s="5">
        <f t="shared" si="2"/>
        <v>39453006.857142858</v>
      </c>
      <c r="F79" s="5">
        <f t="shared" si="3"/>
        <v>38408753</v>
      </c>
    </row>
    <row r="80" spans="1:6" x14ac:dyDescent="0.3">
      <c r="A80" s="1">
        <v>79</v>
      </c>
      <c r="B80" s="2">
        <v>39995</v>
      </c>
      <c r="C80" s="3">
        <v>44215515</v>
      </c>
      <c r="D80" s="5">
        <f>AVERAGE($C$2:C80)</f>
        <v>39534720.911392406</v>
      </c>
      <c r="E80" s="5">
        <f t="shared" si="2"/>
        <v>39474710.730769232</v>
      </c>
      <c r="F80" s="5">
        <f t="shared" si="3"/>
        <v>41145909</v>
      </c>
    </row>
    <row r="81" spans="1:6" x14ac:dyDescent="0.3">
      <c r="A81" s="1">
        <v>80</v>
      </c>
      <c r="B81" s="2">
        <v>40026</v>
      </c>
      <c r="C81" s="3">
        <v>42397035</v>
      </c>
      <c r="D81" s="5">
        <f>AVERAGE($C$2:C81)</f>
        <v>39570499.837499999</v>
      </c>
      <c r="E81" s="5">
        <f t="shared" si="2"/>
        <v>39534720.911392406</v>
      </c>
      <c r="F81" s="5">
        <f t="shared" si="3"/>
        <v>44215515</v>
      </c>
    </row>
    <row r="82" spans="1:6" x14ac:dyDescent="0.3">
      <c r="A82" s="1">
        <v>81</v>
      </c>
      <c r="B82" s="2">
        <v>40057</v>
      </c>
      <c r="C82" s="3">
        <v>34675396</v>
      </c>
      <c r="D82" s="5">
        <f>AVERAGE($C$2:C82)</f>
        <v>39510066.456790127</v>
      </c>
      <c r="E82" s="5">
        <f t="shared" si="2"/>
        <v>39570499.837499999</v>
      </c>
      <c r="F82" s="5">
        <f t="shared" si="3"/>
        <v>42397035</v>
      </c>
    </row>
    <row r="83" spans="1:6" x14ac:dyDescent="0.3">
      <c r="A83" s="1">
        <v>82</v>
      </c>
      <c r="B83" s="2">
        <v>40087</v>
      </c>
      <c r="C83" s="3">
        <v>37318051</v>
      </c>
      <c r="D83" s="5">
        <f>AVERAGE($C$2:C83)</f>
        <v>39483334.560975611</v>
      </c>
      <c r="E83" s="5">
        <f t="shared" si="2"/>
        <v>39510066.456790127</v>
      </c>
      <c r="F83" s="5">
        <f t="shared" si="3"/>
        <v>34675396</v>
      </c>
    </row>
    <row r="84" spans="1:6" x14ac:dyDescent="0.3">
      <c r="A84" s="1">
        <v>83</v>
      </c>
      <c r="B84" s="2">
        <v>40118</v>
      </c>
      <c r="C84" s="3">
        <v>34576582</v>
      </c>
      <c r="D84" s="5">
        <f>AVERAGE($C$2:C84)</f>
        <v>39424217.060240962</v>
      </c>
      <c r="E84" s="5">
        <f t="shared" si="2"/>
        <v>39483334.560975611</v>
      </c>
      <c r="F84" s="5">
        <f t="shared" si="3"/>
        <v>37318051</v>
      </c>
    </row>
    <row r="85" spans="1:6" x14ac:dyDescent="0.3">
      <c r="A85" s="1">
        <v>84</v>
      </c>
      <c r="B85" s="2">
        <v>40148</v>
      </c>
      <c r="C85" s="3">
        <v>36459079</v>
      </c>
      <c r="D85" s="5">
        <f>AVERAGE($C$2:C85)</f>
        <v>39388917.797619045</v>
      </c>
      <c r="E85" s="5">
        <f t="shared" si="2"/>
        <v>39424217.060240962</v>
      </c>
      <c r="F85" s="5">
        <f t="shared" si="3"/>
        <v>34576582</v>
      </c>
    </row>
    <row r="86" spans="1:6" x14ac:dyDescent="0.3">
      <c r="A86" s="1">
        <v>85</v>
      </c>
      <c r="B86" s="2">
        <v>40179</v>
      </c>
      <c r="C86" s="3">
        <v>33487141</v>
      </c>
      <c r="D86" s="5">
        <f>AVERAGE($C$2:C86)</f>
        <v>39319485.129411764</v>
      </c>
      <c r="E86" s="5">
        <f t="shared" si="2"/>
        <v>39388917.797619045</v>
      </c>
      <c r="F86" s="5">
        <f t="shared" si="3"/>
        <v>36459079</v>
      </c>
    </row>
    <row r="87" spans="1:6" x14ac:dyDescent="0.3">
      <c r="A87" s="1">
        <v>86</v>
      </c>
      <c r="B87" s="2">
        <v>40210</v>
      </c>
      <c r="C87" s="3">
        <v>30718097</v>
      </c>
      <c r="D87" s="5">
        <f>AVERAGE($C$2:C87)</f>
        <v>39219468.988372095</v>
      </c>
      <c r="E87" s="5">
        <f t="shared" si="2"/>
        <v>39319485.129411764</v>
      </c>
      <c r="F87" s="5">
        <f t="shared" si="3"/>
        <v>33487141</v>
      </c>
    </row>
    <row r="88" spans="1:6" x14ac:dyDescent="0.3">
      <c r="A88" s="1">
        <v>87</v>
      </c>
      <c r="B88" s="2">
        <v>40238</v>
      </c>
      <c r="C88" s="3">
        <v>39369601</v>
      </c>
      <c r="D88" s="5">
        <f>AVERAGE($C$2:C88)</f>
        <v>39221194.643678159</v>
      </c>
      <c r="E88" s="5">
        <f t="shared" si="2"/>
        <v>39219468.988372095</v>
      </c>
      <c r="F88" s="5">
        <f t="shared" si="3"/>
        <v>30718097</v>
      </c>
    </row>
    <row r="89" spans="1:6" x14ac:dyDescent="0.3">
      <c r="A89" s="1">
        <v>88</v>
      </c>
      <c r="B89" s="2">
        <v>40269</v>
      </c>
      <c r="C89" s="3">
        <v>37762307</v>
      </c>
      <c r="D89" s="5">
        <f>AVERAGE($C$2:C89)</f>
        <v>39204616.375</v>
      </c>
      <c r="E89" s="5">
        <f t="shared" si="2"/>
        <v>39221194.643678159</v>
      </c>
      <c r="F89" s="5">
        <f t="shared" si="3"/>
        <v>39369601</v>
      </c>
    </row>
    <row r="90" spans="1:6" x14ac:dyDescent="0.3">
      <c r="A90" s="1">
        <v>89</v>
      </c>
      <c r="B90" s="2">
        <v>40299</v>
      </c>
      <c r="C90" s="3">
        <v>38883683</v>
      </c>
      <c r="D90" s="5">
        <f>AVERAGE($C$2:C90)</f>
        <v>39201010.38202247</v>
      </c>
      <c r="E90" s="5">
        <f t="shared" si="2"/>
        <v>39204616.375</v>
      </c>
      <c r="F90" s="5">
        <f t="shared" si="3"/>
        <v>37762307</v>
      </c>
    </row>
    <row r="91" spans="1:6" x14ac:dyDescent="0.3">
      <c r="A91" s="1">
        <v>90</v>
      </c>
      <c r="B91" s="2">
        <v>40330</v>
      </c>
      <c r="C91" s="3">
        <v>41901959</v>
      </c>
      <c r="D91" s="5">
        <f>AVERAGE($C$2:C91)</f>
        <v>39231020.922222219</v>
      </c>
      <c r="E91" s="5">
        <f t="shared" si="2"/>
        <v>39201010.38202247</v>
      </c>
      <c r="F91" s="5">
        <f t="shared" si="3"/>
        <v>38883683</v>
      </c>
    </row>
    <row r="92" spans="1:6" x14ac:dyDescent="0.3">
      <c r="A92" s="1">
        <v>91</v>
      </c>
      <c r="B92" s="2">
        <v>40360</v>
      </c>
      <c r="C92" s="3">
        <v>44021861</v>
      </c>
      <c r="D92" s="5">
        <f>AVERAGE($C$2:C92)</f>
        <v>39283667.516483516</v>
      </c>
      <c r="E92" s="5">
        <f t="shared" si="2"/>
        <v>39231020.922222219</v>
      </c>
      <c r="F92" s="5">
        <f t="shared" si="3"/>
        <v>41901959</v>
      </c>
    </row>
    <row r="93" spans="1:6" x14ac:dyDescent="0.3">
      <c r="A93" s="1">
        <v>92</v>
      </c>
      <c r="B93" s="2">
        <v>40391</v>
      </c>
      <c r="C93" s="3">
        <v>42813205</v>
      </c>
      <c r="D93" s="5">
        <f>AVERAGE($C$2:C93)</f>
        <v>39322032.054347828</v>
      </c>
      <c r="E93" s="5">
        <f t="shared" si="2"/>
        <v>39283667.516483516</v>
      </c>
      <c r="F93" s="5">
        <f t="shared" si="3"/>
        <v>44021861</v>
      </c>
    </row>
    <row r="94" spans="1:6" x14ac:dyDescent="0.3">
      <c r="A94" s="1">
        <v>93</v>
      </c>
      <c r="B94" s="2">
        <v>40422</v>
      </c>
      <c r="C94" s="3">
        <v>36131604</v>
      </c>
      <c r="D94" s="5">
        <f>AVERAGE($C$2:C94)</f>
        <v>39287726.376344085</v>
      </c>
      <c r="E94" s="5">
        <f t="shared" si="2"/>
        <v>39322032.054347828</v>
      </c>
      <c r="F94" s="5">
        <f t="shared" si="3"/>
        <v>42813205</v>
      </c>
    </row>
    <row r="95" spans="1:6" x14ac:dyDescent="0.3">
      <c r="A95" s="1">
        <v>94</v>
      </c>
      <c r="B95" s="2">
        <v>40452</v>
      </c>
      <c r="C95" s="3">
        <v>39183461</v>
      </c>
      <c r="D95" s="5">
        <f>AVERAGE($C$2:C95)</f>
        <v>39286617.170212768</v>
      </c>
      <c r="E95" s="5">
        <f t="shared" si="2"/>
        <v>39287726.376344085</v>
      </c>
      <c r="F95" s="5">
        <f t="shared" si="3"/>
        <v>36131604</v>
      </c>
    </row>
    <row r="96" spans="1:6" x14ac:dyDescent="0.3">
      <c r="A96" s="1">
        <v>95</v>
      </c>
      <c r="B96" s="2">
        <v>40483</v>
      </c>
      <c r="C96" s="3">
        <v>36671544</v>
      </c>
      <c r="D96" s="5">
        <f>AVERAGE($C$2:C96)</f>
        <v>39259090.08421053</v>
      </c>
      <c r="E96" s="5">
        <f t="shared" si="2"/>
        <v>39286617.170212768</v>
      </c>
      <c r="F96" s="5">
        <f t="shared" si="3"/>
        <v>39183461</v>
      </c>
    </row>
    <row r="97" spans="1:6" x14ac:dyDescent="0.3">
      <c r="A97" s="1">
        <v>96</v>
      </c>
      <c r="B97" s="2">
        <v>40513</v>
      </c>
      <c r="C97" s="3">
        <v>37426385</v>
      </c>
      <c r="D97" s="5">
        <f>AVERAGE($C$2:C97)</f>
        <v>39239999.40625</v>
      </c>
      <c r="E97" s="5">
        <f t="shared" si="2"/>
        <v>39259090.08421053</v>
      </c>
      <c r="F97" s="5">
        <f t="shared" si="3"/>
        <v>36671544</v>
      </c>
    </row>
    <row r="98" spans="1:6" x14ac:dyDescent="0.3">
      <c r="A98" s="1">
        <v>97</v>
      </c>
      <c r="B98" s="2">
        <v>40544</v>
      </c>
      <c r="C98" s="3">
        <v>34327420</v>
      </c>
      <c r="D98" s="5">
        <f>AVERAGE($C$2:C98)</f>
        <v>39189354.257731959</v>
      </c>
      <c r="E98" s="5">
        <f t="shared" si="2"/>
        <v>39239999.40625</v>
      </c>
      <c r="F98" s="5">
        <f t="shared" si="3"/>
        <v>37426385</v>
      </c>
    </row>
    <row r="99" spans="1:6" x14ac:dyDescent="0.3">
      <c r="A99" s="1">
        <v>98</v>
      </c>
      <c r="B99" s="2">
        <v>40575</v>
      </c>
      <c r="C99" s="3">
        <v>31825086</v>
      </c>
      <c r="D99" s="5">
        <f>AVERAGE($C$2:C99)</f>
        <v>39114208.663265303</v>
      </c>
      <c r="E99" s="5">
        <f t="shared" si="2"/>
        <v>39189354.257731959</v>
      </c>
      <c r="F99" s="5">
        <f t="shared" si="3"/>
        <v>34327420</v>
      </c>
    </row>
    <row r="100" spans="1:6" x14ac:dyDescent="0.3">
      <c r="A100" s="1">
        <v>99</v>
      </c>
      <c r="B100" s="2">
        <v>40603</v>
      </c>
      <c r="C100" s="3">
        <v>40506781</v>
      </c>
      <c r="D100" s="5">
        <f>AVERAGE($C$2:C100)</f>
        <v>39128275.05050505</v>
      </c>
      <c r="E100" s="5">
        <f t="shared" si="2"/>
        <v>39114208.663265303</v>
      </c>
      <c r="F100" s="5">
        <f t="shared" si="3"/>
        <v>31825086</v>
      </c>
    </row>
    <row r="101" spans="1:6" x14ac:dyDescent="0.3">
      <c r="A101" s="1">
        <v>100</v>
      </c>
      <c r="B101" s="2">
        <v>40634</v>
      </c>
      <c r="C101" s="3">
        <v>38505752</v>
      </c>
      <c r="D101" s="5">
        <f>AVERAGE($C$2:C101)</f>
        <v>39122049.82</v>
      </c>
      <c r="E101" s="5">
        <f t="shared" si="2"/>
        <v>39128275.05050505</v>
      </c>
      <c r="F101" s="5">
        <f t="shared" si="3"/>
        <v>40506781</v>
      </c>
    </row>
    <row r="102" spans="1:6" x14ac:dyDescent="0.3">
      <c r="A102" s="1">
        <v>101</v>
      </c>
      <c r="B102" s="2">
        <v>40664</v>
      </c>
      <c r="C102" s="3">
        <v>40429593</v>
      </c>
      <c r="D102" s="5">
        <f>AVERAGE($C$2:C102)</f>
        <v>39134995.79207921</v>
      </c>
      <c r="E102" s="5">
        <f t="shared" si="2"/>
        <v>39122049.82</v>
      </c>
      <c r="F102" s="5">
        <f t="shared" si="3"/>
        <v>38505752</v>
      </c>
    </row>
    <row r="103" spans="1:6" x14ac:dyDescent="0.3">
      <c r="A103" s="1">
        <v>102</v>
      </c>
      <c r="B103" s="2">
        <v>40695</v>
      </c>
      <c r="C103" s="3">
        <v>42570238</v>
      </c>
      <c r="D103" s="5">
        <f>AVERAGE($C$2:C103)</f>
        <v>39168674.637254901</v>
      </c>
      <c r="E103" s="5">
        <f t="shared" si="2"/>
        <v>39134995.79207921</v>
      </c>
      <c r="F103" s="5">
        <f t="shared" si="3"/>
        <v>40429593</v>
      </c>
    </row>
    <row r="104" spans="1:6" x14ac:dyDescent="0.3">
      <c r="A104" s="1">
        <v>103</v>
      </c>
      <c r="B104" s="2">
        <v>40725</v>
      </c>
      <c r="C104" s="3">
        <v>45074086</v>
      </c>
      <c r="D104" s="5">
        <f>AVERAGE($C$2:C104)</f>
        <v>39226008.728155337</v>
      </c>
      <c r="E104" s="5">
        <f t="shared" si="2"/>
        <v>39168674.637254901</v>
      </c>
      <c r="F104" s="5">
        <f t="shared" si="3"/>
        <v>42570238</v>
      </c>
    </row>
    <row r="105" spans="1:6" x14ac:dyDescent="0.3">
      <c r="A105" s="1">
        <v>104</v>
      </c>
      <c r="B105" s="2">
        <v>40756</v>
      </c>
      <c r="C105" s="3">
        <v>42782321</v>
      </c>
      <c r="D105" s="5">
        <f>AVERAGE($C$2:C105)</f>
        <v>39260204.038461536</v>
      </c>
      <c r="E105" s="5">
        <f t="shared" si="2"/>
        <v>39226008.728155337</v>
      </c>
      <c r="F105" s="5">
        <f t="shared" si="3"/>
        <v>45074086</v>
      </c>
    </row>
    <row r="106" spans="1:6" x14ac:dyDescent="0.3">
      <c r="A106" s="1">
        <v>105</v>
      </c>
      <c r="B106" s="2">
        <v>40787</v>
      </c>
      <c r="C106" s="3">
        <v>36698979</v>
      </c>
      <c r="D106" s="5">
        <f>AVERAGE($C$2:C106)</f>
        <v>39235811.419047616</v>
      </c>
      <c r="E106" s="5">
        <f t="shared" si="2"/>
        <v>39260204.038461536</v>
      </c>
      <c r="F106" s="5">
        <f t="shared" si="3"/>
        <v>42782321</v>
      </c>
    </row>
    <row r="107" spans="1:6" x14ac:dyDescent="0.3">
      <c r="A107" s="1">
        <v>106</v>
      </c>
      <c r="B107" s="2">
        <v>40817</v>
      </c>
      <c r="C107" s="3">
        <v>38703718</v>
      </c>
      <c r="D107" s="5">
        <f>AVERAGE($C$2:C107)</f>
        <v>39230791.669811323</v>
      </c>
      <c r="E107" s="5">
        <f t="shared" si="2"/>
        <v>39235811.419047616</v>
      </c>
      <c r="F107" s="5">
        <f t="shared" si="3"/>
        <v>36698979</v>
      </c>
    </row>
    <row r="108" spans="1:6" x14ac:dyDescent="0.3">
      <c r="A108" s="1">
        <v>107</v>
      </c>
      <c r="B108" s="2">
        <v>40848</v>
      </c>
      <c r="C108" s="3">
        <v>36827824</v>
      </c>
      <c r="D108" s="5">
        <f>AVERAGE($C$2:C108)</f>
        <v>39208334.028037384</v>
      </c>
      <c r="E108" s="5">
        <f t="shared" si="2"/>
        <v>39230791.669811323</v>
      </c>
      <c r="F108" s="5">
        <f t="shared" si="3"/>
        <v>38703718</v>
      </c>
    </row>
    <row r="109" spans="1:6" x14ac:dyDescent="0.3">
      <c r="A109" s="1">
        <v>108</v>
      </c>
      <c r="B109" s="2">
        <v>40878</v>
      </c>
      <c r="C109" s="3">
        <v>37493287</v>
      </c>
      <c r="D109" s="5">
        <f>AVERAGE($C$2:C109)</f>
        <v>39192453.962962963</v>
      </c>
      <c r="E109" s="5">
        <f t="shared" si="2"/>
        <v>39208334.028037384</v>
      </c>
      <c r="F109" s="5">
        <f t="shared" si="3"/>
        <v>36827824</v>
      </c>
    </row>
    <row r="110" spans="1:6" x14ac:dyDescent="0.3">
      <c r="A110" s="1">
        <v>109</v>
      </c>
      <c r="B110" s="2">
        <v>40909</v>
      </c>
      <c r="C110" s="3">
        <v>34313550</v>
      </c>
      <c r="D110" s="5">
        <f>AVERAGE($C$2:C110)</f>
        <v>39147693.376146786</v>
      </c>
      <c r="E110" s="5">
        <f t="shared" si="2"/>
        <v>39192453.962962963</v>
      </c>
      <c r="F110" s="5">
        <f t="shared" si="3"/>
        <v>37493287</v>
      </c>
    </row>
    <row r="111" spans="1:6" x14ac:dyDescent="0.3">
      <c r="A111" s="1">
        <v>110</v>
      </c>
      <c r="B111" s="2">
        <v>40940</v>
      </c>
      <c r="C111" s="3">
        <v>33264168</v>
      </c>
      <c r="D111" s="5">
        <f>AVERAGE($C$2:C111)</f>
        <v>39094206.781818181</v>
      </c>
      <c r="E111" s="5">
        <f t="shared" si="2"/>
        <v>39147693.376146786</v>
      </c>
      <c r="F111" s="5">
        <f t="shared" si="3"/>
        <v>34313550</v>
      </c>
    </row>
    <row r="112" spans="1:6" x14ac:dyDescent="0.3">
      <c r="A112" s="1">
        <v>111</v>
      </c>
      <c r="B112" s="2">
        <v>40969</v>
      </c>
      <c r="C112" s="3">
        <v>40781257</v>
      </c>
      <c r="D112" s="5">
        <f>AVERAGE($C$2:C112)</f>
        <v>39109405.432432435</v>
      </c>
      <c r="E112" s="5">
        <f t="shared" si="2"/>
        <v>39094206.781818181</v>
      </c>
      <c r="F112" s="5">
        <f t="shared" si="3"/>
        <v>33264168</v>
      </c>
    </row>
    <row r="113" spans="1:6" x14ac:dyDescent="0.3">
      <c r="A113" s="1">
        <v>112</v>
      </c>
      <c r="B113" s="2">
        <v>41000</v>
      </c>
      <c r="C113" s="3">
        <v>38806524</v>
      </c>
      <c r="D113" s="5">
        <f>AVERAGE($C$2:C113)</f>
        <v>39106701.133928575</v>
      </c>
      <c r="E113" s="5">
        <f>D112</f>
        <v>39109405.432432435</v>
      </c>
      <c r="F113" s="5">
        <f t="shared" si="3"/>
        <v>40781257</v>
      </c>
    </row>
    <row r="114" spans="1:6" x14ac:dyDescent="0.3">
      <c r="A114" s="1">
        <v>113</v>
      </c>
      <c r="B114" s="2">
        <v>41031</v>
      </c>
      <c r="C114" s="4" t="s">
        <v>3</v>
      </c>
      <c r="D114" s="5"/>
      <c r="E114" s="5">
        <f t="shared" si="2"/>
        <v>39106701.133928575</v>
      </c>
      <c r="F114" s="5">
        <f t="shared" si="3"/>
        <v>38806524</v>
      </c>
    </row>
    <row r="115" spans="1:6" x14ac:dyDescent="0.3">
      <c r="E115" s="5">
        <f t="shared" si="2"/>
        <v>0</v>
      </c>
    </row>
    <row r="116" spans="1:6" x14ac:dyDescent="0.3">
      <c r="E116" s="5">
        <f t="shared" si="2"/>
        <v>0</v>
      </c>
    </row>
    <row r="117" spans="1:6" x14ac:dyDescent="0.3">
      <c r="E117" s="5">
        <f t="shared" si="2"/>
        <v>0</v>
      </c>
    </row>
    <row r="118" spans="1:6" x14ac:dyDescent="0.3">
      <c r="E118" s="5">
        <f t="shared" si="2"/>
        <v>0</v>
      </c>
    </row>
    <row r="119" spans="1:6" x14ac:dyDescent="0.3">
      <c r="E119" s="5">
        <f t="shared" si="2"/>
        <v>0</v>
      </c>
    </row>
    <row r="120" spans="1:6" x14ac:dyDescent="0.3">
      <c r="E120" s="5">
        <f t="shared" si="2"/>
        <v>0</v>
      </c>
    </row>
    <row r="121" spans="1:6" x14ac:dyDescent="0.3">
      <c r="E121" s="5">
        <f t="shared" si="2"/>
        <v>0</v>
      </c>
    </row>
    <row r="122" spans="1:6" x14ac:dyDescent="0.3">
      <c r="E122" s="5">
        <f t="shared" si="2"/>
        <v>0</v>
      </c>
    </row>
    <row r="123" spans="1:6" x14ac:dyDescent="0.3">
      <c r="E123" s="5">
        <f t="shared" si="2"/>
        <v>0</v>
      </c>
    </row>
    <row r="124" spans="1:6" x14ac:dyDescent="0.3">
      <c r="E124" s="5">
        <f t="shared" si="2"/>
        <v>0</v>
      </c>
    </row>
    <row r="125" spans="1:6" x14ac:dyDescent="0.3">
      <c r="E125" s="5">
        <f t="shared" si="2"/>
        <v>0</v>
      </c>
    </row>
    <row r="126" spans="1:6" x14ac:dyDescent="0.3">
      <c r="E126" s="5">
        <f t="shared" si="2"/>
        <v>0</v>
      </c>
    </row>
    <row r="127" spans="1:6" x14ac:dyDescent="0.3">
      <c r="E127" s="5">
        <f t="shared" si="2"/>
        <v>0</v>
      </c>
    </row>
    <row r="128" spans="1:6" x14ac:dyDescent="0.3">
      <c r="E128" s="5">
        <f t="shared" si="2"/>
        <v>0</v>
      </c>
    </row>
    <row r="129" spans="5:5" x14ac:dyDescent="0.3">
      <c r="E129" s="5">
        <f t="shared" si="2"/>
        <v>0</v>
      </c>
    </row>
    <row r="130" spans="5:5" x14ac:dyDescent="0.3">
      <c r="E130" s="5">
        <f t="shared" si="2"/>
        <v>0</v>
      </c>
    </row>
    <row r="131" spans="5:5" x14ac:dyDescent="0.3">
      <c r="E131" s="5">
        <f t="shared" si="2"/>
        <v>0</v>
      </c>
    </row>
    <row r="132" spans="5:5" x14ac:dyDescent="0.3">
      <c r="E132" s="5">
        <f t="shared" ref="E132:E195" si="4">D131</f>
        <v>0</v>
      </c>
    </row>
    <row r="133" spans="5:5" x14ac:dyDescent="0.3">
      <c r="E133" s="5">
        <f t="shared" si="4"/>
        <v>0</v>
      </c>
    </row>
    <row r="134" spans="5:5" x14ac:dyDescent="0.3">
      <c r="E134" s="5">
        <f t="shared" si="4"/>
        <v>0</v>
      </c>
    </row>
    <row r="135" spans="5:5" x14ac:dyDescent="0.3">
      <c r="E135" s="5">
        <f t="shared" si="4"/>
        <v>0</v>
      </c>
    </row>
    <row r="136" spans="5:5" x14ac:dyDescent="0.3">
      <c r="E136" s="5">
        <f t="shared" si="4"/>
        <v>0</v>
      </c>
    </row>
    <row r="137" spans="5:5" x14ac:dyDescent="0.3">
      <c r="E137" s="5">
        <f t="shared" si="4"/>
        <v>0</v>
      </c>
    </row>
    <row r="138" spans="5:5" x14ac:dyDescent="0.3">
      <c r="E138" s="5">
        <f t="shared" si="4"/>
        <v>0</v>
      </c>
    </row>
    <row r="139" spans="5:5" x14ac:dyDescent="0.3">
      <c r="E139" s="5">
        <f t="shared" si="4"/>
        <v>0</v>
      </c>
    </row>
    <row r="140" spans="5:5" x14ac:dyDescent="0.3">
      <c r="E140" s="5">
        <f t="shared" si="4"/>
        <v>0</v>
      </c>
    </row>
    <row r="141" spans="5:5" x14ac:dyDescent="0.3">
      <c r="E141" s="5">
        <f t="shared" si="4"/>
        <v>0</v>
      </c>
    </row>
    <row r="142" spans="5:5" x14ac:dyDescent="0.3">
      <c r="E142" s="5">
        <f t="shared" si="4"/>
        <v>0</v>
      </c>
    </row>
    <row r="143" spans="5:5" x14ac:dyDescent="0.3">
      <c r="E143" s="5">
        <f t="shared" si="4"/>
        <v>0</v>
      </c>
    </row>
    <row r="144" spans="5:5" x14ac:dyDescent="0.3">
      <c r="E144" s="5">
        <f t="shared" si="4"/>
        <v>0</v>
      </c>
    </row>
    <row r="145" spans="5:5" x14ac:dyDescent="0.3">
      <c r="E145" s="5">
        <f t="shared" si="4"/>
        <v>0</v>
      </c>
    </row>
    <row r="146" spans="5:5" x14ac:dyDescent="0.3">
      <c r="E146" s="5">
        <f t="shared" si="4"/>
        <v>0</v>
      </c>
    </row>
    <row r="147" spans="5:5" x14ac:dyDescent="0.3">
      <c r="E147" s="5">
        <f t="shared" si="4"/>
        <v>0</v>
      </c>
    </row>
    <row r="148" spans="5:5" x14ac:dyDescent="0.3">
      <c r="E148" s="5">
        <f t="shared" si="4"/>
        <v>0</v>
      </c>
    </row>
    <row r="149" spans="5:5" x14ac:dyDescent="0.3">
      <c r="E149" s="5">
        <f t="shared" si="4"/>
        <v>0</v>
      </c>
    </row>
    <row r="150" spans="5:5" x14ac:dyDescent="0.3">
      <c r="E150" s="5">
        <f t="shared" si="4"/>
        <v>0</v>
      </c>
    </row>
    <row r="151" spans="5:5" x14ac:dyDescent="0.3">
      <c r="E151" s="5">
        <f t="shared" si="4"/>
        <v>0</v>
      </c>
    </row>
    <row r="152" spans="5:5" x14ac:dyDescent="0.3">
      <c r="E152" s="5">
        <f t="shared" si="4"/>
        <v>0</v>
      </c>
    </row>
    <row r="153" spans="5:5" x14ac:dyDescent="0.3">
      <c r="E153" s="5">
        <f t="shared" si="4"/>
        <v>0</v>
      </c>
    </row>
    <row r="154" spans="5:5" x14ac:dyDescent="0.3">
      <c r="E154" s="5">
        <f t="shared" si="4"/>
        <v>0</v>
      </c>
    </row>
    <row r="155" spans="5:5" x14ac:dyDescent="0.3">
      <c r="E155" s="5">
        <f t="shared" si="4"/>
        <v>0</v>
      </c>
    </row>
    <row r="156" spans="5:5" x14ac:dyDescent="0.3">
      <c r="E156" s="5">
        <f t="shared" si="4"/>
        <v>0</v>
      </c>
    </row>
    <row r="157" spans="5:5" x14ac:dyDescent="0.3">
      <c r="E157" s="5">
        <f t="shared" si="4"/>
        <v>0</v>
      </c>
    </row>
    <row r="158" spans="5:5" x14ac:dyDescent="0.3">
      <c r="E158" s="5">
        <f t="shared" si="4"/>
        <v>0</v>
      </c>
    </row>
    <row r="159" spans="5:5" x14ac:dyDescent="0.3">
      <c r="E159" s="5">
        <f t="shared" si="4"/>
        <v>0</v>
      </c>
    </row>
    <row r="160" spans="5:5" x14ac:dyDescent="0.3">
      <c r="E160" s="5">
        <f t="shared" si="4"/>
        <v>0</v>
      </c>
    </row>
    <row r="161" spans="5:5" x14ac:dyDescent="0.3">
      <c r="E161" s="5">
        <f t="shared" si="4"/>
        <v>0</v>
      </c>
    </row>
    <row r="162" spans="5:5" x14ac:dyDescent="0.3">
      <c r="E162" s="5">
        <f t="shared" si="4"/>
        <v>0</v>
      </c>
    </row>
    <row r="163" spans="5:5" x14ac:dyDescent="0.3">
      <c r="E163" s="5">
        <f t="shared" si="4"/>
        <v>0</v>
      </c>
    </row>
    <row r="164" spans="5:5" x14ac:dyDescent="0.3">
      <c r="E164" s="5">
        <f t="shared" si="4"/>
        <v>0</v>
      </c>
    </row>
    <row r="165" spans="5:5" x14ac:dyDescent="0.3">
      <c r="E165" s="5">
        <f t="shared" si="4"/>
        <v>0</v>
      </c>
    </row>
    <row r="166" spans="5:5" x14ac:dyDescent="0.3">
      <c r="E166" s="5">
        <f t="shared" si="4"/>
        <v>0</v>
      </c>
    </row>
    <row r="167" spans="5:5" x14ac:dyDescent="0.3">
      <c r="E167" s="5">
        <f t="shared" si="4"/>
        <v>0</v>
      </c>
    </row>
    <row r="168" spans="5:5" x14ac:dyDescent="0.3">
      <c r="E168" s="5">
        <f t="shared" si="4"/>
        <v>0</v>
      </c>
    </row>
    <row r="169" spans="5:5" x14ac:dyDescent="0.3">
      <c r="E169" s="5">
        <f t="shared" si="4"/>
        <v>0</v>
      </c>
    </row>
    <row r="170" spans="5:5" x14ac:dyDescent="0.3">
      <c r="E170" s="5">
        <f t="shared" si="4"/>
        <v>0</v>
      </c>
    </row>
    <row r="171" spans="5:5" x14ac:dyDescent="0.3">
      <c r="E171" s="5">
        <f t="shared" si="4"/>
        <v>0</v>
      </c>
    </row>
    <row r="172" spans="5:5" x14ac:dyDescent="0.3">
      <c r="E172" s="5">
        <f t="shared" si="4"/>
        <v>0</v>
      </c>
    </row>
    <row r="173" spans="5:5" x14ac:dyDescent="0.3">
      <c r="E173" s="5">
        <f t="shared" si="4"/>
        <v>0</v>
      </c>
    </row>
    <row r="174" spans="5:5" x14ac:dyDescent="0.3">
      <c r="E174" s="5">
        <f t="shared" si="4"/>
        <v>0</v>
      </c>
    </row>
    <row r="175" spans="5:5" x14ac:dyDescent="0.3">
      <c r="E175" s="5">
        <f t="shared" si="4"/>
        <v>0</v>
      </c>
    </row>
    <row r="176" spans="5:5" x14ac:dyDescent="0.3">
      <c r="E176" s="5">
        <f t="shared" si="4"/>
        <v>0</v>
      </c>
    </row>
    <row r="177" spans="5:5" x14ac:dyDescent="0.3">
      <c r="E177" s="5">
        <f t="shared" si="4"/>
        <v>0</v>
      </c>
    </row>
    <row r="178" spans="5:5" x14ac:dyDescent="0.3">
      <c r="E178" s="5">
        <f t="shared" si="4"/>
        <v>0</v>
      </c>
    </row>
    <row r="179" spans="5:5" x14ac:dyDescent="0.3">
      <c r="E179" s="5">
        <f t="shared" si="4"/>
        <v>0</v>
      </c>
    </row>
    <row r="180" spans="5:5" x14ac:dyDescent="0.3">
      <c r="E180" s="5">
        <f t="shared" si="4"/>
        <v>0</v>
      </c>
    </row>
    <row r="181" spans="5:5" x14ac:dyDescent="0.3">
      <c r="E181" s="5">
        <f t="shared" si="4"/>
        <v>0</v>
      </c>
    </row>
    <row r="182" spans="5:5" x14ac:dyDescent="0.3">
      <c r="E182" s="5">
        <f t="shared" si="4"/>
        <v>0</v>
      </c>
    </row>
    <row r="183" spans="5:5" x14ac:dyDescent="0.3">
      <c r="E183" s="5">
        <f t="shared" si="4"/>
        <v>0</v>
      </c>
    </row>
    <row r="184" spans="5:5" x14ac:dyDescent="0.3">
      <c r="E184" s="5">
        <f t="shared" si="4"/>
        <v>0</v>
      </c>
    </row>
    <row r="185" spans="5:5" x14ac:dyDescent="0.3">
      <c r="E185" s="5">
        <f t="shared" si="4"/>
        <v>0</v>
      </c>
    </row>
    <row r="186" spans="5:5" x14ac:dyDescent="0.3">
      <c r="E186" s="5">
        <f t="shared" si="4"/>
        <v>0</v>
      </c>
    </row>
    <row r="187" spans="5:5" x14ac:dyDescent="0.3">
      <c r="E187" s="5">
        <f t="shared" si="4"/>
        <v>0</v>
      </c>
    </row>
    <row r="188" spans="5:5" x14ac:dyDescent="0.3">
      <c r="E188" s="5">
        <f t="shared" si="4"/>
        <v>0</v>
      </c>
    </row>
    <row r="189" spans="5:5" x14ac:dyDescent="0.3">
      <c r="E189" s="5">
        <f t="shared" si="4"/>
        <v>0</v>
      </c>
    </row>
    <row r="190" spans="5:5" x14ac:dyDescent="0.3">
      <c r="E190" s="5">
        <f t="shared" si="4"/>
        <v>0</v>
      </c>
    </row>
    <row r="191" spans="5:5" x14ac:dyDescent="0.3">
      <c r="E191" s="5">
        <f t="shared" si="4"/>
        <v>0</v>
      </c>
    </row>
    <row r="192" spans="5:5" x14ac:dyDescent="0.3">
      <c r="E192" s="5">
        <f t="shared" si="4"/>
        <v>0</v>
      </c>
    </row>
    <row r="193" spans="5:5" x14ac:dyDescent="0.3">
      <c r="E193" s="5">
        <f t="shared" si="4"/>
        <v>0</v>
      </c>
    </row>
    <row r="194" spans="5:5" x14ac:dyDescent="0.3">
      <c r="E194" s="5">
        <f t="shared" si="4"/>
        <v>0</v>
      </c>
    </row>
    <row r="195" spans="5:5" x14ac:dyDescent="0.3">
      <c r="E195" s="5">
        <f t="shared" si="4"/>
        <v>0</v>
      </c>
    </row>
    <row r="196" spans="5:5" x14ac:dyDescent="0.3">
      <c r="E196" s="5">
        <f t="shared" ref="E196:E225" si="5">D195</f>
        <v>0</v>
      </c>
    </row>
    <row r="197" spans="5:5" x14ac:dyDescent="0.3">
      <c r="E197" s="5">
        <f t="shared" si="5"/>
        <v>0</v>
      </c>
    </row>
    <row r="198" spans="5:5" x14ac:dyDescent="0.3">
      <c r="E198" s="5">
        <f t="shared" si="5"/>
        <v>0</v>
      </c>
    </row>
    <row r="199" spans="5:5" x14ac:dyDescent="0.3">
      <c r="E199" s="5">
        <f t="shared" si="5"/>
        <v>0</v>
      </c>
    </row>
    <row r="200" spans="5:5" x14ac:dyDescent="0.3">
      <c r="E200" s="5">
        <f t="shared" si="5"/>
        <v>0</v>
      </c>
    </row>
    <row r="201" spans="5:5" x14ac:dyDescent="0.3">
      <c r="E201" s="5">
        <f t="shared" si="5"/>
        <v>0</v>
      </c>
    </row>
    <row r="202" spans="5:5" x14ac:dyDescent="0.3">
      <c r="E202" s="5">
        <f t="shared" si="5"/>
        <v>0</v>
      </c>
    </row>
    <row r="203" spans="5:5" x14ac:dyDescent="0.3">
      <c r="E203" s="5">
        <f t="shared" si="5"/>
        <v>0</v>
      </c>
    </row>
    <row r="204" spans="5:5" x14ac:dyDescent="0.3">
      <c r="E204" s="5">
        <f t="shared" si="5"/>
        <v>0</v>
      </c>
    </row>
    <row r="205" spans="5:5" x14ac:dyDescent="0.3">
      <c r="E205" s="5">
        <f t="shared" si="5"/>
        <v>0</v>
      </c>
    </row>
    <row r="206" spans="5:5" x14ac:dyDescent="0.3">
      <c r="E206" s="5">
        <f t="shared" si="5"/>
        <v>0</v>
      </c>
    </row>
    <row r="207" spans="5:5" x14ac:dyDescent="0.3">
      <c r="E207" s="5">
        <f t="shared" si="5"/>
        <v>0</v>
      </c>
    </row>
    <row r="208" spans="5:5" x14ac:dyDescent="0.3">
      <c r="E208" s="5">
        <f t="shared" si="5"/>
        <v>0</v>
      </c>
    </row>
    <row r="209" spans="5:5" x14ac:dyDescent="0.3">
      <c r="E209" s="5">
        <f t="shared" si="5"/>
        <v>0</v>
      </c>
    </row>
    <row r="210" spans="5:5" x14ac:dyDescent="0.3">
      <c r="E210" s="5">
        <f t="shared" si="5"/>
        <v>0</v>
      </c>
    </row>
    <row r="211" spans="5:5" x14ac:dyDescent="0.3">
      <c r="E211" s="5">
        <f t="shared" si="5"/>
        <v>0</v>
      </c>
    </row>
    <row r="212" spans="5:5" x14ac:dyDescent="0.3">
      <c r="E212" s="5">
        <f t="shared" si="5"/>
        <v>0</v>
      </c>
    </row>
    <row r="213" spans="5:5" x14ac:dyDescent="0.3">
      <c r="E213" s="5">
        <f t="shared" si="5"/>
        <v>0</v>
      </c>
    </row>
    <row r="214" spans="5:5" x14ac:dyDescent="0.3">
      <c r="E214" s="5">
        <f t="shared" si="5"/>
        <v>0</v>
      </c>
    </row>
    <row r="215" spans="5:5" x14ac:dyDescent="0.3">
      <c r="E215" s="5">
        <f t="shared" si="5"/>
        <v>0</v>
      </c>
    </row>
    <row r="216" spans="5:5" x14ac:dyDescent="0.3">
      <c r="E216" s="5">
        <f t="shared" si="5"/>
        <v>0</v>
      </c>
    </row>
    <row r="217" spans="5:5" x14ac:dyDescent="0.3">
      <c r="E217" s="5">
        <f t="shared" si="5"/>
        <v>0</v>
      </c>
    </row>
    <row r="218" spans="5:5" x14ac:dyDescent="0.3">
      <c r="E218" s="5">
        <f t="shared" si="5"/>
        <v>0</v>
      </c>
    </row>
    <row r="219" spans="5:5" x14ac:dyDescent="0.3">
      <c r="E219" s="5">
        <f t="shared" si="5"/>
        <v>0</v>
      </c>
    </row>
    <row r="220" spans="5:5" x14ac:dyDescent="0.3">
      <c r="E220" s="5">
        <f t="shared" si="5"/>
        <v>0</v>
      </c>
    </row>
    <row r="221" spans="5:5" x14ac:dyDescent="0.3">
      <c r="E221" s="5">
        <f t="shared" si="5"/>
        <v>0</v>
      </c>
    </row>
    <row r="222" spans="5:5" x14ac:dyDescent="0.3">
      <c r="E222" s="5">
        <f t="shared" si="5"/>
        <v>0</v>
      </c>
    </row>
    <row r="223" spans="5:5" x14ac:dyDescent="0.3">
      <c r="E223" s="5">
        <f t="shared" si="5"/>
        <v>0</v>
      </c>
    </row>
    <row r="224" spans="5:5" x14ac:dyDescent="0.3">
      <c r="E224" s="5">
        <f t="shared" si="5"/>
        <v>0</v>
      </c>
    </row>
    <row r="225" spans="5:5" x14ac:dyDescent="0.3">
      <c r="E225" s="5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24"/>
  <sheetViews>
    <sheetView tabSelected="1" topLeftCell="A85" workbookViewId="0">
      <selection activeCell="C18" sqref="C18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5" width="12.6640625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6" t="s">
        <v>5</v>
      </c>
      <c r="E1" s="6" t="s">
        <v>6</v>
      </c>
    </row>
    <row r="2" spans="1:5" x14ac:dyDescent="0.3">
      <c r="A2" s="1">
        <v>2</v>
      </c>
      <c r="B2" s="2">
        <v>37653</v>
      </c>
      <c r="C2" s="3">
        <v>30814269</v>
      </c>
      <c r="D2" s="5">
        <v>32854790</v>
      </c>
      <c r="E2" s="5">
        <v>32854790</v>
      </c>
    </row>
    <row r="3" spans="1:5" x14ac:dyDescent="0.3">
      <c r="A3" s="1">
        <v>3</v>
      </c>
      <c r="B3" s="2">
        <v>37681</v>
      </c>
      <c r="C3" s="3">
        <v>37586654</v>
      </c>
      <c r="D3" s="5">
        <v>31834529.5</v>
      </c>
      <c r="E3" s="5">
        <v>30814269</v>
      </c>
    </row>
    <row r="4" spans="1:5" x14ac:dyDescent="0.3">
      <c r="A4" s="1">
        <v>4</v>
      </c>
      <c r="B4" s="2">
        <v>37712</v>
      </c>
      <c r="C4" s="3">
        <v>35226398</v>
      </c>
      <c r="D4" s="5">
        <v>33751904.333333336</v>
      </c>
      <c r="E4" s="5">
        <v>37586654</v>
      </c>
    </row>
    <row r="5" spans="1:5" x14ac:dyDescent="0.3">
      <c r="A5" s="1">
        <v>5</v>
      </c>
      <c r="B5" s="2">
        <v>37742</v>
      </c>
      <c r="C5" s="3">
        <v>36569670</v>
      </c>
      <c r="D5" s="5">
        <v>34120527.75</v>
      </c>
      <c r="E5" s="5">
        <v>35226398</v>
      </c>
    </row>
    <row r="6" spans="1:5" x14ac:dyDescent="0.3">
      <c r="A6" s="1">
        <v>6</v>
      </c>
      <c r="B6" s="2">
        <v>37773</v>
      </c>
      <c r="C6" s="3">
        <v>39750216</v>
      </c>
      <c r="D6" s="5">
        <v>34610356.200000003</v>
      </c>
      <c r="E6" s="5">
        <v>36569670</v>
      </c>
    </row>
    <row r="7" spans="1:5" x14ac:dyDescent="0.3">
      <c r="A7" s="1">
        <v>7</v>
      </c>
      <c r="B7" s="2">
        <v>37803</v>
      </c>
      <c r="C7" s="3">
        <v>43367508</v>
      </c>
      <c r="D7" s="5">
        <v>35466999.5</v>
      </c>
      <c r="E7" s="5">
        <v>39750216</v>
      </c>
    </row>
    <row r="8" spans="1:5" x14ac:dyDescent="0.3">
      <c r="A8" s="1">
        <v>8</v>
      </c>
      <c r="B8" s="2">
        <v>37834</v>
      </c>
      <c r="C8" s="3">
        <v>42092669</v>
      </c>
      <c r="D8" s="5">
        <v>36595643.571428575</v>
      </c>
      <c r="E8" s="5">
        <v>43367508</v>
      </c>
    </row>
    <row r="9" spans="1:5" x14ac:dyDescent="0.3">
      <c r="A9" s="1">
        <v>9</v>
      </c>
      <c r="B9" s="2">
        <v>37865</v>
      </c>
      <c r="C9" s="3">
        <v>32549732</v>
      </c>
      <c r="D9" s="5">
        <v>37282771.75</v>
      </c>
      <c r="E9" s="5">
        <v>42092669</v>
      </c>
    </row>
    <row r="10" spans="1:5" x14ac:dyDescent="0.3">
      <c r="A10" s="1">
        <v>10</v>
      </c>
      <c r="B10" s="2">
        <v>37895</v>
      </c>
      <c r="C10" s="3">
        <v>36442428</v>
      </c>
      <c r="D10" s="5">
        <v>36756878.444444448</v>
      </c>
      <c r="E10" s="5">
        <v>32549732</v>
      </c>
    </row>
    <row r="11" spans="1:5" x14ac:dyDescent="0.3">
      <c r="A11" s="1">
        <v>11</v>
      </c>
      <c r="B11" s="2">
        <v>37926</v>
      </c>
      <c r="C11" s="3">
        <v>34350366</v>
      </c>
      <c r="D11" s="5">
        <v>36725433.399999999</v>
      </c>
      <c r="E11" s="5">
        <v>36442428</v>
      </c>
    </row>
    <row r="12" spans="1:5" x14ac:dyDescent="0.3">
      <c r="A12" s="1">
        <v>12</v>
      </c>
      <c r="B12" s="2">
        <v>37956</v>
      </c>
      <c r="C12" s="3">
        <v>37389382</v>
      </c>
      <c r="D12" s="5">
        <v>36509518.18181818</v>
      </c>
      <c r="E12" s="5">
        <v>34350366</v>
      </c>
    </row>
    <row r="13" spans="1:5" x14ac:dyDescent="0.3">
      <c r="A13" s="1">
        <v>13</v>
      </c>
      <c r="B13" s="2">
        <v>37987</v>
      </c>
      <c r="C13" s="3">
        <v>33537392</v>
      </c>
      <c r="D13" s="5">
        <v>36582840.166666664</v>
      </c>
      <c r="E13" s="5">
        <v>37389382</v>
      </c>
    </row>
    <row r="14" spans="1:5" x14ac:dyDescent="0.3">
      <c r="A14" s="1">
        <v>14</v>
      </c>
      <c r="B14" s="2">
        <v>38018</v>
      </c>
      <c r="C14" s="3">
        <v>33909139</v>
      </c>
      <c r="D14" s="5">
        <v>36348574.92307692</v>
      </c>
      <c r="E14" s="5">
        <v>33537392</v>
      </c>
    </row>
    <row r="15" spans="1:5" x14ac:dyDescent="0.3">
      <c r="A15" s="1">
        <v>15</v>
      </c>
      <c r="B15" s="2">
        <v>38047</v>
      </c>
      <c r="C15" s="3">
        <v>40805211</v>
      </c>
      <c r="D15" s="5">
        <v>36174329.5</v>
      </c>
      <c r="E15" s="5">
        <v>33909139</v>
      </c>
    </row>
    <row r="16" spans="1:5" x14ac:dyDescent="0.3">
      <c r="A16" s="1">
        <v>16</v>
      </c>
      <c r="B16" s="2">
        <v>38078</v>
      </c>
      <c r="C16" s="3">
        <v>40172829</v>
      </c>
      <c r="D16" s="5">
        <v>36483054.93333333</v>
      </c>
      <c r="E16" s="5">
        <v>40805211</v>
      </c>
    </row>
    <row r="17" spans="1:5" x14ac:dyDescent="0.3">
      <c r="A17" s="1">
        <v>17</v>
      </c>
      <c r="B17" s="2">
        <v>38108</v>
      </c>
      <c r="C17" s="3">
        <v>39671007</v>
      </c>
      <c r="D17" s="5">
        <v>36713665.8125</v>
      </c>
      <c r="E17" s="5">
        <v>40172829</v>
      </c>
    </row>
    <row r="18" spans="1:5" x14ac:dyDescent="0.3">
      <c r="A18" s="1">
        <v>18</v>
      </c>
      <c r="B18" s="2">
        <v>38139</v>
      </c>
      <c r="C18" s="3">
        <v>43652277</v>
      </c>
      <c r="D18" s="5">
        <v>36887627.058823526</v>
      </c>
      <c r="E18" s="5">
        <v>39671007</v>
      </c>
    </row>
    <row r="19" spans="1:5" x14ac:dyDescent="0.3">
      <c r="A19" s="1">
        <v>19</v>
      </c>
      <c r="B19" s="2">
        <v>38169</v>
      </c>
      <c r="C19" s="3">
        <v>46262249</v>
      </c>
      <c r="D19" s="5">
        <v>37263440.944444448</v>
      </c>
      <c r="E19" s="5">
        <v>43652277</v>
      </c>
    </row>
    <row r="20" spans="1:5" x14ac:dyDescent="0.3">
      <c r="A20" s="1">
        <v>20</v>
      </c>
      <c r="B20" s="2">
        <v>38200</v>
      </c>
      <c r="C20" s="3">
        <v>44701691</v>
      </c>
      <c r="D20" s="5">
        <v>37737062.421052635</v>
      </c>
      <c r="E20" s="5">
        <v>46262249</v>
      </c>
    </row>
    <row r="21" spans="1:5" x14ac:dyDescent="0.3">
      <c r="A21" s="1">
        <v>21</v>
      </c>
      <c r="B21" s="2">
        <v>38231</v>
      </c>
      <c r="C21" s="3">
        <v>35470844</v>
      </c>
      <c r="D21" s="5">
        <v>38085293.850000001</v>
      </c>
      <c r="E21" s="5">
        <v>44701691</v>
      </c>
    </row>
    <row r="22" spans="1:5" x14ac:dyDescent="0.3">
      <c r="A22" s="1">
        <v>22</v>
      </c>
      <c r="B22" s="2">
        <v>38261</v>
      </c>
      <c r="C22" s="3">
        <v>39627851</v>
      </c>
      <c r="D22" s="5">
        <v>37960796.238095239</v>
      </c>
      <c r="E22" s="5">
        <v>35470844</v>
      </c>
    </row>
    <row r="23" spans="1:5" x14ac:dyDescent="0.3">
      <c r="A23" s="1">
        <v>23</v>
      </c>
      <c r="B23" s="2">
        <v>38292</v>
      </c>
      <c r="C23" s="3">
        <v>37567116</v>
      </c>
      <c r="D23" s="5">
        <v>38036571.454545453</v>
      </c>
      <c r="E23" s="5">
        <v>39627851</v>
      </c>
    </row>
    <row r="24" spans="1:5" x14ac:dyDescent="0.3">
      <c r="A24" s="1">
        <v>24</v>
      </c>
      <c r="B24" s="2">
        <v>38322</v>
      </c>
      <c r="C24" s="3">
        <v>39117678</v>
      </c>
      <c r="D24" s="5">
        <v>38016160.347826086</v>
      </c>
      <c r="E24" s="5">
        <v>37567116</v>
      </c>
    </row>
    <row r="25" spans="1:5" x14ac:dyDescent="0.3">
      <c r="A25" s="1">
        <v>25</v>
      </c>
      <c r="B25" s="2">
        <v>38353</v>
      </c>
      <c r="C25" s="3">
        <v>36117688</v>
      </c>
      <c r="D25" s="5">
        <v>38062056.916666664</v>
      </c>
      <c r="E25" s="5">
        <v>39117678</v>
      </c>
    </row>
    <row r="26" spans="1:5" x14ac:dyDescent="0.3">
      <c r="A26" s="1">
        <v>26</v>
      </c>
      <c r="B26" s="2">
        <v>38384</v>
      </c>
      <c r="C26" s="3">
        <v>34560838</v>
      </c>
      <c r="D26" s="5">
        <v>37984282.159999996</v>
      </c>
      <c r="E26" s="5">
        <v>36117688</v>
      </c>
    </row>
    <row r="27" spans="1:5" x14ac:dyDescent="0.3">
      <c r="A27" s="1">
        <v>27</v>
      </c>
      <c r="B27" s="2">
        <v>38412</v>
      </c>
      <c r="C27" s="3">
        <v>43642223</v>
      </c>
      <c r="D27" s="5">
        <v>37852611.230769232</v>
      </c>
      <c r="E27" s="5">
        <v>34560838</v>
      </c>
    </row>
    <row r="28" spans="1:5" x14ac:dyDescent="0.3">
      <c r="A28" s="1">
        <v>28</v>
      </c>
      <c r="B28" s="2">
        <v>38443</v>
      </c>
      <c r="C28" s="3">
        <v>40244600</v>
      </c>
      <c r="D28" s="5">
        <v>38067041.296296299</v>
      </c>
      <c r="E28" s="5">
        <v>43642223</v>
      </c>
    </row>
    <row r="29" spans="1:5" x14ac:dyDescent="0.3">
      <c r="A29" s="1">
        <v>29</v>
      </c>
      <c r="B29" s="2">
        <v>38473</v>
      </c>
      <c r="C29" s="3">
        <v>41801557</v>
      </c>
      <c r="D29" s="5">
        <v>38144811.25</v>
      </c>
      <c r="E29" s="5">
        <v>40244600</v>
      </c>
    </row>
    <row r="30" spans="1:5" x14ac:dyDescent="0.3">
      <c r="A30" s="1">
        <v>30</v>
      </c>
      <c r="B30" s="2">
        <v>38504</v>
      </c>
      <c r="C30" s="3">
        <v>44676734</v>
      </c>
      <c r="D30" s="5">
        <v>38270905.931034483</v>
      </c>
      <c r="E30" s="5">
        <v>41801557</v>
      </c>
    </row>
    <row r="31" spans="1:5" x14ac:dyDescent="0.3">
      <c r="A31" s="1">
        <v>31</v>
      </c>
      <c r="B31" s="2">
        <v>38534</v>
      </c>
      <c r="C31" s="3">
        <v>47563113</v>
      </c>
      <c r="D31" s="5">
        <v>38484433.533333331</v>
      </c>
      <c r="E31" s="5">
        <v>44676734</v>
      </c>
    </row>
    <row r="32" spans="1:5" x14ac:dyDescent="0.3">
      <c r="A32" s="1">
        <v>32</v>
      </c>
      <c r="B32" s="2">
        <v>38565</v>
      </c>
      <c r="C32" s="3">
        <v>45135361</v>
      </c>
      <c r="D32" s="5">
        <v>38777294.161290325</v>
      </c>
      <c r="E32" s="5">
        <v>47563113</v>
      </c>
    </row>
    <row r="33" spans="1:5" x14ac:dyDescent="0.3">
      <c r="A33" s="1">
        <v>33</v>
      </c>
      <c r="B33" s="2">
        <v>38596</v>
      </c>
      <c r="C33" s="3">
        <v>37044906</v>
      </c>
      <c r="D33" s="5">
        <v>38975983.75</v>
      </c>
      <c r="E33" s="5">
        <v>45135361</v>
      </c>
    </row>
    <row r="34" spans="1:5" x14ac:dyDescent="0.3">
      <c r="A34" s="1">
        <v>34</v>
      </c>
      <c r="B34" s="2">
        <v>38626</v>
      </c>
      <c r="C34" s="3">
        <v>38849763</v>
      </c>
      <c r="D34" s="5">
        <v>38917466.242424242</v>
      </c>
      <c r="E34" s="5">
        <v>37044906</v>
      </c>
    </row>
    <row r="35" spans="1:5" x14ac:dyDescent="0.3">
      <c r="A35" s="1">
        <v>35</v>
      </c>
      <c r="B35" s="2">
        <v>38657</v>
      </c>
      <c r="C35" s="3">
        <v>38158242</v>
      </c>
      <c r="D35" s="5">
        <v>38915474.970588237</v>
      </c>
      <c r="E35" s="5">
        <v>38849763</v>
      </c>
    </row>
    <row r="36" spans="1:5" x14ac:dyDescent="0.3">
      <c r="A36" s="1">
        <v>36</v>
      </c>
      <c r="B36" s="2">
        <v>38687</v>
      </c>
      <c r="C36" s="3">
        <v>39176167</v>
      </c>
      <c r="D36" s="5">
        <v>38893839.742857143</v>
      </c>
      <c r="E36" s="5">
        <v>38158242</v>
      </c>
    </row>
    <row r="37" spans="1:5" x14ac:dyDescent="0.3">
      <c r="A37" s="1">
        <v>37</v>
      </c>
      <c r="B37" s="2">
        <v>38718</v>
      </c>
      <c r="C37" s="3">
        <v>36677179</v>
      </c>
      <c r="D37" s="5">
        <v>38901682.166666664</v>
      </c>
      <c r="E37" s="5">
        <v>39176167</v>
      </c>
    </row>
    <row r="38" spans="1:5" x14ac:dyDescent="0.3">
      <c r="A38" s="1">
        <v>38</v>
      </c>
      <c r="B38" s="2">
        <v>38749</v>
      </c>
      <c r="C38" s="3">
        <v>34745538</v>
      </c>
      <c r="D38" s="5">
        <v>38841560.459459461</v>
      </c>
      <c r="E38" s="5">
        <v>36677179</v>
      </c>
    </row>
    <row r="39" spans="1:5" x14ac:dyDescent="0.3">
      <c r="A39" s="1">
        <v>39</v>
      </c>
      <c r="B39" s="2">
        <v>38777</v>
      </c>
      <c r="C39" s="3">
        <v>42892739</v>
      </c>
      <c r="D39" s="5">
        <v>38733770.394736841</v>
      </c>
      <c r="E39" s="5">
        <v>34745538</v>
      </c>
    </row>
    <row r="40" spans="1:5" x14ac:dyDescent="0.3">
      <c r="A40" s="1">
        <v>40</v>
      </c>
      <c r="B40" s="2">
        <v>38808</v>
      </c>
      <c r="C40" s="3">
        <v>41296409</v>
      </c>
      <c r="D40" s="5">
        <v>38840410.615384616</v>
      </c>
      <c r="E40" s="5">
        <v>42892739</v>
      </c>
    </row>
    <row r="41" spans="1:5" x14ac:dyDescent="0.3">
      <c r="A41" s="1">
        <v>41</v>
      </c>
      <c r="B41" s="2">
        <v>38838</v>
      </c>
      <c r="C41" s="3">
        <v>41489103</v>
      </c>
      <c r="D41" s="5">
        <v>38901810.575000003</v>
      </c>
      <c r="E41" s="5">
        <v>41296409</v>
      </c>
    </row>
    <row r="42" spans="1:5" x14ac:dyDescent="0.3">
      <c r="A42" s="1">
        <v>42</v>
      </c>
      <c r="B42" s="2">
        <v>38869</v>
      </c>
      <c r="C42" s="3">
        <v>44025656</v>
      </c>
      <c r="D42" s="5">
        <v>38964915.26829268</v>
      </c>
      <c r="E42" s="5">
        <v>41489103</v>
      </c>
    </row>
    <row r="43" spans="1:5" x14ac:dyDescent="0.3">
      <c r="A43" s="1">
        <v>43</v>
      </c>
      <c r="B43" s="2">
        <v>38899</v>
      </c>
      <c r="C43" s="3">
        <v>46157221</v>
      </c>
      <c r="D43" s="5">
        <v>39085409.095238097</v>
      </c>
      <c r="E43" s="5">
        <v>44025656</v>
      </c>
    </row>
    <row r="44" spans="1:5" x14ac:dyDescent="0.3">
      <c r="A44" s="1">
        <v>44</v>
      </c>
      <c r="B44" s="2">
        <v>38930</v>
      </c>
      <c r="C44" s="3">
        <v>44152535</v>
      </c>
      <c r="D44" s="5">
        <v>39249869.837209299</v>
      </c>
      <c r="E44" s="5">
        <v>46157221</v>
      </c>
    </row>
    <row r="45" spans="1:5" x14ac:dyDescent="0.3">
      <c r="A45" s="1">
        <v>45</v>
      </c>
      <c r="B45" s="2">
        <v>38961</v>
      </c>
      <c r="C45" s="3">
        <v>36489369</v>
      </c>
      <c r="D45" s="5">
        <v>39361294.045454547</v>
      </c>
      <c r="E45" s="5">
        <v>44152535</v>
      </c>
    </row>
    <row r="46" spans="1:5" x14ac:dyDescent="0.3">
      <c r="A46" s="1">
        <v>46</v>
      </c>
      <c r="B46" s="2">
        <v>38991</v>
      </c>
      <c r="C46" s="3">
        <v>39684942</v>
      </c>
      <c r="D46" s="5">
        <v>39297473.48888889</v>
      </c>
      <c r="E46" s="5">
        <v>36489369</v>
      </c>
    </row>
    <row r="47" spans="1:5" x14ac:dyDescent="0.3">
      <c r="A47" s="1">
        <v>47</v>
      </c>
      <c r="B47" s="2">
        <v>39022</v>
      </c>
      <c r="C47" s="3">
        <v>38673709</v>
      </c>
      <c r="D47" s="5">
        <v>39305896.717391305</v>
      </c>
      <c r="E47" s="5">
        <v>39684942</v>
      </c>
    </row>
    <row r="48" spans="1:5" x14ac:dyDescent="0.3">
      <c r="A48" s="1">
        <v>48</v>
      </c>
      <c r="B48" s="2">
        <v>39052</v>
      </c>
      <c r="C48" s="3">
        <v>39616707</v>
      </c>
      <c r="D48" s="5">
        <v>39292445.91489362</v>
      </c>
      <c r="E48" s="5">
        <v>38673709</v>
      </c>
    </row>
    <row r="49" spans="1:5" x14ac:dyDescent="0.3">
      <c r="A49" s="1">
        <v>49</v>
      </c>
      <c r="B49" s="2">
        <v>39083</v>
      </c>
      <c r="C49" s="3">
        <v>36918240</v>
      </c>
      <c r="D49" s="5">
        <v>39299201.354166664</v>
      </c>
      <c r="E49" s="5">
        <v>39616707</v>
      </c>
    </row>
    <row r="50" spans="1:5" x14ac:dyDescent="0.3">
      <c r="A50" s="1">
        <v>50</v>
      </c>
      <c r="B50" s="2">
        <v>39114</v>
      </c>
      <c r="C50" s="3">
        <v>34504282</v>
      </c>
      <c r="D50" s="5">
        <v>39250610.306122452</v>
      </c>
      <c r="E50" s="5">
        <v>36918240</v>
      </c>
    </row>
    <row r="51" spans="1:5" x14ac:dyDescent="0.3">
      <c r="A51" s="1">
        <v>51</v>
      </c>
      <c r="B51" s="2">
        <v>39142</v>
      </c>
      <c r="C51" s="3">
        <v>42899597</v>
      </c>
      <c r="D51" s="5">
        <v>39155683.740000002</v>
      </c>
      <c r="E51" s="5">
        <v>34504282</v>
      </c>
    </row>
    <row r="52" spans="1:5" x14ac:dyDescent="0.3">
      <c r="A52" s="1">
        <v>52</v>
      </c>
      <c r="B52" s="2">
        <v>39173</v>
      </c>
      <c r="C52" s="3">
        <v>41367935</v>
      </c>
      <c r="D52" s="5">
        <v>39229093.803921565</v>
      </c>
      <c r="E52" s="5">
        <v>42899597</v>
      </c>
    </row>
    <row r="53" spans="1:5" x14ac:dyDescent="0.3">
      <c r="A53" s="1">
        <v>53</v>
      </c>
      <c r="B53" s="2">
        <v>39203</v>
      </c>
      <c r="C53" s="3">
        <v>42213471</v>
      </c>
      <c r="D53" s="5">
        <v>39270225.365384616</v>
      </c>
      <c r="E53" s="5">
        <v>41367935</v>
      </c>
    </row>
    <row r="54" spans="1:5" x14ac:dyDescent="0.3">
      <c r="A54" s="1">
        <v>54</v>
      </c>
      <c r="B54" s="2">
        <v>39234</v>
      </c>
      <c r="C54" s="3">
        <v>44496559</v>
      </c>
      <c r="D54" s="5">
        <v>39325758.30188679</v>
      </c>
      <c r="E54" s="5">
        <v>42213471</v>
      </c>
    </row>
    <row r="55" spans="1:5" x14ac:dyDescent="0.3">
      <c r="A55" s="1">
        <v>55</v>
      </c>
      <c r="B55" s="2">
        <v>39264</v>
      </c>
      <c r="C55" s="3">
        <v>46468077</v>
      </c>
      <c r="D55" s="5">
        <v>39421513.870370373</v>
      </c>
      <c r="E55" s="5">
        <v>44496559</v>
      </c>
    </row>
    <row r="56" spans="1:5" x14ac:dyDescent="0.3">
      <c r="A56" s="1">
        <v>56</v>
      </c>
      <c r="B56" s="2">
        <v>39295</v>
      </c>
      <c r="C56" s="3">
        <v>45760904</v>
      </c>
      <c r="D56" s="5">
        <v>39549633.200000003</v>
      </c>
      <c r="E56" s="5">
        <v>46468077</v>
      </c>
    </row>
    <row r="57" spans="1:5" x14ac:dyDescent="0.3">
      <c r="A57" s="1">
        <v>57</v>
      </c>
      <c r="B57" s="2">
        <v>39326</v>
      </c>
      <c r="C57" s="3">
        <v>37075598</v>
      </c>
      <c r="D57" s="5">
        <v>39660548.75</v>
      </c>
      <c r="E57" s="5">
        <v>45760904</v>
      </c>
    </row>
    <row r="58" spans="1:5" x14ac:dyDescent="0.3">
      <c r="A58" s="1">
        <v>58</v>
      </c>
      <c r="B58" s="2">
        <v>39356</v>
      </c>
      <c r="C58" s="3">
        <v>39961688</v>
      </c>
      <c r="D58" s="5">
        <v>39615198.736842103</v>
      </c>
      <c r="E58" s="5">
        <v>37075598</v>
      </c>
    </row>
    <row r="59" spans="1:5" x14ac:dyDescent="0.3">
      <c r="A59" s="1">
        <v>59</v>
      </c>
      <c r="B59" s="2">
        <v>39387</v>
      </c>
      <c r="C59" s="3">
        <v>38386761</v>
      </c>
      <c r="D59" s="5">
        <v>39621172.68965517</v>
      </c>
      <c r="E59" s="5">
        <v>39961688</v>
      </c>
    </row>
    <row r="60" spans="1:5" x14ac:dyDescent="0.3">
      <c r="A60" s="1">
        <v>60</v>
      </c>
      <c r="B60" s="2">
        <v>39417</v>
      </c>
      <c r="C60" s="3">
        <v>38287010</v>
      </c>
      <c r="D60" s="5">
        <v>39600250.457627118</v>
      </c>
      <c r="E60" s="5">
        <v>38386761</v>
      </c>
    </row>
    <row r="61" spans="1:5" x14ac:dyDescent="0.3">
      <c r="A61" s="1">
        <v>61</v>
      </c>
      <c r="B61" s="2">
        <v>39448</v>
      </c>
      <c r="C61" s="3">
        <v>37492254</v>
      </c>
      <c r="D61" s="5">
        <v>39578363.116666667</v>
      </c>
      <c r="E61" s="5">
        <v>38287010</v>
      </c>
    </row>
    <row r="62" spans="1:5" x14ac:dyDescent="0.3">
      <c r="A62" s="1">
        <v>62</v>
      </c>
      <c r="B62" s="2">
        <v>39479</v>
      </c>
      <c r="C62" s="3">
        <v>36855338</v>
      </c>
      <c r="D62" s="5">
        <v>39544164.606557377</v>
      </c>
      <c r="E62" s="5">
        <v>37492254</v>
      </c>
    </row>
    <row r="63" spans="1:5" x14ac:dyDescent="0.3">
      <c r="A63" s="1">
        <v>63</v>
      </c>
      <c r="B63" s="2">
        <v>39508</v>
      </c>
      <c r="C63" s="3">
        <v>44201991</v>
      </c>
      <c r="D63" s="5">
        <v>39500796.435483873</v>
      </c>
      <c r="E63" s="5">
        <v>36855338</v>
      </c>
    </row>
    <row r="64" spans="1:5" x14ac:dyDescent="0.3">
      <c r="A64" s="1">
        <v>64</v>
      </c>
      <c r="B64" s="2">
        <v>39539</v>
      </c>
      <c r="C64" s="3">
        <v>40888963</v>
      </c>
      <c r="D64" s="5">
        <v>39575418.571428575</v>
      </c>
      <c r="E64" s="5">
        <v>44201991</v>
      </c>
    </row>
    <row r="65" spans="1:5" x14ac:dyDescent="0.3">
      <c r="A65" s="1">
        <v>65</v>
      </c>
      <c r="B65" s="2">
        <v>39569</v>
      </c>
      <c r="C65" s="3">
        <v>42591558</v>
      </c>
      <c r="D65" s="5">
        <v>39595942.703125</v>
      </c>
      <c r="E65" s="5">
        <v>40888963</v>
      </c>
    </row>
    <row r="66" spans="1:5" x14ac:dyDescent="0.3">
      <c r="A66" s="1">
        <v>66</v>
      </c>
      <c r="B66" s="2">
        <v>39600</v>
      </c>
      <c r="C66" s="3">
        <v>44660111</v>
      </c>
      <c r="D66" s="5">
        <v>39642029.092307694</v>
      </c>
      <c r="E66" s="5">
        <v>42591558</v>
      </c>
    </row>
    <row r="67" spans="1:5" x14ac:dyDescent="0.3">
      <c r="A67" s="1">
        <v>67</v>
      </c>
      <c r="B67" s="2">
        <v>39630</v>
      </c>
      <c r="C67" s="3">
        <v>46490098</v>
      </c>
      <c r="D67" s="5">
        <v>39718060.636363633</v>
      </c>
      <c r="E67" s="5">
        <v>44660111</v>
      </c>
    </row>
    <row r="68" spans="1:5" x14ac:dyDescent="0.3">
      <c r="A68" s="1">
        <v>68</v>
      </c>
      <c r="B68" s="2">
        <v>39661</v>
      </c>
      <c r="C68" s="3">
        <v>44969555</v>
      </c>
      <c r="D68" s="5">
        <v>39819135.820895523</v>
      </c>
      <c r="E68" s="5">
        <v>46490098</v>
      </c>
    </row>
    <row r="69" spans="1:5" x14ac:dyDescent="0.3">
      <c r="A69" s="1">
        <v>69</v>
      </c>
      <c r="B69" s="2">
        <v>39692</v>
      </c>
      <c r="C69" s="3">
        <v>34883002</v>
      </c>
      <c r="D69" s="5">
        <v>39894877.279411763</v>
      </c>
      <c r="E69" s="5">
        <v>44969555</v>
      </c>
    </row>
    <row r="70" spans="1:5" x14ac:dyDescent="0.3">
      <c r="A70" s="1">
        <v>70</v>
      </c>
      <c r="B70" s="2">
        <v>39722</v>
      </c>
      <c r="C70" s="3">
        <v>38128010</v>
      </c>
      <c r="D70" s="5">
        <v>39822241.405797102</v>
      </c>
      <c r="E70" s="5">
        <v>34883002</v>
      </c>
    </row>
    <row r="71" spans="1:5" x14ac:dyDescent="0.3">
      <c r="A71" s="1">
        <v>71</v>
      </c>
      <c r="B71" s="2">
        <v>39753</v>
      </c>
      <c r="C71" s="3">
        <v>34270471</v>
      </c>
      <c r="D71" s="5">
        <v>39798038.100000001</v>
      </c>
      <c r="E71" s="5">
        <v>38128010</v>
      </c>
    </row>
    <row r="72" spans="1:5" x14ac:dyDescent="0.3">
      <c r="A72" s="1">
        <v>72</v>
      </c>
      <c r="B72" s="2">
        <v>39783</v>
      </c>
      <c r="C72" s="3">
        <v>37156359</v>
      </c>
      <c r="D72" s="5">
        <v>39720185.042253524</v>
      </c>
      <c r="E72" s="5">
        <v>34270471</v>
      </c>
    </row>
    <row r="73" spans="1:5" x14ac:dyDescent="0.3">
      <c r="A73" s="1">
        <v>73</v>
      </c>
      <c r="B73" s="2">
        <v>39814</v>
      </c>
      <c r="C73" s="3">
        <v>33303546</v>
      </c>
      <c r="D73" s="5">
        <v>39684576.347222224</v>
      </c>
      <c r="E73" s="5">
        <v>37156359</v>
      </c>
    </row>
    <row r="74" spans="1:5" x14ac:dyDescent="0.3">
      <c r="A74" s="1">
        <v>74</v>
      </c>
      <c r="B74" s="2">
        <v>39845</v>
      </c>
      <c r="C74" s="3">
        <v>31687274</v>
      </c>
      <c r="D74" s="5">
        <v>39597164.97260274</v>
      </c>
      <c r="E74" s="5">
        <v>33303546</v>
      </c>
    </row>
    <row r="75" spans="1:5" x14ac:dyDescent="0.3">
      <c r="A75" s="1">
        <v>75</v>
      </c>
      <c r="B75" s="2">
        <v>39873</v>
      </c>
      <c r="C75" s="3">
        <v>39056403</v>
      </c>
      <c r="D75" s="5">
        <v>39490274.554054052</v>
      </c>
      <c r="E75" s="5">
        <v>31687274</v>
      </c>
    </row>
    <row r="76" spans="1:5" x14ac:dyDescent="0.3">
      <c r="A76" s="1">
        <v>76</v>
      </c>
      <c r="B76" s="2">
        <v>39904</v>
      </c>
      <c r="C76" s="3">
        <v>38136055</v>
      </c>
      <c r="D76" s="5">
        <v>39484489.600000001</v>
      </c>
      <c r="E76" s="5">
        <v>39056403</v>
      </c>
    </row>
    <row r="77" spans="1:5" x14ac:dyDescent="0.3">
      <c r="A77" s="1">
        <v>77</v>
      </c>
      <c r="B77" s="2">
        <v>39934</v>
      </c>
      <c r="C77" s="3">
        <v>38408753</v>
      </c>
      <c r="D77" s="5">
        <v>39466747.039473683</v>
      </c>
      <c r="E77" s="5">
        <v>38136055</v>
      </c>
    </row>
    <row r="78" spans="1:5" x14ac:dyDescent="0.3">
      <c r="A78" s="1">
        <v>78</v>
      </c>
      <c r="B78" s="2">
        <v>39965</v>
      </c>
      <c r="C78" s="3">
        <v>41145909</v>
      </c>
      <c r="D78" s="5">
        <v>39453006.857142858</v>
      </c>
      <c r="E78" s="5">
        <v>38408753</v>
      </c>
    </row>
    <row r="79" spans="1:5" x14ac:dyDescent="0.3">
      <c r="A79" s="1">
        <v>79</v>
      </c>
      <c r="B79" s="2">
        <v>39995</v>
      </c>
      <c r="C79" s="3">
        <v>44215515</v>
      </c>
      <c r="D79" s="5">
        <v>39474710.730769232</v>
      </c>
      <c r="E79" s="5">
        <v>41145909</v>
      </c>
    </row>
    <row r="80" spans="1:5" x14ac:dyDescent="0.3">
      <c r="A80" s="1">
        <v>80</v>
      </c>
      <c r="B80" s="2">
        <v>40026</v>
      </c>
      <c r="C80" s="3">
        <v>42397035</v>
      </c>
      <c r="D80" s="5">
        <v>39534720.911392406</v>
      </c>
      <c r="E80" s="5">
        <v>44215515</v>
      </c>
    </row>
    <row r="81" spans="1:5" x14ac:dyDescent="0.3">
      <c r="A81" s="1">
        <v>81</v>
      </c>
      <c r="B81" s="2">
        <v>40057</v>
      </c>
      <c r="C81" s="3">
        <v>34675396</v>
      </c>
      <c r="D81" s="5">
        <v>39570499.837499999</v>
      </c>
      <c r="E81" s="5">
        <v>42397035</v>
      </c>
    </row>
    <row r="82" spans="1:5" x14ac:dyDescent="0.3">
      <c r="A82" s="1">
        <v>82</v>
      </c>
      <c r="B82" s="2">
        <v>40087</v>
      </c>
      <c r="C82" s="3">
        <v>37318051</v>
      </c>
      <c r="D82" s="5">
        <v>39510066.456790127</v>
      </c>
      <c r="E82" s="5">
        <v>34675396</v>
      </c>
    </row>
    <row r="83" spans="1:5" x14ac:dyDescent="0.3">
      <c r="A83" s="1">
        <v>83</v>
      </c>
      <c r="B83" s="2">
        <v>40118</v>
      </c>
      <c r="C83" s="3">
        <v>34576582</v>
      </c>
      <c r="D83" s="5">
        <v>39483334.560975611</v>
      </c>
      <c r="E83" s="5">
        <v>37318051</v>
      </c>
    </row>
    <row r="84" spans="1:5" x14ac:dyDescent="0.3">
      <c r="A84" s="1">
        <v>84</v>
      </c>
      <c r="B84" s="2">
        <v>40148</v>
      </c>
      <c r="C84" s="3">
        <v>36459079</v>
      </c>
      <c r="D84" s="5">
        <v>39424217.060240962</v>
      </c>
      <c r="E84" s="5">
        <v>34576582</v>
      </c>
    </row>
    <row r="85" spans="1:5" x14ac:dyDescent="0.3">
      <c r="A85" s="1">
        <v>85</v>
      </c>
      <c r="B85" s="2">
        <v>40179</v>
      </c>
      <c r="C85" s="3">
        <v>33487141</v>
      </c>
      <c r="D85" s="5">
        <v>39388917.797619045</v>
      </c>
      <c r="E85" s="5">
        <v>36459079</v>
      </c>
    </row>
    <row r="86" spans="1:5" x14ac:dyDescent="0.3">
      <c r="A86" s="1">
        <v>86</v>
      </c>
      <c r="B86" s="2">
        <v>40210</v>
      </c>
      <c r="C86" s="3">
        <v>30718097</v>
      </c>
      <c r="D86" s="5">
        <v>39319485.129411764</v>
      </c>
      <c r="E86" s="5">
        <v>33487141</v>
      </c>
    </row>
    <row r="87" spans="1:5" x14ac:dyDescent="0.3">
      <c r="A87" s="1">
        <v>87</v>
      </c>
      <c r="B87" s="2">
        <v>40238</v>
      </c>
      <c r="C87" s="3">
        <v>39369601</v>
      </c>
      <c r="D87" s="5">
        <v>39219468.988372095</v>
      </c>
      <c r="E87" s="5">
        <v>30718097</v>
      </c>
    </row>
    <row r="88" spans="1:5" x14ac:dyDescent="0.3">
      <c r="A88" s="1">
        <v>88</v>
      </c>
      <c r="B88" s="2">
        <v>40269</v>
      </c>
      <c r="C88" s="3">
        <v>37762307</v>
      </c>
      <c r="D88" s="5">
        <v>39221194.643678159</v>
      </c>
      <c r="E88" s="5">
        <v>39369601</v>
      </c>
    </row>
    <row r="89" spans="1:5" x14ac:dyDescent="0.3">
      <c r="A89" s="1">
        <v>89</v>
      </c>
      <c r="B89" s="2">
        <v>40299</v>
      </c>
      <c r="C89" s="3">
        <v>38883683</v>
      </c>
      <c r="D89" s="5">
        <v>39204616.375</v>
      </c>
      <c r="E89" s="5">
        <v>37762307</v>
      </c>
    </row>
    <row r="90" spans="1:5" x14ac:dyDescent="0.3">
      <c r="A90" s="1">
        <v>90</v>
      </c>
      <c r="B90" s="2">
        <v>40330</v>
      </c>
      <c r="C90" s="3">
        <v>41901959</v>
      </c>
      <c r="D90" s="5">
        <v>39201010.38202247</v>
      </c>
      <c r="E90" s="5">
        <v>38883683</v>
      </c>
    </row>
    <row r="91" spans="1:5" x14ac:dyDescent="0.3">
      <c r="A91" s="1">
        <v>91</v>
      </c>
      <c r="B91" s="2">
        <v>40360</v>
      </c>
      <c r="C91" s="3">
        <v>44021861</v>
      </c>
      <c r="D91" s="5">
        <v>39231020.922222219</v>
      </c>
      <c r="E91" s="5">
        <v>41901959</v>
      </c>
    </row>
    <row r="92" spans="1:5" x14ac:dyDescent="0.3">
      <c r="A92" s="1">
        <v>92</v>
      </c>
      <c r="B92" s="2">
        <v>40391</v>
      </c>
      <c r="C92" s="3">
        <v>42813205</v>
      </c>
      <c r="D92" s="5">
        <v>39283667.516483516</v>
      </c>
      <c r="E92" s="5">
        <v>44021861</v>
      </c>
    </row>
    <row r="93" spans="1:5" x14ac:dyDescent="0.3">
      <c r="A93" s="1">
        <v>93</v>
      </c>
      <c r="B93" s="2">
        <v>40422</v>
      </c>
      <c r="C93" s="3">
        <v>36131604</v>
      </c>
      <c r="D93" s="5">
        <v>39322032.054347828</v>
      </c>
      <c r="E93" s="5">
        <v>42813205</v>
      </c>
    </row>
    <row r="94" spans="1:5" x14ac:dyDescent="0.3">
      <c r="A94" s="1">
        <v>94</v>
      </c>
      <c r="B94" s="2">
        <v>40452</v>
      </c>
      <c r="C94" s="3">
        <v>39183461</v>
      </c>
      <c r="D94" s="5">
        <v>39287726.376344085</v>
      </c>
      <c r="E94" s="5">
        <v>36131604</v>
      </c>
    </row>
    <row r="95" spans="1:5" x14ac:dyDescent="0.3">
      <c r="A95" s="1">
        <v>95</v>
      </c>
      <c r="B95" s="2">
        <v>40483</v>
      </c>
      <c r="C95" s="3">
        <v>36671544</v>
      </c>
      <c r="D95" s="5">
        <v>39286617.170212768</v>
      </c>
      <c r="E95" s="5">
        <v>39183461</v>
      </c>
    </row>
    <row r="96" spans="1:5" x14ac:dyDescent="0.3">
      <c r="A96" s="1">
        <v>96</v>
      </c>
      <c r="B96" s="2">
        <v>40513</v>
      </c>
      <c r="C96" s="3">
        <v>37426385</v>
      </c>
      <c r="D96" s="5">
        <v>39259090.08421053</v>
      </c>
      <c r="E96" s="5">
        <v>36671544</v>
      </c>
    </row>
    <row r="97" spans="1:5" x14ac:dyDescent="0.3">
      <c r="A97" s="1">
        <v>97</v>
      </c>
      <c r="B97" s="2">
        <v>40544</v>
      </c>
      <c r="C97" s="3">
        <v>34327420</v>
      </c>
      <c r="D97" s="5">
        <v>39239999.40625</v>
      </c>
      <c r="E97" s="5">
        <v>37426385</v>
      </c>
    </row>
    <row r="98" spans="1:5" x14ac:dyDescent="0.3">
      <c r="A98" s="1">
        <v>98</v>
      </c>
      <c r="B98" s="2">
        <v>40575</v>
      </c>
      <c r="C98" s="3">
        <v>31825086</v>
      </c>
      <c r="D98" s="5">
        <v>39189354.257731959</v>
      </c>
      <c r="E98" s="5">
        <v>34327420</v>
      </c>
    </row>
    <row r="99" spans="1:5" x14ac:dyDescent="0.3">
      <c r="A99" s="1">
        <v>99</v>
      </c>
      <c r="B99" s="2">
        <v>40603</v>
      </c>
      <c r="C99" s="3">
        <v>40506781</v>
      </c>
      <c r="D99" s="5">
        <v>39114208.663265303</v>
      </c>
      <c r="E99" s="5">
        <v>31825086</v>
      </c>
    </row>
    <row r="100" spans="1:5" x14ac:dyDescent="0.3">
      <c r="A100" s="1">
        <v>100</v>
      </c>
      <c r="B100" s="2">
        <v>40634</v>
      </c>
      <c r="C100" s="3">
        <v>38505752</v>
      </c>
      <c r="D100" s="5">
        <v>39128275.05050505</v>
      </c>
      <c r="E100" s="5">
        <v>40506781</v>
      </c>
    </row>
    <row r="101" spans="1:5" x14ac:dyDescent="0.3">
      <c r="A101" s="1">
        <v>101</v>
      </c>
      <c r="B101" s="2">
        <v>40664</v>
      </c>
      <c r="C101" s="3">
        <v>40429593</v>
      </c>
      <c r="D101" s="5">
        <v>39122049.82</v>
      </c>
      <c r="E101" s="5">
        <v>38505752</v>
      </c>
    </row>
    <row r="102" spans="1:5" x14ac:dyDescent="0.3">
      <c r="A102" s="1">
        <v>102</v>
      </c>
      <c r="B102" s="2">
        <v>40695</v>
      </c>
      <c r="C102" s="3">
        <v>42570238</v>
      </c>
      <c r="D102" s="5">
        <v>39134995.79207921</v>
      </c>
      <c r="E102" s="5">
        <v>40429593</v>
      </c>
    </row>
    <row r="103" spans="1:5" x14ac:dyDescent="0.3">
      <c r="A103" s="1">
        <v>103</v>
      </c>
      <c r="B103" s="2">
        <v>40725</v>
      </c>
      <c r="C103" s="3">
        <v>45074086</v>
      </c>
      <c r="D103" s="5">
        <v>39168674.637254901</v>
      </c>
      <c r="E103" s="5">
        <v>42570238</v>
      </c>
    </row>
    <row r="104" spans="1:5" x14ac:dyDescent="0.3">
      <c r="A104" s="1">
        <v>104</v>
      </c>
      <c r="B104" s="2">
        <v>40756</v>
      </c>
      <c r="C104" s="3">
        <v>42782321</v>
      </c>
      <c r="D104" s="5">
        <v>39226008.728155337</v>
      </c>
      <c r="E104" s="5">
        <v>45074086</v>
      </c>
    </row>
    <row r="105" spans="1:5" x14ac:dyDescent="0.3">
      <c r="A105" s="1">
        <v>105</v>
      </c>
      <c r="B105" s="2">
        <v>40787</v>
      </c>
      <c r="C105" s="3">
        <v>36698979</v>
      </c>
      <c r="D105" s="5">
        <v>39260204.038461536</v>
      </c>
      <c r="E105" s="5">
        <v>42782321</v>
      </c>
    </row>
    <row r="106" spans="1:5" x14ac:dyDescent="0.3">
      <c r="A106" s="1">
        <v>106</v>
      </c>
      <c r="B106" s="2">
        <v>40817</v>
      </c>
      <c r="C106" s="3">
        <v>38703718</v>
      </c>
      <c r="D106" s="5">
        <v>39235811.419047616</v>
      </c>
      <c r="E106" s="5">
        <v>36698979</v>
      </c>
    </row>
    <row r="107" spans="1:5" x14ac:dyDescent="0.3">
      <c r="A107" s="1">
        <v>107</v>
      </c>
      <c r="B107" s="2">
        <v>40848</v>
      </c>
      <c r="C107" s="3">
        <v>36827824</v>
      </c>
      <c r="D107" s="5">
        <v>39230791.669811323</v>
      </c>
      <c r="E107" s="5">
        <v>38703718</v>
      </c>
    </row>
    <row r="108" spans="1:5" x14ac:dyDescent="0.3">
      <c r="A108" s="1">
        <v>108</v>
      </c>
      <c r="B108" s="2">
        <v>40878</v>
      </c>
      <c r="C108" s="3">
        <v>37493287</v>
      </c>
      <c r="D108" s="5">
        <v>39208334.028037384</v>
      </c>
      <c r="E108" s="5">
        <v>36827824</v>
      </c>
    </row>
    <row r="109" spans="1:5" x14ac:dyDescent="0.3">
      <c r="A109" s="1">
        <v>109</v>
      </c>
      <c r="B109" s="2">
        <v>40909</v>
      </c>
      <c r="C109" s="3">
        <v>34313550</v>
      </c>
      <c r="D109" s="5">
        <v>39192453.962962963</v>
      </c>
      <c r="E109" s="5">
        <v>37493287</v>
      </c>
    </row>
    <row r="110" spans="1:5" x14ac:dyDescent="0.3">
      <c r="A110" s="1">
        <v>110</v>
      </c>
      <c r="B110" s="2">
        <v>40940</v>
      </c>
      <c r="C110" s="3">
        <v>33264168</v>
      </c>
      <c r="D110" s="5">
        <v>39147693.376146786</v>
      </c>
      <c r="E110" s="5">
        <v>34313550</v>
      </c>
    </row>
    <row r="111" spans="1:5" x14ac:dyDescent="0.3">
      <c r="A111" s="1">
        <v>111</v>
      </c>
      <c r="B111" s="2">
        <v>40969</v>
      </c>
      <c r="C111" s="3">
        <v>40781257</v>
      </c>
      <c r="D111" s="5">
        <v>39094206.781818181</v>
      </c>
      <c r="E111" s="5">
        <v>33264168</v>
      </c>
    </row>
    <row r="112" spans="1:5" x14ac:dyDescent="0.3">
      <c r="A112" s="1">
        <v>112</v>
      </c>
      <c r="B112" s="2">
        <v>41000</v>
      </c>
      <c r="C112" s="3">
        <v>38806524</v>
      </c>
      <c r="D112" s="5">
        <v>39109405.432432435</v>
      </c>
      <c r="E112" s="5">
        <v>40781257</v>
      </c>
    </row>
    <row r="113" spans="1:5" x14ac:dyDescent="0.3">
      <c r="A113" s="1">
        <v>113</v>
      </c>
      <c r="B113" s="2">
        <v>41031</v>
      </c>
      <c r="C113" s="4" t="s">
        <v>3</v>
      </c>
      <c r="D113" s="5">
        <v>39106701.133928575</v>
      </c>
      <c r="E113" s="5">
        <v>38806524</v>
      </c>
    </row>
    <row r="114" spans="1:5" x14ac:dyDescent="0.3">
      <c r="D114" s="5">
        <v>0</v>
      </c>
    </row>
    <row r="115" spans="1:5" x14ac:dyDescent="0.3">
      <c r="D115" s="5">
        <v>0</v>
      </c>
    </row>
    <row r="116" spans="1:5" x14ac:dyDescent="0.3">
      <c r="D116" s="5">
        <v>0</v>
      </c>
    </row>
    <row r="117" spans="1:5" x14ac:dyDescent="0.3">
      <c r="D117" s="5">
        <v>0</v>
      </c>
    </row>
    <row r="118" spans="1:5" x14ac:dyDescent="0.3">
      <c r="D118" s="5">
        <v>0</v>
      </c>
    </row>
    <row r="119" spans="1:5" x14ac:dyDescent="0.3">
      <c r="D119" s="5">
        <v>0</v>
      </c>
    </row>
    <row r="120" spans="1:5" x14ac:dyDescent="0.3">
      <c r="D120" s="5">
        <v>0</v>
      </c>
    </row>
    <row r="121" spans="1:5" x14ac:dyDescent="0.3">
      <c r="D121" s="5">
        <v>0</v>
      </c>
    </row>
    <row r="122" spans="1:5" x14ac:dyDescent="0.3">
      <c r="D122" s="5">
        <v>0</v>
      </c>
    </row>
    <row r="123" spans="1:5" x14ac:dyDescent="0.3">
      <c r="D123" s="5">
        <v>0</v>
      </c>
    </row>
    <row r="124" spans="1:5" x14ac:dyDescent="0.3">
      <c r="D124" s="5">
        <v>0</v>
      </c>
    </row>
    <row r="125" spans="1:5" x14ac:dyDescent="0.3">
      <c r="D125" s="5">
        <v>0</v>
      </c>
    </row>
    <row r="126" spans="1:5" x14ac:dyDescent="0.3">
      <c r="D126" s="5">
        <v>0</v>
      </c>
    </row>
    <row r="127" spans="1:5" x14ac:dyDescent="0.3">
      <c r="D127" s="5">
        <v>0</v>
      </c>
    </row>
    <row r="128" spans="1:5" x14ac:dyDescent="0.3">
      <c r="D128" s="5">
        <v>0</v>
      </c>
    </row>
    <row r="129" spans="4:4" x14ac:dyDescent="0.3">
      <c r="D129" s="5">
        <v>0</v>
      </c>
    </row>
    <row r="130" spans="4:4" x14ac:dyDescent="0.3">
      <c r="D130" s="5">
        <v>0</v>
      </c>
    </row>
    <row r="131" spans="4:4" x14ac:dyDescent="0.3">
      <c r="D131" s="5">
        <v>0</v>
      </c>
    </row>
    <row r="132" spans="4:4" x14ac:dyDescent="0.3">
      <c r="D132" s="5">
        <v>0</v>
      </c>
    </row>
    <row r="133" spans="4:4" x14ac:dyDescent="0.3">
      <c r="D133" s="5">
        <v>0</v>
      </c>
    </row>
    <row r="134" spans="4:4" x14ac:dyDescent="0.3">
      <c r="D134" s="5">
        <v>0</v>
      </c>
    </row>
    <row r="135" spans="4:4" x14ac:dyDescent="0.3">
      <c r="D135" s="5">
        <v>0</v>
      </c>
    </row>
    <row r="136" spans="4:4" x14ac:dyDescent="0.3">
      <c r="D136" s="5">
        <v>0</v>
      </c>
    </row>
    <row r="137" spans="4:4" x14ac:dyDescent="0.3">
      <c r="D137" s="5">
        <v>0</v>
      </c>
    </row>
    <row r="138" spans="4:4" x14ac:dyDescent="0.3">
      <c r="D138" s="5">
        <v>0</v>
      </c>
    </row>
    <row r="139" spans="4:4" x14ac:dyDescent="0.3">
      <c r="D139" s="5">
        <v>0</v>
      </c>
    </row>
    <row r="140" spans="4:4" x14ac:dyDescent="0.3">
      <c r="D140" s="5">
        <v>0</v>
      </c>
    </row>
    <row r="141" spans="4:4" x14ac:dyDescent="0.3">
      <c r="D141" s="5">
        <v>0</v>
      </c>
    </row>
    <row r="142" spans="4:4" x14ac:dyDescent="0.3">
      <c r="D142" s="5">
        <v>0</v>
      </c>
    </row>
    <row r="143" spans="4:4" x14ac:dyDescent="0.3">
      <c r="D143" s="5">
        <v>0</v>
      </c>
    </row>
    <row r="144" spans="4:4" x14ac:dyDescent="0.3">
      <c r="D144" s="5">
        <v>0</v>
      </c>
    </row>
    <row r="145" spans="4:4" x14ac:dyDescent="0.3">
      <c r="D145" s="5">
        <v>0</v>
      </c>
    </row>
    <row r="146" spans="4:4" x14ac:dyDescent="0.3">
      <c r="D146" s="5">
        <v>0</v>
      </c>
    </row>
    <row r="147" spans="4:4" x14ac:dyDescent="0.3">
      <c r="D147" s="5">
        <v>0</v>
      </c>
    </row>
    <row r="148" spans="4:4" x14ac:dyDescent="0.3">
      <c r="D148" s="5">
        <v>0</v>
      </c>
    </row>
    <row r="149" spans="4:4" x14ac:dyDescent="0.3">
      <c r="D149" s="5">
        <v>0</v>
      </c>
    </row>
    <row r="150" spans="4:4" x14ac:dyDescent="0.3">
      <c r="D150" s="5">
        <v>0</v>
      </c>
    </row>
    <row r="151" spans="4:4" x14ac:dyDescent="0.3">
      <c r="D151" s="5">
        <v>0</v>
      </c>
    </row>
    <row r="152" spans="4:4" x14ac:dyDescent="0.3">
      <c r="D152" s="5">
        <v>0</v>
      </c>
    </row>
    <row r="153" spans="4:4" x14ac:dyDescent="0.3">
      <c r="D153" s="5">
        <v>0</v>
      </c>
    </row>
    <row r="154" spans="4:4" x14ac:dyDescent="0.3">
      <c r="D154" s="5">
        <v>0</v>
      </c>
    </row>
    <row r="155" spans="4:4" x14ac:dyDescent="0.3">
      <c r="D155" s="5">
        <v>0</v>
      </c>
    </row>
    <row r="156" spans="4:4" x14ac:dyDescent="0.3">
      <c r="D156" s="5">
        <v>0</v>
      </c>
    </row>
    <row r="157" spans="4:4" x14ac:dyDescent="0.3">
      <c r="D157" s="5">
        <v>0</v>
      </c>
    </row>
    <row r="158" spans="4:4" x14ac:dyDescent="0.3">
      <c r="D158" s="5">
        <v>0</v>
      </c>
    </row>
    <row r="159" spans="4:4" x14ac:dyDescent="0.3">
      <c r="D159" s="5">
        <v>0</v>
      </c>
    </row>
    <row r="160" spans="4:4" x14ac:dyDescent="0.3">
      <c r="D160" s="5">
        <v>0</v>
      </c>
    </row>
    <row r="161" spans="4:4" x14ac:dyDescent="0.3">
      <c r="D161" s="5">
        <v>0</v>
      </c>
    </row>
    <row r="162" spans="4:4" x14ac:dyDescent="0.3">
      <c r="D162" s="5">
        <v>0</v>
      </c>
    </row>
    <row r="163" spans="4:4" x14ac:dyDescent="0.3">
      <c r="D163" s="5">
        <v>0</v>
      </c>
    </row>
    <row r="164" spans="4:4" x14ac:dyDescent="0.3">
      <c r="D164" s="5">
        <v>0</v>
      </c>
    </row>
    <row r="165" spans="4:4" x14ac:dyDescent="0.3">
      <c r="D165" s="5">
        <v>0</v>
      </c>
    </row>
    <row r="166" spans="4:4" x14ac:dyDescent="0.3">
      <c r="D166" s="5">
        <v>0</v>
      </c>
    </row>
    <row r="167" spans="4:4" x14ac:dyDescent="0.3">
      <c r="D167" s="5">
        <v>0</v>
      </c>
    </row>
    <row r="168" spans="4:4" x14ac:dyDescent="0.3">
      <c r="D168" s="5">
        <v>0</v>
      </c>
    </row>
    <row r="169" spans="4:4" x14ac:dyDescent="0.3">
      <c r="D169" s="5">
        <v>0</v>
      </c>
    </row>
    <row r="170" spans="4:4" x14ac:dyDescent="0.3">
      <c r="D170" s="5">
        <v>0</v>
      </c>
    </row>
    <row r="171" spans="4:4" x14ac:dyDescent="0.3">
      <c r="D171" s="5">
        <v>0</v>
      </c>
    </row>
    <row r="172" spans="4:4" x14ac:dyDescent="0.3">
      <c r="D172" s="5">
        <v>0</v>
      </c>
    </row>
    <row r="173" spans="4:4" x14ac:dyDescent="0.3">
      <c r="D173" s="5">
        <v>0</v>
      </c>
    </row>
    <row r="174" spans="4:4" x14ac:dyDescent="0.3">
      <c r="D174" s="5">
        <v>0</v>
      </c>
    </row>
    <row r="175" spans="4:4" x14ac:dyDescent="0.3">
      <c r="D175" s="5">
        <v>0</v>
      </c>
    </row>
    <row r="176" spans="4:4" x14ac:dyDescent="0.3">
      <c r="D176" s="5">
        <v>0</v>
      </c>
    </row>
    <row r="177" spans="4:4" x14ac:dyDescent="0.3">
      <c r="D177" s="5">
        <v>0</v>
      </c>
    </row>
    <row r="178" spans="4:4" x14ac:dyDescent="0.3">
      <c r="D178" s="5">
        <v>0</v>
      </c>
    </row>
    <row r="179" spans="4:4" x14ac:dyDescent="0.3">
      <c r="D179" s="5">
        <v>0</v>
      </c>
    </row>
    <row r="180" spans="4:4" x14ac:dyDescent="0.3">
      <c r="D180" s="5">
        <v>0</v>
      </c>
    </row>
    <row r="181" spans="4:4" x14ac:dyDescent="0.3">
      <c r="D181" s="5">
        <v>0</v>
      </c>
    </row>
    <row r="182" spans="4:4" x14ac:dyDescent="0.3">
      <c r="D182" s="5">
        <v>0</v>
      </c>
    </row>
    <row r="183" spans="4:4" x14ac:dyDescent="0.3">
      <c r="D183" s="5">
        <v>0</v>
      </c>
    </row>
    <row r="184" spans="4:4" x14ac:dyDescent="0.3">
      <c r="D184" s="5">
        <v>0</v>
      </c>
    </row>
    <row r="185" spans="4:4" x14ac:dyDescent="0.3">
      <c r="D185" s="5">
        <v>0</v>
      </c>
    </row>
    <row r="186" spans="4:4" x14ac:dyDescent="0.3">
      <c r="D186" s="5">
        <v>0</v>
      </c>
    </row>
    <row r="187" spans="4:4" x14ac:dyDescent="0.3">
      <c r="D187" s="5">
        <v>0</v>
      </c>
    </row>
    <row r="188" spans="4:4" x14ac:dyDescent="0.3">
      <c r="D188" s="5">
        <v>0</v>
      </c>
    </row>
    <row r="189" spans="4:4" x14ac:dyDescent="0.3">
      <c r="D189" s="5">
        <v>0</v>
      </c>
    </row>
    <row r="190" spans="4:4" x14ac:dyDescent="0.3">
      <c r="D190" s="5">
        <v>0</v>
      </c>
    </row>
    <row r="191" spans="4:4" x14ac:dyDescent="0.3">
      <c r="D191" s="5">
        <v>0</v>
      </c>
    </row>
    <row r="192" spans="4:4" x14ac:dyDescent="0.3">
      <c r="D192" s="5">
        <v>0</v>
      </c>
    </row>
    <row r="193" spans="4:4" x14ac:dyDescent="0.3">
      <c r="D193" s="5">
        <v>0</v>
      </c>
    </row>
    <row r="194" spans="4:4" x14ac:dyDescent="0.3">
      <c r="D194" s="5">
        <v>0</v>
      </c>
    </row>
    <row r="195" spans="4:4" x14ac:dyDescent="0.3">
      <c r="D195" s="5">
        <v>0</v>
      </c>
    </row>
    <row r="196" spans="4:4" x14ac:dyDescent="0.3">
      <c r="D196" s="5">
        <v>0</v>
      </c>
    </row>
    <row r="197" spans="4:4" x14ac:dyDescent="0.3">
      <c r="D197" s="5">
        <v>0</v>
      </c>
    </row>
    <row r="198" spans="4:4" x14ac:dyDescent="0.3">
      <c r="D198" s="5">
        <v>0</v>
      </c>
    </row>
    <row r="199" spans="4:4" x14ac:dyDescent="0.3">
      <c r="D199" s="5">
        <v>0</v>
      </c>
    </row>
    <row r="200" spans="4:4" x14ac:dyDescent="0.3">
      <c r="D200" s="5">
        <v>0</v>
      </c>
    </row>
    <row r="201" spans="4:4" x14ac:dyDescent="0.3">
      <c r="D201" s="5">
        <v>0</v>
      </c>
    </row>
    <row r="202" spans="4:4" x14ac:dyDescent="0.3">
      <c r="D202" s="5">
        <v>0</v>
      </c>
    </row>
    <row r="203" spans="4:4" x14ac:dyDescent="0.3">
      <c r="D203" s="5">
        <v>0</v>
      </c>
    </row>
    <row r="204" spans="4:4" x14ac:dyDescent="0.3">
      <c r="D204" s="5">
        <v>0</v>
      </c>
    </row>
    <row r="205" spans="4:4" x14ac:dyDescent="0.3">
      <c r="D205" s="5">
        <v>0</v>
      </c>
    </row>
    <row r="206" spans="4:4" x14ac:dyDescent="0.3">
      <c r="D206" s="5">
        <v>0</v>
      </c>
    </row>
    <row r="207" spans="4:4" x14ac:dyDescent="0.3">
      <c r="D207" s="5">
        <v>0</v>
      </c>
    </row>
    <row r="208" spans="4:4" x14ac:dyDescent="0.3">
      <c r="D208" s="5">
        <v>0</v>
      </c>
    </row>
    <row r="209" spans="4:4" x14ac:dyDescent="0.3">
      <c r="D209" s="5">
        <v>0</v>
      </c>
    </row>
    <row r="210" spans="4:4" x14ac:dyDescent="0.3">
      <c r="D210" s="5">
        <v>0</v>
      </c>
    </row>
    <row r="211" spans="4:4" x14ac:dyDescent="0.3">
      <c r="D211" s="5">
        <v>0</v>
      </c>
    </row>
    <row r="212" spans="4:4" x14ac:dyDescent="0.3">
      <c r="D212" s="5">
        <v>0</v>
      </c>
    </row>
    <row r="213" spans="4:4" x14ac:dyDescent="0.3">
      <c r="D213" s="5">
        <v>0</v>
      </c>
    </row>
    <row r="214" spans="4:4" x14ac:dyDescent="0.3">
      <c r="D214" s="5">
        <v>0</v>
      </c>
    </row>
    <row r="215" spans="4:4" x14ac:dyDescent="0.3">
      <c r="D215" s="5">
        <v>0</v>
      </c>
    </row>
    <row r="216" spans="4:4" x14ac:dyDescent="0.3">
      <c r="D216" s="5">
        <v>0</v>
      </c>
    </row>
    <row r="217" spans="4:4" x14ac:dyDescent="0.3">
      <c r="D217" s="5">
        <v>0</v>
      </c>
    </row>
    <row r="218" spans="4:4" x14ac:dyDescent="0.3">
      <c r="D218" s="5">
        <v>0</v>
      </c>
    </row>
    <row r="219" spans="4:4" x14ac:dyDescent="0.3">
      <c r="D219" s="5">
        <v>0</v>
      </c>
    </row>
    <row r="220" spans="4:4" x14ac:dyDescent="0.3">
      <c r="D220" s="5">
        <v>0</v>
      </c>
    </row>
    <row r="221" spans="4:4" x14ac:dyDescent="0.3">
      <c r="D221" s="5">
        <v>0</v>
      </c>
    </row>
    <row r="222" spans="4:4" x14ac:dyDescent="0.3">
      <c r="D222" s="5">
        <v>0</v>
      </c>
    </row>
    <row r="223" spans="4:4" x14ac:dyDescent="0.3">
      <c r="D223" s="5">
        <v>0</v>
      </c>
    </row>
    <row r="224" spans="4:4" x14ac:dyDescent="0.3">
      <c r="D224" s="5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14"/>
  <sheetViews>
    <sheetView workbookViewId="0">
      <selection sqref="A1:C1048576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5" width="12.6640625" bestFit="1" customWidth="1"/>
  </cols>
  <sheetData>
    <row r="1" spans="1:5" s="7" customFormat="1" ht="43.2" x14ac:dyDescent="0.3">
      <c r="A1" s="6" t="s">
        <v>0</v>
      </c>
      <c r="B1" s="6" t="s">
        <v>1</v>
      </c>
      <c r="C1" s="6" t="s">
        <v>2</v>
      </c>
      <c r="D1" s="6" t="s">
        <v>7</v>
      </c>
      <c r="E1" s="6" t="s">
        <v>8</v>
      </c>
    </row>
    <row r="2" spans="1:5" x14ac:dyDescent="0.3">
      <c r="A2" s="1">
        <v>1</v>
      </c>
      <c r="B2" s="2">
        <v>37622</v>
      </c>
      <c r="C2" s="3">
        <v>32854790</v>
      </c>
    </row>
    <row r="3" spans="1:5" x14ac:dyDescent="0.3">
      <c r="A3" s="1">
        <v>2</v>
      </c>
      <c r="B3" s="2">
        <v>37653</v>
      </c>
      <c r="C3" s="3">
        <v>30814269</v>
      </c>
    </row>
    <row r="4" spans="1:5" x14ac:dyDescent="0.3">
      <c r="A4" s="1">
        <v>3</v>
      </c>
      <c r="B4" s="2">
        <v>37681</v>
      </c>
      <c r="C4" s="3">
        <v>37586654</v>
      </c>
      <c r="D4" s="5">
        <f>AVERAGE(C2:C4)</f>
        <v>33751904.333333336</v>
      </c>
    </row>
    <row r="5" spans="1:5" x14ac:dyDescent="0.3">
      <c r="A5" s="1">
        <v>4</v>
      </c>
      <c r="B5" s="2">
        <v>37712</v>
      </c>
      <c r="C5" s="3">
        <v>35226398</v>
      </c>
      <c r="D5" s="5">
        <f t="shared" ref="D5:D68" si="0">AVERAGE(C3:C5)</f>
        <v>34542440.333333336</v>
      </c>
    </row>
    <row r="6" spans="1:5" x14ac:dyDescent="0.3">
      <c r="A6" s="1">
        <v>5</v>
      </c>
      <c r="B6" s="2">
        <v>37742</v>
      </c>
      <c r="C6" s="3">
        <v>36569670</v>
      </c>
      <c r="D6" s="5">
        <f t="shared" si="0"/>
        <v>36460907.333333336</v>
      </c>
    </row>
    <row r="7" spans="1:5" x14ac:dyDescent="0.3">
      <c r="A7" s="1">
        <v>6</v>
      </c>
      <c r="B7" s="2">
        <v>37773</v>
      </c>
      <c r="C7" s="3">
        <v>39750216</v>
      </c>
      <c r="D7" s="5">
        <f t="shared" si="0"/>
        <v>37182094.666666664</v>
      </c>
    </row>
    <row r="8" spans="1:5" x14ac:dyDescent="0.3">
      <c r="A8" s="1">
        <v>7</v>
      </c>
      <c r="B8" s="2">
        <v>37803</v>
      </c>
      <c r="C8" s="3">
        <v>43367508</v>
      </c>
      <c r="D8" s="5">
        <f t="shared" si="0"/>
        <v>39895798</v>
      </c>
    </row>
    <row r="9" spans="1:5" x14ac:dyDescent="0.3">
      <c r="A9" s="1">
        <v>8</v>
      </c>
      <c r="B9" s="2">
        <v>37834</v>
      </c>
      <c r="C9" s="3">
        <v>42092669</v>
      </c>
      <c r="D9" s="5">
        <f t="shared" si="0"/>
        <v>41736797.666666664</v>
      </c>
    </row>
    <row r="10" spans="1:5" x14ac:dyDescent="0.3">
      <c r="A10" s="1">
        <v>9</v>
      </c>
      <c r="B10" s="2">
        <v>37865</v>
      </c>
      <c r="C10" s="3">
        <v>32549732</v>
      </c>
      <c r="D10" s="5">
        <f t="shared" si="0"/>
        <v>39336636.333333336</v>
      </c>
    </row>
    <row r="11" spans="1:5" x14ac:dyDescent="0.3">
      <c r="A11" s="1">
        <v>10</v>
      </c>
      <c r="B11" s="2">
        <v>37895</v>
      </c>
      <c r="C11" s="3">
        <v>36442428</v>
      </c>
      <c r="D11" s="5">
        <f t="shared" si="0"/>
        <v>37028276.333333336</v>
      </c>
    </row>
    <row r="12" spans="1:5" x14ac:dyDescent="0.3">
      <c r="A12" s="1">
        <v>11</v>
      </c>
      <c r="B12" s="2">
        <v>37926</v>
      </c>
      <c r="C12" s="3">
        <v>34350366</v>
      </c>
      <c r="D12" s="5">
        <f t="shared" si="0"/>
        <v>34447508.666666664</v>
      </c>
    </row>
    <row r="13" spans="1:5" x14ac:dyDescent="0.3">
      <c r="A13" s="1">
        <v>12</v>
      </c>
      <c r="B13" s="2">
        <v>37956</v>
      </c>
      <c r="C13" s="3">
        <v>37389382</v>
      </c>
      <c r="D13" s="5">
        <f t="shared" si="0"/>
        <v>36060725.333333336</v>
      </c>
      <c r="E13" s="5">
        <f>AVERAGE(C2:C13)</f>
        <v>36582840.166666664</v>
      </c>
    </row>
    <row r="14" spans="1:5" x14ac:dyDescent="0.3">
      <c r="A14" s="1">
        <v>13</v>
      </c>
      <c r="B14" s="2">
        <v>37987</v>
      </c>
      <c r="C14" s="3">
        <v>33537392</v>
      </c>
      <c r="D14" s="5">
        <f t="shared" si="0"/>
        <v>35092380</v>
      </c>
      <c r="E14" s="5">
        <f t="shared" ref="E14:E77" si="1">AVERAGE(C3:C14)</f>
        <v>36639723.666666664</v>
      </c>
    </row>
    <row r="15" spans="1:5" x14ac:dyDescent="0.3">
      <c r="A15" s="1">
        <v>14</v>
      </c>
      <c r="B15" s="2">
        <v>38018</v>
      </c>
      <c r="C15" s="3">
        <v>33909139</v>
      </c>
      <c r="D15" s="5">
        <f t="shared" si="0"/>
        <v>34945304.333333336</v>
      </c>
      <c r="E15" s="5">
        <f t="shared" si="1"/>
        <v>36897629.5</v>
      </c>
    </row>
    <row r="16" spans="1:5" x14ac:dyDescent="0.3">
      <c r="A16" s="1">
        <v>15</v>
      </c>
      <c r="B16" s="2">
        <v>38047</v>
      </c>
      <c r="C16" s="3">
        <v>40805211</v>
      </c>
      <c r="D16" s="5">
        <f t="shared" si="0"/>
        <v>36083914</v>
      </c>
      <c r="E16" s="5">
        <f t="shared" si="1"/>
        <v>37165842.583333336</v>
      </c>
    </row>
    <row r="17" spans="1:5" x14ac:dyDescent="0.3">
      <c r="A17" s="1">
        <v>16</v>
      </c>
      <c r="B17" s="2">
        <v>38078</v>
      </c>
      <c r="C17" s="3">
        <v>40172829</v>
      </c>
      <c r="D17" s="5">
        <f t="shared" si="0"/>
        <v>38295726.333333336</v>
      </c>
      <c r="E17" s="5">
        <f t="shared" si="1"/>
        <v>37578045.166666664</v>
      </c>
    </row>
    <row r="18" spans="1:5" x14ac:dyDescent="0.3">
      <c r="A18" s="1">
        <v>17</v>
      </c>
      <c r="B18" s="2">
        <v>38108</v>
      </c>
      <c r="C18" s="3">
        <v>39671007</v>
      </c>
      <c r="D18" s="5">
        <f t="shared" si="0"/>
        <v>40216349</v>
      </c>
      <c r="E18" s="5">
        <f t="shared" si="1"/>
        <v>37836489.916666664</v>
      </c>
    </row>
    <row r="19" spans="1:5" x14ac:dyDescent="0.3">
      <c r="A19" s="1">
        <v>18</v>
      </c>
      <c r="B19" s="2">
        <v>38139</v>
      </c>
      <c r="C19" s="3">
        <v>43652277</v>
      </c>
      <c r="D19" s="5">
        <f t="shared" si="0"/>
        <v>41165371</v>
      </c>
      <c r="E19" s="5">
        <f t="shared" si="1"/>
        <v>38161661.666666664</v>
      </c>
    </row>
    <row r="20" spans="1:5" x14ac:dyDescent="0.3">
      <c r="A20" s="1">
        <v>19</v>
      </c>
      <c r="B20" s="2">
        <v>38169</v>
      </c>
      <c r="C20" s="3">
        <v>46262249</v>
      </c>
      <c r="D20" s="5">
        <f t="shared" si="0"/>
        <v>43195177.666666664</v>
      </c>
      <c r="E20" s="5">
        <f t="shared" si="1"/>
        <v>38402890.083333336</v>
      </c>
    </row>
    <row r="21" spans="1:5" x14ac:dyDescent="0.3">
      <c r="A21" s="1">
        <v>20</v>
      </c>
      <c r="B21" s="2">
        <v>38200</v>
      </c>
      <c r="C21" s="3">
        <v>44701691</v>
      </c>
      <c r="D21" s="5">
        <f t="shared" si="0"/>
        <v>44872072.333333336</v>
      </c>
      <c r="E21" s="5">
        <f t="shared" si="1"/>
        <v>38620308.583333336</v>
      </c>
    </row>
    <row r="22" spans="1:5" x14ac:dyDescent="0.3">
      <c r="A22" s="1">
        <v>21</v>
      </c>
      <c r="B22" s="2">
        <v>38231</v>
      </c>
      <c r="C22" s="3">
        <v>35470844</v>
      </c>
      <c r="D22" s="5">
        <f t="shared" si="0"/>
        <v>42144928</v>
      </c>
      <c r="E22" s="5">
        <f t="shared" si="1"/>
        <v>38863734.583333336</v>
      </c>
    </row>
    <row r="23" spans="1:5" x14ac:dyDescent="0.3">
      <c r="A23" s="1">
        <v>22</v>
      </c>
      <c r="B23" s="2">
        <v>38261</v>
      </c>
      <c r="C23" s="3">
        <v>39627851</v>
      </c>
      <c r="D23" s="5">
        <f t="shared" si="0"/>
        <v>39933462</v>
      </c>
      <c r="E23" s="5">
        <f t="shared" si="1"/>
        <v>39129186.5</v>
      </c>
    </row>
    <row r="24" spans="1:5" x14ac:dyDescent="0.3">
      <c r="A24" s="1">
        <v>23</v>
      </c>
      <c r="B24" s="2">
        <v>38292</v>
      </c>
      <c r="C24" s="3">
        <v>37567116</v>
      </c>
      <c r="D24" s="5">
        <f t="shared" si="0"/>
        <v>37555270.333333336</v>
      </c>
      <c r="E24" s="5">
        <f t="shared" si="1"/>
        <v>39397249</v>
      </c>
    </row>
    <row r="25" spans="1:5" x14ac:dyDescent="0.3">
      <c r="A25" s="1">
        <v>24</v>
      </c>
      <c r="B25" s="2">
        <v>38322</v>
      </c>
      <c r="C25" s="3">
        <v>39117678</v>
      </c>
      <c r="D25" s="5">
        <f t="shared" si="0"/>
        <v>38770881.666666664</v>
      </c>
      <c r="E25" s="5">
        <f t="shared" si="1"/>
        <v>39541273.666666664</v>
      </c>
    </row>
    <row r="26" spans="1:5" x14ac:dyDescent="0.3">
      <c r="A26" s="1">
        <v>25</v>
      </c>
      <c r="B26" s="2">
        <v>38353</v>
      </c>
      <c r="C26" s="3">
        <v>36117688</v>
      </c>
      <c r="D26" s="5">
        <f t="shared" si="0"/>
        <v>37600827.333333336</v>
      </c>
      <c r="E26" s="5">
        <f t="shared" si="1"/>
        <v>39756298.333333336</v>
      </c>
    </row>
    <row r="27" spans="1:5" x14ac:dyDescent="0.3">
      <c r="A27" s="1">
        <v>26</v>
      </c>
      <c r="B27" s="2">
        <v>38384</v>
      </c>
      <c r="C27" s="3">
        <v>34560838</v>
      </c>
      <c r="D27" s="5">
        <f t="shared" si="0"/>
        <v>36598734.666666664</v>
      </c>
      <c r="E27" s="5">
        <f t="shared" si="1"/>
        <v>39810606.583333336</v>
      </c>
    </row>
    <row r="28" spans="1:5" x14ac:dyDescent="0.3">
      <c r="A28" s="1">
        <v>27</v>
      </c>
      <c r="B28" s="2">
        <v>38412</v>
      </c>
      <c r="C28" s="3">
        <v>43642223</v>
      </c>
      <c r="D28" s="5">
        <f t="shared" si="0"/>
        <v>38106916.333333336</v>
      </c>
      <c r="E28" s="5">
        <f t="shared" si="1"/>
        <v>40047024.25</v>
      </c>
    </row>
    <row r="29" spans="1:5" x14ac:dyDescent="0.3">
      <c r="A29" s="1">
        <v>28</v>
      </c>
      <c r="B29" s="2">
        <v>38443</v>
      </c>
      <c r="C29" s="3">
        <v>40244600</v>
      </c>
      <c r="D29" s="5">
        <f t="shared" si="0"/>
        <v>39482553.666666664</v>
      </c>
      <c r="E29" s="5">
        <f t="shared" si="1"/>
        <v>40053005.166666664</v>
      </c>
    </row>
    <row r="30" spans="1:5" x14ac:dyDescent="0.3">
      <c r="A30" s="1">
        <v>29</v>
      </c>
      <c r="B30" s="2">
        <v>38473</v>
      </c>
      <c r="C30" s="3">
        <v>41801557</v>
      </c>
      <c r="D30" s="5">
        <f t="shared" si="0"/>
        <v>41896126.666666664</v>
      </c>
      <c r="E30" s="5">
        <f t="shared" si="1"/>
        <v>40230551</v>
      </c>
    </row>
    <row r="31" spans="1:5" x14ac:dyDescent="0.3">
      <c r="A31" s="1">
        <v>30</v>
      </c>
      <c r="B31" s="2">
        <v>38504</v>
      </c>
      <c r="C31" s="3">
        <v>44676734</v>
      </c>
      <c r="D31" s="5">
        <f t="shared" si="0"/>
        <v>42240963.666666664</v>
      </c>
      <c r="E31" s="5">
        <f t="shared" si="1"/>
        <v>40315922.416666664</v>
      </c>
    </row>
    <row r="32" spans="1:5" x14ac:dyDescent="0.3">
      <c r="A32" s="1">
        <v>31</v>
      </c>
      <c r="B32" s="2">
        <v>38534</v>
      </c>
      <c r="C32" s="3">
        <v>47563113</v>
      </c>
      <c r="D32" s="5">
        <f t="shared" si="0"/>
        <v>44680468</v>
      </c>
      <c r="E32" s="5">
        <f t="shared" si="1"/>
        <v>40424327.75</v>
      </c>
    </row>
    <row r="33" spans="1:5" x14ac:dyDescent="0.3">
      <c r="A33" s="1">
        <v>32</v>
      </c>
      <c r="B33" s="2">
        <v>38565</v>
      </c>
      <c r="C33" s="3">
        <v>45135361</v>
      </c>
      <c r="D33" s="5">
        <f t="shared" si="0"/>
        <v>45791736</v>
      </c>
      <c r="E33" s="5">
        <f t="shared" si="1"/>
        <v>40460466.916666664</v>
      </c>
    </row>
    <row r="34" spans="1:5" x14ac:dyDescent="0.3">
      <c r="A34" s="1">
        <v>33</v>
      </c>
      <c r="B34" s="2">
        <v>38596</v>
      </c>
      <c r="C34" s="3">
        <v>37044906</v>
      </c>
      <c r="D34" s="5">
        <f t="shared" si="0"/>
        <v>43247793.333333336</v>
      </c>
      <c r="E34" s="5">
        <f t="shared" si="1"/>
        <v>40591638.75</v>
      </c>
    </row>
    <row r="35" spans="1:5" x14ac:dyDescent="0.3">
      <c r="A35" s="1">
        <v>34</v>
      </c>
      <c r="B35" s="2">
        <v>38626</v>
      </c>
      <c r="C35" s="3">
        <v>38849763</v>
      </c>
      <c r="D35" s="5">
        <f t="shared" si="0"/>
        <v>40343343.333333336</v>
      </c>
      <c r="E35" s="5">
        <f t="shared" si="1"/>
        <v>40526798.083333336</v>
      </c>
    </row>
    <row r="36" spans="1:5" x14ac:dyDescent="0.3">
      <c r="A36" s="1">
        <v>35</v>
      </c>
      <c r="B36" s="2">
        <v>38657</v>
      </c>
      <c r="C36" s="3">
        <v>38158242</v>
      </c>
      <c r="D36" s="5">
        <f t="shared" si="0"/>
        <v>38017637</v>
      </c>
      <c r="E36" s="5">
        <f t="shared" si="1"/>
        <v>40576058.583333336</v>
      </c>
    </row>
    <row r="37" spans="1:5" x14ac:dyDescent="0.3">
      <c r="A37" s="1">
        <v>36</v>
      </c>
      <c r="B37" s="2">
        <v>38687</v>
      </c>
      <c r="C37" s="3">
        <v>39176167</v>
      </c>
      <c r="D37" s="5">
        <f t="shared" si="0"/>
        <v>38728057.333333336</v>
      </c>
      <c r="E37" s="5">
        <f t="shared" si="1"/>
        <v>40580932.666666664</v>
      </c>
    </row>
    <row r="38" spans="1:5" x14ac:dyDescent="0.3">
      <c r="A38" s="1">
        <v>37</v>
      </c>
      <c r="B38" s="2">
        <v>38718</v>
      </c>
      <c r="C38" s="3">
        <v>36677179</v>
      </c>
      <c r="D38" s="5">
        <f t="shared" si="0"/>
        <v>38003862.666666664</v>
      </c>
      <c r="E38" s="5">
        <f t="shared" si="1"/>
        <v>40627556.916666664</v>
      </c>
    </row>
    <row r="39" spans="1:5" x14ac:dyDescent="0.3">
      <c r="A39" s="1">
        <v>38</v>
      </c>
      <c r="B39" s="2">
        <v>38749</v>
      </c>
      <c r="C39" s="3">
        <v>34745538</v>
      </c>
      <c r="D39" s="5">
        <f t="shared" si="0"/>
        <v>36866294.666666664</v>
      </c>
      <c r="E39" s="5">
        <f t="shared" si="1"/>
        <v>40642948.583333336</v>
      </c>
    </row>
    <row r="40" spans="1:5" x14ac:dyDescent="0.3">
      <c r="A40" s="1">
        <v>39</v>
      </c>
      <c r="B40" s="2">
        <v>38777</v>
      </c>
      <c r="C40" s="3">
        <v>42892739</v>
      </c>
      <c r="D40" s="5">
        <f t="shared" si="0"/>
        <v>38105152</v>
      </c>
      <c r="E40" s="5">
        <f t="shared" si="1"/>
        <v>40580491.583333336</v>
      </c>
    </row>
    <row r="41" spans="1:5" x14ac:dyDescent="0.3">
      <c r="A41" s="1">
        <v>40</v>
      </c>
      <c r="B41" s="2">
        <v>38808</v>
      </c>
      <c r="C41" s="3">
        <v>41296409</v>
      </c>
      <c r="D41" s="5">
        <f t="shared" si="0"/>
        <v>39644895.333333336</v>
      </c>
      <c r="E41" s="5">
        <f t="shared" si="1"/>
        <v>40668142.333333336</v>
      </c>
    </row>
    <row r="42" spans="1:5" x14ac:dyDescent="0.3">
      <c r="A42" s="1">
        <v>41</v>
      </c>
      <c r="B42" s="2">
        <v>38838</v>
      </c>
      <c r="C42" s="3">
        <v>41489103</v>
      </c>
      <c r="D42" s="5">
        <f t="shared" si="0"/>
        <v>41892750.333333336</v>
      </c>
      <c r="E42" s="5">
        <f t="shared" si="1"/>
        <v>40642104.5</v>
      </c>
    </row>
    <row r="43" spans="1:5" x14ac:dyDescent="0.3">
      <c r="A43" s="1">
        <v>42</v>
      </c>
      <c r="B43" s="2">
        <v>38869</v>
      </c>
      <c r="C43" s="3">
        <v>44025656</v>
      </c>
      <c r="D43" s="5">
        <f t="shared" si="0"/>
        <v>42270389.333333336</v>
      </c>
      <c r="E43" s="5">
        <f t="shared" si="1"/>
        <v>40587848</v>
      </c>
    </row>
    <row r="44" spans="1:5" x14ac:dyDescent="0.3">
      <c r="A44" s="1">
        <v>43</v>
      </c>
      <c r="B44" s="2">
        <v>38899</v>
      </c>
      <c r="C44" s="3">
        <v>46157221</v>
      </c>
      <c r="D44" s="5">
        <f t="shared" si="0"/>
        <v>43890660</v>
      </c>
      <c r="E44" s="5">
        <f t="shared" si="1"/>
        <v>40470690.333333336</v>
      </c>
    </row>
    <row r="45" spans="1:5" x14ac:dyDescent="0.3">
      <c r="A45" s="1">
        <v>44</v>
      </c>
      <c r="B45" s="2">
        <v>38930</v>
      </c>
      <c r="C45" s="3">
        <v>44152535</v>
      </c>
      <c r="D45" s="5">
        <f t="shared" si="0"/>
        <v>44778470.666666664</v>
      </c>
      <c r="E45" s="5">
        <f t="shared" si="1"/>
        <v>40388788.166666664</v>
      </c>
    </row>
    <row r="46" spans="1:5" x14ac:dyDescent="0.3">
      <c r="A46" s="1">
        <v>45</v>
      </c>
      <c r="B46" s="2">
        <v>38961</v>
      </c>
      <c r="C46" s="3">
        <v>36489369</v>
      </c>
      <c r="D46" s="5">
        <f t="shared" si="0"/>
        <v>42266375</v>
      </c>
      <c r="E46" s="5">
        <f t="shared" si="1"/>
        <v>40342493.416666664</v>
      </c>
    </row>
    <row r="47" spans="1:5" x14ac:dyDescent="0.3">
      <c r="A47" s="1">
        <v>46</v>
      </c>
      <c r="B47" s="2">
        <v>38991</v>
      </c>
      <c r="C47" s="3">
        <v>39684942</v>
      </c>
      <c r="D47" s="5">
        <f t="shared" si="0"/>
        <v>40108948.666666664</v>
      </c>
      <c r="E47" s="5">
        <f t="shared" si="1"/>
        <v>40412091.666666664</v>
      </c>
    </row>
    <row r="48" spans="1:5" x14ac:dyDescent="0.3">
      <c r="A48" s="1">
        <v>47</v>
      </c>
      <c r="B48" s="2">
        <v>39022</v>
      </c>
      <c r="C48" s="3">
        <v>38673709</v>
      </c>
      <c r="D48" s="5">
        <f t="shared" si="0"/>
        <v>38282673.333333336</v>
      </c>
      <c r="E48" s="5">
        <f t="shared" si="1"/>
        <v>40455047.25</v>
      </c>
    </row>
    <row r="49" spans="1:5" x14ac:dyDescent="0.3">
      <c r="A49" s="1">
        <v>48</v>
      </c>
      <c r="B49" s="2">
        <v>39052</v>
      </c>
      <c r="C49" s="3">
        <v>39616707</v>
      </c>
      <c r="D49" s="5">
        <f t="shared" si="0"/>
        <v>39325119.333333336</v>
      </c>
      <c r="E49" s="5">
        <f t="shared" si="1"/>
        <v>40491758.916666664</v>
      </c>
    </row>
    <row r="50" spans="1:5" x14ac:dyDescent="0.3">
      <c r="A50" s="1">
        <v>49</v>
      </c>
      <c r="B50" s="2">
        <v>39083</v>
      </c>
      <c r="C50" s="3">
        <v>36918240</v>
      </c>
      <c r="D50" s="5">
        <f t="shared" si="0"/>
        <v>38402885.333333336</v>
      </c>
      <c r="E50" s="5">
        <f t="shared" si="1"/>
        <v>40511847.333333336</v>
      </c>
    </row>
    <row r="51" spans="1:5" x14ac:dyDescent="0.3">
      <c r="A51" s="1">
        <v>50</v>
      </c>
      <c r="B51" s="2">
        <v>39114</v>
      </c>
      <c r="C51" s="3">
        <v>34504282</v>
      </c>
      <c r="D51" s="5">
        <f t="shared" si="0"/>
        <v>37013076.333333336</v>
      </c>
      <c r="E51" s="5">
        <f t="shared" si="1"/>
        <v>40491742.666666664</v>
      </c>
    </row>
    <row r="52" spans="1:5" x14ac:dyDescent="0.3">
      <c r="A52" s="1">
        <v>51</v>
      </c>
      <c r="B52" s="2">
        <v>39142</v>
      </c>
      <c r="C52" s="3">
        <v>42899597</v>
      </c>
      <c r="D52" s="5">
        <f t="shared" si="0"/>
        <v>38107373</v>
      </c>
      <c r="E52" s="5">
        <f t="shared" si="1"/>
        <v>40492314.166666664</v>
      </c>
    </row>
    <row r="53" spans="1:5" x14ac:dyDescent="0.3">
      <c r="A53" s="1">
        <v>52</v>
      </c>
      <c r="B53" s="2">
        <v>39173</v>
      </c>
      <c r="C53" s="3">
        <v>41367935</v>
      </c>
      <c r="D53" s="5">
        <f t="shared" si="0"/>
        <v>39590604.666666664</v>
      </c>
      <c r="E53" s="5">
        <f t="shared" si="1"/>
        <v>40498274.666666664</v>
      </c>
    </row>
    <row r="54" spans="1:5" x14ac:dyDescent="0.3">
      <c r="A54" s="1">
        <v>53</v>
      </c>
      <c r="B54" s="2">
        <v>39203</v>
      </c>
      <c r="C54" s="3">
        <v>42213471</v>
      </c>
      <c r="D54" s="5">
        <f t="shared" si="0"/>
        <v>42160334.333333336</v>
      </c>
      <c r="E54" s="5">
        <f t="shared" si="1"/>
        <v>40558638.666666664</v>
      </c>
    </row>
    <row r="55" spans="1:5" x14ac:dyDescent="0.3">
      <c r="A55" s="1">
        <v>54</v>
      </c>
      <c r="B55" s="2">
        <v>39234</v>
      </c>
      <c r="C55" s="3">
        <v>44496559</v>
      </c>
      <c r="D55" s="5">
        <f t="shared" si="0"/>
        <v>42692655</v>
      </c>
      <c r="E55" s="5">
        <f t="shared" si="1"/>
        <v>40597880.583333336</v>
      </c>
    </row>
    <row r="56" spans="1:5" x14ac:dyDescent="0.3">
      <c r="A56" s="1">
        <v>55</v>
      </c>
      <c r="B56" s="2">
        <v>39264</v>
      </c>
      <c r="C56" s="3">
        <v>46468077</v>
      </c>
      <c r="D56" s="5">
        <f t="shared" si="0"/>
        <v>44392702.333333336</v>
      </c>
      <c r="E56" s="5">
        <f t="shared" si="1"/>
        <v>40623785.25</v>
      </c>
    </row>
    <row r="57" spans="1:5" x14ac:dyDescent="0.3">
      <c r="A57" s="1">
        <v>56</v>
      </c>
      <c r="B57" s="2">
        <v>39295</v>
      </c>
      <c r="C57" s="3">
        <v>45760904</v>
      </c>
      <c r="D57" s="5">
        <f t="shared" si="0"/>
        <v>45575180</v>
      </c>
      <c r="E57" s="5">
        <f t="shared" si="1"/>
        <v>40757816</v>
      </c>
    </row>
    <row r="58" spans="1:5" x14ac:dyDescent="0.3">
      <c r="A58" s="1">
        <v>57</v>
      </c>
      <c r="B58" s="2">
        <v>39326</v>
      </c>
      <c r="C58" s="3">
        <v>37075598</v>
      </c>
      <c r="D58" s="5">
        <f t="shared" si="0"/>
        <v>43101526.333333336</v>
      </c>
      <c r="E58" s="5">
        <f t="shared" si="1"/>
        <v>40806668.416666664</v>
      </c>
    </row>
    <row r="59" spans="1:5" x14ac:dyDescent="0.3">
      <c r="A59" s="1">
        <v>58</v>
      </c>
      <c r="B59" s="2">
        <v>39356</v>
      </c>
      <c r="C59" s="3">
        <v>39961688</v>
      </c>
      <c r="D59" s="5">
        <f t="shared" si="0"/>
        <v>40932730</v>
      </c>
      <c r="E59" s="5">
        <f t="shared" si="1"/>
        <v>40829730.583333336</v>
      </c>
    </row>
    <row r="60" spans="1:5" x14ac:dyDescent="0.3">
      <c r="A60" s="1">
        <v>59</v>
      </c>
      <c r="B60" s="2">
        <v>39387</v>
      </c>
      <c r="C60" s="3">
        <v>38386761</v>
      </c>
      <c r="D60" s="5">
        <f t="shared" si="0"/>
        <v>38474682.333333336</v>
      </c>
      <c r="E60" s="5">
        <f t="shared" si="1"/>
        <v>40805818.25</v>
      </c>
    </row>
    <row r="61" spans="1:5" x14ac:dyDescent="0.3">
      <c r="A61" s="1">
        <v>60</v>
      </c>
      <c r="B61" s="2">
        <v>39417</v>
      </c>
      <c r="C61" s="3">
        <v>38287010</v>
      </c>
      <c r="D61" s="5">
        <f t="shared" si="0"/>
        <v>38878486.333333336</v>
      </c>
      <c r="E61" s="5">
        <f t="shared" si="1"/>
        <v>40695010.166666664</v>
      </c>
    </row>
    <row r="62" spans="1:5" x14ac:dyDescent="0.3">
      <c r="A62" s="1">
        <v>61</v>
      </c>
      <c r="B62" s="2">
        <v>39448</v>
      </c>
      <c r="C62" s="3">
        <v>37492254</v>
      </c>
      <c r="D62" s="5">
        <f t="shared" si="0"/>
        <v>38055341.666666664</v>
      </c>
      <c r="E62" s="5">
        <f t="shared" si="1"/>
        <v>40742844.666666664</v>
      </c>
    </row>
    <row r="63" spans="1:5" x14ac:dyDescent="0.3">
      <c r="A63" s="1">
        <v>62</v>
      </c>
      <c r="B63" s="2">
        <v>39479</v>
      </c>
      <c r="C63" s="3">
        <v>36855338</v>
      </c>
      <c r="D63" s="5">
        <f t="shared" si="0"/>
        <v>37544867.333333336</v>
      </c>
      <c r="E63" s="5">
        <f t="shared" si="1"/>
        <v>40938766</v>
      </c>
    </row>
    <row r="64" spans="1:5" x14ac:dyDescent="0.3">
      <c r="A64" s="1">
        <v>63</v>
      </c>
      <c r="B64" s="2">
        <v>39508</v>
      </c>
      <c r="C64" s="3">
        <v>44201991</v>
      </c>
      <c r="D64" s="5">
        <f t="shared" si="0"/>
        <v>39516527.666666664</v>
      </c>
      <c r="E64" s="5">
        <f t="shared" si="1"/>
        <v>41047298.833333336</v>
      </c>
    </row>
    <row r="65" spans="1:5" x14ac:dyDescent="0.3">
      <c r="A65" s="1">
        <v>64</v>
      </c>
      <c r="B65" s="2">
        <v>39539</v>
      </c>
      <c r="C65" s="3">
        <v>40888963</v>
      </c>
      <c r="D65" s="5">
        <f t="shared" si="0"/>
        <v>40648764</v>
      </c>
      <c r="E65" s="5">
        <f t="shared" si="1"/>
        <v>41007384.5</v>
      </c>
    </row>
    <row r="66" spans="1:5" x14ac:dyDescent="0.3">
      <c r="A66" s="1">
        <v>65</v>
      </c>
      <c r="B66" s="2">
        <v>39569</v>
      </c>
      <c r="C66" s="3">
        <v>42591558</v>
      </c>
      <c r="D66" s="5">
        <f t="shared" si="0"/>
        <v>42560837.333333336</v>
      </c>
      <c r="E66" s="5">
        <f t="shared" si="1"/>
        <v>41038891.75</v>
      </c>
    </row>
    <row r="67" spans="1:5" x14ac:dyDescent="0.3">
      <c r="A67" s="1">
        <v>66</v>
      </c>
      <c r="B67" s="2">
        <v>39600</v>
      </c>
      <c r="C67" s="3">
        <v>44660111</v>
      </c>
      <c r="D67" s="5">
        <f t="shared" si="0"/>
        <v>42713544</v>
      </c>
      <c r="E67" s="5">
        <f t="shared" si="1"/>
        <v>41052521.083333336</v>
      </c>
    </row>
    <row r="68" spans="1:5" x14ac:dyDescent="0.3">
      <c r="A68" s="1">
        <v>67</v>
      </c>
      <c r="B68" s="2">
        <v>39630</v>
      </c>
      <c r="C68" s="3">
        <v>46490098</v>
      </c>
      <c r="D68" s="5">
        <f t="shared" si="0"/>
        <v>44580589</v>
      </c>
      <c r="E68" s="5">
        <f t="shared" si="1"/>
        <v>41054356.166666664</v>
      </c>
    </row>
    <row r="69" spans="1:5" x14ac:dyDescent="0.3">
      <c r="A69" s="1">
        <v>68</v>
      </c>
      <c r="B69" s="2">
        <v>39661</v>
      </c>
      <c r="C69" s="3">
        <v>44969555</v>
      </c>
      <c r="D69" s="5">
        <f t="shared" ref="D69:D113" si="2">AVERAGE(C67:C69)</f>
        <v>45373254.666666664</v>
      </c>
      <c r="E69" s="5">
        <f t="shared" si="1"/>
        <v>40988410.416666664</v>
      </c>
    </row>
    <row r="70" spans="1:5" x14ac:dyDescent="0.3">
      <c r="A70" s="1">
        <v>69</v>
      </c>
      <c r="B70" s="2">
        <v>39692</v>
      </c>
      <c r="C70" s="3">
        <v>34883002</v>
      </c>
      <c r="D70" s="5">
        <f t="shared" si="2"/>
        <v>42114218.333333336</v>
      </c>
      <c r="E70" s="5">
        <f t="shared" si="1"/>
        <v>40805694.083333336</v>
      </c>
    </row>
    <row r="71" spans="1:5" x14ac:dyDescent="0.3">
      <c r="A71" s="1">
        <v>70</v>
      </c>
      <c r="B71" s="2">
        <v>39722</v>
      </c>
      <c r="C71" s="3">
        <v>38128010</v>
      </c>
      <c r="D71" s="5">
        <f t="shared" si="2"/>
        <v>39326855.666666664</v>
      </c>
      <c r="E71" s="5">
        <f t="shared" si="1"/>
        <v>40652887.583333336</v>
      </c>
    </row>
    <row r="72" spans="1:5" x14ac:dyDescent="0.3">
      <c r="A72" s="1">
        <v>71</v>
      </c>
      <c r="B72" s="2">
        <v>39753</v>
      </c>
      <c r="C72" s="3">
        <v>34270471</v>
      </c>
      <c r="D72" s="5">
        <f t="shared" si="2"/>
        <v>35760494.333333336</v>
      </c>
      <c r="E72" s="5">
        <f t="shared" si="1"/>
        <v>40309863.416666664</v>
      </c>
    </row>
    <row r="73" spans="1:5" x14ac:dyDescent="0.3">
      <c r="A73" s="1">
        <v>72</v>
      </c>
      <c r="B73" s="2">
        <v>39783</v>
      </c>
      <c r="C73" s="3">
        <v>37156359</v>
      </c>
      <c r="D73" s="5">
        <f t="shared" si="2"/>
        <v>36518280</v>
      </c>
      <c r="E73" s="5">
        <f t="shared" si="1"/>
        <v>40215642.5</v>
      </c>
    </row>
    <row r="74" spans="1:5" x14ac:dyDescent="0.3">
      <c r="A74" s="1">
        <v>73</v>
      </c>
      <c r="B74" s="2">
        <v>39814</v>
      </c>
      <c r="C74" s="3">
        <v>33303546</v>
      </c>
      <c r="D74" s="5">
        <f t="shared" si="2"/>
        <v>34910125.333333336</v>
      </c>
      <c r="E74" s="5">
        <f t="shared" si="1"/>
        <v>39866583.5</v>
      </c>
    </row>
    <row r="75" spans="1:5" x14ac:dyDescent="0.3">
      <c r="A75" s="1">
        <v>74</v>
      </c>
      <c r="B75" s="2">
        <v>39845</v>
      </c>
      <c r="C75" s="3">
        <v>31687274</v>
      </c>
      <c r="D75" s="5">
        <f t="shared" si="2"/>
        <v>34049059.666666664</v>
      </c>
      <c r="E75" s="5">
        <f t="shared" si="1"/>
        <v>39435911.5</v>
      </c>
    </row>
    <row r="76" spans="1:5" x14ac:dyDescent="0.3">
      <c r="A76" s="1">
        <v>75</v>
      </c>
      <c r="B76" s="2">
        <v>39873</v>
      </c>
      <c r="C76" s="3">
        <v>39056403</v>
      </c>
      <c r="D76" s="5">
        <f t="shared" si="2"/>
        <v>34682407.666666664</v>
      </c>
      <c r="E76" s="5">
        <f t="shared" si="1"/>
        <v>39007112.5</v>
      </c>
    </row>
    <row r="77" spans="1:5" x14ac:dyDescent="0.3">
      <c r="A77" s="1">
        <v>76</v>
      </c>
      <c r="B77" s="2">
        <v>39904</v>
      </c>
      <c r="C77" s="3">
        <v>38136055</v>
      </c>
      <c r="D77" s="5">
        <f t="shared" si="2"/>
        <v>36293244</v>
      </c>
      <c r="E77" s="5">
        <f t="shared" si="1"/>
        <v>38777703.5</v>
      </c>
    </row>
    <row r="78" spans="1:5" x14ac:dyDescent="0.3">
      <c r="A78" s="1">
        <v>77</v>
      </c>
      <c r="B78" s="2">
        <v>39934</v>
      </c>
      <c r="C78" s="3">
        <v>38408753</v>
      </c>
      <c r="D78" s="5">
        <f t="shared" si="2"/>
        <v>38533737</v>
      </c>
      <c r="E78" s="5">
        <f t="shared" ref="E78:E113" si="3">AVERAGE(C67:C78)</f>
        <v>38429136.416666664</v>
      </c>
    </row>
    <row r="79" spans="1:5" x14ac:dyDescent="0.3">
      <c r="A79" s="1">
        <v>78</v>
      </c>
      <c r="B79" s="2">
        <v>39965</v>
      </c>
      <c r="C79" s="3">
        <v>41145909</v>
      </c>
      <c r="D79" s="5">
        <f t="shared" si="2"/>
        <v>39230239</v>
      </c>
      <c r="E79" s="5">
        <f t="shared" si="3"/>
        <v>38136286.25</v>
      </c>
    </row>
    <row r="80" spans="1:5" x14ac:dyDescent="0.3">
      <c r="A80" s="1">
        <v>79</v>
      </c>
      <c r="B80" s="2">
        <v>39995</v>
      </c>
      <c r="C80" s="3">
        <v>44215515</v>
      </c>
      <c r="D80" s="5">
        <f t="shared" si="2"/>
        <v>41256725.666666664</v>
      </c>
      <c r="E80" s="5">
        <f t="shared" si="3"/>
        <v>37946737.666666664</v>
      </c>
    </row>
    <row r="81" spans="1:5" x14ac:dyDescent="0.3">
      <c r="A81" s="1">
        <v>80</v>
      </c>
      <c r="B81" s="2">
        <v>40026</v>
      </c>
      <c r="C81" s="3">
        <v>42397035</v>
      </c>
      <c r="D81" s="5">
        <f t="shared" si="2"/>
        <v>42586153</v>
      </c>
      <c r="E81" s="5">
        <f t="shared" si="3"/>
        <v>37732361</v>
      </c>
    </row>
    <row r="82" spans="1:5" x14ac:dyDescent="0.3">
      <c r="A82" s="1">
        <v>81</v>
      </c>
      <c r="B82" s="2">
        <v>40057</v>
      </c>
      <c r="C82" s="3">
        <v>34675396</v>
      </c>
      <c r="D82" s="5">
        <f t="shared" si="2"/>
        <v>40429315.333333336</v>
      </c>
      <c r="E82" s="5">
        <f t="shared" si="3"/>
        <v>37715060.5</v>
      </c>
    </row>
    <row r="83" spans="1:5" x14ac:dyDescent="0.3">
      <c r="A83" s="1">
        <v>82</v>
      </c>
      <c r="B83" s="2">
        <v>40087</v>
      </c>
      <c r="C83" s="3">
        <v>37318051</v>
      </c>
      <c r="D83" s="5">
        <f t="shared" si="2"/>
        <v>38130160.666666664</v>
      </c>
      <c r="E83" s="5">
        <f t="shared" si="3"/>
        <v>37647563.916666664</v>
      </c>
    </row>
    <row r="84" spans="1:5" x14ac:dyDescent="0.3">
      <c r="A84" s="1">
        <v>83</v>
      </c>
      <c r="B84" s="2">
        <v>40118</v>
      </c>
      <c r="C84" s="3">
        <v>34576582</v>
      </c>
      <c r="D84" s="5">
        <f t="shared" si="2"/>
        <v>35523343</v>
      </c>
      <c r="E84" s="5">
        <f t="shared" si="3"/>
        <v>37673073.166666664</v>
      </c>
    </row>
    <row r="85" spans="1:5" x14ac:dyDescent="0.3">
      <c r="A85" s="1">
        <v>84</v>
      </c>
      <c r="B85" s="2">
        <v>40148</v>
      </c>
      <c r="C85" s="3">
        <v>36459079</v>
      </c>
      <c r="D85" s="5">
        <f t="shared" si="2"/>
        <v>36117904</v>
      </c>
      <c r="E85" s="5">
        <f t="shared" si="3"/>
        <v>37614966.5</v>
      </c>
    </row>
    <row r="86" spans="1:5" x14ac:dyDescent="0.3">
      <c r="A86" s="1">
        <v>85</v>
      </c>
      <c r="B86" s="2">
        <v>40179</v>
      </c>
      <c r="C86" s="3">
        <v>33487141</v>
      </c>
      <c r="D86" s="5">
        <f t="shared" si="2"/>
        <v>34840934</v>
      </c>
      <c r="E86" s="5">
        <f t="shared" si="3"/>
        <v>37630266.083333336</v>
      </c>
    </row>
    <row r="87" spans="1:5" x14ac:dyDescent="0.3">
      <c r="A87" s="1">
        <v>86</v>
      </c>
      <c r="B87" s="2">
        <v>40210</v>
      </c>
      <c r="C87" s="3">
        <v>30718097</v>
      </c>
      <c r="D87" s="5">
        <f t="shared" si="2"/>
        <v>33554772.333333336</v>
      </c>
      <c r="E87" s="5">
        <f t="shared" si="3"/>
        <v>37549501.333333336</v>
      </c>
    </row>
    <row r="88" spans="1:5" x14ac:dyDescent="0.3">
      <c r="A88" s="1">
        <v>87</v>
      </c>
      <c r="B88" s="2">
        <v>40238</v>
      </c>
      <c r="C88" s="3">
        <v>39369601</v>
      </c>
      <c r="D88" s="5">
        <f t="shared" si="2"/>
        <v>34524946.333333336</v>
      </c>
      <c r="E88" s="5">
        <f t="shared" si="3"/>
        <v>37575601.166666664</v>
      </c>
    </row>
    <row r="89" spans="1:5" x14ac:dyDescent="0.3">
      <c r="A89" s="1">
        <v>88</v>
      </c>
      <c r="B89" s="2">
        <v>40269</v>
      </c>
      <c r="C89" s="3">
        <v>37762307</v>
      </c>
      <c r="D89" s="5">
        <f t="shared" si="2"/>
        <v>35950001.666666664</v>
      </c>
      <c r="E89" s="5">
        <f t="shared" si="3"/>
        <v>37544455.5</v>
      </c>
    </row>
    <row r="90" spans="1:5" x14ac:dyDescent="0.3">
      <c r="A90" s="1">
        <v>89</v>
      </c>
      <c r="B90" s="2">
        <v>40299</v>
      </c>
      <c r="C90" s="3">
        <v>38883683</v>
      </c>
      <c r="D90" s="5">
        <f t="shared" si="2"/>
        <v>38671863.666666664</v>
      </c>
      <c r="E90" s="5">
        <f t="shared" si="3"/>
        <v>37584033</v>
      </c>
    </row>
    <row r="91" spans="1:5" x14ac:dyDescent="0.3">
      <c r="A91" s="1">
        <v>90</v>
      </c>
      <c r="B91" s="2">
        <v>40330</v>
      </c>
      <c r="C91" s="3">
        <v>41901959</v>
      </c>
      <c r="D91" s="5">
        <f t="shared" si="2"/>
        <v>39515983</v>
      </c>
      <c r="E91" s="5">
        <f t="shared" si="3"/>
        <v>37647037.166666664</v>
      </c>
    </row>
    <row r="92" spans="1:5" x14ac:dyDescent="0.3">
      <c r="A92" s="1">
        <v>91</v>
      </c>
      <c r="B92" s="2">
        <v>40360</v>
      </c>
      <c r="C92" s="3">
        <v>44021861</v>
      </c>
      <c r="D92" s="5">
        <f t="shared" si="2"/>
        <v>41602501</v>
      </c>
      <c r="E92" s="5">
        <f t="shared" si="3"/>
        <v>37630899.333333336</v>
      </c>
    </row>
    <row r="93" spans="1:5" x14ac:dyDescent="0.3">
      <c r="A93" s="1">
        <v>92</v>
      </c>
      <c r="B93" s="2">
        <v>40391</v>
      </c>
      <c r="C93" s="3">
        <v>42813205</v>
      </c>
      <c r="D93" s="5">
        <f t="shared" si="2"/>
        <v>42912341.666666664</v>
      </c>
      <c r="E93" s="5">
        <f t="shared" si="3"/>
        <v>37665580.166666664</v>
      </c>
    </row>
    <row r="94" spans="1:5" x14ac:dyDescent="0.3">
      <c r="A94" s="1">
        <v>93</v>
      </c>
      <c r="B94" s="2">
        <v>40422</v>
      </c>
      <c r="C94" s="3">
        <v>36131604</v>
      </c>
      <c r="D94" s="5">
        <f t="shared" si="2"/>
        <v>40988890</v>
      </c>
      <c r="E94" s="5">
        <f t="shared" si="3"/>
        <v>37786930.833333336</v>
      </c>
    </row>
    <row r="95" spans="1:5" x14ac:dyDescent="0.3">
      <c r="A95" s="1">
        <v>94</v>
      </c>
      <c r="B95" s="2">
        <v>40452</v>
      </c>
      <c r="C95" s="3">
        <v>39183461</v>
      </c>
      <c r="D95" s="5">
        <f t="shared" si="2"/>
        <v>39376090</v>
      </c>
      <c r="E95" s="5">
        <f t="shared" si="3"/>
        <v>37942381.666666664</v>
      </c>
    </row>
    <row r="96" spans="1:5" x14ac:dyDescent="0.3">
      <c r="A96" s="1">
        <v>95</v>
      </c>
      <c r="B96" s="2">
        <v>40483</v>
      </c>
      <c r="C96" s="3">
        <v>36671544</v>
      </c>
      <c r="D96" s="5">
        <f t="shared" si="2"/>
        <v>37328869.666666664</v>
      </c>
      <c r="E96" s="5">
        <f t="shared" si="3"/>
        <v>38116961.833333336</v>
      </c>
    </row>
    <row r="97" spans="1:5" x14ac:dyDescent="0.3">
      <c r="A97" s="1">
        <v>96</v>
      </c>
      <c r="B97" s="2">
        <v>40513</v>
      </c>
      <c r="C97" s="3">
        <v>37426385</v>
      </c>
      <c r="D97" s="5">
        <f t="shared" si="2"/>
        <v>37760463.333333336</v>
      </c>
      <c r="E97" s="5">
        <f t="shared" si="3"/>
        <v>38197570.666666664</v>
      </c>
    </row>
    <row r="98" spans="1:5" x14ac:dyDescent="0.3">
      <c r="A98" s="1">
        <v>97</v>
      </c>
      <c r="B98" s="2">
        <v>40544</v>
      </c>
      <c r="C98" s="3">
        <v>34327420</v>
      </c>
      <c r="D98" s="5">
        <f t="shared" si="2"/>
        <v>36141783</v>
      </c>
      <c r="E98" s="5">
        <f t="shared" si="3"/>
        <v>38267593.916666664</v>
      </c>
    </row>
    <row r="99" spans="1:5" x14ac:dyDescent="0.3">
      <c r="A99" s="1">
        <v>98</v>
      </c>
      <c r="B99" s="2">
        <v>40575</v>
      </c>
      <c r="C99" s="3">
        <v>31825086</v>
      </c>
      <c r="D99" s="5">
        <f t="shared" si="2"/>
        <v>34526297</v>
      </c>
      <c r="E99" s="5">
        <f t="shared" si="3"/>
        <v>38359843</v>
      </c>
    </row>
    <row r="100" spans="1:5" x14ac:dyDescent="0.3">
      <c r="A100" s="1">
        <v>99</v>
      </c>
      <c r="B100" s="2">
        <v>40603</v>
      </c>
      <c r="C100" s="3">
        <v>40506781</v>
      </c>
      <c r="D100" s="5">
        <f t="shared" si="2"/>
        <v>35553095.666666664</v>
      </c>
      <c r="E100" s="5">
        <f t="shared" si="3"/>
        <v>38454608</v>
      </c>
    </row>
    <row r="101" spans="1:5" x14ac:dyDescent="0.3">
      <c r="A101" s="1">
        <v>100</v>
      </c>
      <c r="B101" s="2">
        <v>40634</v>
      </c>
      <c r="C101" s="3">
        <v>38505752</v>
      </c>
      <c r="D101" s="5">
        <f t="shared" si="2"/>
        <v>36945873</v>
      </c>
      <c r="E101" s="5">
        <f t="shared" si="3"/>
        <v>38516561.75</v>
      </c>
    </row>
    <row r="102" spans="1:5" x14ac:dyDescent="0.3">
      <c r="A102" s="1">
        <v>101</v>
      </c>
      <c r="B102" s="2">
        <v>40664</v>
      </c>
      <c r="C102" s="3">
        <v>40429593</v>
      </c>
      <c r="D102" s="5">
        <f t="shared" si="2"/>
        <v>39814042</v>
      </c>
      <c r="E102" s="5">
        <f t="shared" si="3"/>
        <v>38645387.583333336</v>
      </c>
    </row>
    <row r="103" spans="1:5" x14ac:dyDescent="0.3">
      <c r="A103" s="1">
        <v>102</v>
      </c>
      <c r="B103" s="2">
        <v>40695</v>
      </c>
      <c r="C103" s="3">
        <v>42570238</v>
      </c>
      <c r="D103" s="5">
        <f t="shared" si="2"/>
        <v>40501861</v>
      </c>
      <c r="E103" s="5">
        <f t="shared" si="3"/>
        <v>38701077.5</v>
      </c>
    </row>
    <row r="104" spans="1:5" x14ac:dyDescent="0.3">
      <c r="A104" s="1">
        <v>103</v>
      </c>
      <c r="B104" s="2">
        <v>40725</v>
      </c>
      <c r="C104" s="3">
        <v>45074086</v>
      </c>
      <c r="D104" s="5">
        <f t="shared" si="2"/>
        <v>42691305.666666664</v>
      </c>
      <c r="E104" s="5">
        <f t="shared" si="3"/>
        <v>38788762.916666664</v>
      </c>
    </row>
    <row r="105" spans="1:5" x14ac:dyDescent="0.3">
      <c r="A105" s="1">
        <v>104</v>
      </c>
      <c r="B105" s="2">
        <v>40756</v>
      </c>
      <c r="C105" s="3">
        <v>42782321</v>
      </c>
      <c r="D105" s="5">
        <f t="shared" si="2"/>
        <v>43475548.333333336</v>
      </c>
      <c r="E105" s="5">
        <f t="shared" si="3"/>
        <v>38786189.25</v>
      </c>
    </row>
    <row r="106" spans="1:5" x14ac:dyDescent="0.3">
      <c r="A106" s="1">
        <v>105</v>
      </c>
      <c r="B106" s="2">
        <v>40787</v>
      </c>
      <c r="C106" s="3">
        <v>36698979</v>
      </c>
      <c r="D106" s="5">
        <f t="shared" si="2"/>
        <v>41518462</v>
      </c>
      <c r="E106" s="5">
        <f t="shared" si="3"/>
        <v>38833470.5</v>
      </c>
    </row>
    <row r="107" spans="1:5" x14ac:dyDescent="0.3">
      <c r="A107" s="1">
        <v>106</v>
      </c>
      <c r="B107" s="2">
        <v>40817</v>
      </c>
      <c r="C107" s="3">
        <v>38703718</v>
      </c>
      <c r="D107" s="5">
        <f t="shared" si="2"/>
        <v>39395006</v>
      </c>
      <c r="E107" s="5">
        <f t="shared" si="3"/>
        <v>38793491.916666664</v>
      </c>
    </row>
    <row r="108" spans="1:5" x14ac:dyDescent="0.3">
      <c r="A108" s="1">
        <v>107</v>
      </c>
      <c r="B108" s="2">
        <v>40848</v>
      </c>
      <c r="C108" s="3">
        <v>36827824</v>
      </c>
      <c r="D108" s="5">
        <f t="shared" si="2"/>
        <v>37410173.666666664</v>
      </c>
      <c r="E108" s="5">
        <f t="shared" si="3"/>
        <v>38806515.25</v>
      </c>
    </row>
    <row r="109" spans="1:5" x14ac:dyDescent="0.3">
      <c r="A109" s="1">
        <v>108</v>
      </c>
      <c r="B109" s="2">
        <v>40878</v>
      </c>
      <c r="C109" s="3">
        <v>37493287</v>
      </c>
      <c r="D109" s="5">
        <f t="shared" si="2"/>
        <v>37674943</v>
      </c>
      <c r="E109" s="5">
        <f t="shared" si="3"/>
        <v>38812090.416666664</v>
      </c>
    </row>
    <row r="110" spans="1:5" x14ac:dyDescent="0.3">
      <c r="A110" s="1">
        <v>109</v>
      </c>
      <c r="B110" s="2">
        <v>40909</v>
      </c>
      <c r="C110" s="3">
        <v>34313550</v>
      </c>
      <c r="D110" s="5">
        <f t="shared" si="2"/>
        <v>36211553.666666664</v>
      </c>
      <c r="E110" s="5">
        <f t="shared" si="3"/>
        <v>38810934.583333336</v>
      </c>
    </row>
    <row r="111" spans="1:5" x14ac:dyDescent="0.3">
      <c r="A111" s="1">
        <v>110</v>
      </c>
      <c r="B111" s="2">
        <v>40940</v>
      </c>
      <c r="C111" s="3">
        <v>33264168</v>
      </c>
      <c r="D111" s="5">
        <f t="shared" si="2"/>
        <v>35023668.333333336</v>
      </c>
      <c r="E111" s="5">
        <f t="shared" si="3"/>
        <v>38930858.083333336</v>
      </c>
    </row>
    <row r="112" spans="1:5" x14ac:dyDescent="0.3">
      <c r="A112" s="1">
        <v>111</v>
      </c>
      <c r="B112" s="2">
        <v>40969</v>
      </c>
      <c r="C112" s="3">
        <v>40781257</v>
      </c>
      <c r="D112" s="5">
        <f t="shared" si="2"/>
        <v>36119658.333333336</v>
      </c>
      <c r="E112" s="5">
        <f t="shared" si="3"/>
        <v>38953731.083333336</v>
      </c>
    </row>
    <row r="113" spans="1:5" x14ac:dyDescent="0.3">
      <c r="A113" s="1">
        <v>112</v>
      </c>
      <c r="B113" s="2">
        <v>41000</v>
      </c>
      <c r="C113" s="3">
        <v>38806524</v>
      </c>
      <c r="D113" s="5">
        <f t="shared" si="2"/>
        <v>37617316.333333336</v>
      </c>
      <c r="E113" s="5">
        <f t="shared" si="3"/>
        <v>38978795.416666664</v>
      </c>
    </row>
    <row r="114" spans="1:5" x14ac:dyDescent="0.3">
      <c r="A114" s="1">
        <v>113</v>
      </c>
      <c r="B114" s="2">
        <v>41031</v>
      </c>
      <c r="C114" s="4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J15"/>
  <sheetViews>
    <sheetView workbookViewId="0">
      <selection activeCell="M13" sqref="M13"/>
    </sheetView>
  </sheetViews>
  <sheetFormatPr defaultRowHeight="14.4" x14ac:dyDescent="0.3"/>
  <cols>
    <col min="3" max="3" width="8.88671875" style="32"/>
  </cols>
  <sheetData>
    <row r="2" spans="2:10" x14ac:dyDescent="0.3">
      <c r="C2" s="38" t="s">
        <v>74</v>
      </c>
      <c r="D2" s="38"/>
      <c r="E2" s="38"/>
      <c r="F2" s="38"/>
      <c r="G2" s="38"/>
      <c r="H2" s="38"/>
      <c r="I2" s="38"/>
      <c r="J2" s="38"/>
    </row>
    <row r="3" spans="2:10" x14ac:dyDescent="0.3">
      <c r="C3" s="37" t="s">
        <v>12</v>
      </c>
      <c r="D3" s="37"/>
      <c r="E3" s="37"/>
      <c r="F3" s="37"/>
      <c r="G3" s="37"/>
      <c r="H3" s="37"/>
      <c r="I3" s="37"/>
      <c r="J3" s="37"/>
    </row>
    <row r="4" spans="2:10" ht="43.2" x14ac:dyDescent="0.3">
      <c r="C4" s="34" t="s">
        <v>73</v>
      </c>
      <c r="D4" s="34">
        <v>0.2</v>
      </c>
      <c r="E4" s="34">
        <v>0.3</v>
      </c>
      <c r="F4" s="34">
        <v>0.4</v>
      </c>
      <c r="G4" s="34">
        <v>0.5</v>
      </c>
      <c r="H4" s="34">
        <v>0.6</v>
      </c>
      <c r="I4" s="34">
        <v>0.7</v>
      </c>
      <c r="J4" s="34">
        <v>0.8</v>
      </c>
    </row>
    <row r="5" spans="2:10" x14ac:dyDescent="0.3">
      <c r="B5">
        <v>0</v>
      </c>
      <c r="C5" s="33" t="s">
        <v>63</v>
      </c>
      <c r="D5" s="36">
        <f>D4</f>
        <v>0.2</v>
      </c>
      <c r="E5" s="36">
        <f t="shared" ref="E5:J5" si="0">E4</f>
        <v>0.3</v>
      </c>
      <c r="F5" s="36">
        <f t="shared" si="0"/>
        <v>0.4</v>
      </c>
      <c r="G5" s="36">
        <f t="shared" si="0"/>
        <v>0.5</v>
      </c>
      <c r="H5" s="36">
        <f t="shared" si="0"/>
        <v>0.6</v>
      </c>
      <c r="I5" s="36">
        <f t="shared" si="0"/>
        <v>0.7</v>
      </c>
      <c r="J5" s="36">
        <f t="shared" si="0"/>
        <v>0.8</v>
      </c>
    </row>
    <row r="6" spans="2:10" x14ac:dyDescent="0.3">
      <c r="B6">
        <v>1</v>
      </c>
      <c r="C6" s="33" t="s">
        <v>64</v>
      </c>
      <c r="D6" s="36">
        <f>D$4*(1-D$4)^$B6</f>
        <v>0.16000000000000003</v>
      </c>
      <c r="E6" s="36">
        <f t="shared" ref="E6:J6" si="1">E$4*(1-E$4)^$B6</f>
        <v>0.21</v>
      </c>
      <c r="F6" s="36">
        <f t="shared" si="1"/>
        <v>0.24</v>
      </c>
      <c r="G6" s="36">
        <f t="shared" si="1"/>
        <v>0.25</v>
      </c>
      <c r="H6" s="36">
        <f t="shared" si="1"/>
        <v>0.24</v>
      </c>
      <c r="I6" s="36">
        <f t="shared" si="1"/>
        <v>0.21000000000000002</v>
      </c>
      <c r="J6" s="36">
        <f t="shared" si="1"/>
        <v>0.15999999999999998</v>
      </c>
    </row>
    <row r="7" spans="2:10" x14ac:dyDescent="0.3">
      <c r="B7">
        <v>2</v>
      </c>
      <c r="C7" s="33" t="s">
        <v>65</v>
      </c>
      <c r="D7" s="36">
        <f t="shared" ref="D7:J14" si="2">D$4*(1-D$4)^$B7</f>
        <v>0.12800000000000003</v>
      </c>
      <c r="E7" s="36">
        <f t="shared" si="2"/>
        <v>0.14699999999999996</v>
      </c>
      <c r="F7" s="36">
        <f t="shared" si="2"/>
        <v>0.14399999999999999</v>
      </c>
      <c r="G7" s="36">
        <f t="shared" si="2"/>
        <v>0.125</v>
      </c>
      <c r="H7" s="36">
        <f t="shared" si="2"/>
        <v>9.6000000000000016E-2</v>
      </c>
      <c r="I7" s="36">
        <f t="shared" si="2"/>
        <v>6.3000000000000014E-2</v>
      </c>
      <c r="J7" s="36">
        <f t="shared" si="2"/>
        <v>3.1999999999999987E-2</v>
      </c>
    </row>
    <row r="8" spans="2:10" x14ac:dyDescent="0.3">
      <c r="B8">
        <v>3</v>
      </c>
      <c r="C8" s="33" t="s">
        <v>66</v>
      </c>
      <c r="D8" s="36">
        <f t="shared" si="2"/>
        <v>0.10240000000000003</v>
      </c>
      <c r="E8" s="36">
        <f t="shared" si="2"/>
        <v>0.10289999999999998</v>
      </c>
      <c r="F8" s="36">
        <f t="shared" si="2"/>
        <v>8.6400000000000005E-2</v>
      </c>
      <c r="G8" s="36">
        <f t="shared" si="2"/>
        <v>6.25E-2</v>
      </c>
      <c r="H8" s="36">
        <f t="shared" si="2"/>
        <v>3.8400000000000011E-2</v>
      </c>
      <c r="I8" s="36">
        <f t="shared" si="2"/>
        <v>1.8900000000000007E-2</v>
      </c>
      <c r="J8" s="36">
        <f t="shared" si="2"/>
        <v>6.399999999999996E-3</v>
      </c>
    </row>
    <row r="9" spans="2:10" x14ac:dyDescent="0.3">
      <c r="B9">
        <v>4</v>
      </c>
      <c r="C9" s="33" t="s">
        <v>67</v>
      </c>
      <c r="D9" s="36">
        <f t="shared" si="2"/>
        <v>8.1920000000000048E-2</v>
      </c>
      <c r="E9" s="36">
        <f t="shared" si="2"/>
        <v>7.2029999999999969E-2</v>
      </c>
      <c r="F9" s="36">
        <f t="shared" si="2"/>
        <v>5.1839999999999997E-2</v>
      </c>
      <c r="G9" s="36">
        <f t="shared" si="2"/>
        <v>3.125E-2</v>
      </c>
      <c r="H9" s="36">
        <f t="shared" si="2"/>
        <v>1.5360000000000006E-2</v>
      </c>
      <c r="I9" s="36">
        <f t="shared" si="2"/>
        <v>5.6700000000000032E-3</v>
      </c>
      <c r="J9" s="36">
        <f t="shared" si="2"/>
        <v>1.2799999999999988E-3</v>
      </c>
    </row>
    <row r="10" spans="2:10" x14ac:dyDescent="0.3">
      <c r="B10">
        <v>5</v>
      </c>
      <c r="C10" s="33" t="s">
        <v>68</v>
      </c>
      <c r="D10" s="36">
        <f t="shared" si="2"/>
        <v>6.5536000000000039E-2</v>
      </c>
      <c r="E10" s="36">
        <f t="shared" si="2"/>
        <v>5.042099999999998E-2</v>
      </c>
      <c r="F10" s="36">
        <f t="shared" si="2"/>
        <v>3.1104E-2</v>
      </c>
      <c r="G10" s="36">
        <f t="shared" si="2"/>
        <v>1.5625E-2</v>
      </c>
      <c r="H10" s="36">
        <f t="shared" si="2"/>
        <v>6.1440000000000036E-3</v>
      </c>
      <c r="I10" s="36">
        <f t="shared" si="2"/>
        <v>1.7010000000000011E-3</v>
      </c>
      <c r="J10" s="36">
        <f t="shared" si="2"/>
        <v>2.5599999999999966E-4</v>
      </c>
    </row>
    <row r="11" spans="2:10" x14ac:dyDescent="0.3">
      <c r="B11">
        <v>6</v>
      </c>
      <c r="C11" s="33" t="s">
        <v>69</v>
      </c>
      <c r="D11" s="36">
        <f t="shared" si="2"/>
        <v>5.2428800000000032E-2</v>
      </c>
      <c r="E11" s="36">
        <f t="shared" si="2"/>
        <v>3.5294699999999984E-2</v>
      </c>
      <c r="F11" s="36">
        <f t="shared" si="2"/>
        <v>1.8662399999999999E-2</v>
      </c>
      <c r="G11" s="36">
        <f t="shared" si="2"/>
        <v>7.8125E-3</v>
      </c>
      <c r="H11" s="36">
        <f t="shared" si="2"/>
        <v>2.4576000000000012E-3</v>
      </c>
      <c r="I11" s="36">
        <f t="shared" si="2"/>
        <v>5.1030000000000042E-4</v>
      </c>
      <c r="J11" s="36">
        <f t="shared" si="2"/>
        <v>5.1199999999999923E-5</v>
      </c>
    </row>
    <row r="12" spans="2:10" x14ac:dyDescent="0.3">
      <c r="B12">
        <v>7</v>
      </c>
      <c r="C12" s="33" t="s">
        <v>70</v>
      </c>
      <c r="D12" s="36">
        <f t="shared" si="2"/>
        <v>4.1943040000000036E-2</v>
      </c>
      <c r="E12" s="36">
        <f t="shared" si="2"/>
        <v>2.4706289999999985E-2</v>
      </c>
      <c r="F12" s="36">
        <f t="shared" si="2"/>
        <v>1.1197439999999999E-2</v>
      </c>
      <c r="G12" s="36">
        <f t="shared" si="2"/>
        <v>3.90625E-3</v>
      </c>
      <c r="H12" s="36">
        <f t="shared" si="2"/>
        <v>9.8304000000000078E-4</v>
      </c>
      <c r="I12" s="36">
        <f t="shared" si="2"/>
        <v>1.5309000000000015E-4</v>
      </c>
      <c r="J12" s="36">
        <f t="shared" si="2"/>
        <v>1.0239999999999983E-5</v>
      </c>
    </row>
    <row r="13" spans="2:10" x14ac:dyDescent="0.3">
      <c r="B13">
        <v>8</v>
      </c>
      <c r="C13" s="33" t="s">
        <v>71</v>
      </c>
      <c r="D13" s="36">
        <f t="shared" si="2"/>
        <v>3.355443200000003E-2</v>
      </c>
      <c r="E13" s="36">
        <f t="shared" si="2"/>
        <v>1.7294402999999989E-2</v>
      </c>
      <c r="F13" s="36">
        <f t="shared" si="2"/>
        <v>6.7184639999999995E-3</v>
      </c>
      <c r="G13" s="36">
        <f t="shared" si="2"/>
        <v>1.953125E-3</v>
      </c>
      <c r="H13" s="36">
        <f t="shared" si="2"/>
        <v>3.9321600000000032E-4</v>
      </c>
      <c r="I13" s="36">
        <f t="shared" si="2"/>
        <v>4.592700000000005E-5</v>
      </c>
      <c r="J13" s="36">
        <f t="shared" si="2"/>
        <v>2.0479999999999959E-6</v>
      </c>
    </row>
    <row r="14" spans="2:10" x14ac:dyDescent="0.3">
      <c r="B14">
        <v>9</v>
      </c>
      <c r="C14" s="33" t="s">
        <v>72</v>
      </c>
      <c r="D14" s="36">
        <f t="shared" si="2"/>
        <v>2.6843545600000025E-2</v>
      </c>
      <c r="E14" s="36">
        <f t="shared" si="2"/>
        <v>1.2106082099999992E-2</v>
      </c>
      <c r="F14" s="36">
        <f t="shared" si="2"/>
        <v>4.0310783999999997E-3</v>
      </c>
      <c r="G14" s="36">
        <f t="shared" si="2"/>
        <v>9.765625E-4</v>
      </c>
      <c r="H14" s="36">
        <f t="shared" si="2"/>
        <v>1.5728640000000013E-4</v>
      </c>
      <c r="I14" s="36">
        <f t="shared" si="2"/>
        <v>1.3778100000000016E-5</v>
      </c>
      <c r="J14" s="36">
        <f t="shared" si="2"/>
        <v>4.0959999999999901E-7</v>
      </c>
    </row>
    <row r="15" spans="2:10" x14ac:dyDescent="0.3">
      <c r="D15" s="35"/>
    </row>
  </sheetData>
  <mergeCells count="2">
    <mergeCell ref="C3:J3"/>
    <mergeCell ref="C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14"/>
  <sheetViews>
    <sheetView workbookViewId="0">
      <selection activeCell="F14" sqref="F14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5" width="12.6640625" bestFit="1" customWidth="1"/>
    <col min="6" max="6" width="14.33203125" bestFit="1" customWidth="1"/>
  </cols>
  <sheetData>
    <row r="1" spans="1:8" ht="43.2" x14ac:dyDescent="0.3">
      <c r="A1" s="6" t="s">
        <v>0</v>
      </c>
      <c r="B1" s="6" t="s">
        <v>1</v>
      </c>
      <c r="C1" s="6" t="s">
        <v>2</v>
      </c>
      <c r="D1" s="6" t="s">
        <v>9</v>
      </c>
      <c r="E1" s="6" t="s">
        <v>10</v>
      </c>
      <c r="F1" s="6" t="s">
        <v>11</v>
      </c>
      <c r="H1" s="6" t="s">
        <v>12</v>
      </c>
    </row>
    <row r="2" spans="1:8" x14ac:dyDescent="0.3">
      <c r="A2" s="1">
        <v>1</v>
      </c>
      <c r="B2" s="2">
        <v>37622</v>
      </c>
      <c r="C2" s="3">
        <v>32854790</v>
      </c>
      <c r="H2">
        <v>0.4</v>
      </c>
    </row>
    <row r="3" spans="1:8" x14ac:dyDescent="0.3">
      <c r="A3" s="1">
        <v>2</v>
      </c>
      <c r="B3" s="2">
        <v>37653</v>
      </c>
      <c r="C3" s="3">
        <v>30814269</v>
      </c>
    </row>
    <row r="4" spans="1:8" x14ac:dyDescent="0.3">
      <c r="A4" s="1">
        <v>3</v>
      </c>
      <c r="B4" s="2">
        <v>37681</v>
      </c>
      <c r="C4" s="3">
        <v>37586654</v>
      </c>
    </row>
    <row r="5" spans="1:8" x14ac:dyDescent="0.3">
      <c r="A5" s="1">
        <v>4</v>
      </c>
      <c r="B5" s="2">
        <v>37712</v>
      </c>
      <c r="C5" s="3">
        <v>35226398</v>
      </c>
    </row>
    <row r="6" spans="1:8" x14ac:dyDescent="0.3">
      <c r="A6" s="1">
        <v>5</v>
      </c>
      <c r="B6" s="2">
        <v>37742</v>
      </c>
      <c r="C6" s="3">
        <v>36569670</v>
      </c>
    </row>
    <row r="7" spans="1:8" x14ac:dyDescent="0.3">
      <c r="A7" s="1">
        <v>6</v>
      </c>
      <c r="B7" s="2">
        <v>37773</v>
      </c>
      <c r="C7" s="3">
        <v>39750216</v>
      </c>
    </row>
    <row r="8" spans="1:8" x14ac:dyDescent="0.3">
      <c r="A8" s="1">
        <v>7</v>
      </c>
      <c r="B8" s="2">
        <v>37803</v>
      </c>
      <c r="C8" s="3">
        <v>43367508</v>
      </c>
    </row>
    <row r="9" spans="1:8" x14ac:dyDescent="0.3">
      <c r="A9" s="1">
        <v>8</v>
      </c>
      <c r="B9" s="2">
        <v>37834</v>
      </c>
      <c r="C9" s="3">
        <v>42092669</v>
      </c>
    </row>
    <row r="10" spans="1:8" x14ac:dyDescent="0.3">
      <c r="A10" s="1">
        <v>9</v>
      </c>
      <c r="B10" s="2">
        <v>37865</v>
      </c>
      <c r="C10" s="3">
        <v>32549732</v>
      </c>
    </row>
    <row r="11" spans="1:8" x14ac:dyDescent="0.3">
      <c r="A11" s="1">
        <v>10</v>
      </c>
      <c r="B11" s="2">
        <v>37895</v>
      </c>
      <c r="C11" s="3">
        <v>36442428</v>
      </c>
    </row>
    <row r="12" spans="1:8" x14ac:dyDescent="0.3">
      <c r="A12" s="1">
        <v>11</v>
      </c>
      <c r="B12" s="2">
        <v>37926</v>
      </c>
      <c r="C12" s="3">
        <v>34350366</v>
      </c>
    </row>
    <row r="13" spans="1:8" x14ac:dyDescent="0.3">
      <c r="A13" s="1">
        <v>12</v>
      </c>
      <c r="B13" s="2">
        <v>37956</v>
      </c>
      <c r="C13" s="3">
        <v>37389382</v>
      </c>
      <c r="D13" s="9">
        <f>AVERAGE(C2:C13)</f>
        <v>36582840.166666664</v>
      </c>
      <c r="E13" s="9"/>
    </row>
    <row r="14" spans="1:8" x14ac:dyDescent="0.3">
      <c r="A14" s="1">
        <v>13</v>
      </c>
      <c r="B14" s="2">
        <v>37987</v>
      </c>
      <c r="C14" s="3">
        <v>33537392</v>
      </c>
      <c r="D14" s="9">
        <f t="shared" ref="D14:D77" si="0">AVERAGE(C3:C14)</f>
        <v>36639723.666666664</v>
      </c>
      <c r="E14" s="9">
        <f>D13</f>
        <v>36582840.166666664</v>
      </c>
      <c r="F14" s="8">
        <f>E14</f>
        <v>36582840.166666664</v>
      </c>
    </row>
    <row r="15" spans="1:8" x14ac:dyDescent="0.3">
      <c r="A15" s="1">
        <v>14</v>
      </c>
      <c r="B15" s="2">
        <v>38018</v>
      </c>
      <c r="C15" s="3">
        <v>33909139</v>
      </c>
      <c r="D15" s="9">
        <f t="shared" si="0"/>
        <v>36897629.5</v>
      </c>
      <c r="E15" s="9">
        <f t="shared" ref="E15:E78" si="1">D14</f>
        <v>36639723.666666664</v>
      </c>
      <c r="F15" s="8">
        <f>$H$2*(C14)+(1-$H$2)*F14</f>
        <v>35364660.899999999</v>
      </c>
    </row>
    <row r="16" spans="1:8" x14ac:dyDescent="0.3">
      <c r="A16" s="1">
        <v>15</v>
      </c>
      <c r="B16" s="2">
        <v>38047</v>
      </c>
      <c r="C16" s="3">
        <v>40805211</v>
      </c>
      <c r="D16" s="9">
        <f t="shared" si="0"/>
        <v>37165842.583333336</v>
      </c>
      <c r="E16" s="9">
        <f t="shared" si="1"/>
        <v>36897629.5</v>
      </c>
      <c r="F16" s="8">
        <f>$H$2*(C15)+(1-$H$2)*F15</f>
        <v>34782452.140000001</v>
      </c>
    </row>
    <row r="17" spans="1:6" x14ac:dyDescent="0.3">
      <c r="A17" s="1">
        <v>16</v>
      </c>
      <c r="B17" s="2">
        <v>38078</v>
      </c>
      <c r="C17" s="3">
        <v>40172829</v>
      </c>
      <c r="D17" s="9">
        <f t="shared" si="0"/>
        <v>37578045.166666664</v>
      </c>
      <c r="E17" s="9">
        <f t="shared" si="1"/>
        <v>37165842.583333336</v>
      </c>
      <c r="F17" s="8">
        <f t="shared" ref="F17:F79" si="2">$H$2*(C16)+(1-$H$2)*F16</f>
        <v>37191555.684</v>
      </c>
    </row>
    <row r="18" spans="1:6" x14ac:dyDescent="0.3">
      <c r="A18" s="1">
        <v>17</v>
      </c>
      <c r="B18" s="2">
        <v>38108</v>
      </c>
      <c r="C18" s="3">
        <v>39671007</v>
      </c>
      <c r="D18" s="9">
        <f t="shared" si="0"/>
        <v>37836489.916666664</v>
      </c>
      <c r="E18" s="9">
        <f t="shared" si="1"/>
        <v>37578045.166666664</v>
      </c>
      <c r="F18" s="8">
        <f t="shared" si="2"/>
        <v>38384065.010399997</v>
      </c>
    </row>
    <row r="19" spans="1:6" x14ac:dyDescent="0.3">
      <c r="A19" s="1">
        <v>18</v>
      </c>
      <c r="B19" s="2">
        <v>38139</v>
      </c>
      <c r="C19" s="3">
        <v>43652277</v>
      </c>
      <c r="D19" s="9">
        <f t="shared" si="0"/>
        <v>38161661.666666664</v>
      </c>
      <c r="E19" s="9">
        <f t="shared" si="1"/>
        <v>37836489.916666664</v>
      </c>
      <c r="F19" s="8">
        <f t="shared" si="2"/>
        <v>38898841.80624</v>
      </c>
    </row>
    <row r="20" spans="1:6" x14ac:dyDescent="0.3">
      <c r="A20" s="1">
        <v>19</v>
      </c>
      <c r="B20" s="2">
        <v>38169</v>
      </c>
      <c r="C20" s="3">
        <v>46262249</v>
      </c>
      <c r="D20" s="9">
        <f t="shared" si="0"/>
        <v>38402890.083333336</v>
      </c>
      <c r="E20" s="9">
        <f t="shared" si="1"/>
        <v>38161661.666666664</v>
      </c>
      <c r="F20" s="8">
        <f t="shared" si="2"/>
        <v>40800215.883744001</v>
      </c>
    </row>
    <row r="21" spans="1:6" x14ac:dyDescent="0.3">
      <c r="A21" s="1">
        <v>20</v>
      </c>
      <c r="B21" s="2">
        <v>38200</v>
      </c>
      <c r="C21" s="3">
        <v>44701691</v>
      </c>
      <c r="D21" s="9">
        <f t="shared" si="0"/>
        <v>38620308.583333336</v>
      </c>
      <c r="E21" s="9">
        <f t="shared" si="1"/>
        <v>38402890.083333336</v>
      </c>
      <c r="F21" s="8">
        <f t="shared" si="2"/>
        <v>42985029.130246401</v>
      </c>
    </row>
    <row r="22" spans="1:6" x14ac:dyDescent="0.3">
      <c r="A22" s="1">
        <v>21</v>
      </c>
      <c r="B22" s="2">
        <v>38231</v>
      </c>
      <c r="C22" s="3">
        <v>35470844</v>
      </c>
      <c r="D22" s="9">
        <f t="shared" si="0"/>
        <v>38863734.583333336</v>
      </c>
      <c r="E22" s="9">
        <f t="shared" si="1"/>
        <v>38620308.583333336</v>
      </c>
      <c r="F22" s="8">
        <f t="shared" si="2"/>
        <v>43671693.87814784</v>
      </c>
    </row>
    <row r="23" spans="1:6" x14ac:dyDescent="0.3">
      <c r="A23" s="1">
        <v>22</v>
      </c>
      <c r="B23" s="2">
        <v>38261</v>
      </c>
      <c r="C23" s="3">
        <v>39627851</v>
      </c>
      <c r="D23" s="9">
        <f t="shared" si="0"/>
        <v>39129186.5</v>
      </c>
      <c r="E23" s="9">
        <f t="shared" si="1"/>
        <v>38863734.583333336</v>
      </c>
      <c r="F23" s="8">
        <f t="shared" si="2"/>
        <v>40391353.926888704</v>
      </c>
    </row>
    <row r="24" spans="1:6" x14ac:dyDescent="0.3">
      <c r="A24" s="1">
        <v>23</v>
      </c>
      <c r="B24" s="2">
        <v>38292</v>
      </c>
      <c r="C24" s="3">
        <v>37567116</v>
      </c>
      <c r="D24" s="9">
        <f t="shared" si="0"/>
        <v>39397249</v>
      </c>
      <c r="E24" s="9">
        <f t="shared" si="1"/>
        <v>39129186.5</v>
      </c>
      <c r="F24" s="8">
        <f t="shared" si="2"/>
        <v>40085952.756133221</v>
      </c>
    </row>
    <row r="25" spans="1:6" x14ac:dyDescent="0.3">
      <c r="A25" s="1">
        <v>24</v>
      </c>
      <c r="B25" s="2">
        <v>38322</v>
      </c>
      <c r="C25" s="3">
        <v>39117678</v>
      </c>
      <c r="D25" s="9">
        <f t="shared" si="0"/>
        <v>39541273.666666664</v>
      </c>
      <c r="E25" s="9">
        <f t="shared" si="1"/>
        <v>39397249</v>
      </c>
      <c r="F25" s="8">
        <f t="shared" si="2"/>
        <v>39078418.053679936</v>
      </c>
    </row>
    <row r="26" spans="1:6" x14ac:dyDescent="0.3">
      <c r="A26" s="1">
        <v>25</v>
      </c>
      <c r="B26" s="2">
        <v>38353</v>
      </c>
      <c r="C26" s="3">
        <v>36117688</v>
      </c>
      <c r="D26" s="9">
        <f t="shared" si="0"/>
        <v>39756298.333333336</v>
      </c>
      <c r="E26" s="9">
        <f t="shared" si="1"/>
        <v>39541273.666666664</v>
      </c>
      <c r="F26" s="8">
        <f t="shared" si="2"/>
        <v>39094122.032207958</v>
      </c>
    </row>
    <row r="27" spans="1:6" x14ac:dyDescent="0.3">
      <c r="A27" s="1">
        <v>26</v>
      </c>
      <c r="B27" s="2">
        <v>38384</v>
      </c>
      <c r="C27" s="3">
        <v>34560838</v>
      </c>
      <c r="D27" s="9">
        <f t="shared" si="0"/>
        <v>39810606.583333336</v>
      </c>
      <c r="E27" s="9">
        <f t="shared" si="1"/>
        <v>39756298.333333336</v>
      </c>
      <c r="F27" s="8">
        <f t="shared" si="2"/>
        <v>37903548.419324778</v>
      </c>
    </row>
    <row r="28" spans="1:6" x14ac:dyDescent="0.3">
      <c r="A28" s="1">
        <v>27</v>
      </c>
      <c r="B28" s="2">
        <v>38412</v>
      </c>
      <c r="C28" s="3">
        <v>43642223</v>
      </c>
      <c r="D28" s="9">
        <f t="shared" si="0"/>
        <v>40047024.25</v>
      </c>
      <c r="E28" s="9">
        <f t="shared" si="1"/>
        <v>39810606.583333336</v>
      </c>
      <c r="F28" s="8">
        <f t="shared" si="2"/>
        <v>36566464.251594864</v>
      </c>
    </row>
    <row r="29" spans="1:6" x14ac:dyDescent="0.3">
      <c r="A29" s="1">
        <v>28</v>
      </c>
      <c r="B29" s="2">
        <v>38443</v>
      </c>
      <c r="C29" s="3">
        <v>40244600</v>
      </c>
      <c r="D29" s="9">
        <f t="shared" si="0"/>
        <v>40053005.166666664</v>
      </c>
      <c r="E29" s="9">
        <f t="shared" si="1"/>
        <v>40047024.25</v>
      </c>
      <c r="F29" s="8">
        <f t="shared" si="2"/>
        <v>39396767.750956915</v>
      </c>
    </row>
    <row r="30" spans="1:6" x14ac:dyDescent="0.3">
      <c r="A30" s="1">
        <v>29</v>
      </c>
      <c r="B30" s="2">
        <v>38473</v>
      </c>
      <c r="C30" s="3">
        <v>41801557</v>
      </c>
      <c r="D30" s="9">
        <f t="shared" si="0"/>
        <v>40230551</v>
      </c>
      <c r="E30" s="9">
        <f t="shared" si="1"/>
        <v>40053005.166666664</v>
      </c>
      <c r="F30" s="8">
        <f t="shared" si="2"/>
        <v>39735900.650574148</v>
      </c>
    </row>
    <row r="31" spans="1:6" x14ac:dyDescent="0.3">
      <c r="A31" s="1">
        <v>30</v>
      </c>
      <c r="B31" s="2">
        <v>38504</v>
      </c>
      <c r="C31" s="3">
        <v>44676734</v>
      </c>
      <c r="D31" s="9">
        <f t="shared" si="0"/>
        <v>40315922.416666664</v>
      </c>
      <c r="E31" s="9">
        <f t="shared" si="1"/>
        <v>40230551</v>
      </c>
      <c r="F31" s="8">
        <f t="shared" si="2"/>
        <v>40562163.19034449</v>
      </c>
    </row>
    <row r="32" spans="1:6" x14ac:dyDescent="0.3">
      <c r="A32" s="1">
        <v>31</v>
      </c>
      <c r="B32" s="2">
        <v>38534</v>
      </c>
      <c r="C32" s="3">
        <v>47563113</v>
      </c>
      <c r="D32" s="9">
        <f t="shared" si="0"/>
        <v>40424327.75</v>
      </c>
      <c r="E32" s="9">
        <f t="shared" si="1"/>
        <v>40315922.416666664</v>
      </c>
      <c r="F32" s="8">
        <f t="shared" si="2"/>
        <v>42207991.514206693</v>
      </c>
    </row>
    <row r="33" spans="1:6" x14ac:dyDescent="0.3">
      <c r="A33" s="1">
        <v>32</v>
      </c>
      <c r="B33" s="2">
        <v>38565</v>
      </c>
      <c r="C33" s="3">
        <v>45135361</v>
      </c>
      <c r="D33" s="9">
        <f t="shared" si="0"/>
        <v>40460466.916666664</v>
      </c>
      <c r="E33" s="9">
        <f t="shared" si="1"/>
        <v>40424327.75</v>
      </c>
      <c r="F33" s="8">
        <f t="shared" si="2"/>
        <v>44350040.10852401</v>
      </c>
    </row>
    <row r="34" spans="1:6" x14ac:dyDescent="0.3">
      <c r="A34" s="1">
        <v>33</v>
      </c>
      <c r="B34" s="2">
        <v>38596</v>
      </c>
      <c r="C34" s="3">
        <v>37044906</v>
      </c>
      <c r="D34" s="9">
        <f t="shared" si="0"/>
        <v>40591638.75</v>
      </c>
      <c r="E34" s="9">
        <f t="shared" si="1"/>
        <v>40460466.916666664</v>
      </c>
      <c r="F34" s="8">
        <f t="shared" si="2"/>
        <v>44664168.465114407</v>
      </c>
    </row>
    <row r="35" spans="1:6" x14ac:dyDescent="0.3">
      <c r="A35" s="1">
        <v>34</v>
      </c>
      <c r="B35" s="2">
        <v>38626</v>
      </c>
      <c r="C35" s="3">
        <v>38849763</v>
      </c>
      <c r="D35" s="9">
        <f t="shared" si="0"/>
        <v>40526798.083333336</v>
      </c>
      <c r="E35" s="9">
        <f t="shared" si="1"/>
        <v>40591638.75</v>
      </c>
      <c r="F35" s="8">
        <f t="shared" si="2"/>
        <v>41616463.479068644</v>
      </c>
    </row>
    <row r="36" spans="1:6" x14ac:dyDescent="0.3">
      <c r="A36" s="1">
        <v>35</v>
      </c>
      <c r="B36" s="2">
        <v>38657</v>
      </c>
      <c r="C36" s="3">
        <v>38158242</v>
      </c>
      <c r="D36" s="9">
        <f t="shared" si="0"/>
        <v>40576058.583333336</v>
      </c>
      <c r="E36" s="9">
        <f t="shared" si="1"/>
        <v>40526798.083333336</v>
      </c>
      <c r="F36" s="8">
        <f t="shared" si="2"/>
        <v>40509783.287441187</v>
      </c>
    </row>
    <row r="37" spans="1:6" x14ac:dyDescent="0.3">
      <c r="A37" s="1">
        <v>36</v>
      </c>
      <c r="B37" s="2">
        <v>38687</v>
      </c>
      <c r="C37" s="3">
        <v>39176167</v>
      </c>
      <c r="D37" s="9">
        <f t="shared" si="0"/>
        <v>40580932.666666664</v>
      </c>
      <c r="E37" s="9">
        <f t="shared" si="1"/>
        <v>40576058.583333336</v>
      </c>
      <c r="F37" s="8">
        <f t="shared" si="2"/>
        <v>39569166.772464707</v>
      </c>
    </row>
    <row r="38" spans="1:6" x14ac:dyDescent="0.3">
      <c r="A38" s="1">
        <v>37</v>
      </c>
      <c r="B38" s="2">
        <v>38718</v>
      </c>
      <c r="C38" s="3">
        <v>36677179</v>
      </c>
      <c r="D38" s="9">
        <f t="shared" si="0"/>
        <v>40627556.916666664</v>
      </c>
      <c r="E38" s="9">
        <f t="shared" si="1"/>
        <v>40580932.666666664</v>
      </c>
      <c r="F38" s="8">
        <f t="shared" si="2"/>
        <v>39411966.863478824</v>
      </c>
    </row>
    <row r="39" spans="1:6" x14ac:dyDescent="0.3">
      <c r="A39" s="1">
        <v>38</v>
      </c>
      <c r="B39" s="2">
        <v>38749</v>
      </c>
      <c r="C39" s="3">
        <v>34745538</v>
      </c>
      <c r="D39" s="9">
        <f t="shared" si="0"/>
        <v>40642948.583333336</v>
      </c>
      <c r="E39" s="9">
        <f t="shared" si="1"/>
        <v>40627556.916666664</v>
      </c>
      <c r="F39" s="8">
        <f t="shared" si="2"/>
        <v>38318051.718087301</v>
      </c>
    </row>
    <row r="40" spans="1:6" x14ac:dyDescent="0.3">
      <c r="A40" s="1">
        <v>39</v>
      </c>
      <c r="B40" s="2">
        <v>38777</v>
      </c>
      <c r="C40" s="3">
        <v>42892739</v>
      </c>
      <c r="D40" s="9">
        <f t="shared" si="0"/>
        <v>40580491.583333336</v>
      </c>
      <c r="E40" s="9">
        <f t="shared" si="1"/>
        <v>40642948.583333336</v>
      </c>
      <c r="F40" s="8">
        <f t="shared" si="2"/>
        <v>36889046.23085238</v>
      </c>
    </row>
    <row r="41" spans="1:6" x14ac:dyDescent="0.3">
      <c r="A41" s="1">
        <v>40</v>
      </c>
      <c r="B41" s="2">
        <v>38808</v>
      </c>
      <c r="C41" s="3">
        <v>41296409</v>
      </c>
      <c r="D41" s="9">
        <f t="shared" si="0"/>
        <v>40668142.333333336</v>
      </c>
      <c r="E41" s="9">
        <f t="shared" si="1"/>
        <v>40580491.583333336</v>
      </c>
      <c r="F41" s="8">
        <f t="shared" si="2"/>
        <v>39290523.33851143</v>
      </c>
    </row>
    <row r="42" spans="1:6" x14ac:dyDescent="0.3">
      <c r="A42" s="1">
        <v>41</v>
      </c>
      <c r="B42" s="2">
        <v>38838</v>
      </c>
      <c r="C42" s="3">
        <v>41489103</v>
      </c>
      <c r="D42" s="9">
        <f t="shared" si="0"/>
        <v>40642104.5</v>
      </c>
      <c r="E42" s="9">
        <f t="shared" si="1"/>
        <v>40668142.333333336</v>
      </c>
      <c r="F42" s="8">
        <f t="shared" si="2"/>
        <v>40092877.603106856</v>
      </c>
    </row>
    <row r="43" spans="1:6" x14ac:dyDescent="0.3">
      <c r="A43" s="1">
        <v>42</v>
      </c>
      <c r="B43" s="2">
        <v>38869</v>
      </c>
      <c r="C43" s="3">
        <v>44025656</v>
      </c>
      <c r="D43" s="9">
        <f t="shared" si="0"/>
        <v>40587848</v>
      </c>
      <c r="E43" s="9">
        <f t="shared" si="1"/>
        <v>40642104.5</v>
      </c>
      <c r="F43" s="8">
        <f t="shared" si="2"/>
        <v>40651367.761864111</v>
      </c>
    </row>
    <row r="44" spans="1:6" x14ac:dyDescent="0.3">
      <c r="A44" s="1">
        <v>43</v>
      </c>
      <c r="B44" s="2">
        <v>38899</v>
      </c>
      <c r="C44" s="3">
        <v>46157221</v>
      </c>
      <c r="D44" s="9">
        <f t="shared" si="0"/>
        <v>40470690.333333336</v>
      </c>
      <c r="E44" s="9">
        <f t="shared" si="1"/>
        <v>40587848</v>
      </c>
      <c r="F44" s="8">
        <f t="shared" si="2"/>
        <v>42001083.057118468</v>
      </c>
    </row>
    <row r="45" spans="1:6" x14ac:dyDescent="0.3">
      <c r="A45" s="1">
        <v>44</v>
      </c>
      <c r="B45" s="2">
        <v>38930</v>
      </c>
      <c r="C45" s="3">
        <v>44152535</v>
      </c>
      <c r="D45" s="9">
        <f t="shared" si="0"/>
        <v>40388788.166666664</v>
      </c>
      <c r="E45" s="9">
        <f t="shared" si="1"/>
        <v>40470690.333333336</v>
      </c>
      <c r="F45" s="8">
        <f t="shared" si="2"/>
        <v>43663538.234271079</v>
      </c>
    </row>
    <row r="46" spans="1:6" x14ac:dyDescent="0.3">
      <c r="A46" s="1">
        <v>45</v>
      </c>
      <c r="B46" s="2">
        <v>38961</v>
      </c>
      <c r="C46" s="3">
        <v>36489369</v>
      </c>
      <c r="D46" s="9">
        <f t="shared" si="0"/>
        <v>40342493.416666664</v>
      </c>
      <c r="E46" s="9">
        <f t="shared" si="1"/>
        <v>40388788.166666664</v>
      </c>
      <c r="F46" s="8">
        <f t="shared" si="2"/>
        <v>43859136.940562651</v>
      </c>
    </row>
    <row r="47" spans="1:6" x14ac:dyDescent="0.3">
      <c r="A47" s="1">
        <v>46</v>
      </c>
      <c r="B47" s="2">
        <v>38991</v>
      </c>
      <c r="C47" s="3">
        <v>39684942</v>
      </c>
      <c r="D47" s="9">
        <f t="shared" si="0"/>
        <v>40412091.666666664</v>
      </c>
      <c r="E47" s="9">
        <f t="shared" si="1"/>
        <v>40342493.416666664</v>
      </c>
      <c r="F47" s="8">
        <f t="shared" si="2"/>
        <v>40911229.764337592</v>
      </c>
    </row>
    <row r="48" spans="1:6" x14ac:dyDescent="0.3">
      <c r="A48" s="1">
        <v>47</v>
      </c>
      <c r="B48" s="2">
        <v>39022</v>
      </c>
      <c r="C48" s="3">
        <v>38673709</v>
      </c>
      <c r="D48" s="9">
        <f t="shared" si="0"/>
        <v>40455047.25</v>
      </c>
      <c r="E48" s="9">
        <f t="shared" si="1"/>
        <v>40412091.666666664</v>
      </c>
      <c r="F48" s="8">
        <f t="shared" si="2"/>
        <v>40420714.658602551</v>
      </c>
    </row>
    <row r="49" spans="1:6" x14ac:dyDescent="0.3">
      <c r="A49" s="1">
        <v>48</v>
      </c>
      <c r="B49" s="2">
        <v>39052</v>
      </c>
      <c r="C49" s="3">
        <v>39616707</v>
      </c>
      <c r="D49" s="9">
        <f t="shared" si="0"/>
        <v>40491758.916666664</v>
      </c>
      <c r="E49" s="9">
        <f t="shared" si="1"/>
        <v>40455047.25</v>
      </c>
      <c r="F49" s="8">
        <f t="shared" si="2"/>
        <v>39721912.395161532</v>
      </c>
    </row>
    <row r="50" spans="1:6" x14ac:dyDescent="0.3">
      <c r="A50" s="1">
        <v>49</v>
      </c>
      <c r="B50" s="2">
        <v>39083</v>
      </c>
      <c r="C50" s="3">
        <v>36918240</v>
      </c>
      <c r="D50" s="9">
        <f t="shared" si="0"/>
        <v>40511847.333333336</v>
      </c>
      <c r="E50" s="9">
        <f t="shared" si="1"/>
        <v>40491758.916666664</v>
      </c>
      <c r="F50" s="8">
        <f t="shared" si="2"/>
        <v>39679830.237096921</v>
      </c>
    </row>
    <row r="51" spans="1:6" x14ac:dyDescent="0.3">
      <c r="A51" s="1">
        <v>50</v>
      </c>
      <c r="B51" s="2">
        <v>39114</v>
      </c>
      <c r="C51" s="3">
        <v>34504282</v>
      </c>
      <c r="D51" s="9">
        <f t="shared" si="0"/>
        <v>40491742.666666664</v>
      </c>
      <c r="E51" s="9">
        <f t="shared" si="1"/>
        <v>40511847.333333336</v>
      </c>
      <c r="F51" s="8">
        <f t="shared" si="2"/>
        <v>38575194.142258152</v>
      </c>
    </row>
    <row r="52" spans="1:6" x14ac:dyDescent="0.3">
      <c r="A52" s="1">
        <v>51</v>
      </c>
      <c r="B52" s="2">
        <v>39142</v>
      </c>
      <c r="C52" s="3">
        <v>42899597</v>
      </c>
      <c r="D52" s="9">
        <f t="shared" si="0"/>
        <v>40492314.166666664</v>
      </c>
      <c r="E52" s="9">
        <f t="shared" si="1"/>
        <v>40491742.666666664</v>
      </c>
      <c r="F52" s="8">
        <f t="shared" si="2"/>
        <v>36946829.28535489</v>
      </c>
    </row>
    <row r="53" spans="1:6" x14ac:dyDescent="0.3">
      <c r="A53" s="1">
        <v>52</v>
      </c>
      <c r="B53" s="2">
        <v>39173</v>
      </c>
      <c r="C53" s="3">
        <v>41367935</v>
      </c>
      <c r="D53" s="9">
        <f t="shared" si="0"/>
        <v>40498274.666666664</v>
      </c>
      <c r="E53" s="9">
        <f t="shared" si="1"/>
        <v>40492314.166666664</v>
      </c>
      <c r="F53" s="8">
        <f t="shared" si="2"/>
        <v>39327936.371212929</v>
      </c>
    </row>
    <row r="54" spans="1:6" x14ac:dyDescent="0.3">
      <c r="A54" s="1">
        <v>53</v>
      </c>
      <c r="B54" s="2">
        <v>39203</v>
      </c>
      <c r="C54" s="3">
        <v>42213471</v>
      </c>
      <c r="D54" s="9">
        <f t="shared" si="0"/>
        <v>40558638.666666664</v>
      </c>
      <c r="E54" s="9">
        <f t="shared" si="1"/>
        <v>40498274.666666664</v>
      </c>
      <c r="F54" s="8">
        <f t="shared" si="2"/>
        <v>40143935.822727755</v>
      </c>
    </row>
    <row r="55" spans="1:6" x14ac:dyDescent="0.3">
      <c r="A55" s="1">
        <v>54</v>
      </c>
      <c r="B55" s="2">
        <v>39234</v>
      </c>
      <c r="C55" s="3">
        <v>44496559</v>
      </c>
      <c r="D55" s="9">
        <f t="shared" si="0"/>
        <v>40597880.583333336</v>
      </c>
      <c r="E55" s="9">
        <f t="shared" si="1"/>
        <v>40558638.666666664</v>
      </c>
      <c r="F55" s="8">
        <f t="shared" si="2"/>
        <v>40971749.893636659</v>
      </c>
    </row>
    <row r="56" spans="1:6" x14ac:dyDescent="0.3">
      <c r="A56" s="1">
        <v>55</v>
      </c>
      <c r="B56" s="2">
        <v>39264</v>
      </c>
      <c r="C56" s="3">
        <v>46468077</v>
      </c>
      <c r="D56" s="9">
        <f t="shared" si="0"/>
        <v>40623785.25</v>
      </c>
      <c r="E56" s="9">
        <f t="shared" si="1"/>
        <v>40597880.583333336</v>
      </c>
      <c r="F56" s="8">
        <f t="shared" si="2"/>
        <v>42381673.536182001</v>
      </c>
    </row>
    <row r="57" spans="1:6" x14ac:dyDescent="0.3">
      <c r="A57" s="1">
        <v>56</v>
      </c>
      <c r="B57" s="2">
        <v>39295</v>
      </c>
      <c r="C57" s="3">
        <v>45760904</v>
      </c>
      <c r="D57" s="9">
        <f t="shared" si="0"/>
        <v>40757816</v>
      </c>
      <c r="E57" s="9">
        <f t="shared" si="1"/>
        <v>40623785.25</v>
      </c>
      <c r="F57" s="8">
        <f t="shared" si="2"/>
        <v>44016234.921709202</v>
      </c>
    </row>
    <row r="58" spans="1:6" x14ac:dyDescent="0.3">
      <c r="A58" s="1">
        <v>57</v>
      </c>
      <c r="B58" s="2">
        <v>39326</v>
      </c>
      <c r="C58" s="3">
        <v>37075598</v>
      </c>
      <c r="D58" s="9">
        <f t="shared" si="0"/>
        <v>40806668.416666664</v>
      </c>
      <c r="E58" s="9">
        <f t="shared" si="1"/>
        <v>40757816</v>
      </c>
      <c r="F58" s="8">
        <f t="shared" si="2"/>
        <v>44714102.553025521</v>
      </c>
    </row>
    <row r="59" spans="1:6" x14ac:dyDescent="0.3">
      <c r="A59" s="1">
        <v>58</v>
      </c>
      <c r="B59" s="2">
        <v>39356</v>
      </c>
      <c r="C59" s="3">
        <v>39961688</v>
      </c>
      <c r="D59" s="9">
        <f t="shared" si="0"/>
        <v>40829730.583333336</v>
      </c>
      <c r="E59" s="9">
        <f t="shared" si="1"/>
        <v>40806668.416666664</v>
      </c>
      <c r="F59" s="8">
        <f t="shared" si="2"/>
        <v>41658700.731815316</v>
      </c>
    </row>
    <row r="60" spans="1:6" x14ac:dyDescent="0.3">
      <c r="A60" s="1">
        <v>59</v>
      </c>
      <c r="B60" s="2">
        <v>39387</v>
      </c>
      <c r="C60" s="3">
        <v>38386761</v>
      </c>
      <c r="D60" s="9">
        <f t="shared" si="0"/>
        <v>40805818.25</v>
      </c>
      <c r="E60" s="9">
        <f t="shared" si="1"/>
        <v>40829730.583333336</v>
      </c>
      <c r="F60" s="8">
        <f t="shared" si="2"/>
        <v>40979895.639089189</v>
      </c>
    </row>
    <row r="61" spans="1:6" x14ac:dyDescent="0.3">
      <c r="A61" s="1">
        <v>60</v>
      </c>
      <c r="B61" s="2">
        <v>39417</v>
      </c>
      <c r="C61" s="3">
        <v>38287010</v>
      </c>
      <c r="D61" s="9">
        <f t="shared" si="0"/>
        <v>40695010.166666664</v>
      </c>
      <c r="E61" s="9">
        <f t="shared" si="1"/>
        <v>40805818.25</v>
      </c>
      <c r="F61" s="8">
        <f t="shared" si="2"/>
        <v>39942641.783453517</v>
      </c>
    </row>
    <row r="62" spans="1:6" x14ac:dyDescent="0.3">
      <c r="A62" s="1">
        <v>61</v>
      </c>
      <c r="B62" s="2">
        <v>39448</v>
      </c>
      <c r="C62" s="3">
        <v>37492254</v>
      </c>
      <c r="D62" s="9">
        <f t="shared" si="0"/>
        <v>40742844.666666664</v>
      </c>
      <c r="E62" s="9">
        <f t="shared" si="1"/>
        <v>40695010.166666664</v>
      </c>
      <c r="F62" s="8">
        <f t="shared" si="2"/>
        <v>39280389.070072114</v>
      </c>
    </row>
    <row r="63" spans="1:6" x14ac:dyDescent="0.3">
      <c r="A63" s="1">
        <v>62</v>
      </c>
      <c r="B63" s="2">
        <v>39479</v>
      </c>
      <c r="C63" s="3">
        <v>36855338</v>
      </c>
      <c r="D63" s="9">
        <f t="shared" si="0"/>
        <v>40938766</v>
      </c>
      <c r="E63" s="9">
        <f t="shared" si="1"/>
        <v>40742844.666666664</v>
      </c>
      <c r="F63" s="8">
        <f t="shared" si="2"/>
        <v>38565135.042043269</v>
      </c>
    </row>
    <row r="64" spans="1:6" x14ac:dyDescent="0.3">
      <c r="A64" s="1">
        <v>63</v>
      </c>
      <c r="B64" s="2">
        <v>39508</v>
      </c>
      <c r="C64" s="3">
        <v>44201991</v>
      </c>
      <c r="D64" s="9">
        <f t="shared" si="0"/>
        <v>41047298.833333336</v>
      </c>
      <c r="E64" s="9">
        <f t="shared" si="1"/>
        <v>40938766</v>
      </c>
      <c r="F64" s="8">
        <f t="shared" si="2"/>
        <v>37881216.225225963</v>
      </c>
    </row>
    <row r="65" spans="1:6" x14ac:dyDescent="0.3">
      <c r="A65" s="1">
        <v>64</v>
      </c>
      <c r="B65" s="2">
        <v>39539</v>
      </c>
      <c r="C65" s="3">
        <v>40888963</v>
      </c>
      <c r="D65" s="9">
        <f t="shared" si="0"/>
        <v>41007384.5</v>
      </c>
      <c r="E65" s="9">
        <f t="shared" si="1"/>
        <v>41047298.833333336</v>
      </c>
      <c r="F65" s="8">
        <f t="shared" si="2"/>
        <v>40409526.135135576</v>
      </c>
    </row>
    <row r="66" spans="1:6" x14ac:dyDescent="0.3">
      <c r="A66" s="1">
        <v>65</v>
      </c>
      <c r="B66" s="2">
        <v>39569</v>
      </c>
      <c r="C66" s="3">
        <v>42591558</v>
      </c>
      <c r="D66" s="9">
        <f t="shared" si="0"/>
        <v>41038891.75</v>
      </c>
      <c r="E66" s="9">
        <f t="shared" si="1"/>
        <v>41007384.5</v>
      </c>
      <c r="F66" s="8">
        <f t="shared" si="2"/>
        <v>40601300.881081343</v>
      </c>
    </row>
    <row r="67" spans="1:6" x14ac:dyDescent="0.3">
      <c r="A67" s="1">
        <v>66</v>
      </c>
      <c r="B67" s="2">
        <v>39600</v>
      </c>
      <c r="C67" s="3">
        <v>44660111</v>
      </c>
      <c r="D67" s="9">
        <f t="shared" si="0"/>
        <v>41052521.083333336</v>
      </c>
      <c r="E67" s="9">
        <f t="shared" si="1"/>
        <v>41038891.75</v>
      </c>
      <c r="F67" s="8">
        <f t="shared" si="2"/>
        <v>41397403.728648804</v>
      </c>
    </row>
    <row r="68" spans="1:6" x14ac:dyDescent="0.3">
      <c r="A68" s="1">
        <v>67</v>
      </c>
      <c r="B68" s="2">
        <v>39630</v>
      </c>
      <c r="C68" s="3">
        <v>46490098</v>
      </c>
      <c r="D68" s="9">
        <f t="shared" si="0"/>
        <v>41054356.166666664</v>
      </c>
      <c r="E68" s="9">
        <f t="shared" si="1"/>
        <v>41052521.083333336</v>
      </c>
      <c r="F68" s="8">
        <f t="shared" si="2"/>
        <v>42702486.637189284</v>
      </c>
    </row>
    <row r="69" spans="1:6" x14ac:dyDescent="0.3">
      <c r="A69" s="1">
        <v>68</v>
      </c>
      <c r="B69" s="2">
        <v>39661</v>
      </c>
      <c r="C69" s="3">
        <v>44969555</v>
      </c>
      <c r="D69" s="9">
        <f t="shared" si="0"/>
        <v>40988410.416666664</v>
      </c>
      <c r="E69" s="9">
        <f t="shared" si="1"/>
        <v>41054356.166666664</v>
      </c>
      <c r="F69" s="8">
        <f t="shared" si="2"/>
        <v>44217531.182313569</v>
      </c>
    </row>
    <row r="70" spans="1:6" x14ac:dyDescent="0.3">
      <c r="A70" s="1">
        <v>69</v>
      </c>
      <c r="B70" s="2">
        <v>39692</v>
      </c>
      <c r="C70" s="3">
        <v>34883002</v>
      </c>
      <c r="D70" s="9">
        <f t="shared" si="0"/>
        <v>40805694.083333336</v>
      </c>
      <c r="E70" s="9">
        <f t="shared" si="1"/>
        <v>40988410.416666664</v>
      </c>
      <c r="F70" s="8">
        <f t="shared" si="2"/>
        <v>44518340.709388137</v>
      </c>
    </row>
    <row r="71" spans="1:6" x14ac:dyDescent="0.3">
      <c r="A71" s="1">
        <v>70</v>
      </c>
      <c r="B71" s="2">
        <v>39722</v>
      </c>
      <c r="C71" s="3">
        <v>38128010</v>
      </c>
      <c r="D71" s="9">
        <f t="shared" si="0"/>
        <v>40652887.583333336</v>
      </c>
      <c r="E71" s="9">
        <f t="shared" si="1"/>
        <v>40805694.083333336</v>
      </c>
      <c r="F71" s="8">
        <f t="shared" si="2"/>
        <v>40664205.225632884</v>
      </c>
    </row>
    <row r="72" spans="1:6" x14ac:dyDescent="0.3">
      <c r="A72" s="1">
        <v>71</v>
      </c>
      <c r="B72" s="2">
        <v>39753</v>
      </c>
      <c r="C72" s="3">
        <v>34270471</v>
      </c>
      <c r="D72" s="9">
        <f t="shared" si="0"/>
        <v>40309863.416666664</v>
      </c>
      <c r="E72" s="9">
        <f t="shared" si="1"/>
        <v>40652887.583333336</v>
      </c>
      <c r="F72" s="8">
        <f t="shared" si="2"/>
        <v>39649727.135379732</v>
      </c>
    </row>
    <row r="73" spans="1:6" x14ac:dyDescent="0.3">
      <c r="A73" s="1">
        <v>72</v>
      </c>
      <c r="B73" s="2">
        <v>39783</v>
      </c>
      <c r="C73" s="3">
        <v>37156359</v>
      </c>
      <c r="D73" s="9">
        <f t="shared" si="0"/>
        <v>40215642.5</v>
      </c>
      <c r="E73" s="9">
        <f t="shared" si="1"/>
        <v>40309863.416666664</v>
      </c>
      <c r="F73" s="8">
        <f t="shared" si="2"/>
        <v>37498024.68122784</v>
      </c>
    </row>
    <row r="74" spans="1:6" x14ac:dyDescent="0.3">
      <c r="A74" s="1">
        <v>73</v>
      </c>
      <c r="B74" s="2">
        <v>39814</v>
      </c>
      <c r="C74" s="3">
        <v>33303546</v>
      </c>
      <c r="D74" s="9">
        <f t="shared" si="0"/>
        <v>39866583.5</v>
      </c>
      <c r="E74" s="9">
        <f t="shared" si="1"/>
        <v>40215642.5</v>
      </c>
      <c r="F74" s="8">
        <f t="shared" si="2"/>
        <v>37361358.408736706</v>
      </c>
    </row>
    <row r="75" spans="1:6" x14ac:dyDescent="0.3">
      <c r="A75" s="1">
        <v>74</v>
      </c>
      <c r="B75" s="2">
        <v>39845</v>
      </c>
      <c r="C75" s="3">
        <v>31687274</v>
      </c>
      <c r="D75" s="9">
        <f t="shared" si="0"/>
        <v>39435911.5</v>
      </c>
      <c r="E75" s="9">
        <f t="shared" si="1"/>
        <v>39866583.5</v>
      </c>
      <c r="F75" s="8">
        <f t="shared" si="2"/>
        <v>35738233.445242025</v>
      </c>
    </row>
    <row r="76" spans="1:6" x14ac:dyDescent="0.3">
      <c r="A76" s="1">
        <v>75</v>
      </c>
      <c r="B76" s="2">
        <v>39873</v>
      </c>
      <c r="C76" s="3">
        <v>39056403</v>
      </c>
      <c r="D76" s="9">
        <f t="shared" si="0"/>
        <v>39007112.5</v>
      </c>
      <c r="E76" s="9">
        <f t="shared" si="1"/>
        <v>39435911.5</v>
      </c>
      <c r="F76" s="8">
        <f t="shared" si="2"/>
        <v>34117849.667145215</v>
      </c>
    </row>
    <row r="77" spans="1:6" x14ac:dyDescent="0.3">
      <c r="A77" s="1">
        <v>76</v>
      </c>
      <c r="B77" s="2">
        <v>39904</v>
      </c>
      <c r="C77" s="3">
        <v>38136055</v>
      </c>
      <c r="D77" s="9">
        <f t="shared" si="0"/>
        <v>38777703.5</v>
      </c>
      <c r="E77" s="9">
        <f t="shared" si="1"/>
        <v>39007112.5</v>
      </c>
      <c r="F77" s="8">
        <f t="shared" si="2"/>
        <v>36093271.00028713</v>
      </c>
    </row>
    <row r="78" spans="1:6" x14ac:dyDescent="0.3">
      <c r="A78" s="1">
        <v>77</v>
      </c>
      <c r="B78" s="2">
        <v>39934</v>
      </c>
      <c r="C78" s="3">
        <v>38408753</v>
      </c>
      <c r="D78" s="9">
        <f t="shared" ref="D78:D114" si="3">AVERAGE(C67:C78)</f>
        <v>38429136.416666664</v>
      </c>
      <c r="E78" s="9">
        <f t="shared" si="1"/>
        <v>38777703.5</v>
      </c>
      <c r="F78" s="8">
        <f t="shared" si="2"/>
        <v>36910384.600172281</v>
      </c>
    </row>
    <row r="79" spans="1:6" x14ac:dyDescent="0.3">
      <c r="A79" s="1">
        <v>78</v>
      </c>
      <c r="B79" s="2">
        <v>39965</v>
      </c>
      <c r="C79" s="3">
        <v>41145909</v>
      </c>
      <c r="D79" s="9">
        <f t="shared" si="3"/>
        <v>38136286.25</v>
      </c>
      <c r="E79" s="9">
        <f t="shared" ref="E79:E114" si="4">D78</f>
        <v>38429136.416666664</v>
      </c>
      <c r="F79" s="8">
        <f t="shared" si="2"/>
        <v>37509731.96010337</v>
      </c>
    </row>
    <row r="80" spans="1:6" x14ac:dyDescent="0.3">
      <c r="A80" s="1">
        <v>79</v>
      </c>
      <c r="B80" s="2">
        <v>39995</v>
      </c>
      <c r="C80" s="3">
        <v>44215515</v>
      </c>
      <c r="D80" s="9">
        <f t="shared" si="3"/>
        <v>37946737.666666664</v>
      </c>
      <c r="E80" s="9">
        <f t="shared" si="4"/>
        <v>38136286.25</v>
      </c>
      <c r="F80" s="8">
        <f t="shared" ref="F80:F114" si="5">$H$2*(C79)+(1-$H$2)*F79</f>
        <v>38964202.776062027</v>
      </c>
    </row>
    <row r="81" spans="1:6" x14ac:dyDescent="0.3">
      <c r="A81" s="1">
        <v>80</v>
      </c>
      <c r="B81" s="2">
        <v>40026</v>
      </c>
      <c r="C81" s="3">
        <v>42397035</v>
      </c>
      <c r="D81" s="9">
        <f t="shared" si="3"/>
        <v>37732361</v>
      </c>
      <c r="E81" s="9">
        <f t="shared" si="4"/>
        <v>37946737.666666664</v>
      </c>
      <c r="F81" s="8">
        <f t="shared" si="5"/>
        <v>41064727.66563721</v>
      </c>
    </row>
    <row r="82" spans="1:6" x14ac:dyDescent="0.3">
      <c r="A82" s="1">
        <v>81</v>
      </c>
      <c r="B82" s="2">
        <v>40057</v>
      </c>
      <c r="C82" s="3">
        <v>34675396</v>
      </c>
      <c r="D82" s="9">
        <f t="shared" si="3"/>
        <v>37715060.5</v>
      </c>
      <c r="E82" s="9">
        <f t="shared" si="4"/>
        <v>37732361</v>
      </c>
      <c r="F82" s="8">
        <f t="shared" si="5"/>
        <v>41597650.599382326</v>
      </c>
    </row>
    <row r="83" spans="1:6" x14ac:dyDescent="0.3">
      <c r="A83" s="1">
        <v>82</v>
      </c>
      <c r="B83" s="2">
        <v>40087</v>
      </c>
      <c r="C83" s="3">
        <v>37318051</v>
      </c>
      <c r="D83" s="9">
        <f t="shared" si="3"/>
        <v>37647563.916666664</v>
      </c>
      <c r="E83" s="9">
        <f t="shared" si="4"/>
        <v>37715060.5</v>
      </c>
      <c r="F83" s="8">
        <f t="shared" si="5"/>
        <v>38828748.759629399</v>
      </c>
    </row>
    <row r="84" spans="1:6" x14ac:dyDescent="0.3">
      <c r="A84" s="1">
        <v>83</v>
      </c>
      <c r="B84" s="2">
        <v>40118</v>
      </c>
      <c r="C84" s="3">
        <v>34576582</v>
      </c>
      <c r="D84" s="9">
        <f t="shared" si="3"/>
        <v>37673073.166666664</v>
      </c>
      <c r="E84" s="9">
        <f t="shared" si="4"/>
        <v>37647563.916666664</v>
      </c>
      <c r="F84" s="8">
        <f t="shared" si="5"/>
        <v>38224469.655777641</v>
      </c>
    </row>
    <row r="85" spans="1:6" x14ac:dyDescent="0.3">
      <c r="A85" s="1">
        <v>84</v>
      </c>
      <c r="B85" s="2">
        <v>40148</v>
      </c>
      <c r="C85" s="3">
        <v>36459079</v>
      </c>
      <c r="D85" s="9">
        <f t="shared" si="3"/>
        <v>37614966.5</v>
      </c>
      <c r="E85" s="9">
        <f t="shared" si="4"/>
        <v>37673073.166666664</v>
      </c>
      <c r="F85" s="8">
        <f t="shared" si="5"/>
        <v>36765314.59346658</v>
      </c>
    </row>
    <row r="86" spans="1:6" x14ac:dyDescent="0.3">
      <c r="A86" s="1">
        <v>85</v>
      </c>
      <c r="B86" s="2">
        <v>40179</v>
      </c>
      <c r="C86" s="3">
        <v>33487141</v>
      </c>
      <c r="D86" s="9">
        <f t="shared" si="3"/>
        <v>37630266.083333336</v>
      </c>
      <c r="E86" s="9">
        <f t="shared" si="4"/>
        <v>37614966.5</v>
      </c>
      <c r="F86" s="8">
        <f t="shared" si="5"/>
        <v>36642820.356079951</v>
      </c>
    </row>
    <row r="87" spans="1:6" x14ac:dyDescent="0.3">
      <c r="A87" s="1">
        <v>86</v>
      </c>
      <c r="B87" s="2">
        <v>40210</v>
      </c>
      <c r="C87" s="3">
        <v>30718097</v>
      </c>
      <c r="D87" s="9">
        <f t="shared" si="3"/>
        <v>37549501.333333336</v>
      </c>
      <c r="E87" s="9">
        <f t="shared" si="4"/>
        <v>37630266.083333336</v>
      </c>
      <c r="F87" s="8">
        <f t="shared" si="5"/>
        <v>35380548.613647968</v>
      </c>
    </row>
    <row r="88" spans="1:6" x14ac:dyDescent="0.3">
      <c r="A88" s="1">
        <v>87</v>
      </c>
      <c r="B88" s="2">
        <v>40238</v>
      </c>
      <c r="C88" s="3">
        <v>39369601</v>
      </c>
      <c r="D88" s="9">
        <f t="shared" si="3"/>
        <v>37575601.166666664</v>
      </c>
      <c r="E88" s="9">
        <f t="shared" si="4"/>
        <v>37549501.333333336</v>
      </c>
      <c r="F88" s="8">
        <f t="shared" si="5"/>
        <v>33515567.968188781</v>
      </c>
    </row>
    <row r="89" spans="1:6" x14ac:dyDescent="0.3">
      <c r="A89" s="1">
        <v>88</v>
      </c>
      <c r="B89" s="2">
        <v>40269</v>
      </c>
      <c r="C89" s="3">
        <v>37762307</v>
      </c>
      <c r="D89" s="9">
        <f t="shared" si="3"/>
        <v>37544455.5</v>
      </c>
      <c r="E89" s="9">
        <f t="shared" si="4"/>
        <v>37575601.166666664</v>
      </c>
      <c r="F89" s="8">
        <f t="shared" si="5"/>
        <v>35857181.18091327</v>
      </c>
    </row>
    <row r="90" spans="1:6" x14ac:dyDescent="0.3">
      <c r="A90" s="1">
        <v>89</v>
      </c>
      <c r="B90" s="2">
        <v>40299</v>
      </c>
      <c r="C90" s="3">
        <v>38883683</v>
      </c>
      <c r="D90" s="9">
        <f t="shared" si="3"/>
        <v>37584033</v>
      </c>
      <c r="E90" s="9">
        <f t="shared" si="4"/>
        <v>37544455.5</v>
      </c>
      <c r="F90" s="8">
        <f t="shared" si="5"/>
        <v>36619231.508547962</v>
      </c>
    </row>
    <row r="91" spans="1:6" x14ac:dyDescent="0.3">
      <c r="A91" s="1">
        <v>90</v>
      </c>
      <c r="B91" s="2">
        <v>40330</v>
      </c>
      <c r="C91" s="3">
        <v>41901959</v>
      </c>
      <c r="D91" s="9">
        <f t="shared" si="3"/>
        <v>37647037.166666664</v>
      </c>
      <c r="E91" s="9">
        <f t="shared" si="4"/>
        <v>37584033</v>
      </c>
      <c r="F91" s="8">
        <f t="shared" si="5"/>
        <v>37525012.10512878</v>
      </c>
    </row>
    <row r="92" spans="1:6" x14ac:dyDescent="0.3">
      <c r="A92" s="1">
        <v>91</v>
      </c>
      <c r="B92" s="2">
        <v>40360</v>
      </c>
      <c r="C92" s="3">
        <v>44021861</v>
      </c>
      <c r="D92" s="9">
        <f t="shared" si="3"/>
        <v>37630899.333333336</v>
      </c>
      <c r="E92" s="9">
        <f t="shared" si="4"/>
        <v>37647037.166666664</v>
      </c>
      <c r="F92" s="8">
        <f t="shared" si="5"/>
        <v>39275790.863077268</v>
      </c>
    </row>
    <row r="93" spans="1:6" x14ac:dyDescent="0.3">
      <c r="A93" s="1">
        <v>92</v>
      </c>
      <c r="B93" s="2">
        <v>40391</v>
      </c>
      <c r="C93" s="3">
        <v>42813205</v>
      </c>
      <c r="D93" s="9">
        <f t="shared" si="3"/>
        <v>37665580.166666664</v>
      </c>
      <c r="E93" s="9">
        <f t="shared" si="4"/>
        <v>37630899.333333336</v>
      </c>
      <c r="F93" s="8">
        <f t="shared" si="5"/>
        <v>41174218.917846367</v>
      </c>
    </row>
    <row r="94" spans="1:6" x14ac:dyDescent="0.3">
      <c r="A94" s="1">
        <v>93</v>
      </c>
      <c r="B94" s="2">
        <v>40422</v>
      </c>
      <c r="C94" s="3">
        <v>36131604</v>
      </c>
      <c r="D94" s="9">
        <f t="shared" si="3"/>
        <v>37786930.833333336</v>
      </c>
      <c r="E94" s="9">
        <f t="shared" si="4"/>
        <v>37665580.166666664</v>
      </c>
      <c r="F94" s="8">
        <f t="shared" si="5"/>
        <v>41829813.350707814</v>
      </c>
    </row>
    <row r="95" spans="1:6" x14ac:dyDescent="0.3">
      <c r="A95" s="1">
        <v>94</v>
      </c>
      <c r="B95" s="2">
        <v>40452</v>
      </c>
      <c r="C95" s="3">
        <v>39183461</v>
      </c>
      <c r="D95" s="9">
        <f t="shared" si="3"/>
        <v>37942381.666666664</v>
      </c>
      <c r="E95" s="9">
        <f t="shared" si="4"/>
        <v>37786930.833333336</v>
      </c>
      <c r="F95" s="8">
        <f t="shared" si="5"/>
        <v>39550529.61042469</v>
      </c>
    </row>
    <row r="96" spans="1:6" x14ac:dyDescent="0.3">
      <c r="A96" s="1">
        <v>95</v>
      </c>
      <c r="B96" s="2">
        <v>40483</v>
      </c>
      <c r="C96" s="3">
        <v>36671544</v>
      </c>
      <c r="D96" s="9">
        <f t="shared" si="3"/>
        <v>38116961.833333336</v>
      </c>
      <c r="E96" s="9">
        <f t="shared" si="4"/>
        <v>37942381.666666664</v>
      </c>
      <c r="F96" s="8">
        <f t="shared" si="5"/>
        <v>39403702.166254811</v>
      </c>
    </row>
    <row r="97" spans="1:6" x14ac:dyDescent="0.3">
      <c r="A97" s="1">
        <v>96</v>
      </c>
      <c r="B97" s="2">
        <v>40513</v>
      </c>
      <c r="C97" s="3">
        <v>37426385</v>
      </c>
      <c r="D97" s="9">
        <f t="shared" si="3"/>
        <v>38197570.666666664</v>
      </c>
      <c r="E97" s="9">
        <f t="shared" si="4"/>
        <v>38116961.833333336</v>
      </c>
      <c r="F97" s="8">
        <f t="shared" si="5"/>
        <v>38310838.899752885</v>
      </c>
    </row>
    <row r="98" spans="1:6" x14ac:dyDescent="0.3">
      <c r="A98" s="1">
        <v>97</v>
      </c>
      <c r="B98" s="2">
        <v>40544</v>
      </c>
      <c r="C98" s="3">
        <v>34327420</v>
      </c>
      <c r="D98" s="9">
        <f t="shared" si="3"/>
        <v>38267593.916666664</v>
      </c>
      <c r="E98" s="9">
        <f t="shared" si="4"/>
        <v>38197570.666666664</v>
      </c>
      <c r="F98" s="8">
        <f t="shared" si="5"/>
        <v>37957057.33985173</v>
      </c>
    </row>
    <row r="99" spans="1:6" x14ac:dyDescent="0.3">
      <c r="A99" s="1">
        <v>98</v>
      </c>
      <c r="B99" s="2">
        <v>40575</v>
      </c>
      <c r="C99" s="3">
        <v>31825086</v>
      </c>
      <c r="D99" s="9">
        <f t="shared" si="3"/>
        <v>38359843</v>
      </c>
      <c r="E99" s="9">
        <f t="shared" si="4"/>
        <v>38267593.916666664</v>
      </c>
      <c r="F99" s="8">
        <f t="shared" si="5"/>
        <v>36505202.403911039</v>
      </c>
    </row>
    <row r="100" spans="1:6" x14ac:dyDescent="0.3">
      <c r="A100" s="1">
        <v>99</v>
      </c>
      <c r="B100" s="2">
        <v>40603</v>
      </c>
      <c r="C100" s="3">
        <v>40506781</v>
      </c>
      <c r="D100" s="9">
        <f t="shared" si="3"/>
        <v>38454608</v>
      </c>
      <c r="E100" s="9">
        <f t="shared" si="4"/>
        <v>38359843</v>
      </c>
      <c r="F100" s="8">
        <f t="shared" si="5"/>
        <v>34633155.842346624</v>
      </c>
    </row>
    <row r="101" spans="1:6" x14ac:dyDescent="0.3">
      <c r="A101" s="1">
        <v>100</v>
      </c>
      <c r="B101" s="2">
        <v>40634</v>
      </c>
      <c r="C101" s="3">
        <v>38505752</v>
      </c>
      <c r="D101" s="9">
        <f t="shared" si="3"/>
        <v>38516561.75</v>
      </c>
      <c r="E101" s="9">
        <f t="shared" si="4"/>
        <v>38454608</v>
      </c>
      <c r="F101" s="8">
        <f t="shared" si="5"/>
        <v>36982605.905407973</v>
      </c>
    </row>
    <row r="102" spans="1:6" x14ac:dyDescent="0.3">
      <c r="A102" s="1">
        <v>101</v>
      </c>
      <c r="B102" s="2">
        <v>40664</v>
      </c>
      <c r="C102" s="3">
        <v>40429593</v>
      </c>
      <c r="D102" s="9">
        <f t="shared" si="3"/>
        <v>38645387.583333336</v>
      </c>
      <c r="E102" s="9">
        <f t="shared" si="4"/>
        <v>38516561.75</v>
      </c>
      <c r="F102" s="8">
        <f t="shared" si="5"/>
        <v>37591864.343244784</v>
      </c>
    </row>
    <row r="103" spans="1:6" x14ac:dyDescent="0.3">
      <c r="A103" s="1">
        <v>102</v>
      </c>
      <c r="B103" s="2">
        <v>40695</v>
      </c>
      <c r="C103" s="3">
        <v>42570238</v>
      </c>
      <c r="D103" s="9">
        <f t="shared" si="3"/>
        <v>38701077.5</v>
      </c>
      <c r="E103" s="9">
        <f t="shared" si="4"/>
        <v>38645387.583333336</v>
      </c>
      <c r="F103" s="8">
        <f t="shared" si="5"/>
        <v>38726955.805946872</v>
      </c>
    </row>
    <row r="104" spans="1:6" x14ac:dyDescent="0.3">
      <c r="A104" s="1">
        <v>103</v>
      </c>
      <c r="B104" s="2">
        <v>40725</v>
      </c>
      <c r="C104" s="3">
        <v>45074086</v>
      </c>
      <c r="D104" s="9">
        <f t="shared" si="3"/>
        <v>38788762.916666664</v>
      </c>
      <c r="E104" s="9">
        <f t="shared" si="4"/>
        <v>38701077.5</v>
      </c>
      <c r="F104" s="8">
        <f t="shared" si="5"/>
        <v>40264268.68356812</v>
      </c>
    </row>
    <row r="105" spans="1:6" x14ac:dyDescent="0.3">
      <c r="A105" s="1">
        <v>104</v>
      </c>
      <c r="B105" s="2">
        <v>40756</v>
      </c>
      <c r="C105" s="3">
        <v>42782321</v>
      </c>
      <c r="D105" s="9">
        <f t="shared" si="3"/>
        <v>38786189.25</v>
      </c>
      <c r="E105" s="9">
        <f t="shared" si="4"/>
        <v>38788762.916666664</v>
      </c>
      <c r="F105" s="8">
        <f t="shared" si="5"/>
        <v>42188195.610140875</v>
      </c>
    </row>
    <row r="106" spans="1:6" x14ac:dyDescent="0.3">
      <c r="A106" s="1">
        <v>105</v>
      </c>
      <c r="B106" s="2">
        <v>40787</v>
      </c>
      <c r="C106" s="3">
        <v>36698979</v>
      </c>
      <c r="D106" s="9">
        <f t="shared" si="3"/>
        <v>38833470.5</v>
      </c>
      <c r="E106" s="9">
        <f t="shared" si="4"/>
        <v>38786189.25</v>
      </c>
      <c r="F106" s="8">
        <f t="shared" si="5"/>
        <v>42425845.766084522</v>
      </c>
    </row>
    <row r="107" spans="1:6" x14ac:dyDescent="0.3">
      <c r="A107" s="1">
        <v>106</v>
      </c>
      <c r="B107" s="2">
        <v>40817</v>
      </c>
      <c r="C107" s="3">
        <v>38703718</v>
      </c>
      <c r="D107" s="9">
        <f t="shared" si="3"/>
        <v>38793491.916666664</v>
      </c>
      <c r="E107" s="9">
        <f t="shared" si="4"/>
        <v>38833470.5</v>
      </c>
      <c r="F107" s="8">
        <f t="shared" si="5"/>
        <v>40135099.059650719</v>
      </c>
    </row>
    <row r="108" spans="1:6" x14ac:dyDescent="0.3">
      <c r="A108" s="1">
        <v>107</v>
      </c>
      <c r="B108" s="2">
        <v>40848</v>
      </c>
      <c r="C108" s="3">
        <v>36827824</v>
      </c>
      <c r="D108" s="9">
        <f t="shared" si="3"/>
        <v>38806515.25</v>
      </c>
      <c r="E108" s="9">
        <f t="shared" si="4"/>
        <v>38793491.916666664</v>
      </c>
      <c r="F108" s="8">
        <f t="shared" si="5"/>
        <v>39562546.63579043</v>
      </c>
    </row>
    <row r="109" spans="1:6" x14ac:dyDescent="0.3">
      <c r="A109" s="1">
        <v>108</v>
      </c>
      <c r="B109" s="2">
        <v>40878</v>
      </c>
      <c r="C109" s="3">
        <v>37493287</v>
      </c>
      <c r="D109" s="9">
        <f t="shared" si="3"/>
        <v>38812090.416666664</v>
      </c>
      <c r="E109" s="9">
        <f t="shared" si="4"/>
        <v>38806515.25</v>
      </c>
      <c r="F109" s="8">
        <f t="shared" si="5"/>
        <v>38468657.581474259</v>
      </c>
    </row>
    <row r="110" spans="1:6" x14ac:dyDescent="0.3">
      <c r="A110" s="1">
        <v>109</v>
      </c>
      <c r="B110" s="2">
        <v>40909</v>
      </c>
      <c r="C110" s="3">
        <v>34313550</v>
      </c>
      <c r="D110" s="9">
        <f t="shared" si="3"/>
        <v>38810934.583333336</v>
      </c>
      <c r="E110" s="9">
        <f t="shared" si="4"/>
        <v>38812090.416666664</v>
      </c>
      <c r="F110" s="8">
        <f t="shared" si="5"/>
        <v>38078509.348884553</v>
      </c>
    </row>
    <row r="111" spans="1:6" x14ac:dyDescent="0.3">
      <c r="A111" s="1">
        <v>110</v>
      </c>
      <c r="B111" s="2">
        <v>40940</v>
      </c>
      <c r="C111" s="3">
        <v>33264168</v>
      </c>
      <c r="D111" s="9">
        <f t="shared" si="3"/>
        <v>38930858.083333336</v>
      </c>
      <c r="E111" s="9">
        <f t="shared" si="4"/>
        <v>38810934.583333336</v>
      </c>
      <c r="F111" s="8">
        <f t="shared" si="5"/>
        <v>36572525.609330729</v>
      </c>
    </row>
    <row r="112" spans="1:6" x14ac:dyDescent="0.3">
      <c r="A112" s="1">
        <v>111</v>
      </c>
      <c r="B112" s="2">
        <v>40969</v>
      </c>
      <c r="C112" s="3">
        <v>40781257</v>
      </c>
      <c r="D112" s="9">
        <f t="shared" si="3"/>
        <v>38953731.083333336</v>
      </c>
      <c r="E112" s="9">
        <f t="shared" si="4"/>
        <v>38930858.083333336</v>
      </c>
      <c r="F112" s="8">
        <f t="shared" si="5"/>
        <v>35249182.565598436</v>
      </c>
    </row>
    <row r="113" spans="1:6" x14ac:dyDescent="0.3">
      <c r="A113" s="1">
        <v>112</v>
      </c>
      <c r="B113" s="2">
        <v>41000</v>
      </c>
      <c r="C113" s="3">
        <v>38806524</v>
      </c>
      <c r="D113" s="9">
        <f t="shared" si="3"/>
        <v>38978795.416666664</v>
      </c>
      <c r="E113" s="9">
        <f t="shared" si="4"/>
        <v>38953731.083333336</v>
      </c>
      <c r="F113" s="8">
        <f t="shared" si="5"/>
        <v>37462012.33935906</v>
      </c>
    </row>
    <row r="114" spans="1:6" x14ac:dyDescent="0.3">
      <c r="A114" s="1">
        <v>113</v>
      </c>
      <c r="B114" s="2">
        <v>41031</v>
      </c>
      <c r="C114" s="4" t="s">
        <v>3</v>
      </c>
      <c r="D114" s="9">
        <f t="shared" si="3"/>
        <v>38846904.727272727</v>
      </c>
      <c r="E114" s="9">
        <f t="shared" si="4"/>
        <v>38978795.416666664</v>
      </c>
      <c r="F114" s="8">
        <f t="shared" si="5"/>
        <v>37999817.003615439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14"/>
  <sheetViews>
    <sheetView workbookViewId="0"/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5" width="12.6640625" bestFit="1" customWidth="1"/>
    <col min="6" max="6" width="14.33203125" bestFit="1" customWidth="1"/>
  </cols>
  <sheetData>
    <row r="1" spans="1:8" ht="43.2" x14ac:dyDescent="0.3">
      <c r="A1" s="6" t="s">
        <v>0</v>
      </c>
      <c r="B1" s="6" t="s">
        <v>1</v>
      </c>
      <c r="C1" s="6" t="s">
        <v>2</v>
      </c>
      <c r="D1" s="6" t="s">
        <v>9</v>
      </c>
      <c r="E1" s="6" t="s">
        <v>10</v>
      </c>
      <c r="F1" s="6" t="s">
        <v>62</v>
      </c>
      <c r="H1" s="6" t="s">
        <v>12</v>
      </c>
    </row>
    <row r="2" spans="1:8" x14ac:dyDescent="0.3">
      <c r="A2" s="1">
        <v>1</v>
      </c>
      <c r="B2" s="2">
        <v>37622</v>
      </c>
      <c r="C2" s="3">
        <v>32854790</v>
      </c>
      <c r="H2">
        <v>0.4</v>
      </c>
    </row>
    <row r="3" spans="1:8" x14ac:dyDescent="0.3">
      <c r="A3" s="1">
        <v>2</v>
      </c>
      <c r="B3" s="2">
        <v>37653</v>
      </c>
      <c r="C3" s="3">
        <v>30814269</v>
      </c>
      <c r="F3" s="8">
        <f>C2</f>
        <v>32854790</v>
      </c>
    </row>
    <row r="4" spans="1:8" x14ac:dyDescent="0.3">
      <c r="A4" s="1">
        <v>3</v>
      </c>
      <c r="B4" s="2">
        <v>37681</v>
      </c>
      <c r="C4" s="3">
        <v>37586654</v>
      </c>
      <c r="F4" s="10">
        <f t="shared" ref="F4:F35" si="0">$H$2*C3+(1-$H$2)*F3</f>
        <v>32038581.600000001</v>
      </c>
    </row>
    <row r="5" spans="1:8" x14ac:dyDescent="0.3">
      <c r="A5" s="1">
        <v>4</v>
      </c>
      <c r="B5" s="2">
        <v>37712</v>
      </c>
      <c r="C5" s="3">
        <v>35226398</v>
      </c>
      <c r="F5" s="8">
        <f t="shared" si="0"/>
        <v>34257810.560000002</v>
      </c>
    </row>
    <row r="6" spans="1:8" x14ac:dyDescent="0.3">
      <c r="A6" s="1">
        <v>5</v>
      </c>
      <c r="B6" s="2">
        <v>37742</v>
      </c>
      <c r="C6" s="3">
        <v>36569670</v>
      </c>
      <c r="F6" s="8">
        <f t="shared" si="0"/>
        <v>34645245.535999998</v>
      </c>
    </row>
    <row r="7" spans="1:8" x14ac:dyDescent="0.3">
      <c r="A7" s="1">
        <v>6</v>
      </c>
      <c r="B7" s="2">
        <v>37773</v>
      </c>
      <c r="C7" s="3">
        <v>39750216</v>
      </c>
      <c r="F7" s="8">
        <f t="shared" si="0"/>
        <v>35415015.321599998</v>
      </c>
    </row>
    <row r="8" spans="1:8" x14ac:dyDescent="0.3">
      <c r="A8" s="1">
        <v>7</v>
      </c>
      <c r="B8" s="2">
        <v>37803</v>
      </c>
      <c r="C8" s="3">
        <v>43367508</v>
      </c>
      <c r="F8" s="8">
        <f t="shared" si="0"/>
        <v>37149095.59296</v>
      </c>
    </row>
    <row r="9" spans="1:8" x14ac:dyDescent="0.3">
      <c r="A9" s="1">
        <v>8</v>
      </c>
      <c r="B9" s="2">
        <v>37834</v>
      </c>
      <c r="C9" s="3">
        <v>42092669</v>
      </c>
      <c r="F9" s="8">
        <f t="shared" si="0"/>
        <v>39636460.555776</v>
      </c>
    </row>
    <row r="10" spans="1:8" x14ac:dyDescent="0.3">
      <c r="A10" s="1">
        <v>9</v>
      </c>
      <c r="B10" s="2">
        <v>37865</v>
      </c>
      <c r="C10" s="3">
        <v>32549732</v>
      </c>
      <c r="F10" s="8">
        <f t="shared" si="0"/>
        <v>40618943.9334656</v>
      </c>
    </row>
    <row r="11" spans="1:8" x14ac:dyDescent="0.3">
      <c r="A11" s="1">
        <v>10</v>
      </c>
      <c r="B11" s="2">
        <v>37895</v>
      </c>
      <c r="C11" s="3">
        <v>36442428</v>
      </c>
      <c r="F11" s="8">
        <f t="shared" si="0"/>
        <v>37391259.16007936</v>
      </c>
    </row>
    <row r="12" spans="1:8" x14ac:dyDescent="0.3">
      <c r="A12" s="1">
        <v>11</v>
      </c>
      <c r="B12" s="2">
        <v>37926</v>
      </c>
      <c r="C12" s="3">
        <v>34350366</v>
      </c>
      <c r="F12" s="8">
        <f t="shared" si="0"/>
        <v>37011726.696047619</v>
      </c>
    </row>
    <row r="13" spans="1:8" x14ac:dyDescent="0.3">
      <c r="A13" s="1">
        <v>12</v>
      </c>
      <c r="B13" s="2">
        <v>37956</v>
      </c>
      <c r="C13" s="3">
        <v>37389382</v>
      </c>
      <c r="D13" s="9">
        <f>AVERAGE(C2:C13)</f>
        <v>36582840.166666664</v>
      </c>
      <c r="E13" s="9"/>
      <c r="F13" s="8">
        <f t="shared" si="0"/>
        <v>35947182.417628571</v>
      </c>
    </row>
    <row r="14" spans="1:8" x14ac:dyDescent="0.3">
      <c r="A14" s="1">
        <v>13</v>
      </c>
      <c r="B14" s="2">
        <v>37987</v>
      </c>
      <c r="C14" s="3">
        <v>33537392</v>
      </c>
      <c r="D14" s="9">
        <f t="shared" ref="D14:D77" si="1">AVERAGE(C3:C14)</f>
        <v>36639723.666666664</v>
      </c>
      <c r="E14" s="9">
        <f>D13</f>
        <v>36582840.166666664</v>
      </c>
      <c r="F14" s="8">
        <f t="shared" si="0"/>
        <v>36524062.250577144</v>
      </c>
    </row>
    <row r="15" spans="1:8" x14ac:dyDescent="0.3">
      <c r="A15" s="1">
        <v>14</v>
      </c>
      <c r="B15" s="2">
        <v>38018</v>
      </c>
      <c r="C15" s="3">
        <v>33909139</v>
      </c>
      <c r="D15" s="9">
        <f t="shared" si="1"/>
        <v>36897629.5</v>
      </c>
      <c r="E15" s="9">
        <f t="shared" ref="E15:E78" si="2">D14</f>
        <v>36639723.666666664</v>
      </c>
      <c r="F15" s="8">
        <f t="shared" si="0"/>
        <v>35329394.150346287</v>
      </c>
    </row>
    <row r="16" spans="1:8" x14ac:dyDescent="0.3">
      <c r="A16" s="1">
        <v>15</v>
      </c>
      <c r="B16" s="2">
        <v>38047</v>
      </c>
      <c r="C16" s="3">
        <v>40805211</v>
      </c>
      <c r="D16" s="9">
        <f t="shared" si="1"/>
        <v>37165842.583333336</v>
      </c>
      <c r="E16" s="9">
        <f t="shared" si="2"/>
        <v>36897629.5</v>
      </c>
      <c r="F16" s="8">
        <f t="shared" si="0"/>
        <v>34761292.09020777</v>
      </c>
    </row>
    <row r="17" spans="1:6" x14ac:dyDescent="0.3">
      <c r="A17" s="1">
        <v>16</v>
      </c>
      <c r="B17" s="2">
        <v>38078</v>
      </c>
      <c r="C17" s="3">
        <v>40172829</v>
      </c>
      <c r="D17" s="9">
        <f t="shared" si="1"/>
        <v>37578045.166666664</v>
      </c>
      <c r="E17" s="9">
        <f t="shared" si="2"/>
        <v>37165842.583333336</v>
      </c>
      <c r="F17" s="8">
        <f t="shared" si="0"/>
        <v>37178859.654124662</v>
      </c>
    </row>
    <row r="18" spans="1:6" x14ac:dyDescent="0.3">
      <c r="A18" s="1">
        <v>17</v>
      </c>
      <c r="B18" s="2">
        <v>38108</v>
      </c>
      <c r="C18" s="3">
        <v>39671007</v>
      </c>
      <c r="D18" s="9">
        <f t="shared" si="1"/>
        <v>37836489.916666664</v>
      </c>
      <c r="E18" s="9">
        <f t="shared" si="2"/>
        <v>37578045.166666664</v>
      </c>
      <c r="F18" s="8">
        <f t="shared" si="0"/>
        <v>38376447.3924748</v>
      </c>
    </row>
    <row r="19" spans="1:6" x14ac:dyDescent="0.3">
      <c r="A19" s="1">
        <v>18</v>
      </c>
      <c r="B19" s="2">
        <v>38139</v>
      </c>
      <c r="C19" s="3">
        <v>43652277</v>
      </c>
      <c r="D19" s="9">
        <f t="shared" si="1"/>
        <v>38161661.666666664</v>
      </c>
      <c r="E19" s="9">
        <f t="shared" si="2"/>
        <v>37836489.916666664</v>
      </c>
      <c r="F19" s="8">
        <f t="shared" si="0"/>
        <v>38894271.235484883</v>
      </c>
    </row>
    <row r="20" spans="1:6" x14ac:dyDescent="0.3">
      <c r="A20" s="1">
        <v>19</v>
      </c>
      <c r="B20" s="2">
        <v>38169</v>
      </c>
      <c r="C20" s="3">
        <v>46262249</v>
      </c>
      <c r="D20" s="9">
        <f t="shared" si="1"/>
        <v>38402890.083333336</v>
      </c>
      <c r="E20" s="9">
        <f t="shared" si="2"/>
        <v>38161661.666666664</v>
      </c>
      <c r="F20" s="8">
        <f t="shared" si="0"/>
        <v>40797473.541290931</v>
      </c>
    </row>
    <row r="21" spans="1:6" x14ac:dyDescent="0.3">
      <c r="A21" s="1">
        <v>20</v>
      </c>
      <c r="B21" s="2">
        <v>38200</v>
      </c>
      <c r="C21" s="3">
        <v>44701691</v>
      </c>
      <c r="D21" s="9">
        <f t="shared" si="1"/>
        <v>38620308.583333336</v>
      </c>
      <c r="E21" s="9">
        <f t="shared" si="2"/>
        <v>38402890.083333336</v>
      </c>
      <c r="F21" s="8">
        <f t="shared" si="0"/>
        <v>42983383.724774554</v>
      </c>
    </row>
    <row r="22" spans="1:6" x14ac:dyDescent="0.3">
      <c r="A22" s="1">
        <v>21</v>
      </c>
      <c r="B22" s="2">
        <v>38231</v>
      </c>
      <c r="C22" s="3">
        <v>35470844</v>
      </c>
      <c r="D22" s="9">
        <f t="shared" si="1"/>
        <v>38863734.583333336</v>
      </c>
      <c r="E22" s="9">
        <f t="shared" si="2"/>
        <v>38620308.583333336</v>
      </c>
      <c r="F22" s="8">
        <f t="shared" si="0"/>
        <v>43670706.634864733</v>
      </c>
    </row>
    <row r="23" spans="1:6" x14ac:dyDescent="0.3">
      <c r="A23" s="1">
        <v>22</v>
      </c>
      <c r="B23" s="2">
        <v>38261</v>
      </c>
      <c r="C23" s="3">
        <v>39627851</v>
      </c>
      <c r="D23" s="9">
        <f t="shared" si="1"/>
        <v>39129186.5</v>
      </c>
      <c r="E23" s="9">
        <f t="shared" si="2"/>
        <v>38863734.583333336</v>
      </c>
      <c r="F23" s="8">
        <f t="shared" si="0"/>
        <v>40390761.580918841</v>
      </c>
    </row>
    <row r="24" spans="1:6" x14ac:dyDescent="0.3">
      <c r="A24" s="1">
        <v>23</v>
      </c>
      <c r="B24" s="2">
        <v>38292</v>
      </c>
      <c r="C24" s="3">
        <v>37567116</v>
      </c>
      <c r="D24" s="9">
        <f t="shared" si="1"/>
        <v>39397249</v>
      </c>
      <c r="E24" s="9">
        <f t="shared" si="2"/>
        <v>39129186.5</v>
      </c>
      <c r="F24" s="8">
        <f t="shared" si="0"/>
        <v>40085597.348551303</v>
      </c>
    </row>
    <row r="25" spans="1:6" x14ac:dyDescent="0.3">
      <c r="A25" s="1">
        <v>24</v>
      </c>
      <c r="B25" s="2">
        <v>38322</v>
      </c>
      <c r="C25" s="3">
        <v>39117678</v>
      </c>
      <c r="D25" s="9">
        <f t="shared" si="1"/>
        <v>39541273.666666664</v>
      </c>
      <c r="E25" s="9">
        <f t="shared" si="2"/>
        <v>39397249</v>
      </c>
      <c r="F25" s="8">
        <f t="shared" si="0"/>
        <v>39078204.80913078</v>
      </c>
    </row>
    <row r="26" spans="1:6" x14ac:dyDescent="0.3">
      <c r="A26" s="1">
        <v>25</v>
      </c>
      <c r="B26" s="2">
        <v>38353</v>
      </c>
      <c r="C26" s="3">
        <v>36117688</v>
      </c>
      <c r="D26" s="9">
        <f t="shared" si="1"/>
        <v>39756298.333333336</v>
      </c>
      <c r="E26" s="9">
        <f t="shared" si="2"/>
        <v>39541273.666666664</v>
      </c>
      <c r="F26" s="8">
        <f t="shared" si="0"/>
        <v>39093994.08547847</v>
      </c>
    </row>
    <row r="27" spans="1:6" x14ac:dyDescent="0.3">
      <c r="A27" s="1">
        <v>26</v>
      </c>
      <c r="B27" s="2">
        <v>38384</v>
      </c>
      <c r="C27" s="3">
        <v>34560838</v>
      </c>
      <c r="D27" s="9">
        <f t="shared" si="1"/>
        <v>39810606.583333336</v>
      </c>
      <c r="E27" s="9">
        <f t="shared" si="2"/>
        <v>39756298.333333336</v>
      </c>
      <c r="F27" s="8">
        <f t="shared" si="0"/>
        <v>37903471.651287079</v>
      </c>
    </row>
    <row r="28" spans="1:6" x14ac:dyDescent="0.3">
      <c r="A28" s="1">
        <v>27</v>
      </c>
      <c r="B28" s="2">
        <v>38412</v>
      </c>
      <c r="C28" s="3">
        <v>43642223</v>
      </c>
      <c r="D28" s="9">
        <f t="shared" si="1"/>
        <v>40047024.25</v>
      </c>
      <c r="E28" s="9">
        <f t="shared" si="2"/>
        <v>39810606.583333336</v>
      </c>
      <c r="F28" s="8">
        <f t="shared" si="0"/>
        <v>36566418.19077225</v>
      </c>
    </row>
    <row r="29" spans="1:6" x14ac:dyDescent="0.3">
      <c r="A29" s="1">
        <v>28</v>
      </c>
      <c r="B29" s="2">
        <v>38443</v>
      </c>
      <c r="C29" s="3">
        <v>40244600</v>
      </c>
      <c r="D29" s="9">
        <f t="shared" si="1"/>
        <v>40053005.166666664</v>
      </c>
      <c r="E29" s="9">
        <f t="shared" si="2"/>
        <v>40047024.25</v>
      </c>
      <c r="F29" s="8">
        <f t="shared" si="0"/>
        <v>39396740.114463344</v>
      </c>
    </row>
    <row r="30" spans="1:6" x14ac:dyDescent="0.3">
      <c r="A30" s="1">
        <v>29</v>
      </c>
      <c r="B30" s="2">
        <v>38473</v>
      </c>
      <c r="C30" s="3">
        <v>41801557</v>
      </c>
      <c r="D30" s="9">
        <f t="shared" si="1"/>
        <v>40230551</v>
      </c>
      <c r="E30" s="9">
        <f t="shared" si="2"/>
        <v>40053005.166666664</v>
      </c>
      <c r="F30" s="8">
        <f t="shared" si="0"/>
        <v>39735884.068678007</v>
      </c>
    </row>
    <row r="31" spans="1:6" x14ac:dyDescent="0.3">
      <c r="A31" s="1">
        <v>30</v>
      </c>
      <c r="B31" s="2">
        <v>38504</v>
      </c>
      <c r="C31" s="3">
        <v>44676734</v>
      </c>
      <c r="D31" s="9">
        <f t="shared" si="1"/>
        <v>40315922.416666664</v>
      </c>
      <c r="E31" s="9">
        <f t="shared" si="2"/>
        <v>40230551</v>
      </c>
      <c r="F31" s="8">
        <f t="shared" si="0"/>
        <v>40562153.241206802</v>
      </c>
    </row>
    <row r="32" spans="1:6" x14ac:dyDescent="0.3">
      <c r="A32" s="1">
        <v>31</v>
      </c>
      <c r="B32" s="2">
        <v>38534</v>
      </c>
      <c r="C32" s="3">
        <v>47563113</v>
      </c>
      <c r="D32" s="9">
        <f t="shared" si="1"/>
        <v>40424327.75</v>
      </c>
      <c r="E32" s="9">
        <f t="shared" si="2"/>
        <v>40315922.416666664</v>
      </c>
      <c r="F32" s="8">
        <f t="shared" si="0"/>
        <v>42207985.544724077</v>
      </c>
    </row>
    <row r="33" spans="1:6" x14ac:dyDescent="0.3">
      <c r="A33" s="1">
        <v>32</v>
      </c>
      <c r="B33" s="2">
        <v>38565</v>
      </c>
      <c r="C33" s="3">
        <v>45135361</v>
      </c>
      <c r="D33" s="9">
        <f t="shared" si="1"/>
        <v>40460466.916666664</v>
      </c>
      <c r="E33" s="9">
        <f t="shared" si="2"/>
        <v>40424327.75</v>
      </c>
      <c r="F33" s="8">
        <f t="shared" si="0"/>
        <v>44350036.526834443</v>
      </c>
    </row>
    <row r="34" spans="1:6" x14ac:dyDescent="0.3">
      <c r="A34" s="1">
        <v>33</v>
      </c>
      <c r="B34" s="2">
        <v>38596</v>
      </c>
      <c r="C34" s="3">
        <v>37044906</v>
      </c>
      <c r="D34" s="9">
        <f t="shared" si="1"/>
        <v>40591638.75</v>
      </c>
      <c r="E34" s="9">
        <f t="shared" si="2"/>
        <v>40460466.916666664</v>
      </c>
      <c r="F34" s="8">
        <f t="shared" si="0"/>
        <v>44664166.316100672</v>
      </c>
    </row>
    <row r="35" spans="1:6" x14ac:dyDescent="0.3">
      <c r="A35" s="1">
        <v>34</v>
      </c>
      <c r="B35" s="2">
        <v>38626</v>
      </c>
      <c r="C35" s="3">
        <v>38849763</v>
      </c>
      <c r="D35" s="9">
        <f t="shared" si="1"/>
        <v>40526798.083333336</v>
      </c>
      <c r="E35" s="9">
        <f t="shared" si="2"/>
        <v>40591638.75</v>
      </c>
      <c r="F35" s="8">
        <f t="shared" si="0"/>
        <v>41616462.1896604</v>
      </c>
    </row>
    <row r="36" spans="1:6" x14ac:dyDescent="0.3">
      <c r="A36" s="1">
        <v>35</v>
      </c>
      <c r="B36" s="2">
        <v>38657</v>
      </c>
      <c r="C36" s="3">
        <v>38158242</v>
      </c>
      <c r="D36" s="9">
        <f t="shared" si="1"/>
        <v>40576058.583333336</v>
      </c>
      <c r="E36" s="9">
        <f t="shared" si="2"/>
        <v>40526798.083333336</v>
      </c>
      <c r="F36" s="8">
        <f t="shared" ref="F36:F67" si="3">$H$2*C35+(1-$H$2)*F35</f>
        <v>40509782.51379624</v>
      </c>
    </row>
    <row r="37" spans="1:6" x14ac:dyDescent="0.3">
      <c r="A37" s="1">
        <v>36</v>
      </c>
      <c r="B37" s="2">
        <v>38687</v>
      </c>
      <c r="C37" s="3">
        <v>39176167</v>
      </c>
      <c r="D37" s="9">
        <f t="shared" si="1"/>
        <v>40580932.666666664</v>
      </c>
      <c r="E37" s="9">
        <f t="shared" si="2"/>
        <v>40576058.583333336</v>
      </c>
      <c r="F37" s="8">
        <f t="shared" si="3"/>
        <v>39569166.308277741</v>
      </c>
    </row>
    <row r="38" spans="1:6" x14ac:dyDescent="0.3">
      <c r="A38" s="1">
        <v>37</v>
      </c>
      <c r="B38" s="2">
        <v>38718</v>
      </c>
      <c r="C38" s="3">
        <v>36677179</v>
      </c>
      <c r="D38" s="9">
        <f t="shared" si="1"/>
        <v>40627556.916666664</v>
      </c>
      <c r="E38" s="9">
        <f t="shared" si="2"/>
        <v>40580932.666666664</v>
      </c>
      <c r="F38" s="8">
        <f t="shared" si="3"/>
        <v>39411966.584966645</v>
      </c>
    </row>
    <row r="39" spans="1:6" x14ac:dyDescent="0.3">
      <c r="A39" s="1">
        <v>38</v>
      </c>
      <c r="B39" s="2">
        <v>38749</v>
      </c>
      <c r="C39" s="3">
        <v>34745538</v>
      </c>
      <c r="D39" s="9">
        <f t="shared" si="1"/>
        <v>40642948.583333336</v>
      </c>
      <c r="E39" s="9">
        <f t="shared" si="2"/>
        <v>40627556.916666664</v>
      </c>
      <c r="F39" s="8">
        <f t="shared" si="3"/>
        <v>38318051.550979987</v>
      </c>
    </row>
    <row r="40" spans="1:6" x14ac:dyDescent="0.3">
      <c r="A40" s="1">
        <v>39</v>
      </c>
      <c r="B40" s="2">
        <v>38777</v>
      </c>
      <c r="C40" s="3">
        <v>42892739</v>
      </c>
      <c r="D40" s="9">
        <f t="shared" si="1"/>
        <v>40580491.583333336</v>
      </c>
      <c r="E40" s="9">
        <f t="shared" si="2"/>
        <v>40642948.583333336</v>
      </c>
      <c r="F40" s="8">
        <f t="shared" si="3"/>
        <v>36889046.130587995</v>
      </c>
    </row>
    <row r="41" spans="1:6" x14ac:dyDescent="0.3">
      <c r="A41" s="1">
        <v>40</v>
      </c>
      <c r="B41" s="2">
        <v>38808</v>
      </c>
      <c r="C41" s="3">
        <v>41296409</v>
      </c>
      <c r="D41" s="9">
        <f t="shared" si="1"/>
        <v>40668142.333333336</v>
      </c>
      <c r="E41" s="9">
        <f t="shared" si="2"/>
        <v>40580491.583333336</v>
      </c>
      <c r="F41" s="8">
        <f t="shared" si="3"/>
        <v>39290523.278352797</v>
      </c>
    </row>
    <row r="42" spans="1:6" x14ac:dyDescent="0.3">
      <c r="A42" s="1">
        <v>41</v>
      </c>
      <c r="B42" s="2">
        <v>38838</v>
      </c>
      <c r="C42" s="3">
        <v>41489103</v>
      </c>
      <c r="D42" s="9">
        <f t="shared" si="1"/>
        <v>40642104.5</v>
      </c>
      <c r="E42" s="9">
        <f t="shared" si="2"/>
        <v>40668142.333333336</v>
      </c>
      <c r="F42" s="8">
        <f t="shared" si="3"/>
        <v>40092877.567011684</v>
      </c>
    </row>
    <row r="43" spans="1:6" x14ac:dyDescent="0.3">
      <c r="A43" s="1">
        <v>42</v>
      </c>
      <c r="B43" s="2">
        <v>38869</v>
      </c>
      <c r="C43" s="3">
        <v>44025656</v>
      </c>
      <c r="D43" s="9">
        <f t="shared" si="1"/>
        <v>40587848</v>
      </c>
      <c r="E43" s="9">
        <f t="shared" si="2"/>
        <v>40642104.5</v>
      </c>
      <c r="F43" s="8">
        <f t="shared" si="3"/>
        <v>40651367.740207009</v>
      </c>
    </row>
    <row r="44" spans="1:6" x14ac:dyDescent="0.3">
      <c r="A44" s="1">
        <v>43</v>
      </c>
      <c r="B44" s="2">
        <v>38899</v>
      </c>
      <c r="C44" s="3">
        <v>46157221</v>
      </c>
      <c r="D44" s="9">
        <f t="shared" si="1"/>
        <v>40470690.333333336</v>
      </c>
      <c r="E44" s="9">
        <f t="shared" si="2"/>
        <v>40587848</v>
      </c>
      <c r="F44" s="8">
        <f t="shared" si="3"/>
        <v>42001083.044124208</v>
      </c>
    </row>
    <row r="45" spans="1:6" x14ac:dyDescent="0.3">
      <c r="A45" s="1">
        <v>44</v>
      </c>
      <c r="B45" s="2">
        <v>38930</v>
      </c>
      <c r="C45" s="3">
        <v>44152535</v>
      </c>
      <c r="D45" s="9">
        <f t="shared" si="1"/>
        <v>40388788.166666664</v>
      </c>
      <c r="E45" s="9">
        <f t="shared" si="2"/>
        <v>40470690.333333336</v>
      </c>
      <c r="F45" s="8">
        <f t="shared" si="3"/>
        <v>43663538.226474524</v>
      </c>
    </row>
    <row r="46" spans="1:6" x14ac:dyDescent="0.3">
      <c r="A46" s="1">
        <v>45</v>
      </c>
      <c r="B46" s="2">
        <v>38961</v>
      </c>
      <c r="C46" s="3">
        <v>36489369</v>
      </c>
      <c r="D46" s="9">
        <f t="shared" si="1"/>
        <v>40342493.416666664</v>
      </c>
      <c r="E46" s="9">
        <f t="shared" si="2"/>
        <v>40388788.166666664</v>
      </c>
      <c r="F46" s="8">
        <f t="shared" si="3"/>
        <v>43859136.935884714</v>
      </c>
    </row>
    <row r="47" spans="1:6" x14ac:dyDescent="0.3">
      <c r="A47" s="1">
        <v>46</v>
      </c>
      <c r="B47" s="2">
        <v>38991</v>
      </c>
      <c r="C47" s="3">
        <v>39684942</v>
      </c>
      <c r="D47" s="9">
        <f t="shared" si="1"/>
        <v>40412091.666666664</v>
      </c>
      <c r="E47" s="9">
        <f t="shared" si="2"/>
        <v>40342493.416666664</v>
      </c>
      <c r="F47" s="8">
        <f t="shared" si="3"/>
        <v>40911229.761530831</v>
      </c>
    </row>
    <row r="48" spans="1:6" x14ac:dyDescent="0.3">
      <c r="A48" s="1">
        <v>47</v>
      </c>
      <c r="B48" s="2">
        <v>39022</v>
      </c>
      <c r="C48" s="3">
        <v>38673709</v>
      </c>
      <c r="D48" s="9">
        <f t="shared" si="1"/>
        <v>40455047.25</v>
      </c>
      <c r="E48" s="9">
        <f t="shared" si="2"/>
        <v>40412091.666666664</v>
      </c>
      <c r="F48" s="8">
        <f t="shared" si="3"/>
        <v>40420714.656918496</v>
      </c>
    </row>
    <row r="49" spans="1:6" x14ac:dyDescent="0.3">
      <c r="A49" s="1">
        <v>48</v>
      </c>
      <c r="B49" s="2">
        <v>39052</v>
      </c>
      <c r="C49" s="3">
        <v>39616707</v>
      </c>
      <c r="D49" s="9">
        <f t="shared" si="1"/>
        <v>40491758.916666664</v>
      </c>
      <c r="E49" s="9">
        <f t="shared" si="2"/>
        <v>40455047.25</v>
      </c>
      <c r="F49" s="8">
        <f t="shared" si="3"/>
        <v>39721912.394151099</v>
      </c>
    </row>
    <row r="50" spans="1:6" x14ac:dyDescent="0.3">
      <c r="A50" s="1">
        <v>49</v>
      </c>
      <c r="B50" s="2">
        <v>39083</v>
      </c>
      <c r="C50" s="3">
        <v>36918240</v>
      </c>
      <c r="D50" s="9">
        <f t="shared" si="1"/>
        <v>40511847.333333336</v>
      </c>
      <c r="E50" s="9">
        <f t="shared" si="2"/>
        <v>40491758.916666664</v>
      </c>
      <c r="F50" s="8">
        <f t="shared" si="3"/>
        <v>39679830.236490659</v>
      </c>
    </row>
    <row r="51" spans="1:6" x14ac:dyDescent="0.3">
      <c r="A51" s="1">
        <v>50</v>
      </c>
      <c r="B51" s="2">
        <v>39114</v>
      </c>
      <c r="C51" s="3">
        <v>34504282</v>
      </c>
      <c r="D51" s="9">
        <f t="shared" si="1"/>
        <v>40491742.666666664</v>
      </c>
      <c r="E51" s="9">
        <f t="shared" si="2"/>
        <v>40511847.333333336</v>
      </c>
      <c r="F51" s="8">
        <f t="shared" si="3"/>
        <v>38575194.1418944</v>
      </c>
    </row>
    <row r="52" spans="1:6" x14ac:dyDescent="0.3">
      <c r="A52" s="1">
        <v>51</v>
      </c>
      <c r="B52" s="2">
        <v>39142</v>
      </c>
      <c r="C52" s="3">
        <v>42899597</v>
      </c>
      <c r="D52" s="9">
        <f t="shared" si="1"/>
        <v>40492314.166666664</v>
      </c>
      <c r="E52" s="9">
        <f t="shared" si="2"/>
        <v>40491742.666666664</v>
      </c>
      <c r="F52" s="8">
        <f t="shared" si="3"/>
        <v>36946829.28513664</v>
      </c>
    </row>
    <row r="53" spans="1:6" x14ac:dyDescent="0.3">
      <c r="A53" s="1">
        <v>52</v>
      </c>
      <c r="B53" s="2">
        <v>39173</v>
      </c>
      <c r="C53" s="3">
        <v>41367935</v>
      </c>
      <c r="D53" s="9">
        <f t="shared" si="1"/>
        <v>40498274.666666664</v>
      </c>
      <c r="E53" s="9">
        <f t="shared" si="2"/>
        <v>40492314.166666664</v>
      </c>
      <c r="F53" s="8">
        <f t="shared" si="3"/>
        <v>39327936.371081986</v>
      </c>
    </row>
    <row r="54" spans="1:6" x14ac:dyDescent="0.3">
      <c r="A54" s="1">
        <v>53</v>
      </c>
      <c r="B54" s="2">
        <v>39203</v>
      </c>
      <c r="C54" s="3">
        <v>42213471</v>
      </c>
      <c r="D54" s="9">
        <f t="shared" si="1"/>
        <v>40558638.666666664</v>
      </c>
      <c r="E54" s="9">
        <f t="shared" si="2"/>
        <v>40498274.666666664</v>
      </c>
      <c r="F54" s="8">
        <f t="shared" si="3"/>
        <v>40143935.822649196</v>
      </c>
    </row>
    <row r="55" spans="1:6" x14ac:dyDescent="0.3">
      <c r="A55" s="1">
        <v>54</v>
      </c>
      <c r="B55" s="2">
        <v>39234</v>
      </c>
      <c r="C55" s="3">
        <v>44496559</v>
      </c>
      <c r="D55" s="9">
        <f t="shared" si="1"/>
        <v>40597880.583333336</v>
      </c>
      <c r="E55" s="9">
        <f t="shared" si="2"/>
        <v>40558638.666666664</v>
      </c>
      <c r="F55" s="8">
        <f t="shared" si="3"/>
        <v>40971749.893589519</v>
      </c>
    </row>
    <row r="56" spans="1:6" x14ac:dyDescent="0.3">
      <c r="A56" s="1">
        <v>55</v>
      </c>
      <c r="B56" s="2">
        <v>39264</v>
      </c>
      <c r="C56" s="3">
        <v>46468077</v>
      </c>
      <c r="D56" s="9">
        <f t="shared" si="1"/>
        <v>40623785.25</v>
      </c>
      <c r="E56" s="9">
        <f t="shared" si="2"/>
        <v>40597880.583333336</v>
      </c>
      <c r="F56" s="8">
        <f t="shared" si="3"/>
        <v>42381673.536153711</v>
      </c>
    </row>
    <row r="57" spans="1:6" x14ac:dyDescent="0.3">
      <c r="A57" s="1">
        <v>56</v>
      </c>
      <c r="B57" s="2">
        <v>39295</v>
      </c>
      <c r="C57" s="3">
        <v>45760904</v>
      </c>
      <c r="D57" s="9">
        <f t="shared" si="1"/>
        <v>40757816</v>
      </c>
      <c r="E57" s="9">
        <f t="shared" si="2"/>
        <v>40623785.25</v>
      </c>
      <c r="F57" s="8">
        <f t="shared" si="3"/>
        <v>44016234.921692222</v>
      </c>
    </row>
    <row r="58" spans="1:6" x14ac:dyDescent="0.3">
      <c r="A58" s="1">
        <v>57</v>
      </c>
      <c r="B58" s="2">
        <v>39326</v>
      </c>
      <c r="C58" s="3">
        <v>37075598</v>
      </c>
      <c r="D58" s="9">
        <f t="shared" si="1"/>
        <v>40806668.416666664</v>
      </c>
      <c r="E58" s="9">
        <f t="shared" si="2"/>
        <v>40757816</v>
      </c>
      <c r="F58" s="8">
        <f t="shared" si="3"/>
        <v>44714102.553015336</v>
      </c>
    </row>
    <row r="59" spans="1:6" x14ac:dyDescent="0.3">
      <c r="A59" s="1">
        <v>58</v>
      </c>
      <c r="B59" s="2">
        <v>39356</v>
      </c>
      <c r="C59" s="3">
        <v>39961688</v>
      </c>
      <c r="D59" s="9">
        <f t="shared" si="1"/>
        <v>40829730.583333336</v>
      </c>
      <c r="E59" s="9">
        <f t="shared" si="2"/>
        <v>40806668.416666664</v>
      </c>
      <c r="F59" s="8">
        <f t="shared" si="3"/>
        <v>41658700.731809199</v>
      </c>
    </row>
    <row r="60" spans="1:6" x14ac:dyDescent="0.3">
      <c r="A60" s="1">
        <v>59</v>
      </c>
      <c r="B60" s="2">
        <v>39387</v>
      </c>
      <c r="C60" s="3">
        <v>38386761</v>
      </c>
      <c r="D60" s="9">
        <f t="shared" si="1"/>
        <v>40805818.25</v>
      </c>
      <c r="E60" s="9">
        <f t="shared" si="2"/>
        <v>40829730.583333336</v>
      </c>
      <c r="F60" s="8">
        <f t="shared" si="3"/>
        <v>40979895.639085516</v>
      </c>
    </row>
    <row r="61" spans="1:6" x14ac:dyDescent="0.3">
      <c r="A61" s="1">
        <v>60</v>
      </c>
      <c r="B61" s="2">
        <v>39417</v>
      </c>
      <c r="C61" s="3">
        <v>38287010</v>
      </c>
      <c r="D61" s="9">
        <f t="shared" si="1"/>
        <v>40695010.166666664</v>
      </c>
      <c r="E61" s="9">
        <f t="shared" si="2"/>
        <v>40805818.25</v>
      </c>
      <c r="F61" s="8">
        <f t="shared" si="3"/>
        <v>39942641.783451311</v>
      </c>
    </row>
    <row r="62" spans="1:6" x14ac:dyDescent="0.3">
      <c r="A62" s="1">
        <v>61</v>
      </c>
      <c r="B62" s="2">
        <v>39448</v>
      </c>
      <c r="C62" s="3">
        <v>37492254</v>
      </c>
      <c r="D62" s="9">
        <f t="shared" si="1"/>
        <v>40742844.666666664</v>
      </c>
      <c r="E62" s="9">
        <f t="shared" si="2"/>
        <v>40695010.166666664</v>
      </c>
      <c r="F62" s="8">
        <f t="shared" si="3"/>
        <v>39280389.070070788</v>
      </c>
    </row>
    <row r="63" spans="1:6" x14ac:dyDescent="0.3">
      <c r="A63" s="1">
        <v>62</v>
      </c>
      <c r="B63" s="2">
        <v>39479</v>
      </c>
      <c r="C63" s="3">
        <v>36855338</v>
      </c>
      <c r="D63" s="9">
        <f t="shared" si="1"/>
        <v>40938766</v>
      </c>
      <c r="E63" s="9">
        <f t="shared" si="2"/>
        <v>40742844.666666664</v>
      </c>
      <c r="F63" s="8">
        <f t="shared" si="3"/>
        <v>38565135.042042479</v>
      </c>
    </row>
    <row r="64" spans="1:6" x14ac:dyDescent="0.3">
      <c r="A64" s="1">
        <v>63</v>
      </c>
      <c r="B64" s="2">
        <v>39508</v>
      </c>
      <c r="C64" s="3">
        <v>44201991</v>
      </c>
      <c r="D64" s="9">
        <f t="shared" si="1"/>
        <v>41047298.833333336</v>
      </c>
      <c r="E64" s="9">
        <f t="shared" si="2"/>
        <v>40938766</v>
      </c>
      <c r="F64" s="8">
        <f t="shared" si="3"/>
        <v>37881216.225225486</v>
      </c>
    </row>
    <row r="65" spans="1:6" x14ac:dyDescent="0.3">
      <c r="A65" s="1">
        <v>64</v>
      </c>
      <c r="B65" s="2">
        <v>39539</v>
      </c>
      <c r="C65" s="3">
        <v>40888963</v>
      </c>
      <c r="D65" s="9">
        <f t="shared" si="1"/>
        <v>41007384.5</v>
      </c>
      <c r="E65" s="9">
        <f t="shared" si="2"/>
        <v>41047298.833333336</v>
      </c>
      <c r="F65" s="8">
        <f t="shared" si="3"/>
        <v>40409526.135135293</v>
      </c>
    </row>
    <row r="66" spans="1:6" x14ac:dyDescent="0.3">
      <c r="A66" s="1">
        <v>65</v>
      </c>
      <c r="B66" s="2">
        <v>39569</v>
      </c>
      <c r="C66" s="3">
        <v>42591558</v>
      </c>
      <c r="D66" s="9">
        <f t="shared" si="1"/>
        <v>41038891.75</v>
      </c>
      <c r="E66" s="9">
        <f t="shared" si="2"/>
        <v>41007384.5</v>
      </c>
      <c r="F66" s="8">
        <f t="shared" si="3"/>
        <v>40601300.881081179</v>
      </c>
    </row>
    <row r="67" spans="1:6" x14ac:dyDescent="0.3">
      <c r="A67" s="1">
        <v>66</v>
      </c>
      <c r="B67" s="2">
        <v>39600</v>
      </c>
      <c r="C67" s="3">
        <v>44660111</v>
      </c>
      <c r="D67" s="9">
        <f t="shared" si="1"/>
        <v>41052521.083333336</v>
      </c>
      <c r="E67" s="9">
        <f t="shared" si="2"/>
        <v>41038891.75</v>
      </c>
      <c r="F67" s="8">
        <f t="shared" si="3"/>
        <v>41397403.728648707</v>
      </c>
    </row>
    <row r="68" spans="1:6" x14ac:dyDescent="0.3">
      <c r="A68" s="1">
        <v>67</v>
      </c>
      <c r="B68" s="2">
        <v>39630</v>
      </c>
      <c r="C68" s="3">
        <v>46490098</v>
      </c>
      <c r="D68" s="9">
        <f t="shared" si="1"/>
        <v>41054356.166666664</v>
      </c>
      <c r="E68" s="9">
        <f t="shared" si="2"/>
        <v>41052521.083333336</v>
      </c>
      <c r="F68" s="8">
        <f t="shared" ref="F68:F99" si="4">$H$2*C67+(1-$H$2)*F67</f>
        <v>42702486.637189224</v>
      </c>
    </row>
    <row r="69" spans="1:6" x14ac:dyDescent="0.3">
      <c r="A69" s="1">
        <v>68</v>
      </c>
      <c r="B69" s="2">
        <v>39661</v>
      </c>
      <c r="C69" s="3">
        <v>44969555</v>
      </c>
      <c r="D69" s="9">
        <f t="shared" si="1"/>
        <v>40988410.416666664</v>
      </c>
      <c r="E69" s="9">
        <f t="shared" si="2"/>
        <v>41054356.166666664</v>
      </c>
      <c r="F69" s="8">
        <f t="shared" si="4"/>
        <v>44217531.182313532</v>
      </c>
    </row>
    <row r="70" spans="1:6" x14ac:dyDescent="0.3">
      <c r="A70" s="1">
        <v>69</v>
      </c>
      <c r="B70" s="2">
        <v>39692</v>
      </c>
      <c r="C70" s="3">
        <v>34883002</v>
      </c>
      <c r="D70" s="9">
        <f t="shared" si="1"/>
        <v>40805694.083333336</v>
      </c>
      <c r="E70" s="9">
        <f t="shared" si="2"/>
        <v>40988410.416666664</v>
      </c>
      <c r="F70" s="8">
        <f t="shared" si="4"/>
        <v>44518340.709388122</v>
      </c>
    </row>
    <row r="71" spans="1:6" x14ac:dyDescent="0.3">
      <c r="A71" s="1">
        <v>70</v>
      </c>
      <c r="B71" s="2">
        <v>39722</v>
      </c>
      <c r="C71" s="3">
        <v>38128010</v>
      </c>
      <c r="D71" s="9">
        <f t="shared" si="1"/>
        <v>40652887.583333336</v>
      </c>
      <c r="E71" s="9">
        <f t="shared" si="2"/>
        <v>40805694.083333336</v>
      </c>
      <c r="F71" s="8">
        <f t="shared" si="4"/>
        <v>40664205.225632876</v>
      </c>
    </row>
    <row r="72" spans="1:6" x14ac:dyDescent="0.3">
      <c r="A72" s="1">
        <v>71</v>
      </c>
      <c r="B72" s="2">
        <v>39753</v>
      </c>
      <c r="C72" s="3">
        <v>34270471</v>
      </c>
      <c r="D72" s="9">
        <f t="shared" si="1"/>
        <v>40309863.416666664</v>
      </c>
      <c r="E72" s="9">
        <f t="shared" si="2"/>
        <v>40652887.583333336</v>
      </c>
      <c r="F72" s="8">
        <f t="shared" si="4"/>
        <v>39649727.135379724</v>
      </c>
    </row>
    <row r="73" spans="1:6" x14ac:dyDescent="0.3">
      <c r="A73" s="1">
        <v>72</v>
      </c>
      <c r="B73" s="2">
        <v>39783</v>
      </c>
      <c r="C73" s="3">
        <v>37156359</v>
      </c>
      <c r="D73" s="9">
        <f t="shared" si="1"/>
        <v>40215642.5</v>
      </c>
      <c r="E73" s="9">
        <f t="shared" si="2"/>
        <v>40309863.416666664</v>
      </c>
      <c r="F73" s="8">
        <f t="shared" si="4"/>
        <v>37498024.681227833</v>
      </c>
    </row>
    <row r="74" spans="1:6" x14ac:dyDescent="0.3">
      <c r="A74" s="1">
        <v>73</v>
      </c>
      <c r="B74" s="2">
        <v>39814</v>
      </c>
      <c r="C74" s="3">
        <v>33303546</v>
      </c>
      <c r="D74" s="9">
        <f t="shared" si="1"/>
        <v>39866583.5</v>
      </c>
      <c r="E74" s="9">
        <f t="shared" si="2"/>
        <v>40215642.5</v>
      </c>
      <c r="F74" s="8">
        <f t="shared" si="4"/>
        <v>37361358.408736706</v>
      </c>
    </row>
    <row r="75" spans="1:6" x14ac:dyDescent="0.3">
      <c r="A75" s="1">
        <v>74</v>
      </c>
      <c r="B75" s="2">
        <v>39845</v>
      </c>
      <c r="C75" s="3">
        <v>31687274</v>
      </c>
      <c r="D75" s="9">
        <f t="shared" si="1"/>
        <v>39435911.5</v>
      </c>
      <c r="E75" s="9">
        <f t="shared" si="2"/>
        <v>39866583.5</v>
      </c>
      <c r="F75" s="8">
        <f t="shared" si="4"/>
        <v>35738233.445242025</v>
      </c>
    </row>
    <row r="76" spans="1:6" x14ac:dyDescent="0.3">
      <c r="A76" s="1">
        <v>75</v>
      </c>
      <c r="B76" s="2">
        <v>39873</v>
      </c>
      <c r="C76" s="3">
        <v>39056403</v>
      </c>
      <c r="D76" s="9">
        <f t="shared" si="1"/>
        <v>39007112.5</v>
      </c>
      <c r="E76" s="9">
        <f t="shared" si="2"/>
        <v>39435911.5</v>
      </c>
      <c r="F76" s="8">
        <f t="shared" si="4"/>
        <v>34117849.667145215</v>
      </c>
    </row>
    <row r="77" spans="1:6" x14ac:dyDescent="0.3">
      <c r="A77" s="1">
        <v>76</v>
      </c>
      <c r="B77" s="2">
        <v>39904</v>
      </c>
      <c r="C77" s="3">
        <v>38136055</v>
      </c>
      <c r="D77" s="9">
        <f t="shared" si="1"/>
        <v>38777703.5</v>
      </c>
      <c r="E77" s="9">
        <f t="shared" si="2"/>
        <v>39007112.5</v>
      </c>
      <c r="F77" s="8">
        <f t="shared" si="4"/>
        <v>36093271.00028713</v>
      </c>
    </row>
    <row r="78" spans="1:6" x14ac:dyDescent="0.3">
      <c r="A78" s="1">
        <v>77</v>
      </c>
      <c r="B78" s="2">
        <v>39934</v>
      </c>
      <c r="C78" s="3">
        <v>38408753</v>
      </c>
      <c r="D78" s="9">
        <f t="shared" ref="D78:D114" si="5">AVERAGE(C67:C78)</f>
        <v>38429136.416666664</v>
      </c>
      <c r="E78" s="9">
        <f t="shared" si="2"/>
        <v>38777703.5</v>
      </c>
      <c r="F78" s="8">
        <f t="shared" si="4"/>
        <v>36910384.600172281</v>
      </c>
    </row>
    <row r="79" spans="1:6" x14ac:dyDescent="0.3">
      <c r="A79" s="1">
        <v>78</v>
      </c>
      <c r="B79" s="2">
        <v>39965</v>
      </c>
      <c r="C79" s="3">
        <v>41145909</v>
      </c>
      <c r="D79" s="9">
        <f t="shared" si="5"/>
        <v>38136286.25</v>
      </c>
      <c r="E79" s="9">
        <f t="shared" ref="E79:E114" si="6">D78</f>
        <v>38429136.416666664</v>
      </c>
      <c r="F79" s="8">
        <f t="shared" si="4"/>
        <v>37509731.96010337</v>
      </c>
    </row>
    <row r="80" spans="1:6" x14ac:dyDescent="0.3">
      <c r="A80" s="1">
        <v>79</v>
      </c>
      <c r="B80" s="2">
        <v>39995</v>
      </c>
      <c r="C80" s="3">
        <v>44215515</v>
      </c>
      <c r="D80" s="9">
        <f t="shared" si="5"/>
        <v>37946737.666666664</v>
      </c>
      <c r="E80" s="9">
        <f t="shared" si="6"/>
        <v>38136286.25</v>
      </c>
      <c r="F80" s="8">
        <f t="shared" si="4"/>
        <v>38964202.776062027</v>
      </c>
    </row>
    <row r="81" spans="1:6" x14ac:dyDescent="0.3">
      <c r="A81" s="1">
        <v>80</v>
      </c>
      <c r="B81" s="2">
        <v>40026</v>
      </c>
      <c r="C81" s="3">
        <v>42397035</v>
      </c>
      <c r="D81" s="9">
        <f t="shared" si="5"/>
        <v>37732361</v>
      </c>
      <c r="E81" s="9">
        <f t="shared" si="6"/>
        <v>37946737.666666664</v>
      </c>
      <c r="F81" s="8">
        <f t="shared" si="4"/>
        <v>41064727.66563721</v>
      </c>
    </row>
    <row r="82" spans="1:6" x14ac:dyDescent="0.3">
      <c r="A82" s="1">
        <v>81</v>
      </c>
      <c r="B82" s="2">
        <v>40057</v>
      </c>
      <c r="C82" s="3">
        <v>34675396</v>
      </c>
      <c r="D82" s="9">
        <f t="shared" si="5"/>
        <v>37715060.5</v>
      </c>
      <c r="E82" s="9">
        <f t="shared" si="6"/>
        <v>37732361</v>
      </c>
      <c r="F82" s="8">
        <f t="shared" si="4"/>
        <v>41597650.599382326</v>
      </c>
    </row>
    <row r="83" spans="1:6" x14ac:dyDescent="0.3">
      <c r="A83" s="1">
        <v>82</v>
      </c>
      <c r="B83" s="2">
        <v>40087</v>
      </c>
      <c r="C83" s="3">
        <v>37318051</v>
      </c>
      <c r="D83" s="9">
        <f t="shared" si="5"/>
        <v>37647563.916666664</v>
      </c>
      <c r="E83" s="9">
        <f t="shared" si="6"/>
        <v>37715060.5</v>
      </c>
      <c r="F83" s="8">
        <f t="shared" si="4"/>
        <v>38828748.759629399</v>
      </c>
    </row>
    <row r="84" spans="1:6" x14ac:dyDescent="0.3">
      <c r="A84" s="1">
        <v>83</v>
      </c>
      <c r="B84" s="2">
        <v>40118</v>
      </c>
      <c r="C84" s="3">
        <v>34576582</v>
      </c>
      <c r="D84" s="9">
        <f t="shared" si="5"/>
        <v>37673073.166666664</v>
      </c>
      <c r="E84" s="9">
        <f t="shared" si="6"/>
        <v>37647563.916666664</v>
      </c>
      <c r="F84" s="8">
        <f t="shared" si="4"/>
        <v>38224469.655777641</v>
      </c>
    </row>
    <row r="85" spans="1:6" x14ac:dyDescent="0.3">
      <c r="A85" s="1">
        <v>84</v>
      </c>
      <c r="B85" s="2">
        <v>40148</v>
      </c>
      <c r="C85" s="3">
        <v>36459079</v>
      </c>
      <c r="D85" s="9">
        <f t="shared" si="5"/>
        <v>37614966.5</v>
      </c>
      <c r="E85" s="9">
        <f t="shared" si="6"/>
        <v>37673073.166666664</v>
      </c>
      <c r="F85" s="8">
        <f t="shared" si="4"/>
        <v>36765314.59346658</v>
      </c>
    </row>
    <row r="86" spans="1:6" x14ac:dyDescent="0.3">
      <c r="A86" s="1">
        <v>85</v>
      </c>
      <c r="B86" s="2">
        <v>40179</v>
      </c>
      <c r="C86" s="3">
        <v>33487141</v>
      </c>
      <c r="D86" s="9">
        <f t="shared" si="5"/>
        <v>37630266.083333336</v>
      </c>
      <c r="E86" s="9">
        <f t="shared" si="6"/>
        <v>37614966.5</v>
      </c>
      <c r="F86" s="8">
        <f t="shared" si="4"/>
        <v>36642820.356079951</v>
      </c>
    </row>
    <row r="87" spans="1:6" x14ac:dyDescent="0.3">
      <c r="A87" s="1">
        <v>86</v>
      </c>
      <c r="B87" s="2">
        <v>40210</v>
      </c>
      <c r="C87" s="3">
        <v>30718097</v>
      </c>
      <c r="D87" s="9">
        <f t="shared" si="5"/>
        <v>37549501.333333336</v>
      </c>
      <c r="E87" s="9">
        <f t="shared" si="6"/>
        <v>37630266.083333336</v>
      </c>
      <c r="F87" s="8">
        <f t="shared" si="4"/>
        <v>35380548.613647968</v>
      </c>
    </row>
    <row r="88" spans="1:6" x14ac:dyDescent="0.3">
      <c r="A88" s="1">
        <v>87</v>
      </c>
      <c r="B88" s="2">
        <v>40238</v>
      </c>
      <c r="C88" s="3">
        <v>39369601</v>
      </c>
      <c r="D88" s="9">
        <f t="shared" si="5"/>
        <v>37575601.166666664</v>
      </c>
      <c r="E88" s="9">
        <f t="shared" si="6"/>
        <v>37549501.333333336</v>
      </c>
      <c r="F88" s="8">
        <f t="shared" si="4"/>
        <v>33515567.968188781</v>
      </c>
    </row>
    <row r="89" spans="1:6" x14ac:dyDescent="0.3">
      <c r="A89" s="1">
        <v>88</v>
      </c>
      <c r="B89" s="2">
        <v>40269</v>
      </c>
      <c r="C89" s="3">
        <v>37762307</v>
      </c>
      <c r="D89" s="9">
        <f t="shared" si="5"/>
        <v>37544455.5</v>
      </c>
      <c r="E89" s="9">
        <f t="shared" si="6"/>
        <v>37575601.166666664</v>
      </c>
      <c r="F89" s="8">
        <f t="shared" si="4"/>
        <v>35857181.18091327</v>
      </c>
    </row>
    <row r="90" spans="1:6" x14ac:dyDescent="0.3">
      <c r="A90" s="1">
        <v>89</v>
      </c>
      <c r="B90" s="2">
        <v>40299</v>
      </c>
      <c r="C90" s="3">
        <v>38883683</v>
      </c>
      <c r="D90" s="9">
        <f t="shared" si="5"/>
        <v>37584033</v>
      </c>
      <c r="E90" s="9">
        <f t="shared" si="6"/>
        <v>37544455.5</v>
      </c>
      <c r="F90" s="8">
        <f t="shared" si="4"/>
        <v>36619231.508547962</v>
      </c>
    </row>
    <row r="91" spans="1:6" x14ac:dyDescent="0.3">
      <c r="A91" s="1">
        <v>90</v>
      </c>
      <c r="B91" s="2">
        <v>40330</v>
      </c>
      <c r="C91" s="3">
        <v>41901959</v>
      </c>
      <c r="D91" s="9">
        <f t="shared" si="5"/>
        <v>37647037.166666664</v>
      </c>
      <c r="E91" s="9">
        <f t="shared" si="6"/>
        <v>37584033</v>
      </c>
      <c r="F91" s="8">
        <f t="shared" si="4"/>
        <v>37525012.10512878</v>
      </c>
    </row>
    <row r="92" spans="1:6" x14ac:dyDescent="0.3">
      <c r="A92" s="1">
        <v>91</v>
      </c>
      <c r="B92" s="2">
        <v>40360</v>
      </c>
      <c r="C92" s="3">
        <v>44021861</v>
      </c>
      <c r="D92" s="9">
        <f t="shared" si="5"/>
        <v>37630899.333333336</v>
      </c>
      <c r="E92" s="9">
        <f t="shared" si="6"/>
        <v>37647037.166666664</v>
      </c>
      <c r="F92" s="8">
        <f t="shared" si="4"/>
        <v>39275790.863077268</v>
      </c>
    </row>
    <row r="93" spans="1:6" x14ac:dyDescent="0.3">
      <c r="A93" s="1">
        <v>92</v>
      </c>
      <c r="B93" s="2">
        <v>40391</v>
      </c>
      <c r="C93" s="3">
        <v>42813205</v>
      </c>
      <c r="D93" s="9">
        <f t="shared" si="5"/>
        <v>37665580.166666664</v>
      </c>
      <c r="E93" s="9">
        <f t="shared" si="6"/>
        <v>37630899.333333336</v>
      </c>
      <c r="F93" s="8">
        <f t="shared" si="4"/>
        <v>41174218.917846367</v>
      </c>
    </row>
    <row r="94" spans="1:6" x14ac:dyDescent="0.3">
      <c r="A94" s="1">
        <v>93</v>
      </c>
      <c r="B94" s="2">
        <v>40422</v>
      </c>
      <c r="C94" s="3">
        <v>36131604</v>
      </c>
      <c r="D94" s="9">
        <f t="shared" si="5"/>
        <v>37786930.833333336</v>
      </c>
      <c r="E94" s="9">
        <f t="shared" si="6"/>
        <v>37665580.166666664</v>
      </c>
      <c r="F94" s="8">
        <f t="shared" si="4"/>
        <v>41829813.350707814</v>
      </c>
    </row>
    <row r="95" spans="1:6" x14ac:dyDescent="0.3">
      <c r="A95" s="1">
        <v>94</v>
      </c>
      <c r="B95" s="2">
        <v>40452</v>
      </c>
      <c r="C95" s="3">
        <v>39183461</v>
      </c>
      <c r="D95" s="9">
        <f t="shared" si="5"/>
        <v>37942381.666666664</v>
      </c>
      <c r="E95" s="9">
        <f t="shared" si="6"/>
        <v>37786930.833333336</v>
      </c>
      <c r="F95" s="8">
        <f t="shared" si="4"/>
        <v>39550529.61042469</v>
      </c>
    </row>
    <row r="96" spans="1:6" x14ac:dyDescent="0.3">
      <c r="A96" s="1">
        <v>95</v>
      </c>
      <c r="B96" s="2">
        <v>40483</v>
      </c>
      <c r="C96" s="3">
        <v>36671544</v>
      </c>
      <c r="D96" s="9">
        <f t="shared" si="5"/>
        <v>38116961.833333336</v>
      </c>
      <c r="E96" s="9">
        <f t="shared" si="6"/>
        <v>37942381.666666664</v>
      </c>
      <c r="F96" s="8">
        <f t="shared" si="4"/>
        <v>39403702.166254811</v>
      </c>
    </row>
    <row r="97" spans="1:6" x14ac:dyDescent="0.3">
      <c r="A97" s="1">
        <v>96</v>
      </c>
      <c r="B97" s="2">
        <v>40513</v>
      </c>
      <c r="C97" s="3">
        <v>37426385</v>
      </c>
      <c r="D97" s="9">
        <f t="shared" si="5"/>
        <v>38197570.666666664</v>
      </c>
      <c r="E97" s="9">
        <f t="shared" si="6"/>
        <v>38116961.833333336</v>
      </c>
      <c r="F97" s="8">
        <f t="shared" si="4"/>
        <v>38310838.899752885</v>
      </c>
    </row>
    <row r="98" spans="1:6" x14ac:dyDescent="0.3">
      <c r="A98" s="1">
        <v>97</v>
      </c>
      <c r="B98" s="2">
        <v>40544</v>
      </c>
      <c r="C98" s="3">
        <v>34327420</v>
      </c>
      <c r="D98" s="9">
        <f t="shared" si="5"/>
        <v>38267593.916666664</v>
      </c>
      <c r="E98" s="9">
        <f t="shared" si="6"/>
        <v>38197570.666666664</v>
      </c>
      <c r="F98" s="8">
        <f t="shared" si="4"/>
        <v>37957057.33985173</v>
      </c>
    </row>
    <row r="99" spans="1:6" x14ac:dyDescent="0.3">
      <c r="A99" s="1">
        <v>98</v>
      </c>
      <c r="B99" s="2">
        <v>40575</v>
      </c>
      <c r="C99" s="3">
        <v>31825086</v>
      </c>
      <c r="D99" s="9">
        <f t="shared" si="5"/>
        <v>38359843</v>
      </c>
      <c r="E99" s="9">
        <f t="shared" si="6"/>
        <v>38267593.916666664</v>
      </c>
      <c r="F99" s="8">
        <f t="shared" si="4"/>
        <v>36505202.403911039</v>
      </c>
    </row>
    <row r="100" spans="1:6" x14ac:dyDescent="0.3">
      <c r="A100" s="1">
        <v>99</v>
      </c>
      <c r="B100" s="2">
        <v>40603</v>
      </c>
      <c r="C100" s="3">
        <v>40506781</v>
      </c>
      <c r="D100" s="9">
        <f t="shared" si="5"/>
        <v>38454608</v>
      </c>
      <c r="E100" s="9">
        <f t="shared" si="6"/>
        <v>38359843</v>
      </c>
      <c r="F100" s="8">
        <f t="shared" ref="F100:F114" si="7">$H$2*C99+(1-$H$2)*F99</f>
        <v>34633155.842346624</v>
      </c>
    </row>
    <row r="101" spans="1:6" x14ac:dyDescent="0.3">
      <c r="A101" s="1">
        <v>100</v>
      </c>
      <c r="B101" s="2">
        <v>40634</v>
      </c>
      <c r="C101" s="3">
        <v>38505752</v>
      </c>
      <c r="D101" s="9">
        <f t="shared" si="5"/>
        <v>38516561.75</v>
      </c>
      <c r="E101" s="9">
        <f t="shared" si="6"/>
        <v>38454608</v>
      </c>
      <c r="F101" s="8">
        <f t="shared" si="7"/>
        <v>36982605.905407973</v>
      </c>
    </row>
    <row r="102" spans="1:6" x14ac:dyDescent="0.3">
      <c r="A102" s="1">
        <v>101</v>
      </c>
      <c r="B102" s="2">
        <v>40664</v>
      </c>
      <c r="C102" s="3">
        <v>40429593</v>
      </c>
      <c r="D102" s="9">
        <f t="shared" si="5"/>
        <v>38645387.583333336</v>
      </c>
      <c r="E102" s="9">
        <f t="shared" si="6"/>
        <v>38516561.75</v>
      </c>
      <c r="F102" s="8">
        <f t="shared" si="7"/>
        <v>37591864.343244784</v>
      </c>
    </row>
    <row r="103" spans="1:6" x14ac:dyDescent="0.3">
      <c r="A103" s="1">
        <v>102</v>
      </c>
      <c r="B103" s="2">
        <v>40695</v>
      </c>
      <c r="C103" s="3">
        <v>42570238</v>
      </c>
      <c r="D103" s="9">
        <f t="shared" si="5"/>
        <v>38701077.5</v>
      </c>
      <c r="E103" s="9">
        <f t="shared" si="6"/>
        <v>38645387.583333336</v>
      </c>
      <c r="F103" s="8">
        <f t="shared" si="7"/>
        <v>38726955.805946872</v>
      </c>
    </row>
    <row r="104" spans="1:6" x14ac:dyDescent="0.3">
      <c r="A104" s="1">
        <v>103</v>
      </c>
      <c r="B104" s="2">
        <v>40725</v>
      </c>
      <c r="C104" s="3">
        <v>45074086</v>
      </c>
      <c r="D104" s="9">
        <f t="shared" si="5"/>
        <v>38788762.916666664</v>
      </c>
      <c r="E104" s="9">
        <f t="shared" si="6"/>
        <v>38701077.5</v>
      </c>
      <c r="F104" s="8">
        <f t="shared" si="7"/>
        <v>40264268.68356812</v>
      </c>
    </row>
    <row r="105" spans="1:6" x14ac:dyDescent="0.3">
      <c r="A105" s="1">
        <v>104</v>
      </c>
      <c r="B105" s="2">
        <v>40756</v>
      </c>
      <c r="C105" s="3">
        <v>42782321</v>
      </c>
      <c r="D105" s="9">
        <f t="shared" si="5"/>
        <v>38786189.25</v>
      </c>
      <c r="E105" s="9">
        <f t="shared" si="6"/>
        <v>38788762.916666664</v>
      </c>
      <c r="F105" s="8">
        <f t="shared" si="7"/>
        <v>42188195.610140875</v>
      </c>
    </row>
    <row r="106" spans="1:6" x14ac:dyDescent="0.3">
      <c r="A106" s="1">
        <v>105</v>
      </c>
      <c r="B106" s="2">
        <v>40787</v>
      </c>
      <c r="C106" s="3">
        <v>36698979</v>
      </c>
      <c r="D106" s="9">
        <f t="shared" si="5"/>
        <v>38833470.5</v>
      </c>
      <c r="E106" s="9">
        <f t="shared" si="6"/>
        <v>38786189.25</v>
      </c>
      <c r="F106" s="8">
        <f t="shared" si="7"/>
        <v>42425845.766084522</v>
      </c>
    </row>
    <row r="107" spans="1:6" x14ac:dyDescent="0.3">
      <c r="A107" s="1">
        <v>106</v>
      </c>
      <c r="B107" s="2">
        <v>40817</v>
      </c>
      <c r="C107" s="3">
        <v>38703718</v>
      </c>
      <c r="D107" s="9">
        <f t="shared" si="5"/>
        <v>38793491.916666664</v>
      </c>
      <c r="E107" s="9">
        <f t="shared" si="6"/>
        <v>38833470.5</v>
      </c>
      <c r="F107" s="8">
        <f t="shared" si="7"/>
        <v>40135099.059650719</v>
      </c>
    </row>
    <row r="108" spans="1:6" x14ac:dyDescent="0.3">
      <c r="A108" s="1">
        <v>107</v>
      </c>
      <c r="B108" s="2">
        <v>40848</v>
      </c>
      <c r="C108" s="3">
        <v>36827824</v>
      </c>
      <c r="D108" s="9">
        <f t="shared" si="5"/>
        <v>38806515.25</v>
      </c>
      <c r="E108" s="9">
        <f t="shared" si="6"/>
        <v>38793491.916666664</v>
      </c>
      <c r="F108" s="8">
        <f t="shared" si="7"/>
        <v>39562546.63579043</v>
      </c>
    </row>
    <row r="109" spans="1:6" x14ac:dyDescent="0.3">
      <c r="A109" s="1">
        <v>108</v>
      </c>
      <c r="B109" s="2">
        <v>40878</v>
      </c>
      <c r="C109" s="3">
        <v>37493287</v>
      </c>
      <c r="D109" s="9">
        <f t="shared" si="5"/>
        <v>38812090.416666664</v>
      </c>
      <c r="E109" s="9">
        <f t="shared" si="6"/>
        <v>38806515.25</v>
      </c>
      <c r="F109" s="8">
        <f t="shared" si="7"/>
        <v>38468657.581474259</v>
      </c>
    </row>
    <row r="110" spans="1:6" x14ac:dyDescent="0.3">
      <c r="A110" s="1">
        <v>109</v>
      </c>
      <c r="B110" s="2">
        <v>40909</v>
      </c>
      <c r="C110" s="3">
        <v>34313550</v>
      </c>
      <c r="D110" s="9">
        <f t="shared" si="5"/>
        <v>38810934.583333336</v>
      </c>
      <c r="E110" s="9">
        <f t="shared" si="6"/>
        <v>38812090.416666664</v>
      </c>
      <c r="F110" s="8">
        <f t="shared" si="7"/>
        <v>38078509.348884553</v>
      </c>
    </row>
    <row r="111" spans="1:6" x14ac:dyDescent="0.3">
      <c r="A111" s="1">
        <v>110</v>
      </c>
      <c r="B111" s="2">
        <v>40940</v>
      </c>
      <c r="C111" s="3">
        <v>33264168</v>
      </c>
      <c r="D111" s="9">
        <f t="shared" si="5"/>
        <v>38930858.083333336</v>
      </c>
      <c r="E111" s="9">
        <f t="shared" si="6"/>
        <v>38810934.583333336</v>
      </c>
      <c r="F111" s="8">
        <f t="shared" si="7"/>
        <v>36572525.609330729</v>
      </c>
    </row>
    <row r="112" spans="1:6" x14ac:dyDescent="0.3">
      <c r="A112" s="1">
        <v>111</v>
      </c>
      <c r="B112" s="2">
        <v>40969</v>
      </c>
      <c r="C112" s="3">
        <v>40781257</v>
      </c>
      <c r="D112" s="9">
        <f t="shared" si="5"/>
        <v>38953731.083333336</v>
      </c>
      <c r="E112" s="9">
        <f t="shared" si="6"/>
        <v>38930858.083333336</v>
      </c>
      <c r="F112" s="8">
        <f t="shared" si="7"/>
        <v>35249182.565598436</v>
      </c>
    </row>
    <row r="113" spans="1:6" x14ac:dyDescent="0.3">
      <c r="A113" s="1">
        <v>112</v>
      </c>
      <c r="B113" s="2">
        <v>41000</v>
      </c>
      <c r="C113" s="3">
        <v>38806524</v>
      </c>
      <c r="D113" s="9">
        <f t="shared" si="5"/>
        <v>38978795.416666664</v>
      </c>
      <c r="E113" s="9">
        <f t="shared" si="6"/>
        <v>38953731.083333336</v>
      </c>
      <c r="F113" s="8">
        <f t="shared" si="7"/>
        <v>37462012.33935906</v>
      </c>
    </row>
    <row r="114" spans="1:6" x14ac:dyDescent="0.3">
      <c r="A114" s="1">
        <v>113</v>
      </c>
      <c r="B114" s="2">
        <v>41031</v>
      </c>
      <c r="C114" s="4" t="s">
        <v>3</v>
      </c>
      <c r="D114" s="9">
        <f t="shared" si="5"/>
        <v>38846904.727272727</v>
      </c>
      <c r="E114" s="9">
        <f t="shared" si="6"/>
        <v>38978795.416666664</v>
      </c>
      <c r="F114">
        <f t="shared" si="7"/>
        <v>37999817.003615439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J114"/>
  <sheetViews>
    <sheetView topLeftCell="C1" workbookViewId="0">
      <selection activeCell="G1" sqref="G1:G113"/>
    </sheetView>
  </sheetViews>
  <sheetFormatPr defaultRowHeight="14.4" x14ac:dyDescent="0.3"/>
  <cols>
    <col min="1" max="1" width="14.44140625" bestFit="1" customWidth="1"/>
    <col min="2" max="2" width="10.6640625" bestFit="1" customWidth="1"/>
    <col min="3" max="3" width="18.6640625" bestFit="1" customWidth="1"/>
    <col min="4" max="4" width="18.6640625" customWidth="1"/>
    <col min="5" max="6" width="12.6640625" bestFit="1" customWidth="1"/>
    <col min="7" max="7" width="14.33203125" bestFit="1" customWidth="1"/>
    <col min="8" max="8" width="14" bestFit="1" customWidth="1"/>
    <col min="9" max="9" width="20.5546875" bestFit="1" customWidth="1"/>
    <col min="10" max="10" width="24.33203125" bestFit="1" customWidth="1"/>
  </cols>
  <sheetData>
    <row r="1" spans="1:10" ht="28.8" x14ac:dyDescent="0.3">
      <c r="A1" s="6" t="s">
        <v>0</v>
      </c>
      <c r="B1" s="6" t="s">
        <v>1</v>
      </c>
      <c r="C1" s="6" t="s">
        <v>2</v>
      </c>
      <c r="D1" s="6" t="s">
        <v>17</v>
      </c>
      <c r="E1" s="6" t="s">
        <v>9</v>
      </c>
      <c r="F1" s="6" t="s">
        <v>10</v>
      </c>
      <c r="G1" s="6" t="s">
        <v>13</v>
      </c>
      <c r="H1" s="6" t="s">
        <v>14</v>
      </c>
      <c r="I1" s="6" t="s">
        <v>16</v>
      </c>
      <c r="J1" s="6" t="s">
        <v>12</v>
      </c>
    </row>
    <row r="2" spans="1:10" x14ac:dyDescent="0.3">
      <c r="A2" s="1">
        <v>1</v>
      </c>
      <c r="B2" s="2">
        <v>37622</v>
      </c>
      <c r="C2" s="3">
        <v>32854790</v>
      </c>
      <c r="D2" s="3">
        <f>C2/1000000</f>
        <v>32.854790000000001</v>
      </c>
      <c r="J2">
        <v>0.63304296969663465</v>
      </c>
    </row>
    <row r="3" spans="1:10" x14ac:dyDescent="0.3">
      <c r="A3" s="1">
        <v>2</v>
      </c>
      <c r="B3" s="2">
        <v>37653</v>
      </c>
      <c r="C3" s="3">
        <v>30814269</v>
      </c>
      <c r="D3" s="3">
        <f t="shared" ref="D3:D66" si="0">C3/1000000</f>
        <v>30.814268999999999</v>
      </c>
      <c r="G3" s="10">
        <f>D2</f>
        <v>32.854790000000001</v>
      </c>
      <c r="H3" s="11">
        <f>D3-G3</f>
        <v>-2.0405210000000018</v>
      </c>
      <c r="I3" s="11">
        <f>H3^2</f>
        <v>4.1637259514410072</v>
      </c>
      <c r="J3" s="1" t="s">
        <v>15</v>
      </c>
    </row>
    <row r="4" spans="1:10" x14ac:dyDescent="0.3">
      <c r="A4" s="1">
        <v>3</v>
      </c>
      <c r="B4" s="2">
        <v>37681</v>
      </c>
      <c r="C4" s="3">
        <v>37586654</v>
      </c>
      <c r="D4" s="3">
        <f t="shared" si="0"/>
        <v>37.586654000000003</v>
      </c>
      <c r="G4" s="10">
        <f>$J$2*D3+(1-$J$2)*G3</f>
        <v>31.563052526431655</v>
      </c>
      <c r="H4" s="11">
        <f t="shared" ref="H4:H67" si="1">D4-G4</f>
        <v>6.0236014735683483</v>
      </c>
      <c r="I4" s="11">
        <f t="shared" ref="I4:I67" si="2">H4^2</f>
        <v>36.283774712374779</v>
      </c>
      <c r="J4" s="11">
        <f>SUM(I3:I113)</f>
        <v>1568.7023410495983</v>
      </c>
    </row>
    <row r="5" spans="1:10" x14ac:dyDescent="0.3">
      <c r="A5" s="1">
        <v>4</v>
      </c>
      <c r="B5" s="2">
        <v>37712</v>
      </c>
      <c r="C5" s="3">
        <v>35226398</v>
      </c>
      <c r="D5" s="3">
        <f t="shared" si="0"/>
        <v>35.226398000000003</v>
      </c>
      <c r="G5" s="10">
        <f t="shared" ref="G5:G68" si="3">$J$2*D4+(1-$J$2)*G4</f>
        <v>35.376251091528388</v>
      </c>
      <c r="H5" s="11">
        <f t="shared" si="1"/>
        <v>-0.14985309152838511</v>
      </c>
      <c r="I5" s="11">
        <f t="shared" si="2"/>
        <v>2.2455949040614563E-2</v>
      </c>
    </row>
    <row r="6" spans="1:10" x14ac:dyDescent="0.3">
      <c r="A6" s="1">
        <v>5</v>
      </c>
      <c r="B6" s="2">
        <v>37742</v>
      </c>
      <c r="C6" s="3">
        <v>36569670</v>
      </c>
      <c r="D6" s="3">
        <f t="shared" si="0"/>
        <v>36.569670000000002</v>
      </c>
      <c r="G6" s="10">
        <f t="shared" si="3"/>
        <v>35.281387645449037</v>
      </c>
      <c r="H6" s="11">
        <f t="shared" si="1"/>
        <v>1.2882823545509652</v>
      </c>
      <c r="I6" s="11">
        <f t="shared" si="2"/>
        <v>1.6596714250473787</v>
      </c>
    </row>
    <row r="7" spans="1:10" x14ac:dyDescent="0.3">
      <c r="A7" s="1">
        <v>6</v>
      </c>
      <c r="B7" s="2">
        <v>37773</v>
      </c>
      <c r="C7" s="3">
        <v>39750216</v>
      </c>
      <c r="D7" s="3">
        <f t="shared" si="0"/>
        <v>39.750216000000002</v>
      </c>
      <c r="G7" s="10">
        <f t="shared" si="3"/>
        <v>36.096925732981752</v>
      </c>
      <c r="H7" s="11">
        <f t="shared" si="1"/>
        <v>3.6532902670182494</v>
      </c>
      <c r="I7" s="11">
        <f t="shared" si="2"/>
        <v>13.346529775090271</v>
      </c>
    </row>
    <row r="8" spans="1:10" x14ac:dyDescent="0.3">
      <c r="A8" s="1">
        <v>7</v>
      </c>
      <c r="B8" s="2">
        <v>37803</v>
      </c>
      <c r="C8" s="3">
        <v>43367508</v>
      </c>
      <c r="D8" s="3">
        <f t="shared" si="0"/>
        <v>43.367508000000001</v>
      </c>
      <c r="G8" s="10">
        <f t="shared" si="3"/>
        <v>38.409615452778795</v>
      </c>
      <c r="H8" s="11">
        <f t="shared" si="1"/>
        <v>4.9578925472212063</v>
      </c>
      <c r="I8" s="11">
        <f t="shared" si="2"/>
        <v>24.580698509791581</v>
      </c>
    </row>
    <row r="9" spans="1:10" x14ac:dyDescent="0.3">
      <c r="A9" s="1">
        <v>8</v>
      </c>
      <c r="B9" s="2">
        <v>37834</v>
      </c>
      <c r="C9" s="3">
        <v>42092669</v>
      </c>
      <c r="D9" s="3">
        <f t="shared" si="0"/>
        <v>42.092669000000001</v>
      </c>
      <c r="G9" s="10">
        <f t="shared" si="3"/>
        <v>41.548174474308517</v>
      </c>
      <c r="H9" s="11">
        <f t="shared" si="1"/>
        <v>0.54449452569148349</v>
      </c>
      <c r="I9" s="11">
        <f t="shared" si="2"/>
        <v>0.29647428850799357</v>
      </c>
    </row>
    <row r="10" spans="1:10" x14ac:dyDescent="0.3">
      <c r="A10" s="1">
        <v>9</v>
      </c>
      <c r="B10" s="2">
        <v>37865</v>
      </c>
      <c r="C10" s="3">
        <v>32549732</v>
      </c>
      <c r="D10" s="3">
        <f t="shared" si="0"/>
        <v>32.549731999999999</v>
      </c>
      <c r="G10" s="10">
        <f t="shared" si="3"/>
        <v>41.892862905835813</v>
      </c>
      <c r="H10" s="11">
        <f t="shared" si="1"/>
        <v>-9.3431309058358138</v>
      </c>
      <c r="I10" s="11">
        <f t="shared" si="2"/>
        <v>87.294095123584356</v>
      </c>
    </row>
    <row r="11" spans="1:10" x14ac:dyDescent="0.3">
      <c r="A11" s="1">
        <v>10</v>
      </c>
      <c r="B11" s="2">
        <v>37895</v>
      </c>
      <c r="C11" s="3">
        <v>36442428</v>
      </c>
      <c r="D11" s="3">
        <f t="shared" si="0"/>
        <v>36.442428</v>
      </c>
      <c r="G11" s="10">
        <f t="shared" si="3"/>
        <v>35.978259570941105</v>
      </c>
      <c r="H11" s="11">
        <f t="shared" si="1"/>
        <v>0.46416842905889411</v>
      </c>
      <c r="I11" s="11">
        <f t="shared" si="2"/>
        <v>0.2154523305350016</v>
      </c>
    </row>
    <row r="12" spans="1:10" x14ac:dyDescent="0.3">
      <c r="A12" s="1">
        <v>11</v>
      </c>
      <c r="B12" s="2">
        <v>37926</v>
      </c>
      <c r="C12" s="3">
        <v>34350366</v>
      </c>
      <c r="D12" s="3">
        <f t="shared" si="0"/>
        <v>34.350366000000001</v>
      </c>
      <c r="G12" s="10">
        <f t="shared" si="3"/>
        <v>36.272098131711971</v>
      </c>
      <c r="H12" s="11">
        <f t="shared" si="1"/>
        <v>-1.9217321317119698</v>
      </c>
      <c r="I12" s="11">
        <f t="shared" si="2"/>
        <v>3.6930543860542318</v>
      </c>
    </row>
    <row r="13" spans="1:10" x14ac:dyDescent="0.3">
      <c r="A13" s="1">
        <v>12</v>
      </c>
      <c r="B13" s="2">
        <v>37956</v>
      </c>
      <c r="C13" s="3">
        <v>37389382</v>
      </c>
      <c r="D13" s="3">
        <f t="shared" si="0"/>
        <v>37.389381999999998</v>
      </c>
      <c r="E13" s="5">
        <f>AVERAGE(D2:D13)</f>
        <v>36.582840166666671</v>
      </c>
      <c r="F13" s="9"/>
      <c r="G13" s="10">
        <f t="shared" si="3"/>
        <v>35.05555911609158</v>
      </c>
      <c r="H13" s="11">
        <f t="shared" si="1"/>
        <v>2.3338228839084181</v>
      </c>
      <c r="I13" s="11">
        <f t="shared" si="2"/>
        <v>5.4467292534546052</v>
      </c>
    </row>
    <row r="14" spans="1:10" x14ac:dyDescent="0.3">
      <c r="A14" s="1">
        <v>13</v>
      </c>
      <c r="B14" s="2">
        <v>37987</v>
      </c>
      <c r="C14" s="3">
        <v>33537392</v>
      </c>
      <c r="D14" s="3">
        <f t="shared" si="0"/>
        <v>33.537391999999997</v>
      </c>
      <c r="E14" s="5">
        <f t="shared" ref="E14:E77" si="4">AVERAGE(D3:D14)</f>
        <v>36.639723666666676</v>
      </c>
      <c r="F14" s="5">
        <f>E13</f>
        <v>36.582840166666671</v>
      </c>
      <c r="G14" s="10">
        <f t="shared" si="3"/>
        <v>36.53296928526693</v>
      </c>
      <c r="H14" s="11">
        <f t="shared" si="1"/>
        <v>-2.9955772852669327</v>
      </c>
      <c r="I14" s="11">
        <f t="shared" si="2"/>
        <v>8.973483272007206</v>
      </c>
    </row>
    <row r="15" spans="1:10" x14ac:dyDescent="0.3">
      <c r="A15" s="1">
        <v>14</v>
      </c>
      <c r="B15" s="2">
        <v>38018</v>
      </c>
      <c r="C15" s="3">
        <v>33909139</v>
      </c>
      <c r="D15" s="3">
        <f t="shared" si="0"/>
        <v>33.909139000000003</v>
      </c>
      <c r="E15" s="5">
        <f t="shared" si="4"/>
        <v>36.897629500000001</v>
      </c>
      <c r="F15" s="5">
        <f t="shared" ref="F15:F78" si="5">E14</f>
        <v>36.639723666666676</v>
      </c>
      <c r="G15" s="10">
        <f t="shared" si="3"/>
        <v>34.636640144645767</v>
      </c>
      <c r="H15" s="11">
        <f t="shared" si="1"/>
        <v>-0.72750114464576399</v>
      </c>
      <c r="I15" s="11">
        <f t="shared" si="2"/>
        <v>0.52925791546089684</v>
      </c>
    </row>
    <row r="16" spans="1:10" x14ac:dyDescent="0.3">
      <c r="A16" s="1">
        <v>15</v>
      </c>
      <c r="B16" s="2">
        <v>38047</v>
      </c>
      <c r="C16" s="3">
        <v>40805211</v>
      </c>
      <c r="D16" s="3">
        <f t="shared" si="0"/>
        <v>40.805211</v>
      </c>
      <c r="E16" s="5">
        <f t="shared" si="4"/>
        <v>37.165842583333337</v>
      </c>
      <c r="F16" s="5">
        <f t="shared" si="5"/>
        <v>36.897629500000001</v>
      </c>
      <c r="G16" s="10">
        <f t="shared" si="3"/>
        <v>34.176100659581515</v>
      </c>
      <c r="H16" s="11">
        <f t="shared" si="1"/>
        <v>6.6291103404184852</v>
      </c>
      <c r="I16" s="11">
        <f t="shared" si="2"/>
        <v>43.945103905443283</v>
      </c>
    </row>
    <row r="17" spans="1:9" x14ac:dyDescent="0.3">
      <c r="A17" s="1">
        <v>16</v>
      </c>
      <c r="B17" s="2">
        <v>38078</v>
      </c>
      <c r="C17" s="3">
        <v>40172829</v>
      </c>
      <c r="D17" s="3">
        <f t="shared" si="0"/>
        <v>40.172829</v>
      </c>
      <c r="E17" s="5">
        <f t="shared" si="4"/>
        <v>37.578045166666662</v>
      </c>
      <c r="F17" s="5">
        <f t="shared" si="5"/>
        <v>37.165842583333337</v>
      </c>
      <c r="G17" s="10">
        <f t="shared" si="3"/>
        <v>38.372612355926705</v>
      </c>
      <c r="H17" s="11">
        <f t="shared" si="1"/>
        <v>1.800216644073295</v>
      </c>
      <c r="I17" s="11">
        <f t="shared" si="2"/>
        <v>3.2407799655985166</v>
      </c>
    </row>
    <row r="18" spans="1:9" x14ac:dyDescent="0.3">
      <c r="A18" s="1">
        <v>17</v>
      </c>
      <c r="B18" s="2">
        <v>38108</v>
      </c>
      <c r="C18" s="3">
        <v>39671007</v>
      </c>
      <c r="D18" s="3">
        <f t="shared" si="0"/>
        <v>39.671007000000003</v>
      </c>
      <c r="E18" s="5">
        <f t="shared" si="4"/>
        <v>37.836489916666665</v>
      </c>
      <c r="F18" s="5">
        <f t="shared" si="5"/>
        <v>37.578045166666662</v>
      </c>
      <c r="G18" s="10">
        <f t="shared" si="3"/>
        <v>39.512226846388174</v>
      </c>
      <c r="H18" s="11">
        <f t="shared" si="1"/>
        <v>0.15878015361182918</v>
      </c>
      <c r="I18" s="11">
        <f t="shared" si="2"/>
        <v>2.521113718099607E-2</v>
      </c>
    </row>
    <row r="19" spans="1:9" x14ac:dyDescent="0.3">
      <c r="A19" s="1">
        <v>18</v>
      </c>
      <c r="B19" s="2">
        <v>38139</v>
      </c>
      <c r="C19" s="3">
        <v>43652277</v>
      </c>
      <c r="D19" s="3">
        <f t="shared" si="0"/>
        <v>43.652276999999998</v>
      </c>
      <c r="E19" s="5">
        <f t="shared" si="4"/>
        <v>38.161661666666667</v>
      </c>
      <c r="F19" s="5">
        <f t="shared" si="5"/>
        <v>37.836489916666665</v>
      </c>
      <c r="G19" s="10">
        <f t="shared" si="3"/>
        <v>39.612741506359491</v>
      </c>
      <c r="H19" s="11">
        <f t="shared" si="1"/>
        <v>4.039535493640507</v>
      </c>
      <c r="I19" s="11">
        <f t="shared" si="2"/>
        <v>16.317847004381456</v>
      </c>
    </row>
    <row r="20" spans="1:9" x14ac:dyDescent="0.3">
      <c r="A20" s="1">
        <v>19</v>
      </c>
      <c r="B20" s="2">
        <v>38169</v>
      </c>
      <c r="C20" s="3">
        <v>46262249</v>
      </c>
      <c r="D20" s="3">
        <f t="shared" si="0"/>
        <v>46.262248999999997</v>
      </c>
      <c r="E20" s="5">
        <f t="shared" si="4"/>
        <v>38.40289008333334</v>
      </c>
      <c r="F20" s="5">
        <f t="shared" si="5"/>
        <v>38.161661666666667</v>
      </c>
      <c r="G20" s="10">
        <f t="shared" si="3"/>
        <v>42.169941051448639</v>
      </c>
      <c r="H20" s="11">
        <f t="shared" si="1"/>
        <v>4.0923079485513583</v>
      </c>
      <c r="I20" s="11">
        <f t="shared" si="2"/>
        <v>16.746984345776628</v>
      </c>
    </row>
    <row r="21" spans="1:9" x14ac:dyDescent="0.3">
      <c r="A21" s="1">
        <v>20</v>
      </c>
      <c r="B21" s="2">
        <v>38200</v>
      </c>
      <c r="C21" s="3">
        <v>44701691</v>
      </c>
      <c r="D21" s="3">
        <f t="shared" si="0"/>
        <v>44.701690999999997</v>
      </c>
      <c r="E21" s="5">
        <f t="shared" si="4"/>
        <v>38.620308583333333</v>
      </c>
      <c r="F21" s="5">
        <f t="shared" si="5"/>
        <v>38.40289008333334</v>
      </c>
      <c r="G21" s="10">
        <f t="shared" si="3"/>
        <v>44.760547828112735</v>
      </c>
      <c r="H21" s="11">
        <f t="shared" si="1"/>
        <v>-5.8856828112737958E-2</v>
      </c>
      <c r="I21" s="11">
        <f t="shared" si="2"/>
        <v>3.464126215492381E-3</v>
      </c>
    </row>
    <row r="22" spans="1:9" x14ac:dyDescent="0.3">
      <c r="A22" s="1">
        <v>21</v>
      </c>
      <c r="B22" s="2">
        <v>38231</v>
      </c>
      <c r="C22" s="3">
        <v>35470844</v>
      </c>
      <c r="D22" s="3">
        <f t="shared" si="0"/>
        <v>35.470844</v>
      </c>
      <c r="E22" s="5">
        <f t="shared" si="4"/>
        <v>38.863734583333333</v>
      </c>
      <c r="F22" s="5">
        <f t="shared" si="5"/>
        <v>38.620308583333333</v>
      </c>
      <c r="G22" s="10">
        <f t="shared" si="3"/>
        <v>44.723288926857322</v>
      </c>
      <c r="H22" s="11">
        <f t="shared" si="1"/>
        <v>-9.2524449268573221</v>
      </c>
      <c r="I22" s="11">
        <f t="shared" si="2"/>
        <v>85.607737124527802</v>
      </c>
    </row>
    <row r="23" spans="1:9" x14ac:dyDescent="0.3">
      <c r="A23" s="1">
        <v>22</v>
      </c>
      <c r="B23" s="2">
        <v>38261</v>
      </c>
      <c r="C23" s="3">
        <v>39627851</v>
      </c>
      <c r="D23" s="3">
        <f t="shared" si="0"/>
        <v>39.627851</v>
      </c>
      <c r="E23" s="5">
        <f t="shared" si="4"/>
        <v>39.129186500000003</v>
      </c>
      <c r="F23" s="5">
        <f t="shared" si="5"/>
        <v>38.863734583333333</v>
      </c>
      <c r="G23" s="10">
        <f t="shared" si="3"/>
        <v>38.866093713405</v>
      </c>
      <c r="H23" s="11">
        <f t="shared" si="1"/>
        <v>0.76175728659499953</v>
      </c>
      <c r="I23" s="11">
        <f t="shared" si="2"/>
        <v>0.58027416368057627</v>
      </c>
    </row>
    <row r="24" spans="1:9" x14ac:dyDescent="0.3">
      <c r="A24" s="1">
        <v>23</v>
      </c>
      <c r="B24" s="2">
        <v>38292</v>
      </c>
      <c r="C24" s="3">
        <v>37567116</v>
      </c>
      <c r="D24" s="3">
        <f t="shared" si="0"/>
        <v>37.567115999999999</v>
      </c>
      <c r="E24" s="5">
        <f t="shared" si="4"/>
        <v>39.397249000000002</v>
      </c>
      <c r="F24" s="5">
        <f t="shared" si="5"/>
        <v>39.129186500000003</v>
      </c>
      <c r="G24" s="10">
        <f t="shared" si="3"/>
        <v>39.348318808299148</v>
      </c>
      <c r="H24" s="11">
        <f t="shared" si="1"/>
        <v>-1.7812028082991489</v>
      </c>
      <c r="I24" s="11">
        <f t="shared" si="2"/>
        <v>3.1726834442927747</v>
      </c>
    </row>
    <row r="25" spans="1:9" x14ac:dyDescent="0.3">
      <c r="A25" s="1">
        <v>24</v>
      </c>
      <c r="B25" s="2">
        <v>38322</v>
      </c>
      <c r="C25" s="3">
        <v>39117678</v>
      </c>
      <c r="D25" s="3">
        <f t="shared" si="0"/>
        <v>39.117677999999998</v>
      </c>
      <c r="E25" s="5">
        <f t="shared" si="4"/>
        <v>39.541273666666662</v>
      </c>
      <c r="F25" s="5">
        <f t="shared" si="5"/>
        <v>39.397249000000002</v>
      </c>
      <c r="G25" s="10">
        <f t="shared" si="3"/>
        <v>38.220740892901468</v>
      </c>
      <c r="H25" s="11">
        <f t="shared" si="1"/>
        <v>0.89693710709853036</v>
      </c>
      <c r="I25" s="11">
        <f t="shared" si="2"/>
        <v>0.80449617409028051</v>
      </c>
    </row>
    <row r="26" spans="1:9" x14ac:dyDescent="0.3">
      <c r="A26" s="1">
        <v>25</v>
      </c>
      <c r="B26" s="2">
        <v>38353</v>
      </c>
      <c r="C26" s="3">
        <v>36117688</v>
      </c>
      <c r="D26" s="3">
        <f t="shared" si="0"/>
        <v>36.117688000000001</v>
      </c>
      <c r="E26" s="5">
        <f t="shared" si="4"/>
        <v>39.756298333333334</v>
      </c>
      <c r="F26" s="5">
        <f t="shared" si="5"/>
        <v>39.541273666666662</v>
      </c>
      <c r="G26" s="10">
        <f t="shared" si="3"/>
        <v>38.788540622810231</v>
      </c>
      <c r="H26" s="11">
        <f t="shared" si="1"/>
        <v>-2.6708526228102301</v>
      </c>
      <c r="I26" s="11">
        <f t="shared" si="2"/>
        <v>7.1334537327722849</v>
      </c>
    </row>
    <row r="27" spans="1:9" x14ac:dyDescent="0.3">
      <c r="A27" s="1">
        <v>26</v>
      </c>
      <c r="B27" s="2">
        <v>38384</v>
      </c>
      <c r="C27" s="3">
        <v>34560838</v>
      </c>
      <c r="D27" s="3">
        <f t="shared" si="0"/>
        <v>34.560837999999997</v>
      </c>
      <c r="E27" s="5">
        <f t="shared" si="4"/>
        <v>39.810606583333332</v>
      </c>
      <c r="F27" s="5">
        <f t="shared" si="5"/>
        <v>39.756298333333334</v>
      </c>
      <c r="G27" s="10">
        <f t="shared" si="3"/>
        <v>37.097776146844396</v>
      </c>
      <c r="H27" s="11">
        <f t="shared" si="1"/>
        <v>-2.536938146844399</v>
      </c>
      <c r="I27" s="11">
        <f t="shared" si="2"/>
        <v>6.4360551609142931</v>
      </c>
    </row>
    <row r="28" spans="1:9" x14ac:dyDescent="0.3">
      <c r="A28" s="1">
        <v>27</v>
      </c>
      <c r="B28" s="2">
        <v>38412</v>
      </c>
      <c r="C28" s="3">
        <v>43642223</v>
      </c>
      <c r="D28" s="3">
        <f t="shared" si="0"/>
        <v>43.642223000000001</v>
      </c>
      <c r="E28" s="5">
        <f t="shared" si="4"/>
        <v>40.04702425</v>
      </c>
      <c r="F28" s="5">
        <f t="shared" si="5"/>
        <v>39.810606583333332</v>
      </c>
      <c r="G28" s="10">
        <f t="shared" si="3"/>
        <v>35.491785288429341</v>
      </c>
      <c r="H28" s="11">
        <f t="shared" si="1"/>
        <v>8.1504377115706603</v>
      </c>
      <c r="I28" s="11">
        <f t="shared" si="2"/>
        <v>66.429634890193185</v>
      </c>
    </row>
    <row r="29" spans="1:9" x14ac:dyDescent="0.3">
      <c r="A29" s="1">
        <v>28</v>
      </c>
      <c r="B29" s="2">
        <v>38443</v>
      </c>
      <c r="C29" s="3">
        <v>40244600</v>
      </c>
      <c r="D29" s="3">
        <f t="shared" si="0"/>
        <v>40.244599999999998</v>
      </c>
      <c r="E29" s="5">
        <f t="shared" si="4"/>
        <v>40.053005166666665</v>
      </c>
      <c r="F29" s="5">
        <f t="shared" si="5"/>
        <v>40.04702425</v>
      </c>
      <c r="G29" s="10">
        <f t="shared" si="3"/>
        <v>40.651362581689476</v>
      </c>
      <c r="H29" s="11">
        <f t="shared" si="1"/>
        <v>-0.40676258168947754</v>
      </c>
      <c r="I29" s="11">
        <f t="shared" si="2"/>
        <v>0.16545579786268888</v>
      </c>
    </row>
    <row r="30" spans="1:9" x14ac:dyDescent="0.3">
      <c r="A30" s="1">
        <v>29</v>
      </c>
      <c r="B30" s="2">
        <v>38473</v>
      </c>
      <c r="C30" s="3">
        <v>41801557</v>
      </c>
      <c r="D30" s="3">
        <f t="shared" si="0"/>
        <v>41.801557000000003</v>
      </c>
      <c r="E30" s="5">
        <f t="shared" si="4"/>
        <v>40.230550999999998</v>
      </c>
      <c r="F30" s="5">
        <f t="shared" si="5"/>
        <v>40.053005166666665</v>
      </c>
      <c r="G30" s="10">
        <f t="shared" si="3"/>
        <v>40.393864389015299</v>
      </c>
      <c r="H30" s="11">
        <f t="shared" si="1"/>
        <v>1.4076926109847037</v>
      </c>
      <c r="I30" s="11">
        <f t="shared" si="2"/>
        <v>1.9815984870209322</v>
      </c>
    </row>
    <row r="31" spans="1:9" x14ac:dyDescent="0.3">
      <c r="A31" s="1">
        <v>30</v>
      </c>
      <c r="B31" s="2">
        <v>38504</v>
      </c>
      <c r="C31" s="3">
        <v>44676734</v>
      </c>
      <c r="D31" s="3">
        <f t="shared" si="0"/>
        <v>44.676734000000003</v>
      </c>
      <c r="E31" s="5">
        <f t="shared" si="4"/>
        <v>40.315922416666666</v>
      </c>
      <c r="F31" s="5">
        <f t="shared" si="5"/>
        <v>40.230550999999998</v>
      </c>
      <c r="G31" s="10">
        <f t="shared" si="3"/>
        <v>41.284994299893064</v>
      </c>
      <c r="H31" s="11">
        <f t="shared" si="1"/>
        <v>3.3917397001069389</v>
      </c>
      <c r="I31" s="11">
        <f t="shared" si="2"/>
        <v>11.503898193281508</v>
      </c>
    </row>
    <row r="32" spans="1:9" x14ac:dyDescent="0.3">
      <c r="A32" s="1">
        <v>31</v>
      </c>
      <c r="B32" s="2">
        <v>38534</v>
      </c>
      <c r="C32" s="3">
        <v>47563113</v>
      </c>
      <c r="D32" s="3">
        <f t="shared" si="0"/>
        <v>47.563113000000001</v>
      </c>
      <c r="E32" s="5">
        <f t="shared" si="4"/>
        <v>40.424327749999996</v>
      </c>
      <c r="F32" s="5">
        <f t="shared" si="5"/>
        <v>40.315922416666666</v>
      </c>
      <c r="G32" s="10">
        <f t="shared" si="3"/>
        <v>43.432111272086736</v>
      </c>
      <c r="H32" s="11">
        <f t="shared" si="1"/>
        <v>4.1310017279132651</v>
      </c>
      <c r="I32" s="11">
        <f t="shared" si="2"/>
        <v>17.065175276022384</v>
      </c>
    </row>
    <row r="33" spans="1:9" x14ac:dyDescent="0.3">
      <c r="A33" s="1">
        <v>32</v>
      </c>
      <c r="B33" s="2">
        <v>38565</v>
      </c>
      <c r="C33" s="3">
        <v>45135361</v>
      </c>
      <c r="D33" s="3">
        <f t="shared" si="0"/>
        <v>45.135361000000003</v>
      </c>
      <c r="E33" s="5">
        <f t="shared" si="4"/>
        <v>40.460466916666661</v>
      </c>
      <c r="F33" s="5">
        <f t="shared" si="5"/>
        <v>40.424327749999996</v>
      </c>
      <c r="G33" s="10">
        <f t="shared" si="3"/>
        <v>46.047212873746879</v>
      </c>
      <c r="H33" s="11">
        <f t="shared" si="1"/>
        <v>-0.91185187374687615</v>
      </c>
      <c r="I33" s="11">
        <f t="shared" si="2"/>
        <v>0.831473839655689</v>
      </c>
    </row>
    <row r="34" spans="1:9" x14ac:dyDescent="0.3">
      <c r="A34" s="1">
        <v>33</v>
      </c>
      <c r="B34" s="2">
        <v>38596</v>
      </c>
      <c r="C34" s="3">
        <v>37044906</v>
      </c>
      <c r="D34" s="3">
        <f t="shared" si="0"/>
        <v>37.044905999999997</v>
      </c>
      <c r="E34" s="5">
        <f t="shared" si="4"/>
        <v>40.591638749999994</v>
      </c>
      <c r="F34" s="5">
        <f t="shared" si="5"/>
        <v>40.460466916666661</v>
      </c>
      <c r="G34" s="10">
        <f t="shared" si="3"/>
        <v>45.469971455666716</v>
      </c>
      <c r="H34" s="11">
        <f t="shared" si="1"/>
        <v>-8.4250654556667186</v>
      </c>
      <c r="I34" s="11">
        <f t="shared" si="2"/>
        <v>70.981727932268655</v>
      </c>
    </row>
    <row r="35" spans="1:9" x14ac:dyDescent="0.3">
      <c r="A35" s="1">
        <v>34</v>
      </c>
      <c r="B35" s="2">
        <v>38626</v>
      </c>
      <c r="C35" s="3">
        <v>38849763</v>
      </c>
      <c r="D35" s="3">
        <f t="shared" si="0"/>
        <v>38.849763000000003</v>
      </c>
      <c r="E35" s="5">
        <f t="shared" si="4"/>
        <v>40.526798083333333</v>
      </c>
      <c r="F35" s="5">
        <f t="shared" si="5"/>
        <v>40.591638749999994</v>
      </c>
      <c r="G35" s="10">
        <f t="shared" si="3"/>
        <v>40.136542999722927</v>
      </c>
      <c r="H35" s="11">
        <f t="shared" si="1"/>
        <v>-1.2867799997229241</v>
      </c>
      <c r="I35" s="11">
        <f t="shared" si="2"/>
        <v>1.6558027676869287</v>
      </c>
    </row>
    <row r="36" spans="1:9" x14ac:dyDescent="0.3">
      <c r="A36" s="1">
        <v>35</v>
      </c>
      <c r="B36" s="2">
        <v>38657</v>
      </c>
      <c r="C36" s="3">
        <v>38158242</v>
      </c>
      <c r="D36" s="3">
        <f t="shared" si="0"/>
        <v>38.158242000000001</v>
      </c>
      <c r="E36" s="5">
        <f t="shared" si="4"/>
        <v>40.576058583333328</v>
      </c>
      <c r="F36" s="5">
        <f t="shared" si="5"/>
        <v>40.526798083333333</v>
      </c>
      <c r="G36" s="10">
        <f t="shared" si="3"/>
        <v>39.321955967352096</v>
      </c>
      <c r="H36" s="11">
        <f t="shared" si="1"/>
        <v>-1.1637139673520949</v>
      </c>
      <c r="I36" s="11">
        <f t="shared" si="2"/>
        <v>1.3542301978103526</v>
      </c>
    </row>
    <row r="37" spans="1:9" x14ac:dyDescent="0.3">
      <c r="A37" s="1">
        <v>36</v>
      </c>
      <c r="B37" s="2">
        <v>38687</v>
      </c>
      <c r="C37" s="3">
        <v>39176167</v>
      </c>
      <c r="D37" s="3">
        <f t="shared" si="0"/>
        <v>39.176167</v>
      </c>
      <c r="E37" s="5">
        <f t="shared" si="4"/>
        <v>40.580932666666669</v>
      </c>
      <c r="F37" s="5">
        <f t="shared" si="5"/>
        <v>40.576058583333328</v>
      </c>
      <c r="G37" s="10">
        <f t="shared" si="3"/>
        <v>38.585275021582078</v>
      </c>
      <c r="H37" s="11">
        <f t="shared" si="1"/>
        <v>0.59089197841792185</v>
      </c>
      <c r="I37" s="11">
        <f t="shared" si="2"/>
        <v>0.3491533301586458</v>
      </c>
    </row>
    <row r="38" spans="1:9" x14ac:dyDescent="0.3">
      <c r="A38" s="1">
        <v>37</v>
      </c>
      <c r="B38" s="2">
        <v>38718</v>
      </c>
      <c r="C38" s="3">
        <v>36677179</v>
      </c>
      <c r="D38" s="3">
        <f t="shared" si="0"/>
        <v>36.677179000000002</v>
      </c>
      <c r="E38" s="5">
        <f t="shared" si="4"/>
        <v>40.62755691666667</v>
      </c>
      <c r="F38" s="5">
        <f t="shared" si="5"/>
        <v>40.580932666666669</v>
      </c>
      <c r="G38" s="10">
        <f t="shared" si="3"/>
        <v>38.95933503436968</v>
      </c>
      <c r="H38" s="11">
        <f t="shared" si="1"/>
        <v>-2.2821560343696774</v>
      </c>
      <c r="I38" s="11">
        <f t="shared" si="2"/>
        <v>5.2082361652099323</v>
      </c>
    </row>
    <row r="39" spans="1:9" x14ac:dyDescent="0.3">
      <c r="A39" s="1">
        <v>38</v>
      </c>
      <c r="B39" s="2">
        <v>38749</v>
      </c>
      <c r="C39" s="3">
        <v>34745538</v>
      </c>
      <c r="D39" s="3">
        <f t="shared" si="0"/>
        <v>34.745538000000003</v>
      </c>
      <c r="E39" s="5">
        <f t="shared" si="4"/>
        <v>40.642948583333336</v>
      </c>
      <c r="F39" s="5">
        <f t="shared" si="5"/>
        <v>40.62755691666667</v>
      </c>
      <c r="G39" s="10">
        <f t="shared" si="3"/>
        <v>37.514632201061204</v>
      </c>
      <c r="H39" s="11">
        <f t="shared" si="1"/>
        <v>-2.7690942010612005</v>
      </c>
      <c r="I39" s="11">
        <f t="shared" si="2"/>
        <v>7.6678826943507685</v>
      </c>
    </row>
    <row r="40" spans="1:9" x14ac:dyDescent="0.3">
      <c r="A40" s="1">
        <v>39</v>
      </c>
      <c r="B40" s="2">
        <v>38777</v>
      </c>
      <c r="C40" s="3">
        <v>42892739</v>
      </c>
      <c r="D40" s="3">
        <f t="shared" si="0"/>
        <v>42.892738999999999</v>
      </c>
      <c r="E40" s="5">
        <f t="shared" si="4"/>
        <v>40.580491583333341</v>
      </c>
      <c r="F40" s="5">
        <f t="shared" si="5"/>
        <v>40.642948583333336</v>
      </c>
      <c r="G40" s="10">
        <f t="shared" si="3"/>
        <v>35.761676584651696</v>
      </c>
      <c r="H40" s="11">
        <f t="shared" si="1"/>
        <v>7.1310624153483033</v>
      </c>
      <c r="I40" s="11">
        <f t="shared" si="2"/>
        <v>50.852051171593175</v>
      </c>
    </row>
    <row r="41" spans="1:9" x14ac:dyDescent="0.3">
      <c r="A41" s="1">
        <v>40</v>
      </c>
      <c r="B41" s="2">
        <v>38808</v>
      </c>
      <c r="C41" s="3">
        <v>41296409</v>
      </c>
      <c r="D41" s="3">
        <f t="shared" si="0"/>
        <v>41.296408999999997</v>
      </c>
      <c r="E41" s="5">
        <f t="shared" si="4"/>
        <v>40.668142333333336</v>
      </c>
      <c r="F41" s="5">
        <f t="shared" si="5"/>
        <v>40.580491583333341</v>
      </c>
      <c r="G41" s="10">
        <f t="shared" si="3"/>
        <v>40.27594551315584</v>
      </c>
      <c r="H41" s="11">
        <f t="shared" si="1"/>
        <v>1.0204634868441573</v>
      </c>
      <c r="I41" s="11">
        <f t="shared" si="2"/>
        <v>1.0413457279821356</v>
      </c>
    </row>
    <row r="42" spans="1:9" x14ac:dyDescent="0.3">
      <c r="A42" s="1">
        <v>41</v>
      </c>
      <c r="B42" s="2">
        <v>38838</v>
      </c>
      <c r="C42" s="3">
        <v>41489103</v>
      </c>
      <c r="D42" s="3">
        <f t="shared" si="0"/>
        <v>41.489103</v>
      </c>
      <c r="E42" s="5">
        <f t="shared" si="4"/>
        <v>40.642104500000002</v>
      </c>
      <c r="F42" s="5">
        <f t="shared" si="5"/>
        <v>40.668142333333336</v>
      </c>
      <c r="G42" s="10">
        <f t="shared" si="3"/>
        <v>40.921942749334647</v>
      </c>
      <c r="H42" s="11">
        <f t="shared" si="1"/>
        <v>0.56716025066535281</v>
      </c>
      <c r="I42" s="11">
        <f t="shared" si="2"/>
        <v>0.32167074993478584</v>
      </c>
    </row>
    <row r="43" spans="1:9" x14ac:dyDescent="0.3">
      <c r="A43" s="1">
        <v>42</v>
      </c>
      <c r="B43" s="2">
        <v>38869</v>
      </c>
      <c r="C43" s="3">
        <v>44025656</v>
      </c>
      <c r="D43" s="3">
        <f t="shared" si="0"/>
        <v>44.025655999999998</v>
      </c>
      <c r="E43" s="5">
        <f t="shared" si="4"/>
        <v>40.587848000000001</v>
      </c>
      <c r="F43" s="5">
        <f t="shared" si="5"/>
        <v>40.642104500000002</v>
      </c>
      <c r="G43" s="10">
        <f t="shared" si="3"/>
        <v>41.280979558709731</v>
      </c>
      <c r="H43" s="11">
        <f t="shared" si="1"/>
        <v>2.7446764412902667</v>
      </c>
      <c r="I43" s="11">
        <f t="shared" si="2"/>
        <v>7.5332487673738022</v>
      </c>
    </row>
    <row r="44" spans="1:9" x14ac:dyDescent="0.3">
      <c r="A44" s="1">
        <v>43</v>
      </c>
      <c r="B44" s="2">
        <v>38899</v>
      </c>
      <c r="C44" s="3">
        <v>46157221</v>
      </c>
      <c r="D44" s="3">
        <f t="shared" si="0"/>
        <v>46.157221</v>
      </c>
      <c r="E44" s="5">
        <f t="shared" si="4"/>
        <v>40.47069033333333</v>
      </c>
      <c r="F44" s="5">
        <f t="shared" si="5"/>
        <v>40.587848000000001</v>
      </c>
      <c r="G44" s="10">
        <f t="shared" si="3"/>
        <v>43.018477683960512</v>
      </c>
      <c r="H44" s="11">
        <f t="shared" si="1"/>
        <v>3.1387433160394878</v>
      </c>
      <c r="I44" s="11">
        <f t="shared" si="2"/>
        <v>9.8517096039825596</v>
      </c>
    </row>
    <row r="45" spans="1:9" x14ac:dyDescent="0.3">
      <c r="A45" s="1">
        <v>44</v>
      </c>
      <c r="B45" s="2">
        <v>38930</v>
      </c>
      <c r="C45" s="3">
        <v>44152535</v>
      </c>
      <c r="D45" s="3">
        <f t="shared" si="0"/>
        <v>44.152535</v>
      </c>
      <c r="E45" s="5">
        <f t="shared" si="4"/>
        <v>40.388788166666664</v>
      </c>
      <c r="F45" s="5">
        <f t="shared" si="5"/>
        <v>40.47069033333333</v>
      </c>
      <c r="G45" s="10">
        <f t="shared" si="3"/>
        <v>45.005437073861614</v>
      </c>
      <c r="H45" s="11">
        <f t="shared" si="1"/>
        <v>-0.85290207386161399</v>
      </c>
      <c r="I45" s="11">
        <f t="shared" si="2"/>
        <v>0.72744194759744207</v>
      </c>
    </row>
    <row r="46" spans="1:9" x14ac:dyDescent="0.3">
      <c r="A46" s="1">
        <v>45</v>
      </c>
      <c r="B46" s="2">
        <v>38961</v>
      </c>
      <c r="C46" s="3">
        <v>36489369</v>
      </c>
      <c r="D46" s="3">
        <f t="shared" si="0"/>
        <v>36.489369000000003</v>
      </c>
      <c r="E46" s="5">
        <f t="shared" si="4"/>
        <v>40.342493416666663</v>
      </c>
      <c r="F46" s="5">
        <f t="shared" si="5"/>
        <v>40.388788166666664</v>
      </c>
      <c r="G46" s="10">
        <f t="shared" si="3"/>
        <v>44.465513412163844</v>
      </c>
      <c r="H46" s="11">
        <f t="shared" si="1"/>
        <v>-7.9761444121638405</v>
      </c>
      <c r="I46" s="11">
        <f t="shared" si="2"/>
        <v>63.618879683692455</v>
      </c>
    </row>
    <row r="47" spans="1:9" x14ac:dyDescent="0.3">
      <c r="A47" s="1">
        <v>46</v>
      </c>
      <c r="B47" s="2">
        <v>38991</v>
      </c>
      <c r="C47" s="3">
        <v>39684942</v>
      </c>
      <c r="D47" s="3">
        <f t="shared" si="0"/>
        <v>39.684941999999999</v>
      </c>
      <c r="E47" s="5">
        <f t="shared" si="4"/>
        <v>40.412091666666669</v>
      </c>
      <c r="F47" s="5">
        <f t="shared" si="5"/>
        <v>40.342493416666663</v>
      </c>
      <c r="G47" s="10">
        <f t="shared" si="3"/>
        <v>39.416271266758429</v>
      </c>
      <c r="H47" s="11">
        <f t="shared" si="1"/>
        <v>0.26867073324157076</v>
      </c>
      <c r="I47" s="11">
        <f t="shared" si="2"/>
        <v>7.2183962900563281E-2</v>
      </c>
    </row>
    <row r="48" spans="1:9" x14ac:dyDescent="0.3">
      <c r="A48" s="1">
        <v>47</v>
      </c>
      <c r="B48" s="2">
        <v>39022</v>
      </c>
      <c r="C48" s="3">
        <v>38673709</v>
      </c>
      <c r="D48" s="3">
        <f t="shared" si="0"/>
        <v>38.673709000000002</v>
      </c>
      <c r="E48" s="5">
        <f t="shared" si="4"/>
        <v>40.45504725</v>
      </c>
      <c r="F48" s="5">
        <f t="shared" si="5"/>
        <v>40.412091666666669</v>
      </c>
      <c r="G48" s="10">
        <f t="shared" si="3"/>
        <v>39.586351385600246</v>
      </c>
      <c r="H48" s="11">
        <f t="shared" si="1"/>
        <v>-0.91264238560024324</v>
      </c>
      <c r="I48" s="11">
        <f t="shared" si="2"/>
        <v>0.83291612399410309</v>
      </c>
    </row>
    <row r="49" spans="1:9" x14ac:dyDescent="0.3">
      <c r="A49" s="1">
        <v>48</v>
      </c>
      <c r="B49" s="2">
        <v>39052</v>
      </c>
      <c r="C49" s="3">
        <v>39616707</v>
      </c>
      <c r="D49" s="3">
        <f t="shared" si="0"/>
        <v>39.616706999999998</v>
      </c>
      <c r="E49" s="5">
        <f t="shared" si="4"/>
        <v>40.491758916666669</v>
      </c>
      <c r="F49" s="5">
        <f t="shared" si="5"/>
        <v>40.45504725</v>
      </c>
      <c r="G49" s="10">
        <f t="shared" si="3"/>
        <v>39.00860953954885</v>
      </c>
      <c r="H49" s="11">
        <f t="shared" si="1"/>
        <v>0.60809746045114821</v>
      </c>
      <c r="I49" s="11">
        <f t="shared" si="2"/>
        <v>0.36978252140713574</v>
      </c>
    </row>
    <row r="50" spans="1:9" x14ac:dyDescent="0.3">
      <c r="A50" s="1">
        <v>49</v>
      </c>
      <c r="B50" s="2">
        <v>39083</v>
      </c>
      <c r="C50" s="3">
        <v>36918240</v>
      </c>
      <c r="D50" s="3">
        <f t="shared" si="0"/>
        <v>36.918239999999997</v>
      </c>
      <c r="E50" s="5">
        <f t="shared" si="4"/>
        <v>40.511847333333328</v>
      </c>
      <c r="F50" s="5">
        <f t="shared" si="5"/>
        <v>40.491758916666669</v>
      </c>
      <c r="G50" s="10">
        <f t="shared" si="3"/>
        <v>39.393561361777827</v>
      </c>
      <c r="H50" s="11">
        <f t="shared" si="1"/>
        <v>-2.47532136177783</v>
      </c>
      <c r="I50" s="11">
        <f t="shared" si="2"/>
        <v>6.1272158440736506</v>
      </c>
    </row>
    <row r="51" spans="1:9" x14ac:dyDescent="0.3">
      <c r="A51" s="1">
        <v>50</v>
      </c>
      <c r="B51" s="2">
        <v>39114</v>
      </c>
      <c r="C51" s="3">
        <v>34504282</v>
      </c>
      <c r="D51" s="3">
        <f t="shared" si="0"/>
        <v>34.504282000000003</v>
      </c>
      <c r="E51" s="5">
        <f t="shared" si="4"/>
        <v>40.49174266666666</v>
      </c>
      <c r="F51" s="5">
        <f t="shared" si="5"/>
        <v>40.511847333333328</v>
      </c>
      <c r="G51" s="10">
        <f t="shared" si="3"/>
        <v>37.826576575964474</v>
      </c>
      <c r="H51" s="11">
        <f t="shared" si="1"/>
        <v>-3.3222945759644702</v>
      </c>
      <c r="I51" s="11">
        <f t="shared" si="2"/>
        <v>11.037641249482938</v>
      </c>
    </row>
    <row r="52" spans="1:9" x14ac:dyDescent="0.3">
      <c r="A52" s="1">
        <v>51</v>
      </c>
      <c r="B52" s="2">
        <v>39142</v>
      </c>
      <c r="C52" s="3">
        <v>42899597</v>
      </c>
      <c r="D52" s="3">
        <f t="shared" si="0"/>
        <v>42.899597</v>
      </c>
      <c r="E52" s="5">
        <f t="shared" si="4"/>
        <v>40.49231416666666</v>
      </c>
      <c r="F52" s="5">
        <f t="shared" si="5"/>
        <v>40.49174266666666</v>
      </c>
      <c r="G52" s="10">
        <f t="shared" si="3"/>
        <v>35.723421351388907</v>
      </c>
      <c r="H52" s="11">
        <f t="shared" si="1"/>
        <v>7.1761756486110926</v>
      </c>
      <c r="I52" s="11">
        <f t="shared" si="2"/>
        <v>51.497496939718836</v>
      </c>
    </row>
    <row r="53" spans="1:9" x14ac:dyDescent="0.3">
      <c r="A53" s="1">
        <v>52</v>
      </c>
      <c r="B53" s="2">
        <v>39173</v>
      </c>
      <c r="C53" s="3">
        <v>41367935</v>
      </c>
      <c r="D53" s="3">
        <f t="shared" si="0"/>
        <v>41.367935000000003</v>
      </c>
      <c r="E53" s="5">
        <f t="shared" si="4"/>
        <v>40.498274666666667</v>
      </c>
      <c r="F53" s="5">
        <f t="shared" si="5"/>
        <v>40.49231416666666</v>
      </c>
      <c r="G53" s="10">
        <f t="shared" si="3"/>
        <v>40.266248895050346</v>
      </c>
      <c r="H53" s="11">
        <f t="shared" si="1"/>
        <v>1.1016861049496569</v>
      </c>
      <c r="I53" s="11">
        <f t="shared" si="2"/>
        <v>1.2137122738391464</v>
      </c>
    </row>
    <row r="54" spans="1:9" x14ac:dyDescent="0.3">
      <c r="A54" s="1">
        <v>53</v>
      </c>
      <c r="B54" s="2">
        <v>39203</v>
      </c>
      <c r="C54" s="3">
        <v>42213471</v>
      </c>
      <c r="D54" s="3">
        <f t="shared" si="0"/>
        <v>42.213470999999998</v>
      </c>
      <c r="E54" s="5">
        <f t="shared" si="4"/>
        <v>40.558638666666667</v>
      </c>
      <c r="F54" s="5">
        <f t="shared" si="5"/>
        <v>40.498274666666667</v>
      </c>
      <c r="G54" s="10">
        <f t="shared" si="3"/>
        <v>40.963663538601196</v>
      </c>
      <c r="H54" s="11">
        <f t="shared" si="1"/>
        <v>1.2498074613988024</v>
      </c>
      <c r="I54" s="11">
        <f t="shared" si="2"/>
        <v>1.5620186905681188</v>
      </c>
    </row>
    <row r="55" spans="1:9" x14ac:dyDescent="0.3">
      <c r="A55" s="1">
        <v>54</v>
      </c>
      <c r="B55" s="2">
        <v>39234</v>
      </c>
      <c r="C55" s="3">
        <v>44496559</v>
      </c>
      <c r="D55" s="3">
        <f t="shared" si="0"/>
        <v>44.496558999999998</v>
      </c>
      <c r="E55" s="5">
        <f t="shared" si="4"/>
        <v>40.597880583333328</v>
      </c>
      <c r="F55" s="5">
        <f t="shared" si="5"/>
        <v>40.558638666666667</v>
      </c>
      <c r="G55" s="10">
        <f t="shared" si="3"/>
        <v>41.754845365514107</v>
      </c>
      <c r="H55" s="11">
        <f t="shared" si="1"/>
        <v>2.7417136344858903</v>
      </c>
      <c r="I55" s="11">
        <f t="shared" si="2"/>
        <v>7.5169936535258302</v>
      </c>
    </row>
    <row r="56" spans="1:9" x14ac:dyDescent="0.3">
      <c r="A56" s="1">
        <v>55</v>
      </c>
      <c r="B56" s="2">
        <v>39264</v>
      </c>
      <c r="C56" s="3">
        <v>46468077</v>
      </c>
      <c r="D56" s="3">
        <f t="shared" si="0"/>
        <v>46.468077000000001</v>
      </c>
      <c r="E56" s="5">
        <f t="shared" si="4"/>
        <v>40.623785250000005</v>
      </c>
      <c r="F56" s="5">
        <f t="shared" si="5"/>
        <v>40.597880583333328</v>
      </c>
      <c r="G56" s="10">
        <f t="shared" si="3"/>
        <v>43.490467906746808</v>
      </c>
      <c r="H56" s="11">
        <f t="shared" si="1"/>
        <v>2.9776090932531929</v>
      </c>
      <c r="I56" s="11">
        <f t="shared" si="2"/>
        <v>8.8661559122241016</v>
      </c>
    </row>
    <row r="57" spans="1:9" x14ac:dyDescent="0.3">
      <c r="A57" s="1">
        <v>56</v>
      </c>
      <c r="B57" s="2">
        <v>39295</v>
      </c>
      <c r="C57" s="3">
        <v>45760904</v>
      </c>
      <c r="D57" s="3">
        <f t="shared" si="0"/>
        <v>45.760903999999996</v>
      </c>
      <c r="E57" s="5">
        <f t="shared" si="4"/>
        <v>40.757815999999998</v>
      </c>
      <c r="F57" s="5">
        <f t="shared" si="5"/>
        <v>40.623785250000005</v>
      </c>
      <c r="G57" s="10">
        <f t="shared" si="3"/>
        <v>45.375422409735513</v>
      </c>
      <c r="H57" s="11">
        <f t="shared" si="1"/>
        <v>0.38548159026448303</v>
      </c>
      <c r="I57" s="11">
        <f t="shared" si="2"/>
        <v>0.14859605643283477</v>
      </c>
    </row>
    <row r="58" spans="1:9" x14ac:dyDescent="0.3">
      <c r="A58" s="1">
        <v>57</v>
      </c>
      <c r="B58" s="2">
        <v>39326</v>
      </c>
      <c r="C58" s="3">
        <v>37075598</v>
      </c>
      <c r="D58" s="3">
        <f t="shared" si="0"/>
        <v>37.075597999999999</v>
      </c>
      <c r="E58" s="5">
        <f t="shared" si="4"/>
        <v>40.80666841666666</v>
      </c>
      <c r="F58" s="5">
        <f t="shared" si="5"/>
        <v>40.757815999999998</v>
      </c>
      <c r="G58" s="10">
        <f t="shared" si="3"/>
        <v>45.619448820399924</v>
      </c>
      <c r="H58" s="11">
        <f t="shared" si="1"/>
        <v>-8.5438508203999248</v>
      </c>
      <c r="I58" s="11">
        <f t="shared" si="2"/>
        <v>72.997386841248471</v>
      </c>
    </row>
    <row r="59" spans="1:9" x14ac:dyDescent="0.3">
      <c r="A59" s="1">
        <v>58</v>
      </c>
      <c r="B59" s="2">
        <v>39356</v>
      </c>
      <c r="C59" s="3">
        <v>39961688</v>
      </c>
      <c r="D59" s="3">
        <f t="shared" si="0"/>
        <v>39.961688000000002</v>
      </c>
      <c r="E59" s="5">
        <f t="shared" si="4"/>
        <v>40.82973058333333</v>
      </c>
      <c r="F59" s="5">
        <f t="shared" si="5"/>
        <v>40.80666841666666</v>
      </c>
      <c r="G59" s="10">
        <f t="shared" si="3"/>
        <v>40.21082412440893</v>
      </c>
      <c r="H59" s="11">
        <f t="shared" si="1"/>
        <v>-0.24913612440892763</v>
      </c>
      <c r="I59" s="11">
        <f t="shared" si="2"/>
        <v>6.2068808485500664E-2</v>
      </c>
    </row>
    <row r="60" spans="1:9" x14ac:dyDescent="0.3">
      <c r="A60" s="1">
        <v>59</v>
      </c>
      <c r="B60" s="2">
        <v>39387</v>
      </c>
      <c r="C60" s="3">
        <v>38386761</v>
      </c>
      <c r="D60" s="3">
        <f t="shared" si="0"/>
        <v>38.386761</v>
      </c>
      <c r="E60" s="5">
        <f t="shared" si="4"/>
        <v>40.805818249999994</v>
      </c>
      <c r="F60" s="5">
        <f t="shared" si="5"/>
        <v>40.82973058333333</v>
      </c>
      <c r="G60" s="10">
        <f t="shared" si="3"/>
        <v>40.053110252354394</v>
      </c>
      <c r="H60" s="11">
        <f t="shared" si="1"/>
        <v>-1.6663492523543937</v>
      </c>
      <c r="I60" s="11">
        <f t="shared" si="2"/>
        <v>2.7767198308220467</v>
      </c>
    </row>
    <row r="61" spans="1:9" x14ac:dyDescent="0.3">
      <c r="A61" s="1">
        <v>60</v>
      </c>
      <c r="B61" s="2">
        <v>39417</v>
      </c>
      <c r="C61" s="3">
        <v>38287010</v>
      </c>
      <c r="D61" s="3">
        <f t="shared" si="0"/>
        <v>38.287010000000002</v>
      </c>
      <c r="E61" s="5">
        <f t="shared" si="4"/>
        <v>40.695010166666663</v>
      </c>
      <c r="F61" s="5">
        <f t="shared" si="5"/>
        <v>40.805818249999994</v>
      </c>
      <c r="G61" s="10">
        <f t="shared" si="3"/>
        <v>38.998239573092199</v>
      </c>
      <c r="H61" s="11">
        <f t="shared" si="1"/>
        <v>-0.71122957309219714</v>
      </c>
      <c r="I61" s="11">
        <f t="shared" si="2"/>
        <v>0.50584750564090897</v>
      </c>
    </row>
    <row r="62" spans="1:9" x14ac:dyDescent="0.3">
      <c r="A62" s="1">
        <v>61</v>
      </c>
      <c r="B62" s="2">
        <v>39448</v>
      </c>
      <c r="C62" s="3">
        <v>37492254</v>
      </c>
      <c r="D62" s="3">
        <f t="shared" si="0"/>
        <v>37.492254000000003</v>
      </c>
      <c r="E62" s="5">
        <f t="shared" si="4"/>
        <v>40.742844666666663</v>
      </c>
      <c r="F62" s="5">
        <f t="shared" si="5"/>
        <v>40.695010166666663</v>
      </c>
      <c r="G62" s="10">
        <f t="shared" si="3"/>
        <v>38.548000692005843</v>
      </c>
      <c r="H62" s="11">
        <f t="shared" si="1"/>
        <v>-1.0557466920058403</v>
      </c>
      <c r="I62" s="11">
        <f t="shared" si="2"/>
        <v>1.1146010776812745</v>
      </c>
    </row>
    <row r="63" spans="1:9" x14ac:dyDescent="0.3">
      <c r="A63" s="1">
        <v>62</v>
      </c>
      <c r="B63" s="2">
        <v>39479</v>
      </c>
      <c r="C63" s="3">
        <v>36855338</v>
      </c>
      <c r="D63" s="3">
        <f t="shared" si="0"/>
        <v>36.855338000000003</v>
      </c>
      <c r="E63" s="5">
        <f t="shared" si="4"/>
        <v>40.938766000000001</v>
      </c>
      <c r="F63" s="5">
        <f t="shared" si="5"/>
        <v>40.742844666666663</v>
      </c>
      <c r="G63" s="10">
        <f t="shared" si="3"/>
        <v>37.87966767085107</v>
      </c>
      <c r="H63" s="11">
        <f t="shared" si="1"/>
        <v>-1.024329670851067</v>
      </c>
      <c r="I63" s="11">
        <f t="shared" si="2"/>
        <v>1.0492512745858551</v>
      </c>
    </row>
    <row r="64" spans="1:9" x14ac:dyDescent="0.3">
      <c r="A64" s="1">
        <v>63</v>
      </c>
      <c r="B64" s="2">
        <v>39508</v>
      </c>
      <c r="C64" s="3">
        <v>44201991</v>
      </c>
      <c r="D64" s="3">
        <f t="shared" si="0"/>
        <v>44.201991</v>
      </c>
      <c r="E64" s="5">
        <f t="shared" si="4"/>
        <v>41.047298833333336</v>
      </c>
      <c r="F64" s="5">
        <f t="shared" si="5"/>
        <v>40.938766000000001</v>
      </c>
      <c r="G64" s="10">
        <f t="shared" si="3"/>
        <v>37.231222974067137</v>
      </c>
      <c r="H64" s="11">
        <f t="shared" si="1"/>
        <v>6.9707680259328626</v>
      </c>
      <c r="I64" s="11">
        <f t="shared" si="2"/>
        <v>48.591606871367937</v>
      </c>
    </row>
    <row r="65" spans="1:9" x14ac:dyDescent="0.3">
      <c r="A65" s="1">
        <v>64</v>
      </c>
      <c r="B65" s="2">
        <v>39539</v>
      </c>
      <c r="C65" s="3">
        <v>40888963</v>
      </c>
      <c r="D65" s="3">
        <f t="shared" si="0"/>
        <v>40.888962999999997</v>
      </c>
      <c r="E65" s="5">
        <f t="shared" si="4"/>
        <v>41.007384500000008</v>
      </c>
      <c r="F65" s="5">
        <f t="shared" si="5"/>
        <v>41.047298833333336</v>
      </c>
      <c r="G65" s="10">
        <f t="shared" si="3"/>
        <v>41.644018666270028</v>
      </c>
      <c r="H65" s="11">
        <f t="shared" si="1"/>
        <v>-0.75505566627003162</v>
      </c>
      <c r="I65" s="11">
        <f t="shared" si="2"/>
        <v>0.57010905916648136</v>
      </c>
    </row>
    <row r="66" spans="1:9" x14ac:dyDescent="0.3">
      <c r="A66" s="1">
        <v>65</v>
      </c>
      <c r="B66" s="2">
        <v>39569</v>
      </c>
      <c r="C66" s="3">
        <v>42591558</v>
      </c>
      <c r="D66" s="3">
        <f t="shared" si="0"/>
        <v>42.591557999999999</v>
      </c>
      <c r="E66" s="5">
        <f t="shared" si="4"/>
        <v>41.038891750000005</v>
      </c>
      <c r="F66" s="5">
        <f t="shared" si="5"/>
        <v>41.007384500000008</v>
      </c>
      <c r="G66" s="10">
        <f t="shared" si="3"/>
        <v>41.166035985008179</v>
      </c>
      <c r="H66" s="11">
        <f t="shared" si="1"/>
        <v>1.4255220149918202</v>
      </c>
      <c r="I66" s="11">
        <f t="shared" si="2"/>
        <v>2.0321130152263391</v>
      </c>
    </row>
    <row r="67" spans="1:9" x14ac:dyDescent="0.3">
      <c r="A67" s="1">
        <v>66</v>
      </c>
      <c r="B67" s="2">
        <v>39600</v>
      </c>
      <c r="C67" s="3">
        <v>44660111</v>
      </c>
      <c r="D67" s="3">
        <f t="shared" ref="D67:D114" si="6">C67/1000000</f>
        <v>44.660111000000001</v>
      </c>
      <c r="E67" s="5">
        <f t="shared" si="4"/>
        <v>41.052521083333339</v>
      </c>
      <c r="F67" s="5">
        <f t="shared" si="5"/>
        <v>41.038891750000005</v>
      </c>
      <c r="G67" s="10">
        <f t="shared" si="3"/>
        <v>42.068452674746531</v>
      </c>
      <c r="H67" s="11">
        <f t="shared" si="1"/>
        <v>2.5916583252534693</v>
      </c>
      <c r="I67" s="11">
        <f t="shared" si="2"/>
        <v>6.7166928748556174</v>
      </c>
    </row>
    <row r="68" spans="1:9" x14ac:dyDescent="0.3">
      <c r="A68" s="1">
        <v>67</v>
      </c>
      <c r="B68" s="2">
        <v>39630</v>
      </c>
      <c r="C68" s="3">
        <v>46490098</v>
      </c>
      <c r="D68" s="3">
        <f t="shared" si="6"/>
        <v>46.490098000000003</v>
      </c>
      <c r="E68" s="5">
        <f t="shared" si="4"/>
        <v>41.054356166666672</v>
      </c>
      <c r="F68" s="5">
        <f t="shared" si="5"/>
        <v>41.052521083333339</v>
      </c>
      <c r="G68" s="10">
        <f t="shared" si="3"/>
        <v>43.709083757403995</v>
      </c>
      <c r="H68" s="11">
        <f t="shared" ref="H68:H114" si="7">D68-G68</f>
        <v>2.781014242596008</v>
      </c>
      <c r="I68" s="11">
        <f t="shared" ref="I68:I114" si="8">H68^2</f>
        <v>7.7340402175218479</v>
      </c>
    </row>
    <row r="69" spans="1:9" x14ac:dyDescent="0.3">
      <c r="A69" s="1">
        <v>68</v>
      </c>
      <c r="B69" s="2">
        <v>39661</v>
      </c>
      <c r="C69" s="3">
        <v>44969555</v>
      </c>
      <c r="D69" s="3">
        <f t="shared" si="6"/>
        <v>44.969555</v>
      </c>
      <c r="E69" s="5">
        <f t="shared" si="4"/>
        <v>40.988410416666675</v>
      </c>
      <c r="F69" s="5">
        <f t="shared" si="5"/>
        <v>41.054356166666672</v>
      </c>
      <c r="G69" s="10">
        <f t="shared" ref="G69:G114" si="9">$J$2*D68+(1-$J$2)*G68</f>
        <v>45.469585272305608</v>
      </c>
      <c r="H69" s="11">
        <f t="shared" si="7"/>
        <v>-0.50003027230560804</v>
      </c>
      <c r="I69" s="11">
        <f t="shared" si="8"/>
        <v>0.25003027322202054</v>
      </c>
    </row>
    <row r="70" spans="1:9" x14ac:dyDescent="0.3">
      <c r="A70" s="1">
        <v>69</v>
      </c>
      <c r="B70" s="2">
        <v>39692</v>
      </c>
      <c r="C70" s="3">
        <v>34883002</v>
      </c>
      <c r="D70" s="3">
        <f t="shared" si="6"/>
        <v>34.883001999999998</v>
      </c>
      <c r="E70" s="5">
        <f t="shared" si="4"/>
        <v>40.805694083333336</v>
      </c>
      <c r="F70" s="5">
        <f t="shared" si="5"/>
        <v>40.988410416666675</v>
      </c>
      <c r="G70" s="10">
        <f t="shared" si="9"/>
        <v>45.153044623787054</v>
      </c>
      <c r="H70" s="11">
        <f t="shared" si="7"/>
        <v>-10.270042623787056</v>
      </c>
      <c r="I70" s="11">
        <f t="shared" si="8"/>
        <v>105.47377549440291</v>
      </c>
    </row>
    <row r="71" spans="1:9" x14ac:dyDescent="0.3">
      <c r="A71" s="1">
        <v>70</v>
      </c>
      <c r="B71" s="2">
        <v>39722</v>
      </c>
      <c r="C71" s="3">
        <v>38128010</v>
      </c>
      <c r="D71" s="3">
        <f t="shared" si="6"/>
        <v>38.128010000000003</v>
      </c>
      <c r="E71" s="5">
        <f t="shared" si="4"/>
        <v>40.652887583333332</v>
      </c>
      <c r="F71" s="5">
        <f t="shared" si="5"/>
        <v>40.805694083333336</v>
      </c>
      <c r="G71" s="10">
        <f t="shared" si="9"/>
        <v>38.651666342313874</v>
      </c>
      <c r="H71" s="11">
        <f t="shared" si="7"/>
        <v>-0.52365634231387048</v>
      </c>
      <c r="I71" s="11">
        <f t="shared" si="8"/>
        <v>0.2742159648455415</v>
      </c>
    </row>
    <row r="72" spans="1:9" x14ac:dyDescent="0.3">
      <c r="A72" s="1">
        <v>71</v>
      </c>
      <c r="B72" s="2">
        <v>39753</v>
      </c>
      <c r="C72" s="3">
        <v>34270471</v>
      </c>
      <c r="D72" s="3">
        <f t="shared" si="6"/>
        <v>34.270471000000001</v>
      </c>
      <c r="E72" s="5">
        <f t="shared" si="4"/>
        <v>40.309863416666666</v>
      </c>
      <c r="F72" s="5">
        <f t="shared" si="5"/>
        <v>40.652887583333332</v>
      </c>
      <c r="G72" s="10">
        <f t="shared" si="9"/>
        <v>38.320169376275025</v>
      </c>
      <c r="H72" s="11">
        <f t="shared" si="7"/>
        <v>-4.0496983762750247</v>
      </c>
      <c r="I72" s="11">
        <f t="shared" si="8"/>
        <v>16.400056938804571</v>
      </c>
    </row>
    <row r="73" spans="1:9" x14ac:dyDescent="0.3">
      <c r="A73" s="1">
        <v>72</v>
      </c>
      <c r="B73" s="2">
        <v>39783</v>
      </c>
      <c r="C73" s="3">
        <v>37156359</v>
      </c>
      <c r="D73" s="3">
        <f t="shared" si="6"/>
        <v>37.156359000000002</v>
      </c>
      <c r="E73" s="5">
        <f t="shared" si="4"/>
        <v>40.215642500000001</v>
      </c>
      <c r="F73" s="5">
        <f t="shared" si="5"/>
        <v>40.309863416666666</v>
      </c>
      <c r="G73" s="10">
        <f t="shared" si="9"/>
        <v>35.756536289782247</v>
      </c>
      <c r="H73" s="11">
        <f t="shared" si="7"/>
        <v>1.3998227102177552</v>
      </c>
      <c r="I73" s="11">
        <f t="shared" si="8"/>
        <v>1.9595036200413813</v>
      </c>
    </row>
    <row r="74" spans="1:9" x14ac:dyDescent="0.3">
      <c r="A74" s="1">
        <v>73</v>
      </c>
      <c r="B74" s="2">
        <v>39814</v>
      </c>
      <c r="C74" s="3">
        <v>33303546</v>
      </c>
      <c r="D74" s="3">
        <f t="shared" si="6"/>
        <v>33.303545999999997</v>
      </c>
      <c r="E74" s="5">
        <f t="shared" si="4"/>
        <v>39.866583499999997</v>
      </c>
      <c r="F74" s="5">
        <f t="shared" si="5"/>
        <v>40.215642500000001</v>
      </c>
      <c r="G74" s="10">
        <f t="shared" si="9"/>
        <v>36.642684215307284</v>
      </c>
      <c r="H74" s="11">
        <f t="shared" si="7"/>
        <v>-3.3391382153072868</v>
      </c>
      <c r="I74" s="11">
        <f t="shared" si="8"/>
        <v>11.149844020925533</v>
      </c>
    </row>
    <row r="75" spans="1:9" x14ac:dyDescent="0.3">
      <c r="A75" s="1">
        <v>74</v>
      </c>
      <c r="B75" s="2">
        <v>39845</v>
      </c>
      <c r="C75" s="3">
        <v>31687274</v>
      </c>
      <c r="D75" s="3">
        <f t="shared" si="6"/>
        <v>31.687273999999999</v>
      </c>
      <c r="E75" s="5">
        <f t="shared" si="4"/>
        <v>39.435911499999996</v>
      </c>
      <c r="F75" s="5">
        <f t="shared" si="5"/>
        <v>39.866583499999997</v>
      </c>
      <c r="G75" s="10">
        <f t="shared" si="9"/>
        <v>34.528866243261639</v>
      </c>
      <c r="H75" s="11">
        <f t="shared" si="7"/>
        <v>-2.8415922432616405</v>
      </c>
      <c r="I75" s="11">
        <f t="shared" si="8"/>
        <v>8.0746464769647215</v>
      </c>
    </row>
    <row r="76" spans="1:9" x14ac:dyDescent="0.3">
      <c r="A76" s="1">
        <v>75</v>
      </c>
      <c r="B76" s="2">
        <v>39873</v>
      </c>
      <c r="C76" s="3">
        <v>39056403</v>
      </c>
      <c r="D76" s="3">
        <f t="shared" si="6"/>
        <v>39.056403000000003</v>
      </c>
      <c r="E76" s="5">
        <f t="shared" si="4"/>
        <v>39.007112499999998</v>
      </c>
      <c r="F76" s="5">
        <f t="shared" si="5"/>
        <v>39.435911499999996</v>
      </c>
      <c r="G76" s="10">
        <f t="shared" si="9"/>
        <v>32.730016250920364</v>
      </c>
      <c r="H76" s="11">
        <f t="shared" si="7"/>
        <v>6.3263867490796386</v>
      </c>
      <c r="I76" s="11">
        <f t="shared" si="8"/>
        <v>40.023169298930441</v>
      </c>
    </row>
    <row r="77" spans="1:9" x14ac:dyDescent="0.3">
      <c r="A77" s="1">
        <v>76</v>
      </c>
      <c r="B77" s="2">
        <v>39904</v>
      </c>
      <c r="C77" s="3">
        <v>38136055</v>
      </c>
      <c r="D77" s="3">
        <f t="shared" si="6"/>
        <v>38.136054999999999</v>
      </c>
      <c r="E77" s="5">
        <f t="shared" si="4"/>
        <v>38.777703499999994</v>
      </c>
      <c r="F77" s="5">
        <f t="shared" si="5"/>
        <v>39.007112499999998</v>
      </c>
      <c r="G77" s="10">
        <f t="shared" si="9"/>
        <v>36.73489090600718</v>
      </c>
      <c r="H77" s="11">
        <f t="shared" si="7"/>
        <v>1.4011640939928185</v>
      </c>
      <c r="I77" s="11">
        <f t="shared" si="8"/>
        <v>1.963260818294716</v>
      </c>
    </row>
    <row r="78" spans="1:9" x14ac:dyDescent="0.3">
      <c r="A78" s="1">
        <v>77</v>
      </c>
      <c r="B78" s="2">
        <v>39934</v>
      </c>
      <c r="C78" s="3">
        <v>38408753</v>
      </c>
      <c r="D78" s="3">
        <f t="shared" si="6"/>
        <v>38.408752999999997</v>
      </c>
      <c r="E78" s="5">
        <f t="shared" ref="E78:E114" si="10">AVERAGE(D67:D78)</f>
        <v>38.429136416666665</v>
      </c>
      <c r="F78" s="5">
        <f t="shared" si="5"/>
        <v>38.777703499999994</v>
      </c>
      <c r="G78" s="10">
        <f t="shared" si="9"/>
        <v>37.621887985100692</v>
      </c>
      <c r="H78" s="11">
        <f t="shared" si="7"/>
        <v>0.78686501489930549</v>
      </c>
      <c r="I78" s="11">
        <f t="shared" si="8"/>
        <v>0.61915655167248429</v>
      </c>
    </row>
    <row r="79" spans="1:9" x14ac:dyDescent="0.3">
      <c r="A79" s="1">
        <v>78</v>
      </c>
      <c r="B79" s="2">
        <v>39965</v>
      </c>
      <c r="C79" s="3">
        <v>41145909</v>
      </c>
      <c r="D79" s="3">
        <f t="shared" si="6"/>
        <v>41.145909000000003</v>
      </c>
      <c r="E79" s="5">
        <f t="shared" si="10"/>
        <v>38.136286249999998</v>
      </c>
      <c r="F79" s="5">
        <f t="shared" ref="F79:F114" si="11">E78</f>
        <v>38.429136416666665</v>
      </c>
      <c r="G79" s="10">
        <f t="shared" si="9"/>
        <v>38.120007350882936</v>
      </c>
      <c r="H79" s="11">
        <f t="shared" si="7"/>
        <v>3.0259016491170669</v>
      </c>
      <c r="I79" s="11">
        <f t="shared" si="8"/>
        <v>9.1560807901293852</v>
      </c>
    </row>
    <row r="80" spans="1:9" x14ac:dyDescent="0.3">
      <c r="A80" s="1">
        <v>79</v>
      </c>
      <c r="B80" s="2">
        <v>39995</v>
      </c>
      <c r="C80" s="3">
        <v>44215515</v>
      </c>
      <c r="D80" s="3">
        <f t="shared" si="6"/>
        <v>44.215515000000003</v>
      </c>
      <c r="E80" s="5">
        <f t="shared" si="10"/>
        <v>37.946737666666664</v>
      </c>
      <c r="F80" s="5">
        <f t="shared" si="11"/>
        <v>38.136286249999998</v>
      </c>
      <c r="G80" s="10">
        <f t="shared" si="9"/>
        <v>40.035533116849948</v>
      </c>
      <c r="H80" s="11">
        <f t="shared" si="7"/>
        <v>4.1799818831500559</v>
      </c>
      <c r="I80" s="11">
        <f t="shared" si="8"/>
        <v>17.472248543462687</v>
      </c>
    </row>
    <row r="81" spans="1:9" x14ac:dyDescent="0.3">
      <c r="A81" s="1">
        <v>80</v>
      </c>
      <c r="B81" s="2">
        <v>40026</v>
      </c>
      <c r="C81" s="3">
        <v>42397035</v>
      </c>
      <c r="D81" s="3">
        <f t="shared" si="6"/>
        <v>42.397035000000002</v>
      </c>
      <c r="E81" s="5">
        <f t="shared" si="10"/>
        <v>37.732360999999997</v>
      </c>
      <c r="F81" s="5">
        <f t="shared" si="11"/>
        <v>37.946737666666664</v>
      </c>
      <c r="G81" s="10">
        <f t="shared" si="9"/>
        <v>42.681641261437392</v>
      </c>
      <c r="H81" s="11">
        <f t="shared" si="7"/>
        <v>-0.28460626143738921</v>
      </c>
      <c r="I81" s="11">
        <f t="shared" si="8"/>
        <v>8.1000724049367534E-2</v>
      </c>
    </row>
    <row r="82" spans="1:9" x14ac:dyDescent="0.3">
      <c r="A82" s="1">
        <v>81</v>
      </c>
      <c r="B82" s="2">
        <v>40057</v>
      </c>
      <c r="C82" s="3">
        <v>34675396</v>
      </c>
      <c r="D82" s="3">
        <f t="shared" si="6"/>
        <v>34.675395999999999</v>
      </c>
      <c r="E82" s="5">
        <f t="shared" si="10"/>
        <v>37.7150605</v>
      </c>
      <c r="F82" s="5">
        <f t="shared" si="11"/>
        <v>37.732360999999997</v>
      </c>
      <c r="G82" s="10">
        <f t="shared" si="9"/>
        <v>42.501473268502814</v>
      </c>
      <c r="H82" s="11">
        <f t="shared" si="7"/>
        <v>-7.8260772685028144</v>
      </c>
      <c r="I82" s="11">
        <f t="shared" si="8"/>
        <v>61.247485412576474</v>
      </c>
    </row>
    <row r="83" spans="1:9" x14ac:dyDescent="0.3">
      <c r="A83" s="1">
        <v>82</v>
      </c>
      <c r="B83" s="2">
        <v>40087</v>
      </c>
      <c r="C83" s="3">
        <v>37318051</v>
      </c>
      <c r="D83" s="3">
        <f t="shared" si="6"/>
        <v>37.318050999999997</v>
      </c>
      <c r="E83" s="5">
        <f t="shared" si="10"/>
        <v>37.647563916666662</v>
      </c>
      <c r="F83" s="5">
        <f t="shared" si="11"/>
        <v>37.7150605</v>
      </c>
      <c r="G83" s="10">
        <f t="shared" si="9"/>
        <v>37.547230073374465</v>
      </c>
      <c r="H83" s="11">
        <f t="shared" si="7"/>
        <v>-0.22917907337446763</v>
      </c>
      <c r="I83" s="11">
        <f t="shared" si="8"/>
        <v>5.252304767277962E-2</v>
      </c>
    </row>
    <row r="84" spans="1:9" x14ac:dyDescent="0.3">
      <c r="A84" s="1">
        <v>83</v>
      </c>
      <c r="B84" s="2">
        <v>40118</v>
      </c>
      <c r="C84" s="3">
        <v>34576582</v>
      </c>
      <c r="D84" s="3">
        <f t="shared" si="6"/>
        <v>34.576582000000002</v>
      </c>
      <c r="E84" s="5">
        <f t="shared" si="10"/>
        <v>37.673073166666661</v>
      </c>
      <c r="F84" s="5">
        <f t="shared" si="11"/>
        <v>37.647563916666662</v>
      </c>
      <c r="G84" s="10">
        <f t="shared" si="9"/>
        <v>37.402149872173169</v>
      </c>
      <c r="H84" s="11">
        <f t="shared" si="7"/>
        <v>-2.825567872173167</v>
      </c>
      <c r="I84" s="11">
        <f t="shared" si="8"/>
        <v>7.983833800257198</v>
      </c>
    </row>
    <row r="85" spans="1:9" x14ac:dyDescent="0.3">
      <c r="A85" s="1">
        <v>84</v>
      </c>
      <c r="B85" s="2">
        <v>40148</v>
      </c>
      <c r="C85" s="3">
        <v>36459079</v>
      </c>
      <c r="D85" s="3">
        <f t="shared" si="6"/>
        <v>36.459079000000003</v>
      </c>
      <c r="E85" s="5">
        <f t="shared" si="10"/>
        <v>37.614966500000001</v>
      </c>
      <c r="F85" s="5">
        <f t="shared" si="11"/>
        <v>37.673073166666661</v>
      </c>
      <c r="G85" s="10">
        <f t="shared" si="9"/>
        <v>35.613443995293267</v>
      </c>
      <c r="H85" s="11">
        <f t="shared" si="7"/>
        <v>0.84563500470673603</v>
      </c>
      <c r="I85" s="11">
        <f t="shared" si="8"/>
        <v>0.71509856118536141</v>
      </c>
    </row>
    <row r="86" spans="1:9" x14ac:dyDescent="0.3">
      <c r="A86" s="1">
        <v>85</v>
      </c>
      <c r="B86" s="2">
        <v>40179</v>
      </c>
      <c r="C86" s="3">
        <v>33487141</v>
      </c>
      <c r="D86" s="3">
        <f t="shared" si="6"/>
        <v>33.487141000000001</v>
      </c>
      <c r="E86" s="5">
        <f t="shared" si="10"/>
        <v>37.630266083333332</v>
      </c>
      <c r="F86" s="5">
        <f t="shared" si="11"/>
        <v>37.614966500000001</v>
      </c>
      <c r="G86" s="10">
        <f t="shared" si="9"/>
        <v>36.148767289952247</v>
      </c>
      <c r="H86" s="11">
        <f t="shared" si="7"/>
        <v>-2.6616262899522454</v>
      </c>
      <c r="I86" s="11">
        <f t="shared" si="8"/>
        <v>7.0842545073649541</v>
      </c>
    </row>
    <row r="87" spans="1:9" x14ac:dyDescent="0.3">
      <c r="A87" s="1">
        <v>86</v>
      </c>
      <c r="B87" s="2">
        <v>40210</v>
      </c>
      <c r="C87" s="3">
        <v>30718097</v>
      </c>
      <c r="D87" s="3">
        <f t="shared" si="6"/>
        <v>30.718097</v>
      </c>
      <c r="E87" s="5">
        <f t="shared" si="10"/>
        <v>37.549501333333332</v>
      </c>
      <c r="F87" s="5">
        <f t="shared" si="11"/>
        <v>37.630266083333332</v>
      </c>
      <c r="G87" s="10">
        <f t="shared" si="9"/>
        <v>34.463843479138241</v>
      </c>
      <c r="H87" s="11">
        <f t="shared" si="7"/>
        <v>-3.7457464791382407</v>
      </c>
      <c r="I87" s="11">
        <f t="shared" si="8"/>
        <v>14.030616685976526</v>
      </c>
    </row>
    <row r="88" spans="1:9" x14ac:dyDescent="0.3">
      <c r="A88" s="1">
        <v>87</v>
      </c>
      <c r="B88" s="2">
        <v>40238</v>
      </c>
      <c r="C88" s="3">
        <v>39369601</v>
      </c>
      <c r="D88" s="3">
        <f t="shared" si="6"/>
        <v>39.369601000000003</v>
      </c>
      <c r="E88" s="5">
        <f t="shared" si="10"/>
        <v>37.575601166666665</v>
      </c>
      <c r="F88" s="5">
        <f t="shared" si="11"/>
        <v>37.549501333333332</v>
      </c>
      <c r="G88" s="10">
        <f t="shared" si="9"/>
        <v>32.092625004253854</v>
      </c>
      <c r="H88" s="11">
        <f t="shared" si="7"/>
        <v>7.2769759957461488</v>
      </c>
      <c r="I88" s="11">
        <f t="shared" si="8"/>
        <v>52.954379642665657</v>
      </c>
    </row>
    <row r="89" spans="1:9" x14ac:dyDescent="0.3">
      <c r="A89" s="1">
        <v>88</v>
      </c>
      <c r="B89" s="2">
        <v>40269</v>
      </c>
      <c r="C89" s="3">
        <v>37762307</v>
      </c>
      <c r="D89" s="3">
        <f t="shared" si="6"/>
        <v>37.762307</v>
      </c>
      <c r="E89" s="5">
        <f t="shared" si="10"/>
        <v>37.544455500000005</v>
      </c>
      <c r="F89" s="5">
        <f t="shared" si="11"/>
        <v>37.575601166666665</v>
      </c>
      <c r="G89" s="10">
        <f t="shared" si="9"/>
        <v>36.699263499012119</v>
      </c>
      <c r="H89" s="11">
        <f t="shared" si="7"/>
        <v>1.0630435009878809</v>
      </c>
      <c r="I89" s="11">
        <f t="shared" si="8"/>
        <v>1.1300614849925708</v>
      </c>
    </row>
    <row r="90" spans="1:9" x14ac:dyDescent="0.3">
      <c r="A90" s="1">
        <v>89</v>
      </c>
      <c r="B90" s="2">
        <v>40299</v>
      </c>
      <c r="C90" s="3">
        <v>38883683</v>
      </c>
      <c r="D90" s="3">
        <f t="shared" si="6"/>
        <v>38.883682999999998</v>
      </c>
      <c r="E90" s="5">
        <f t="shared" si="10"/>
        <v>37.584032999999998</v>
      </c>
      <c r="F90" s="5">
        <f t="shared" si="11"/>
        <v>37.544455500000005</v>
      </c>
      <c r="G90" s="10">
        <f t="shared" si="9"/>
        <v>37.372215713794191</v>
      </c>
      <c r="H90" s="11">
        <f t="shared" si="7"/>
        <v>1.5114672862058072</v>
      </c>
      <c r="I90" s="11">
        <f t="shared" si="8"/>
        <v>2.2845333572703472</v>
      </c>
    </row>
    <row r="91" spans="1:9" x14ac:dyDescent="0.3">
      <c r="A91" s="1">
        <v>90</v>
      </c>
      <c r="B91" s="2">
        <v>40330</v>
      </c>
      <c r="C91" s="3">
        <v>41901959</v>
      </c>
      <c r="D91" s="3">
        <f t="shared" si="6"/>
        <v>41.901958999999998</v>
      </c>
      <c r="E91" s="5">
        <f t="shared" si="10"/>
        <v>37.647037166666671</v>
      </c>
      <c r="F91" s="5">
        <f t="shared" si="11"/>
        <v>37.584032999999998</v>
      </c>
      <c r="G91" s="10">
        <f t="shared" si="9"/>
        <v>38.32903945325323</v>
      </c>
      <c r="H91" s="11">
        <f t="shared" si="7"/>
        <v>3.5729195467467676</v>
      </c>
      <c r="I91" s="11">
        <f t="shared" si="8"/>
        <v>12.765754087525128</v>
      </c>
    </row>
    <row r="92" spans="1:9" x14ac:dyDescent="0.3">
      <c r="A92" s="1">
        <v>91</v>
      </c>
      <c r="B92" s="2">
        <v>40360</v>
      </c>
      <c r="C92" s="3">
        <v>44021861</v>
      </c>
      <c r="D92" s="3">
        <f t="shared" si="6"/>
        <v>44.021861000000001</v>
      </c>
      <c r="E92" s="5">
        <f t="shared" si="10"/>
        <v>37.630899333333339</v>
      </c>
      <c r="F92" s="5">
        <f t="shared" si="11"/>
        <v>37.647037166666671</v>
      </c>
      <c r="G92" s="10">
        <f t="shared" si="9"/>
        <v>40.590851053612958</v>
      </c>
      <c r="H92" s="11">
        <f t="shared" si="7"/>
        <v>3.4310099463870429</v>
      </c>
      <c r="I92" s="11">
        <f t="shared" si="8"/>
        <v>11.771829252206819</v>
      </c>
    </row>
    <row r="93" spans="1:9" x14ac:dyDescent="0.3">
      <c r="A93" s="1">
        <v>92</v>
      </c>
      <c r="B93" s="2">
        <v>40391</v>
      </c>
      <c r="C93" s="3">
        <v>42813205</v>
      </c>
      <c r="D93" s="3">
        <f t="shared" si="6"/>
        <v>42.813205000000004</v>
      </c>
      <c r="E93" s="5">
        <f t="shared" si="10"/>
        <v>37.665580166666665</v>
      </c>
      <c r="F93" s="5">
        <f t="shared" si="11"/>
        <v>37.630899333333339</v>
      </c>
      <c r="G93" s="10">
        <f t="shared" si="9"/>
        <v>42.762827779132508</v>
      </c>
      <c r="H93" s="11">
        <f t="shared" si="7"/>
        <v>5.0377220867495964E-2</v>
      </c>
      <c r="I93" s="11">
        <f t="shared" si="8"/>
        <v>2.5378643823324707E-3</v>
      </c>
    </row>
    <row r="94" spans="1:9" x14ac:dyDescent="0.3">
      <c r="A94" s="1">
        <v>93</v>
      </c>
      <c r="B94" s="2">
        <v>40422</v>
      </c>
      <c r="C94" s="3">
        <v>36131604</v>
      </c>
      <c r="D94" s="3">
        <f t="shared" si="6"/>
        <v>36.131604000000003</v>
      </c>
      <c r="E94" s="5">
        <f t="shared" si="10"/>
        <v>37.786930833333329</v>
      </c>
      <c r="F94" s="5">
        <f t="shared" si="11"/>
        <v>37.665580166666665</v>
      </c>
      <c r="G94" s="10">
        <f t="shared" si="9"/>
        <v>42.79471872463553</v>
      </c>
      <c r="H94" s="11">
        <f t="shared" si="7"/>
        <v>-6.6631147246355269</v>
      </c>
      <c r="I94" s="11">
        <f t="shared" si="8"/>
        <v>44.397097833654776</v>
      </c>
    </row>
    <row r="95" spans="1:9" x14ac:dyDescent="0.3">
      <c r="A95" s="1">
        <v>94</v>
      </c>
      <c r="B95" s="2">
        <v>40452</v>
      </c>
      <c r="C95" s="3">
        <v>39183461</v>
      </c>
      <c r="D95" s="3">
        <f t="shared" si="6"/>
        <v>39.183461000000001</v>
      </c>
      <c r="E95" s="5">
        <f t="shared" si="10"/>
        <v>37.942381666666662</v>
      </c>
      <c r="F95" s="5">
        <f t="shared" si="11"/>
        <v>37.786930833333329</v>
      </c>
      <c r="G95" s="10">
        <f t="shared" si="9"/>
        <v>38.576680791922882</v>
      </c>
      <c r="H95" s="11">
        <f t="shared" si="7"/>
        <v>0.60678020807711874</v>
      </c>
      <c r="I95" s="11">
        <f t="shared" si="8"/>
        <v>0.36818222091411151</v>
      </c>
    </row>
    <row r="96" spans="1:9" x14ac:dyDescent="0.3">
      <c r="A96" s="1">
        <v>95</v>
      </c>
      <c r="B96" s="2">
        <v>40483</v>
      </c>
      <c r="C96" s="3">
        <v>36671544</v>
      </c>
      <c r="D96" s="3">
        <f t="shared" si="6"/>
        <v>36.671543999999997</v>
      </c>
      <c r="E96" s="5">
        <f t="shared" si="10"/>
        <v>38.116961833333328</v>
      </c>
      <c r="F96" s="5">
        <f t="shared" si="11"/>
        <v>37.942381666666662</v>
      </c>
      <c r="G96" s="10">
        <f t="shared" si="9"/>
        <v>38.960798736797159</v>
      </c>
      <c r="H96" s="11">
        <f t="shared" si="7"/>
        <v>-2.2892547367971616</v>
      </c>
      <c r="I96" s="11">
        <f t="shared" si="8"/>
        <v>5.240687249948242</v>
      </c>
    </row>
    <row r="97" spans="1:9" x14ac:dyDescent="0.3">
      <c r="A97" s="1">
        <v>96</v>
      </c>
      <c r="B97" s="2">
        <v>40513</v>
      </c>
      <c r="C97" s="3">
        <v>37426385</v>
      </c>
      <c r="D97" s="3">
        <f t="shared" si="6"/>
        <v>37.426385000000003</v>
      </c>
      <c r="E97" s="5">
        <f t="shared" si="10"/>
        <v>38.197570666666664</v>
      </c>
      <c r="F97" s="5">
        <f t="shared" si="11"/>
        <v>38.116961833333328</v>
      </c>
      <c r="G97" s="10">
        <f t="shared" si="9"/>
        <v>37.511602119822996</v>
      </c>
      <c r="H97" s="11">
        <f t="shared" si="7"/>
        <v>-8.5217119822992515E-2</v>
      </c>
      <c r="I97" s="11">
        <f t="shared" si="8"/>
        <v>7.2619575109262643E-3</v>
      </c>
    </row>
    <row r="98" spans="1:9" x14ac:dyDescent="0.3">
      <c r="A98" s="1">
        <v>97</v>
      </c>
      <c r="B98" s="2">
        <v>40544</v>
      </c>
      <c r="C98" s="3">
        <v>34327420</v>
      </c>
      <c r="D98" s="3">
        <f t="shared" si="6"/>
        <v>34.327419999999996</v>
      </c>
      <c r="E98" s="5">
        <f t="shared" si="10"/>
        <v>38.267593916666662</v>
      </c>
      <c r="F98" s="5">
        <f t="shared" si="11"/>
        <v>38.197570666666664</v>
      </c>
      <c r="G98" s="10">
        <f t="shared" si="9"/>
        <v>37.457656021221254</v>
      </c>
      <c r="H98" s="11">
        <f t="shared" si="7"/>
        <v>-3.1302360212212577</v>
      </c>
      <c r="I98" s="11">
        <f t="shared" si="8"/>
        <v>9.7983775485510893</v>
      </c>
    </row>
    <row r="99" spans="1:9" x14ac:dyDescent="0.3">
      <c r="A99" s="1">
        <v>98</v>
      </c>
      <c r="B99" s="2">
        <v>40575</v>
      </c>
      <c r="C99" s="3">
        <v>31825086</v>
      </c>
      <c r="D99" s="3">
        <f t="shared" si="6"/>
        <v>31.825085999999999</v>
      </c>
      <c r="E99" s="5">
        <f t="shared" si="10"/>
        <v>38.359843000000005</v>
      </c>
      <c r="F99" s="5">
        <f t="shared" si="11"/>
        <v>38.267593916666662</v>
      </c>
      <c r="G99" s="10">
        <f t="shared" si="9"/>
        <v>35.476082114495973</v>
      </c>
      <c r="H99" s="11">
        <f t="shared" si="7"/>
        <v>-3.6509961144959746</v>
      </c>
      <c r="I99" s="11">
        <f t="shared" si="8"/>
        <v>13.329772628064704</v>
      </c>
    </row>
    <row r="100" spans="1:9" x14ac:dyDescent="0.3">
      <c r="A100" s="1">
        <v>99</v>
      </c>
      <c r="B100" s="2">
        <v>40603</v>
      </c>
      <c r="C100" s="3">
        <v>40506781</v>
      </c>
      <c r="D100" s="3">
        <f t="shared" si="6"/>
        <v>40.506780999999997</v>
      </c>
      <c r="E100" s="5">
        <f t="shared" si="10"/>
        <v>38.454608</v>
      </c>
      <c r="F100" s="5">
        <f t="shared" si="11"/>
        <v>38.359843000000005</v>
      </c>
      <c r="G100" s="10">
        <f t="shared" si="9"/>
        <v>33.16484469182457</v>
      </c>
      <c r="H100" s="11">
        <f t="shared" si="7"/>
        <v>7.341936308175427</v>
      </c>
      <c r="I100" s="11">
        <f t="shared" si="8"/>
        <v>53.904028753304615</v>
      </c>
    </row>
    <row r="101" spans="1:9" x14ac:dyDescent="0.3">
      <c r="A101" s="1">
        <v>100</v>
      </c>
      <c r="B101" s="2">
        <v>40634</v>
      </c>
      <c r="C101" s="3">
        <v>38505752</v>
      </c>
      <c r="D101" s="3">
        <f t="shared" si="6"/>
        <v>38.505752000000001</v>
      </c>
      <c r="E101" s="5">
        <f t="shared" si="10"/>
        <v>38.516561750000001</v>
      </c>
      <c r="F101" s="5">
        <f t="shared" si="11"/>
        <v>38.454608</v>
      </c>
      <c r="G101" s="10">
        <f t="shared" si="9"/>
        <v>37.812605855675486</v>
      </c>
      <c r="H101" s="11">
        <f t="shared" si="7"/>
        <v>0.69314614432451549</v>
      </c>
      <c r="I101" s="11">
        <f t="shared" si="8"/>
        <v>0.48045157739194205</v>
      </c>
    </row>
    <row r="102" spans="1:9" x14ac:dyDescent="0.3">
      <c r="A102" s="1">
        <v>101</v>
      </c>
      <c r="B102" s="2">
        <v>40664</v>
      </c>
      <c r="C102" s="3">
        <v>40429593</v>
      </c>
      <c r="D102" s="3">
        <f t="shared" si="6"/>
        <v>40.429592999999997</v>
      </c>
      <c r="E102" s="5">
        <f t="shared" si="10"/>
        <v>38.645387583333338</v>
      </c>
      <c r="F102" s="5">
        <f t="shared" si="11"/>
        <v>38.516561750000001</v>
      </c>
      <c r="G102" s="10">
        <f t="shared" si="9"/>
        <v>38.251397149312453</v>
      </c>
      <c r="H102" s="11">
        <f t="shared" si="7"/>
        <v>2.1781958506875441</v>
      </c>
      <c r="I102" s="11">
        <f t="shared" si="8"/>
        <v>4.7445371639524341</v>
      </c>
    </row>
    <row r="103" spans="1:9" x14ac:dyDescent="0.3">
      <c r="A103" s="1">
        <v>102</v>
      </c>
      <c r="B103" s="2">
        <v>40695</v>
      </c>
      <c r="C103" s="3">
        <v>42570238</v>
      </c>
      <c r="D103" s="3">
        <f t="shared" si="6"/>
        <v>42.570238000000003</v>
      </c>
      <c r="E103" s="5">
        <f t="shared" si="10"/>
        <v>38.701077500000004</v>
      </c>
      <c r="F103" s="5">
        <f t="shared" si="11"/>
        <v>38.645387583333338</v>
      </c>
      <c r="G103" s="10">
        <f t="shared" si="9"/>
        <v>39.630288719212587</v>
      </c>
      <c r="H103" s="11">
        <f t="shared" si="7"/>
        <v>2.9399492807874168</v>
      </c>
      <c r="I103" s="11">
        <f t="shared" si="8"/>
        <v>8.6433017736024489</v>
      </c>
    </row>
    <row r="104" spans="1:9" x14ac:dyDescent="0.3">
      <c r="A104" s="1">
        <v>103</v>
      </c>
      <c r="B104" s="2">
        <v>40725</v>
      </c>
      <c r="C104" s="3">
        <v>45074086</v>
      </c>
      <c r="D104" s="3">
        <f t="shared" si="6"/>
        <v>45.074086000000001</v>
      </c>
      <c r="E104" s="5">
        <f t="shared" si="10"/>
        <v>38.788762916666677</v>
      </c>
      <c r="F104" s="5">
        <f t="shared" si="11"/>
        <v>38.701077500000004</v>
      </c>
      <c r="G104" s="10">
        <f t="shared" si="9"/>
        <v>41.491402942679741</v>
      </c>
      <c r="H104" s="11">
        <f t="shared" si="7"/>
        <v>3.5826830573202599</v>
      </c>
      <c r="I104" s="11">
        <f t="shared" si="8"/>
        <v>12.835617889209646</v>
      </c>
    </row>
    <row r="105" spans="1:9" x14ac:dyDescent="0.3">
      <c r="A105" s="1">
        <v>104</v>
      </c>
      <c r="B105" s="2">
        <v>40756</v>
      </c>
      <c r="C105" s="3">
        <v>42782321</v>
      </c>
      <c r="D105" s="3">
        <f t="shared" si="6"/>
        <v>42.782321000000003</v>
      </c>
      <c r="E105" s="5">
        <f t="shared" si="10"/>
        <v>38.786189250000007</v>
      </c>
      <c r="F105" s="5">
        <f t="shared" si="11"/>
        <v>38.788762916666677</v>
      </c>
      <c r="G105" s="10">
        <f t="shared" si="9"/>
        <v>43.759395264767576</v>
      </c>
      <c r="H105" s="11">
        <f t="shared" si="7"/>
        <v>-0.9770742647675732</v>
      </c>
      <c r="I105" s="11">
        <f t="shared" si="8"/>
        <v>0.95467411887109377</v>
      </c>
    </row>
    <row r="106" spans="1:9" x14ac:dyDescent="0.3">
      <c r="A106" s="1">
        <v>105</v>
      </c>
      <c r="B106" s="2">
        <v>40787</v>
      </c>
      <c r="C106" s="3">
        <v>36698979</v>
      </c>
      <c r="D106" s="3">
        <f t="shared" si="6"/>
        <v>36.698979000000001</v>
      </c>
      <c r="E106" s="5">
        <f t="shared" si="10"/>
        <v>38.833470500000004</v>
      </c>
      <c r="F106" s="5">
        <f t="shared" si="11"/>
        <v>38.786189250000007</v>
      </c>
      <c r="G106" s="10">
        <f t="shared" si="9"/>
        <v>43.140865270584953</v>
      </c>
      <c r="H106" s="11">
        <f t="shared" si="7"/>
        <v>-6.441886270584952</v>
      </c>
      <c r="I106" s="11">
        <f t="shared" si="8"/>
        <v>41.497898723150904</v>
      </c>
    </row>
    <row r="107" spans="1:9" x14ac:dyDescent="0.3">
      <c r="A107" s="1">
        <v>106</v>
      </c>
      <c r="B107" s="2">
        <v>40817</v>
      </c>
      <c r="C107" s="3">
        <v>38703718</v>
      </c>
      <c r="D107" s="3">
        <f t="shared" si="6"/>
        <v>38.703718000000002</v>
      </c>
      <c r="E107" s="5">
        <f t="shared" si="10"/>
        <v>38.793491916666667</v>
      </c>
      <c r="F107" s="5">
        <f t="shared" si="11"/>
        <v>38.833470500000004</v>
      </c>
      <c r="G107" s="10">
        <f t="shared" si="9"/>
        <v>39.062874455405876</v>
      </c>
      <c r="H107" s="11">
        <f t="shared" si="7"/>
        <v>-0.35915645540587349</v>
      </c>
      <c r="I107" s="11">
        <f t="shared" si="8"/>
        <v>0.12899335945971119</v>
      </c>
    </row>
    <row r="108" spans="1:9" x14ac:dyDescent="0.3">
      <c r="A108" s="1">
        <v>107</v>
      </c>
      <c r="B108" s="2">
        <v>40848</v>
      </c>
      <c r="C108" s="3">
        <v>36827824</v>
      </c>
      <c r="D108" s="3">
        <f t="shared" si="6"/>
        <v>36.827824</v>
      </c>
      <c r="E108" s="5">
        <f t="shared" si="10"/>
        <v>38.806515250000004</v>
      </c>
      <c r="F108" s="5">
        <f t="shared" si="11"/>
        <v>38.793491916666667</v>
      </c>
      <c r="G108" s="10">
        <f t="shared" si="9"/>
        <v>38.835512986290027</v>
      </c>
      <c r="H108" s="11">
        <f t="shared" si="7"/>
        <v>-2.0076889862900273</v>
      </c>
      <c r="I108" s="11">
        <f t="shared" si="8"/>
        <v>4.0308150656702777</v>
      </c>
    </row>
    <row r="109" spans="1:9" x14ac:dyDescent="0.3">
      <c r="A109" s="1">
        <v>108</v>
      </c>
      <c r="B109" s="2">
        <v>40878</v>
      </c>
      <c r="C109" s="3">
        <v>37493287</v>
      </c>
      <c r="D109" s="3">
        <f t="shared" si="6"/>
        <v>37.493287000000002</v>
      </c>
      <c r="E109" s="5">
        <f t="shared" si="10"/>
        <v>38.81209041666667</v>
      </c>
      <c r="F109" s="5">
        <f t="shared" si="11"/>
        <v>38.806515250000004</v>
      </c>
      <c r="G109" s="10">
        <f t="shared" si="9"/>
        <v>37.564559588181766</v>
      </c>
      <c r="H109" s="11">
        <f t="shared" si="7"/>
        <v>-7.1272588181763297E-2</v>
      </c>
      <c r="I109" s="11">
        <f t="shared" si="8"/>
        <v>5.079781826127225E-3</v>
      </c>
    </row>
    <row r="110" spans="1:9" x14ac:dyDescent="0.3">
      <c r="A110" s="1">
        <v>109</v>
      </c>
      <c r="B110" s="2">
        <v>40909</v>
      </c>
      <c r="C110" s="3">
        <v>34313550</v>
      </c>
      <c r="D110" s="3">
        <f t="shared" si="6"/>
        <v>34.313549999999999</v>
      </c>
      <c r="E110" s="5">
        <f t="shared" si="10"/>
        <v>38.810934583333335</v>
      </c>
      <c r="F110" s="5">
        <f t="shared" si="11"/>
        <v>38.81209041666667</v>
      </c>
      <c r="G110" s="10">
        <f t="shared" si="9"/>
        <v>37.519440977301215</v>
      </c>
      <c r="H110" s="11">
        <f t="shared" si="7"/>
        <v>-3.2058909773012161</v>
      </c>
      <c r="I110" s="11">
        <f t="shared" si="8"/>
        <v>10.277736958341347</v>
      </c>
    </row>
    <row r="111" spans="1:9" x14ac:dyDescent="0.3">
      <c r="A111" s="1">
        <v>110</v>
      </c>
      <c r="B111" s="2">
        <v>40940</v>
      </c>
      <c r="C111" s="3">
        <v>33264168</v>
      </c>
      <c r="D111" s="3">
        <f t="shared" si="6"/>
        <v>33.264167999999998</v>
      </c>
      <c r="E111" s="5">
        <f t="shared" si="10"/>
        <v>38.930858083333334</v>
      </c>
      <c r="F111" s="5">
        <f t="shared" si="11"/>
        <v>38.810934583333335</v>
      </c>
      <c r="G111" s="10">
        <f t="shared" si="9"/>
        <v>35.48997423250681</v>
      </c>
      <c r="H111" s="11">
        <f t="shared" si="7"/>
        <v>-2.2258062325068124</v>
      </c>
      <c r="I111" s="11">
        <f t="shared" si="8"/>
        <v>4.9542133846661702</v>
      </c>
    </row>
    <row r="112" spans="1:9" x14ac:dyDescent="0.3">
      <c r="A112" s="1">
        <v>111</v>
      </c>
      <c r="B112" s="2">
        <v>40969</v>
      </c>
      <c r="C112" s="3">
        <v>40781257</v>
      </c>
      <c r="D112" s="3">
        <f t="shared" si="6"/>
        <v>40.781256999999997</v>
      </c>
      <c r="E112" s="5">
        <f t="shared" si="10"/>
        <v>38.953731083333331</v>
      </c>
      <c r="F112" s="5">
        <f t="shared" si="11"/>
        <v>38.930858083333334</v>
      </c>
      <c r="G112" s="10">
        <f t="shared" si="9"/>
        <v>34.08094324511142</v>
      </c>
      <c r="H112" s="11">
        <f t="shared" si="7"/>
        <v>6.7003137548885761</v>
      </c>
      <c r="I112" s="11">
        <f t="shared" si="8"/>
        <v>44.894204413949048</v>
      </c>
    </row>
    <row r="113" spans="1:9" x14ac:dyDescent="0.3">
      <c r="A113" s="1">
        <v>112</v>
      </c>
      <c r="B113" s="2">
        <v>41000</v>
      </c>
      <c r="C113" s="3">
        <v>38806524</v>
      </c>
      <c r="D113" s="3">
        <f t="shared" si="6"/>
        <v>38.806524000000003</v>
      </c>
      <c r="E113" s="5">
        <f t="shared" si="10"/>
        <v>38.978795416666671</v>
      </c>
      <c r="F113" s="5">
        <f t="shared" si="11"/>
        <v>38.953731083333331</v>
      </c>
      <c r="G113" s="10">
        <f t="shared" si="9"/>
        <v>38.322529762405296</v>
      </c>
      <c r="H113" s="11">
        <f t="shared" si="7"/>
        <v>0.4839942375947075</v>
      </c>
      <c r="I113" s="11">
        <f t="shared" si="8"/>
        <v>0.23425042202488217</v>
      </c>
    </row>
    <row r="114" spans="1:9" x14ac:dyDescent="0.3">
      <c r="A114" s="1">
        <v>113</v>
      </c>
      <c r="B114" s="2">
        <v>41031</v>
      </c>
      <c r="C114" s="4" t="s">
        <v>3</v>
      </c>
      <c r="D114" s="3" t="e">
        <f t="shared" si="6"/>
        <v>#VALUE!</v>
      </c>
      <c r="E114" s="5" t="e">
        <f t="shared" si="10"/>
        <v>#VALUE!</v>
      </c>
      <c r="F114" s="9">
        <f t="shared" si="11"/>
        <v>38.978795416666671</v>
      </c>
      <c r="G114" s="10">
        <f t="shared" si="9"/>
        <v>38.628918911888306</v>
      </c>
      <c r="H114" s="11" t="e">
        <f t="shared" si="7"/>
        <v>#VALUE!</v>
      </c>
      <c r="I114" s="11" t="e">
        <f t="shared" si="8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Raw Data Graph</vt:lpstr>
      <vt:lpstr>Naive Forecasts</vt:lpstr>
      <vt:lpstr>Naive Graphs</vt:lpstr>
      <vt:lpstr>MA Approach</vt:lpstr>
      <vt:lpstr>Exponential Weights</vt:lpstr>
      <vt:lpstr>Smoothing</vt:lpstr>
      <vt:lpstr>Smoothing V2</vt:lpstr>
      <vt:lpstr>Estimating Alpha</vt:lpstr>
      <vt:lpstr>Simple Exp XLSTAT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Nehete, Rochan R</cp:lastModifiedBy>
  <dcterms:created xsi:type="dcterms:W3CDTF">2018-02-05T15:35:12Z</dcterms:created>
  <dcterms:modified xsi:type="dcterms:W3CDTF">2022-10-25T20:30:07Z</dcterms:modified>
</cp:coreProperties>
</file>