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OneDrive\Escritorio\Octavo semestre\Sistemas embebidos\"/>
    </mc:Choice>
  </mc:AlternateContent>
  <xr:revisionPtr revIDLastSave="0" documentId="13_ncr:1_{909B1865-308F-4378-88C6-1D2187609F92}" xr6:coauthVersionLast="47" xr6:coauthVersionMax="47" xr10:uidLastSave="{00000000-0000-0000-0000-000000000000}"/>
  <bookViews>
    <workbookView xWindow="-120" yWindow="-120" windowWidth="20730" windowHeight="11160" xr2:uid="{4C22CDBD-4243-4CAA-95EB-5C862FF93B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1" l="1"/>
  <c r="P44" i="1"/>
  <c r="O44" i="1"/>
  <c r="N44" i="1"/>
  <c r="M44" i="1"/>
  <c r="J44" i="1"/>
  <c r="I44" i="1"/>
  <c r="H44" i="1"/>
  <c r="G44" i="1"/>
  <c r="G45" i="1"/>
  <c r="P38" i="1"/>
  <c r="O38" i="1"/>
  <c r="N38" i="1"/>
  <c r="M38" i="1"/>
  <c r="P34" i="1"/>
  <c r="O34" i="1"/>
  <c r="N34" i="1"/>
  <c r="M34" i="1"/>
  <c r="J38" i="1"/>
  <c r="I38" i="1"/>
  <c r="H38" i="1"/>
  <c r="G38" i="1"/>
  <c r="J34" i="1"/>
  <c r="I34" i="1"/>
  <c r="H34" i="1"/>
  <c r="G34" i="1"/>
  <c r="P19" i="1"/>
  <c r="P28" i="1" s="1"/>
  <c r="O19" i="1"/>
  <c r="O28" i="1" s="1"/>
  <c r="N19" i="1"/>
  <c r="N28" i="1" s="1"/>
  <c r="M19" i="1"/>
  <c r="M28" i="1" s="1"/>
  <c r="P16" i="1"/>
  <c r="P24" i="1" s="1"/>
  <c r="O16" i="1"/>
  <c r="O24" i="1" s="1"/>
  <c r="N16" i="1"/>
  <c r="N24" i="1" s="1"/>
  <c r="M16" i="1"/>
  <c r="M24" i="1" s="1"/>
  <c r="J19" i="1"/>
  <c r="J28" i="1" s="1"/>
  <c r="I19" i="1"/>
  <c r="I28" i="1" s="1"/>
  <c r="H19" i="1"/>
  <c r="H28" i="1" s="1"/>
  <c r="G19" i="1"/>
  <c r="G28" i="1" s="1"/>
  <c r="J16" i="1"/>
  <c r="J24" i="1" s="1"/>
  <c r="I16" i="1"/>
  <c r="I24" i="1" s="1"/>
  <c r="H16" i="1"/>
  <c r="H24" i="1" s="1"/>
  <c r="G16" i="1"/>
  <c r="G24" i="1" s="1"/>
  <c r="P4" i="1"/>
  <c r="O4" i="1"/>
  <c r="N4" i="1"/>
  <c r="M4" i="1"/>
  <c r="P3" i="1"/>
  <c r="O3" i="1"/>
  <c r="N3" i="1"/>
  <c r="M3" i="1"/>
  <c r="P2" i="1"/>
  <c r="O2" i="1"/>
  <c r="N2" i="1"/>
  <c r="M2" i="1"/>
  <c r="D44" i="1"/>
  <c r="C44" i="1"/>
  <c r="B44" i="1"/>
  <c r="A44" i="1"/>
  <c r="D38" i="1"/>
  <c r="C38" i="1"/>
  <c r="B38" i="1"/>
  <c r="A38" i="1"/>
  <c r="D34" i="1"/>
  <c r="C34" i="1"/>
  <c r="B34" i="1"/>
  <c r="A34" i="1"/>
  <c r="D19" i="1"/>
  <c r="D28" i="1" s="1"/>
  <c r="C19" i="1"/>
  <c r="C28" i="1" s="1"/>
  <c r="B19" i="1"/>
  <c r="B28" i="1" s="1"/>
  <c r="A19" i="1"/>
  <c r="A28" i="1" s="1"/>
  <c r="D16" i="1"/>
  <c r="D24" i="1" s="1"/>
  <c r="C16" i="1"/>
  <c r="C24" i="1" s="1"/>
  <c r="B16" i="1"/>
  <c r="B24" i="1" s="1"/>
  <c r="A16" i="1"/>
  <c r="A24" i="1" s="1"/>
  <c r="M45" i="1" l="1"/>
  <c r="M39" i="1"/>
  <c r="M35" i="1"/>
  <c r="M29" i="1"/>
  <c r="M25" i="1"/>
  <c r="G39" i="1"/>
  <c r="G35" i="1"/>
  <c r="G29" i="1"/>
  <c r="G25" i="1"/>
  <c r="A35" i="1"/>
  <c r="A39" i="1"/>
  <c r="A45" i="1"/>
  <c r="A25" i="1"/>
  <c r="A29" i="1"/>
</calcChain>
</file>

<file path=xl/sharedStrings.xml><?xml version="1.0" encoding="utf-8"?>
<sst xmlns="http://schemas.openxmlformats.org/spreadsheetml/2006/main" count="98" uniqueCount="73">
  <si>
    <t>Valor1</t>
  </si>
  <si>
    <t>Valor2</t>
  </si>
  <si>
    <t>Valor3</t>
  </si>
  <si>
    <t>Valor4</t>
  </si>
  <si>
    <t>Vop_dado</t>
  </si>
  <si>
    <t>Vabuelito</t>
  </si>
  <si>
    <t>Vniño</t>
  </si>
  <si>
    <t>--------</t>
  </si>
  <si>
    <t>MP1</t>
  </si>
  <si>
    <t>25+28/2</t>
  </si>
  <si>
    <t>36+24/2</t>
  </si>
  <si>
    <t>125+180/2</t>
  </si>
  <si>
    <t>29+32/2</t>
  </si>
  <si>
    <t>MP2</t>
  </si>
  <si>
    <t>25+22/2</t>
  </si>
  <si>
    <t>29+26/2</t>
  </si>
  <si>
    <t>36+48/2</t>
  </si>
  <si>
    <t>125+70/2</t>
  </si>
  <si>
    <t>Manhattan(Optimo, MP1)</t>
  </si>
  <si>
    <t>Manhattan(Optimo, MP2)</t>
  </si>
  <si>
    <t>=|25-26.5|+|29-30.5|+|125-152.5|+|36-30|</t>
  </si>
  <si>
    <t>=|25-23.5|+|29-27.5|+|125-97.5|+|36-42|</t>
  </si>
  <si>
    <t>Distancia_Manhattan_MP1</t>
  </si>
  <si>
    <t>Distancia_Manhattan_MP2</t>
  </si>
  <si>
    <t>=|25-22|+|29-26|+|125-70|+|36-48|</t>
  </si>
  <si>
    <t>DV0</t>
  </si>
  <si>
    <t>=|25-25|+|29-29|+|125-125|+|36-36|</t>
  </si>
  <si>
    <t>Vtia</t>
  </si>
  <si>
    <t>VDP3=</t>
  </si>
  <si>
    <t>VDP2=</t>
  </si>
  <si>
    <t>VDP1=</t>
  </si>
  <si>
    <t>VDmP3=</t>
  </si>
  <si>
    <t>VDmP2=</t>
  </si>
  <si>
    <t>VDmP1=</t>
  </si>
  <si>
    <t>Vop_dado:</t>
  </si>
  <si>
    <t>(abuelo-niño)</t>
  </si>
  <si>
    <t>(abuelo-tia)</t>
  </si>
  <si>
    <t>(niño-tia)</t>
  </si>
  <si>
    <t>----------</t>
  </si>
  <si>
    <t>MP3</t>
  </si>
  <si>
    <t>26+28/2</t>
  </si>
  <si>
    <t>30+32/2</t>
  </si>
  <si>
    <t>140+180/2</t>
  </si>
  <si>
    <t>28+24/2</t>
  </si>
  <si>
    <t>26+24/2</t>
  </si>
  <si>
    <t>30+28/2</t>
  </si>
  <si>
    <t>140+100/2</t>
  </si>
  <si>
    <t>28+32/2</t>
  </si>
  <si>
    <t>23+22/2</t>
  </si>
  <si>
    <t>27+26/2</t>
  </si>
  <si>
    <t>85+70/2</t>
  </si>
  <si>
    <t>40+48/2</t>
  </si>
  <si>
    <t>23+24/2</t>
  </si>
  <si>
    <t>27+28/2</t>
  </si>
  <si>
    <t>85+100/2</t>
  </si>
  <si>
    <t>40+32/2</t>
  </si>
  <si>
    <t>Manhattan(Optimo,MP3)</t>
  </si>
  <si>
    <t>Distancia_</t>
  </si>
  <si>
    <t>=|26-27|+|30-31|+|140-160|+|28-26|</t>
  </si>
  <si>
    <t>=|26-25|+|30-29|+|140-120|+|28-30|</t>
  </si>
  <si>
    <t>=|26-24|+|30-28|+|140-100|+|28-32|</t>
  </si>
  <si>
    <t>VDV0=</t>
  </si>
  <si>
    <t>=|23-22.5|+|27-26.5|+|85-77.5|+|40-44|</t>
  </si>
  <si>
    <t>=|23-23.5|+|27-27.5|+|85-92.5|+|40-36|</t>
  </si>
  <si>
    <t>=|23-24|+|27-28|+|85-100|+|40-32|</t>
  </si>
  <si>
    <t>DV1</t>
  </si>
  <si>
    <t>DV2</t>
  </si>
  <si>
    <t>=|28-25|+|32-29|+|180-125|+|24-36|</t>
  </si>
  <si>
    <t>=|28-26|+|32-30|+|180-140|+|24-28|</t>
  </si>
  <si>
    <t>=|22-23|+|26-27|+|70-85|+|48-40|</t>
  </si>
  <si>
    <t>=|26-26|+|30-30|+|140-140|+|28-28|</t>
  </si>
  <si>
    <t>=|23-23|+|27-27|+|85-85|+|40-40|</t>
  </si>
  <si>
    <t>RESULTADO=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</si>
</sst>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99FF"/>
      <color rgb="FFFF66CC"/>
      <color rgb="FFFF9966"/>
      <color rgb="FF00FF00"/>
      <color rgb="FF0000FF"/>
      <color rgb="FFFF0066"/>
      <color rgb="FFCC66FF"/>
      <color rgb="FFFFFF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C30B1-2BB2-42C2-A46C-59DDD839E645}" name="Tabla1" displayName="Tabla1" ref="A1:E7" totalsRowShown="0" headerRowDxfId="13" dataDxfId="12">
  <autoFilter ref="A1:E7" xr:uid="{5A7C30B1-2BB2-42C2-A46C-59DDD839E645}"/>
  <tableColumns count="5">
    <tableColumn id="1" xr3:uid="{FFB1E1B6-3597-48BB-AF03-CAB4C5FDDF85}" name="--------" dataDxfId="11"/>
    <tableColumn id="2" xr3:uid="{55B7B33A-5EB5-4856-9538-2BE98D8A691A}" name="Valor1" dataDxfId="10"/>
    <tableColumn id="3" xr3:uid="{9F27A6B2-7DE1-4BF2-9BDF-D33CDFE9A5A1}" name="Valor2" dataDxfId="9"/>
    <tableColumn id="4" xr3:uid="{B4EF198E-0304-4691-8EA1-182F5D598137}" name="Valor3" dataDxfId="8"/>
    <tableColumn id="5" xr3:uid="{17F12690-1CCE-4D44-86F2-97DAF74B7284}" name="Valor4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418B6-078D-4196-BABB-4B72AB6AC901}" name="Tabla2" displayName="Tabla2" ref="L1:P4" totalsRowShown="0" headerRowDxfId="6" dataDxfId="5">
  <autoFilter ref="L1:P4" xr:uid="{978418B6-078D-4196-BABB-4B72AB6AC901}"/>
  <tableColumns count="5">
    <tableColumn id="1" xr3:uid="{EB7CAA9D-7D6B-4E94-8BD3-C7A3DAC83193}" name="----------" dataDxfId="4"/>
    <tableColumn id="2" xr3:uid="{5FBC85E8-385F-4628-A641-7E4904B2EB57}" name="Valor1" dataDxfId="3"/>
    <tableColumn id="3" xr3:uid="{1FA22220-1546-485B-9E74-0E16B146B1AB}" name="Valor2" dataDxfId="2"/>
    <tableColumn id="4" xr3:uid="{E9B6CD1D-908D-49C9-8B7B-AFC394D7FEFD}" name="Valor3" dataDxfId="1"/>
    <tableColumn id="5" xr3:uid="{3D01192B-C533-437B-AD36-89E727C2CE7B}" name="Valor4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5FD5-4BD4-4E9C-B9DE-84F268882BC7}">
  <dimension ref="A1:V45"/>
  <sheetViews>
    <sheetView tabSelected="1" topLeftCell="A7" zoomScale="60" zoomScaleNormal="60" workbookViewId="0">
      <selection activeCell="W32" sqref="W32"/>
    </sheetView>
  </sheetViews>
  <sheetFormatPr baseColWidth="10" defaultRowHeight="15" x14ac:dyDescent="0.25"/>
  <cols>
    <col min="1" max="1" width="12" customWidth="1"/>
    <col min="12" max="12" width="14.7109375" customWidth="1"/>
  </cols>
  <sheetData>
    <row r="1" spans="1:21" x14ac:dyDescent="0.25">
      <c r="A1" s="2" t="s">
        <v>7</v>
      </c>
      <c r="B1" s="1" t="s">
        <v>0</v>
      </c>
      <c r="C1" s="1" t="s">
        <v>1</v>
      </c>
      <c r="D1" s="1" t="s">
        <v>2</v>
      </c>
      <c r="E1" s="1" t="s">
        <v>3</v>
      </c>
      <c r="H1" s="2"/>
      <c r="L1" s="2" t="s">
        <v>38</v>
      </c>
      <c r="M1" s="1" t="s">
        <v>0</v>
      </c>
      <c r="N1" s="1" t="s">
        <v>1</v>
      </c>
      <c r="O1" s="1" t="s">
        <v>2</v>
      </c>
      <c r="P1" s="1" t="s">
        <v>3</v>
      </c>
      <c r="T1" s="19" t="s">
        <v>30</v>
      </c>
      <c r="U1" s="21">
        <v>36.5</v>
      </c>
    </row>
    <row r="2" spans="1:21" x14ac:dyDescent="0.25">
      <c r="A2" s="3" t="s">
        <v>4</v>
      </c>
      <c r="B2" s="18">
        <v>25</v>
      </c>
      <c r="C2" s="18">
        <v>29</v>
      </c>
      <c r="D2" s="18">
        <v>125</v>
      </c>
      <c r="E2" s="18">
        <v>36</v>
      </c>
      <c r="H2" s="1"/>
      <c r="K2" t="s">
        <v>34</v>
      </c>
      <c r="L2" s="1" t="s">
        <v>35</v>
      </c>
      <c r="M2" s="1">
        <f>(28+22)/2</f>
        <v>25</v>
      </c>
      <c r="N2" s="1">
        <f>(32+26)/2</f>
        <v>29</v>
      </c>
      <c r="O2" s="1">
        <f>(180+70)/2</f>
        <v>125</v>
      </c>
      <c r="P2" s="1">
        <f>(24+48)/2</f>
        <v>36</v>
      </c>
      <c r="T2" s="16" t="s">
        <v>29</v>
      </c>
      <c r="U2" s="17">
        <v>36.5</v>
      </c>
    </row>
    <row r="3" spans="1:21" x14ac:dyDescent="0.25">
      <c r="A3" s="9" t="s">
        <v>5</v>
      </c>
      <c r="B3" s="5">
        <v>28</v>
      </c>
      <c r="C3" s="5">
        <v>32</v>
      </c>
      <c r="D3" s="5">
        <v>180</v>
      </c>
      <c r="E3" s="5">
        <v>24</v>
      </c>
      <c r="H3" s="1"/>
      <c r="L3" s="1" t="s">
        <v>36</v>
      </c>
      <c r="M3" s="1">
        <f>(28+24)/2</f>
        <v>26</v>
      </c>
      <c r="N3" s="1">
        <f>(32+28)/2</f>
        <v>30</v>
      </c>
      <c r="O3" s="1">
        <f>(180+100)/2</f>
        <v>140</v>
      </c>
      <c r="P3" s="1">
        <f>(24+32)/2</f>
        <v>28</v>
      </c>
      <c r="T3" s="19" t="s">
        <v>33</v>
      </c>
      <c r="U3" s="21">
        <v>73</v>
      </c>
    </row>
    <row r="4" spans="1:21" x14ac:dyDescent="0.25">
      <c r="A4" s="10" t="s">
        <v>6</v>
      </c>
      <c r="B4" s="5">
        <v>22</v>
      </c>
      <c r="C4" s="5">
        <v>26</v>
      </c>
      <c r="D4" s="5">
        <v>70</v>
      </c>
      <c r="E4" s="5">
        <v>48</v>
      </c>
      <c r="H4" s="1"/>
      <c r="L4" s="1" t="s">
        <v>37</v>
      </c>
      <c r="M4" s="1">
        <f>(22+24)/2</f>
        <v>23</v>
      </c>
      <c r="N4" s="1">
        <f>(26+28)/2</f>
        <v>27</v>
      </c>
      <c r="O4" s="1">
        <f>(70+100)/2</f>
        <v>85</v>
      </c>
      <c r="P4" s="1">
        <f>(48+32)/2</f>
        <v>40</v>
      </c>
      <c r="T4" s="16" t="s">
        <v>32</v>
      </c>
      <c r="U4" s="17">
        <v>73</v>
      </c>
    </row>
    <row r="5" spans="1:21" x14ac:dyDescent="0.25">
      <c r="A5" s="11" t="s">
        <v>4</v>
      </c>
      <c r="B5" s="18">
        <v>26</v>
      </c>
      <c r="C5" s="18">
        <v>30</v>
      </c>
      <c r="D5" s="18">
        <v>140</v>
      </c>
      <c r="E5" s="18">
        <v>28</v>
      </c>
      <c r="H5" s="1"/>
      <c r="T5" s="20" t="s">
        <v>61</v>
      </c>
      <c r="U5" s="7">
        <v>0</v>
      </c>
    </row>
    <row r="6" spans="1:21" x14ac:dyDescent="0.25">
      <c r="A6" s="12" t="s">
        <v>5</v>
      </c>
      <c r="B6" s="13">
        <v>28</v>
      </c>
      <c r="C6" s="13">
        <v>32</v>
      </c>
      <c r="D6" s="13">
        <v>180</v>
      </c>
      <c r="E6" s="13">
        <v>24</v>
      </c>
      <c r="H6" s="1"/>
      <c r="U6" s="1"/>
    </row>
    <row r="7" spans="1:21" x14ac:dyDescent="0.25">
      <c r="A7" s="15" t="s">
        <v>27</v>
      </c>
      <c r="B7" s="13">
        <v>24</v>
      </c>
      <c r="C7" s="13">
        <v>28</v>
      </c>
      <c r="D7" s="13">
        <v>100</v>
      </c>
      <c r="E7" s="13">
        <v>32</v>
      </c>
      <c r="H7" s="1"/>
      <c r="U7" s="1"/>
    </row>
    <row r="8" spans="1:21" x14ac:dyDescent="0.25">
      <c r="A8" s="11" t="s">
        <v>4</v>
      </c>
      <c r="B8" s="18">
        <v>23</v>
      </c>
      <c r="C8" s="18">
        <v>27</v>
      </c>
      <c r="D8" s="18">
        <v>85</v>
      </c>
      <c r="E8" s="18">
        <v>40</v>
      </c>
      <c r="T8" s="19" t="s">
        <v>30</v>
      </c>
      <c r="U8" s="21">
        <v>24</v>
      </c>
    </row>
    <row r="9" spans="1:21" x14ac:dyDescent="0.25">
      <c r="A9" s="10" t="s">
        <v>6</v>
      </c>
      <c r="B9" s="5">
        <v>22</v>
      </c>
      <c r="C9" s="5">
        <v>26</v>
      </c>
      <c r="D9" s="5">
        <v>70</v>
      </c>
      <c r="E9" s="5">
        <v>48</v>
      </c>
      <c r="H9" s="1"/>
      <c r="I9" s="1"/>
      <c r="J9" s="1"/>
      <c r="K9" s="1"/>
      <c r="T9" s="4" t="s">
        <v>28</v>
      </c>
      <c r="U9" s="8">
        <v>24</v>
      </c>
    </row>
    <row r="10" spans="1:21" x14ac:dyDescent="0.25">
      <c r="A10" s="14" t="s">
        <v>27</v>
      </c>
      <c r="B10" s="5">
        <v>24</v>
      </c>
      <c r="C10" s="5">
        <v>28</v>
      </c>
      <c r="D10" s="5">
        <v>100</v>
      </c>
      <c r="E10" s="5">
        <v>32</v>
      </c>
      <c r="T10" s="19" t="s">
        <v>33</v>
      </c>
      <c r="U10" s="21">
        <v>48</v>
      </c>
    </row>
    <row r="11" spans="1:21" x14ac:dyDescent="0.25">
      <c r="T11" s="4" t="s">
        <v>31</v>
      </c>
      <c r="U11" s="8">
        <v>48</v>
      </c>
    </row>
    <row r="12" spans="1:21" x14ac:dyDescent="0.25">
      <c r="T12" s="20" t="s">
        <v>61</v>
      </c>
      <c r="U12" s="7">
        <v>0</v>
      </c>
    </row>
    <row r="13" spans="1:21" x14ac:dyDescent="0.25">
      <c r="U13" s="1"/>
    </row>
    <row r="14" spans="1:21" x14ac:dyDescent="0.25">
      <c r="A14" s="31" t="s">
        <v>8</v>
      </c>
      <c r="B14" s="31"/>
      <c r="C14" s="31"/>
      <c r="D14" s="31"/>
      <c r="E14" s="1"/>
      <c r="F14" s="1"/>
      <c r="G14" s="31" t="s">
        <v>8</v>
      </c>
      <c r="H14" s="31"/>
      <c r="I14" s="31"/>
      <c r="J14" s="31"/>
      <c r="K14" s="1"/>
      <c r="L14" s="1"/>
      <c r="M14" s="30" t="s">
        <v>13</v>
      </c>
      <c r="N14" s="30"/>
      <c r="O14" s="30"/>
      <c r="P14" s="30"/>
      <c r="U14" s="1"/>
    </row>
    <row r="15" spans="1:21" x14ac:dyDescent="0.25">
      <c r="A15" s="6" t="s">
        <v>9</v>
      </c>
      <c r="B15" s="6" t="s">
        <v>12</v>
      </c>
      <c r="C15" s="6" t="s">
        <v>11</v>
      </c>
      <c r="D15" s="6" t="s">
        <v>10</v>
      </c>
      <c r="E15" s="1"/>
      <c r="F15" s="1"/>
      <c r="G15" s="6" t="s">
        <v>40</v>
      </c>
      <c r="H15" s="6" t="s">
        <v>41</v>
      </c>
      <c r="I15" s="6" t="s">
        <v>42</v>
      </c>
      <c r="J15" s="6" t="s">
        <v>43</v>
      </c>
      <c r="K15" s="1"/>
      <c r="L15" s="1"/>
      <c r="M15" s="6" t="s">
        <v>48</v>
      </c>
      <c r="N15" s="6" t="s">
        <v>49</v>
      </c>
      <c r="O15" s="6" t="s">
        <v>50</v>
      </c>
      <c r="P15" s="6" t="s">
        <v>51</v>
      </c>
      <c r="T15" s="16" t="s">
        <v>29</v>
      </c>
      <c r="U15" s="17">
        <v>12.5</v>
      </c>
    </row>
    <row r="16" spans="1:21" x14ac:dyDescent="0.25">
      <c r="A16" s="5">
        <f>(B2+B3)/2</f>
        <v>26.5</v>
      </c>
      <c r="B16" s="5">
        <f>(C2+C3)/2</f>
        <v>30.5</v>
      </c>
      <c r="C16" s="5">
        <f>(D2+D3)/2</f>
        <v>152.5</v>
      </c>
      <c r="D16" s="5">
        <f>(E2+E3)/2</f>
        <v>30</v>
      </c>
      <c r="E16" s="1"/>
      <c r="F16" s="1"/>
      <c r="G16" s="5">
        <f>(B5+B6)/2</f>
        <v>27</v>
      </c>
      <c r="H16" s="5">
        <f>(C5+C6)/2</f>
        <v>31</v>
      </c>
      <c r="I16" s="5">
        <f>(D5+D6)/2</f>
        <v>160</v>
      </c>
      <c r="J16" s="5">
        <f>(E5+E6)/2</f>
        <v>26</v>
      </c>
      <c r="K16" s="1"/>
      <c r="L16" s="1"/>
      <c r="M16" s="5">
        <f>(B8+B9)/2</f>
        <v>22.5</v>
      </c>
      <c r="N16" s="5">
        <f>(C8+C9)/2</f>
        <v>26.5</v>
      </c>
      <c r="O16" s="5">
        <f>(D8+D9)/2</f>
        <v>77.5</v>
      </c>
      <c r="P16" s="5">
        <f>(E8+E9)/2</f>
        <v>44</v>
      </c>
      <c r="T16" s="4" t="s">
        <v>28</v>
      </c>
      <c r="U16" s="8">
        <v>12.5</v>
      </c>
    </row>
    <row r="17" spans="1:22" x14ac:dyDescent="0.25">
      <c r="A17" s="30" t="s">
        <v>13</v>
      </c>
      <c r="B17" s="30"/>
      <c r="C17" s="30"/>
      <c r="D17" s="30"/>
      <c r="E17" s="1"/>
      <c r="F17" s="1"/>
      <c r="G17" s="32" t="s">
        <v>39</v>
      </c>
      <c r="H17" s="32"/>
      <c r="I17" s="32"/>
      <c r="J17" s="32"/>
      <c r="K17" s="1"/>
      <c r="L17" s="1"/>
      <c r="M17" s="32" t="s">
        <v>39</v>
      </c>
      <c r="N17" s="32"/>
      <c r="O17" s="32"/>
      <c r="P17" s="32"/>
      <c r="T17" s="16" t="s">
        <v>32</v>
      </c>
      <c r="U17" s="17">
        <v>25</v>
      </c>
    </row>
    <row r="18" spans="1:22" x14ac:dyDescent="0.25">
      <c r="A18" s="6" t="s">
        <v>14</v>
      </c>
      <c r="B18" s="6" t="s">
        <v>15</v>
      </c>
      <c r="C18" s="6" t="s">
        <v>17</v>
      </c>
      <c r="D18" s="6" t="s">
        <v>16</v>
      </c>
      <c r="E18" s="1"/>
      <c r="F18" s="1"/>
      <c r="G18" s="6" t="s">
        <v>44</v>
      </c>
      <c r="H18" s="6" t="s">
        <v>45</v>
      </c>
      <c r="I18" s="6" t="s">
        <v>46</v>
      </c>
      <c r="J18" s="6" t="s">
        <v>47</v>
      </c>
      <c r="K18" s="1"/>
      <c r="L18" s="1"/>
      <c r="M18" s="6" t="s">
        <v>52</v>
      </c>
      <c r="N18" s="6" t="s">
        <v>53</v>
      </c>
      <c r="O18" s="6" t="s">
        <v>54</v>
      </c>
      <c r="P18" s="6" t="s">
        <v>55</v>
      </c>
      <c r="T18" s="4" t="s">
        <v>31</v>
      </c>
      <c r="U18" s="8">
        <v>25</v>
      </c>
    </row>
    <row r="19" spans="1:22" x14ac:dyDescent="0.25">
      <c r="A19" s="6">
        <f>(B2+B4)/2</f>
        <v>23.5</v>
      </c>
      <c r="B19" s="6">
        <f>(C2+C4)/2</f>
        <v>27.5</v>
      </c>
      <c r="C19" s="6">
        <f>(D2+D4)/2</f>
        <v>97.5</v>
      </c>
      <c r="D19" s="6">
        <f>(E2+E4)/2</f>
        <v>42</v>
      </c>
      <c r="E19" s="1"/>
      <c r="F19" s="1"/>
      <c r="G19" s="5">
        <f>(B5+B7)/2</f>
        <v>25</v>
      </c>
      <c r="H19" s="5">
        <f>(C5+C7)/2</f>
        <v>29</v>
      </c>
      <c r="I19" s="5">
        <f>(D5+D7)/2</f>
        <v>120</v>
      </c>
      <c r="J19" s="5">
        <f>(E5+E7)/2</f>
        <v>30</v>
      </c>
      <c r="K19" s="1"/>
      <c r="L19" s="1"/>
      <c r="M19" s="5">
        <f>(B8+B10)/2</f>
        <v>23.5</v>
      </c>
      <c r="N19" s="5">
        <f>(C8+C10)/2</f>
        <v>27.5</v>
      </c>
      <c r="O19" s="5">
        <f>(D8+D10)/2</f>
        <v>92.5</v>
      </c>
      <c r="P19" s="5">
        <f>(E8+E10)/2</f>
        <v>36</v>
      </c>
      <c r="T19" s="20" t="s">
        <v>61</v>
      </c>
      <c r="U19" s="7">
        <v>0</v>
      </c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22" x14ac:dyDescent="0.25">
      <c r="A22" s="31" t="s">
        <v>18</v>
      </c>
      <c r="B22" s="31"/>
      <c r="C22" s="31"/>
      <c r="D22" s="31"/>
      <c r="E22" s="1"/>
      <c r="F22" s="1"/>
      <c r="G22" s="31" t="s">
        <v>18</v>
      </c>
      <c r="H22" s="31"/>
      <c r="I22" s="31"/>
      <c r="J22" s="31"/>
      <c r="K22" s="1"/>
      <c r="L22" s="1"/>
      <c r="M22" s="30" t="s">
        <v>19</v>
      </c>
      <c r="N22" s="30"/>
      <c r="O22" s="30"/>
      <c r="P22" s="30"/>
    </row>
    <row r="23" spans="1:22" x14ac:dyDescent="0.25">
      <c r="A23" s="34" t="s">
        <v>20</v>
      </c>
      <c r="B23" s="33"/>
      <c r="C23" s="33"/>
      <c r="D23" s="33"/>
      <c r="E23" s="1"/>
      <c r="F23" s="1"/>
      <c r="G23" s="26" t="s">
        <v>58</v>
      </c>
      <c r="H23" s="24"/>
      <c r="I23" s="24"/>
      <c r="J23" s="25"/>
      <c r="K23" s="1"/>
      <c r="L23" s="1"/>
      <c r="M23" s="26" t="s">
        <v>62</v>
      </c>
      <c r="N23" s="24"/>
      <c r="O23" s="24"/>
      <c r="P23" s="25"/>
    </row>
    <row r="24" spans="1:22" x14ac:dyDescent="0.25">
      <c r="A24" s="5">
        <f>A16-B2</f>
        <v>1.5</v>
      </c>
      <c r="B24" s="5">
        <f>B16-C2</f>
        <v>1.5</v>
      </c>
      <c r="C24" s="5">
        <f>C16-D2</f>
        <v>27.5</v>
      </c>
      <c r="D24" s="5">
        <f>E2-D16</f>
        <v>6</v>
      </c>
      <c r="E24" s="1"/>
      <c r="F24" s="1"/>
      <c r="G24" s="5">
        <f>(G16-B5)</f>
        <v>1</v>
      </c>
      <c r="H24" s="5">
        <f>(H16-C5)</f>
        <v>1</v>
      </c>
      <c r="I24" s="5">
        <f>(I16-D5)</f>
        <v>20</v>
      </c>
      <c r="J24" s="5">
        <f>(E5-J16)</f>
        <v>2</v>
      </c>
      <c r="K24" s="1"/>
      <c r="L24" s="1"/>
      <c r="M24" s="5">
        <f>B8-M16</f>
        <v>0.5</v>
      </c>
      <c r="N24" s="5">
        <f>C8-N16</f>
        <v>0.5</v>
      </c>
      <c r="O24" s="5">
        <f>D8-O16</f>
        <v>7.5</v>
      </c>
      <c r="P24" s="5">
        <f>P16-E8</f>
        <v>4</v>
      </c>
    </row>
    <row r="25" spans="1:22" x14ac:dyDescent="0.25">
      <c r="A25" s="33">
        <f>A24+B24+C24+D24</f>
        <v>36.5</v>
      </c>
      <c r="B25" s="33"/>
      <c r="C25" s="33"/>
      <c r="D25" s="33"/>
      <c r="E25" s="1"/>
      <c r="F25" s="1"/>
      <c r="G25" s="23">
        <f>G24+H24+I24+J24</f>
        <v>24</v>
      </c>
      <c r="H25" s="24"/>
      <c r="I25" s="24"/>
      <c r="J25" s="25"/>
      <c r="K25" s="1"/>
      <c r="L25" s="1"/>
      <c r="M25" s="23">
        <f>M24+N24+O24+P24</f>
        <v>12.5</v>
      </c>
      <c r="N25" s="24"/>
      <c r="O25" s="24"/>
      <c r="P25" s="25"/>
    </row>
    <row r="26" spans="1:22" x14ac:dyDescent="0.25">
      <c r="A26" s="30" t="s">
        <v>19</v>
      </c>
      <c r="B26" s="30"/>
      <c r="C26" s="30"/>
      <c r="D26" s="30"/>
      <c r="E26" s="1"/>
      <c r="F26" s="1"/>
      <c r="G26" s="27" t="s">
        <v>56</v>
      </c>
      <c r="H26" s="28"/>
      <c r="I26" s="28"/>
      <c r="J26" s="29"/>
      <c r="K26" s="1"/>
      <c r="L26" s="1"/>
      <c r="M26" s="27" t="s">
        <v>56</v>
      </c>
      <c r="N26" s="28"/>
      <c r="O26" s="28"/>
      <c r="P26" s="29"/>
    </row>
    <row r="27" spans="1:22" x14ac:dyDescent="0.25">
      <c r="A27" s="26" t="s">
        <v>21</v>
      </c>
      <c r="B27" s="24"/>
      <c r="C27" s="24"/>
      <c r="D27" s="25"/>
      <c r="E27" s="1"/>
      <c r="F27" s="1"/>
      <c r="G27" s="26" t="s">
        <v>59</v>
      </c>
      <c r="H27" s="24"/>
      <c r="I27" s="24"/>
      <c r="J27" s="25"/>
      <c r="K27" s="1"/>
      <c r="L27" s="1"/>
      <c r="M27" s="26" t="s">
        <v>63</v>
      </c>
      <c r="N27" s="24"/>
      <c r="O27" s="24"/>
      <c r="P27" s="25"/>
      <c r="T27" s="38" t="s">
        <v>72</v>
      </c>
      <c r="U27" s="38"/>
      <c r="V27">
        <f>(0+0+0)/3</f>
        <v>0</v>
      </c>
    </row>
    <row r="28" spans="1:22" x14ac:dyDescent="0.25">
      <c r="A28" s="5">
        <f>B2-A19</f>
        <v>1.5</v>
      </c>
      <c r="B28" s="5">
        <f>C2-B19</f>
        <v>1.5</v>
      </c>
      <c r="C28" s="5">
        <f>D2-C19</f>
        <v>27.5</v>
      </c>
      <c r="D28" s="5">
        <f>D19-E2</f>
        <v>6</v>
      </c>
      <c r="E28" s="1"/>
      <c r="F28" s="1"/>
      <c r="G28" s="5">
        <f>(B5-G19)</f>
        <v>1</v>
      </c>
      <c r="H28" s="5">
        <f>(C5-H19)</f>
        <v>1</v>
      </c>
      <c r="I28" s="5">
        <f>(D5-I19)</f>
        <v>20</v>
      </c>
      <c r="J28" s="5">
        <f>(J19-E5)</f>
        <v>2</v>
      </c>
      <c r="K28" s="1"/>
      <c r="L28" s="1"/>
      <c r="M28" s="5">
        <f>M19-B8</f>
        <v>0.5</v>
      </c>
      <c r="N28" s="5">
        <f>N19-C8</f>
        <v>0.5</v>
      </c>
      <c r="O28" s="5">
        <f>O19-D8</f>
        <v>7.5</v>
      </c>
      <c r="P28" s="5">
        <f>E8-P19</f>
        <v>4</v>
      </c>
    </row>
    <row r="29" spans="1:22" x14ac:dyDescent="0.25">
      <c r="A29" s="23">
        <f>A28+B28+C28+D28</f>
        <v>36.5</v>
      </c>
      <c r="B29" s="24"/>
      <c r="C29" s="24"/>
      <c r="D29" s="25"/>
      <c r="E29" s="1"/>
      <c r="F29" s="1"/>
      <c r="G29" s="23">
        <f>G28+H28+I28+J28</f>
        <v>24</v>
      </c>
      <c r="H29" s="24"/>
      <c r="I29" s="24"/>
      <c r="J29" s="25"/>
      <c r="K29" s="1"/>
      <c r="L29" s="1"/>
      <c r="M29" s="23">
        <f>M28+N28+O28+P28</f>
        <v>12.5</v>
      </c>
      <c r="N29" s="24"/>
      <c r="O29" s="24"/>
      <c r="P29" s="25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2" x14ac:dyDescent="0.25">
      <c r="A32" s="31" t="s">
        <v>22</v>
      </c>
      <c r="B32" s="31"/>
      <c r="C32" s="31"/>
      <c r="D32" s="31"/>
      <c r="E32" s="1"/>
      <c r="F32" s="1"/>
      <c r="G32" s="31" t="s">
        <v>22</v>
      </c>
      <c r="H32" s="31"/>
      <c r="I32" s="31"/>
      <c r="J32" s="31"/>
      <c r="K32" s="1"/>
      <c r="L32" s="1"/>
      <c r="M32" s="30" t="s">
        <v>23</v>
      </c>
      <c r="N32" s="30"/>
      <c r="O32" s="30"/>
      <c r="P32" s="30"/>
    </row>
    <row r="33" spans="1:16" x14ac:dyDescent="0.25">
      <c r="A33" s="34" t="s">
        <v>67</v>
      </c>
      <c r="B33" s="33"/>
      <c r="C33" s="33"/>
      <c r="D33" s="33"/>
      <c r="E33" s="1"/>
      <c r="F33" s="1"/>
      <c r="G33" s="26" t="s">
        <v>68</v>
      </c>
      <c r="H33" s="24"/>
      <c r="I33" s="24"/>
      <c r="J33" s="25"/>
      <c r="K33" s="1"/>
      <c r="L33" s="1"/>
      <c r="M33" s="26" t="s">
        <v>69</v>
      </c>
      <c r="N33" s="24"/>
      <c r="O33" s="24"/>
      <c r="P33" s="25"/>
    </row>
    <row r="34" spans="1:16" x14ac:dyDescent="0.25">
      <c r="A34" s="5">
        <f>B3-B2</f>
        <v>3</v>
      </c>
      <c r="B34" s="5">
        <f>C3-C2</f>
        <v>3</v>
      </c>
      <c r="C34" s="5">
        <f>D3-D2</f>
        <v>55</v>
      </c>
      <c r="D34" s="5">
        <f>E2-E3</f>
        <v>12</v>
      </c>
      <c r="E34" s="1"/>
      <c r="F34" s="1"/>
      <c r="G34" s="5">
        <f>B6-B5</f>
        <v>2</v>
      </c>
      <c r="H34" s="5">
        <f>C6-C5</f>
        <v>2</v>
      </c>
      <c r="I34" s="5">
        <f>D6-D5</f>
        <v>40</v>
      </c>
      <c r="J34" s="5">
        <f>(E5-E6)</f>
        <v>4</v>
      </c>
      <c r="K34" s="1"/>
      <c r="L34" s="1"/>
      <c r="M34" s="5">
        <f>B8-B9</f>
        <v>1</v>
      </c>
      <c r="N34" s="5">
        <f>C8-C9</f>
        <v>1</v>
      </c>
      <c r="O34" s="5">
        <f>D8-D9</f>
        <v>15</v>
      </c>
      <c r="P34" s="5">
        <f>E9-E8</f>
        <v>8</v>
      </c>
    </row>
    <row r="35" spans="1:16" x14ac:dyDescent="0.25">
      <c r="A35" s="33">
        <f>A34+B34+C34+D34</f>
        <v>73</v>
      </c>
      <c r="B35" s="33"/>
      <c r="C35" s="33"/>
      <c r="D35" s="33"/>
      <c r="E35" s="1"/>
      <c r="F35" s="1"/>
      <c r="G35" s="23">
        <f>G34+H34+I34+J34</f>
        <v>48</v>
      </c>
      <c r="H35" s="24"/>
      <c r="I35" s="24"/>
      <c r="J35" s="25"/>
      <c r="K35" s="1"/>
      <c r="L35" s="1"/>
      <c r="M35" s="23">
        <f>M34+N34+O34+P34</f>
        <v>25</v>
      </c>
      <c r="N35" s="24"/>
      <c r="O35" s="24"/>
      <c r="P35" s="25"/>
    </row>
    <row r="36" spans="1:16" x14ac:dyDescent="0.25">
      <c r="A36" s="30" t="s">
        <v>23</v>
      </c>
      <c r="B36" s="30"/>
      <c r="C36" s="30"/>
      <c r="D36" s="30"/>
      <c r="E36" s="1"/>
      <c r="F36" s="1"/>
      <c r="G36" s="27" t="s">
        <v>57</v>
      </c>
      <c r="H36" s="28"/>
      <c r="I36" s="28"/>
      <c r="J36" s="29"/>
      <c r="K36" s="1"/>
      <c r="L36" s="1"/>
      <c r="M36" s="27"/>
      <c r="N36" s="28"/>
      <c r="O36" s="28"/>
      <c r="P36" s="29"/>
    </row>
    <row r="37" spans="1:16" x14ac:dyDescent="0.25">
      <c r="A37" s="34" t="s">
        <v>24</v>
      </c>
      <c r="B37" s="33"/>
      <c r="C37" s="33"/>
      <c r="D37" s="33"/>
      <c r="E37" s="1"/>
      <c r="F37" s="1"/>
      <c r="G37" s="26" t="s">
        <v>60</v>
      </c>
      <c r="H37" s="24"/>
      <c r="I37" s="24"/>
      <c r="J37" s="25"/>
      <c r="K37" s="1"/>
      <c r="L37" s="1"/>
      <c r="M37" s="26" t="s">
        <v>64</v>
      </c>
      <c r="N37" s="24"/>
      <c r="O37" s="24"/>
      <c r="P37" s="25"/>
    </row>
    <row r="38" spans="1:16" x14ac:dyDescent="0.25">
      <c r="A38" s="5">
        <f>B2-B4</f>
        <v>3</v>
      </c>
      <c r="B38" s="5">
        <f>C2-C4</f>
        <v>3</v>
      </c>
      <c r="C38" s="5">
        <f>D2-D4</f>
        <v>55</v>
      </c>
      <c r="D38" s="5">
        <f>E4-E2</f>
        <v>12</v>
      </c>
      <c r="E38" s="1"/>
      <c r="F38" s="1"/>
      <c r="G38" s="5">
        <f>(B5-B7)</f>
        <v>2</v>
      </c>
      <c r="H38" s="5">
        <f>(C5-C7)</f>
        <v>2</v>
      </c>
      <c r="I38" s="5">
        <f>(D5-D7)</f>
        <v>40</v>
      </c>
      <c r="J38" s="5">
        <f>(E7-E5)</f>
        <v>4</v>
      </c>
      <c r="K38" s="1"/>
      <c r="L38" s="1"/>
      <c r="M38" s="5">
        <f>B10-B8</f>
        <v>1</v>
      </c>
      <c r="N38" s="5">
        <f>C10-C8</f>
        <v>1</v>
      </c>
      <c r="O38" s="5">
        <f>D10-D8</f>
        <v>15</v>
      </c>
      <c r="P38" s="5">
        <f>E8-E10</f>
        <v>8</v>
      </c>
    </row>
    <row r="39" spans="1:16" x14ac:dyDescent="0.25">
      <c r="A39" s="33">
        <f>A38+B38+C38+D38</f>
        <v>73</v>
      </c>
      <c r="B39" s="33"/>
      <c r="C39" s="33"/>
      <c r="D39" s="33"/>
      <c r="E39" s="1"/>
      <c r="F39" s="1"/>
      <c r="G39" s="23">
        <f>G38+H38+I38+J38</f>
        <v>48</v>
      </c>
      <c r="H39" s="24"/>
      <c r="I39" s="24"/>
      <c r="J39" s="25"/>
      <c r="K39" s="1"/>
      <c r="L39" s="1"/>
      <c r="M39" s="23">
        <f>M38+N38+O38+P38</f>
        <v>25</v>
      </c>
      <c r="N39" s="24"/>
      <c r="O39" s="24"/>
      <c r="P39" s="25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22" t="s">
        <v>25</v>
      </c>
      <c r="B42" s="22"/>
      <c r="C42" s="22"/>
      <c r="D42" s="22"/>
      <c r="E42" s="1"/>
      <c r="F42" s="1"/>
      <c r="G42" s="22" t="s">
        <v>65</v>
      </c>
      <c r="H42" s="22"/>
      <c r="I42" s="22"/>
      <c r="J42" s="22"/>
      <c r="K42" s="1"/>
      <c r="L42" s="1"/>
      <c r="M42" s="35" t="s">
        <v>66</v>
      </c>
      <c r="N42" s="36"/>
      <c r="O42" s="36"/>
      <c r="P42" s="37"/>
    </row>
    <row r="43" spans="1:16" x14ac:dyDescent="0.25">
      <c r="A43" s="34" t="s">
        <v>26</v>
      </c>
      <c r="B43" s="33"/>
      <c r="C43" s="33"/>
      <c r="D43" s="33"/>
      <c r="E43" s="1"/>
      <c r="F43" s="1"/>
      <c r="G43" s="26" t="s">
        <v>70</v>
      </c>
      <c r="H43" s="24"/>
      <c r="I43" s="24"/>
      <c r="J43" s="25"/>
      <c r="K43" s="1"/>
      <c r="L43" s="1"/>
      <c r="M43" s="26" t="s">
        <v>71</v>
      </c>
      <c r="N43" s="24"/>
      <c r="O43" s="24"/>
      <c r="P43" s="25"/>
    </row>
    <row r="44" spans="1:16" x14ac:dyDescent="0.25">
      <c r="A44" s="5">
        <f>25-25</f>
        <v>0</v>
      </c>
      <c r="B44" s="5">
        <f>29-29</f>
        <v>0</v>
      </c>
      <c r="C44" s="5">
        <f>125-125</f>
        <v>0</v>
      </c>
      <c r="D44" s="5">
        <f>36-36</f>
        <v>0</v>
      </c>
      <c r="E44" s="1"/>
      <c r="F44" s="1"/>
      <c r="G44" s="5">
        <f>26-26</f>
        <v>0</v>
      </c>
      <c r="H44" s="5">
        <f>30-30</f>
        <v>0</v>
      </c>
      <c r="I44" s="5">
        <f>140-140</f>
        <v>0</v>
      </c>
      <c r="J44" s="5">
        <f>28-28</f>
        <v>0</v>
      </c>
      <c r="K44" s="1"/>
      <c r="L44" s="1"/>
      <c r="M44" s="5">
        <f>23-23</f>
        <v>0</v>
      </c>
      <c r="N44" s="5">
        <f>27-27</f>
        <v>0</v>
      </c>
      <c r="O44" s="5">
        <f>85-85</f>
        <v>0</v>
      </c>
      <c r="P44" s="5">
        <f>40-40</f>
        <v>0</v>
      </c>
    </row>
    <row r="45" spans="1:16" x14ac:dyDescent="0.25">
      <c r="A45" s="33">
        <f>A44+B44+C44+D44</f>
        <v>0</v>
      </c>
      <c r="B45" s="33"/>
      <c r="C45" s="33"/>
      <c r="D45" s="33"/>
      <c r="E45" s="1"/>
      <c r="F45" s="1"/>
      <c r="G45" s="23">
        <f>G44+H44+I44+J44</f>
        <v>0</v>
      </c>
      <c r="H45" s="24"/>
      <c r="I45" s="24"/>
      <c r="J45" s="25"/>
      <c r="K45" s="1"/>
      <c r="L45" s="1"/>
      <c r="M45" s="23">
        <f>M44+N44+O44+P44</f>
        <v>0</v>
      </c>
      <c r="N45" s="24"/>
      <c r="O45" s="24"/>
      <c r="P45" s="25"/>
    </row>
  </sheetData>
  <mergeCells count="52">
    <mergeCell ref="T27:U27"/>
    <mergeCell ref="A29:D29"/>
    <mergeCell ref="A32:D32"/>
    <mergeCell ref="A35:D35"/>
    <mergeCell ref="A45:D45"/>
    <mergeCell ref="A39:D39"/>
    <mergeCell ref="A33:D33"/>
    <mergeCell ref="A37:D37"/>
    <mergeCell ref="A43:D43"/>
    <mergeCell ref="A42:D42"/>
    <mergeCell ref="A36:D36"/>
    <mergeCell ref="A22:D22"/>
    <mergeCell ref="A25:D25"/>
    <mergeCell ref="A23:D23"/>
    <mergeCell ref="A26:D26"/>
    <mergeCell ref="A27:D27"/>
    <mergeCell ref="G14:J14"/>
    <mergeCell ref="G17:J17"/>
    <mergeCell ref="M14:P14"/>
    <mergeCell ref="M17:P17"/>
    <mergeCell ref="A14:D14"/>
    <mergeCell ref="A17:D17"/>
    <mergeCell ref="G29:J29"/>
    <mergeCell ref="M25:P25"/>
    <mergeCell ref="G35:J35"/>
    <mergeCell ref="G22:J22"/>
    <mergeCell ref="G26:J26"/>
    <mergeCell ref="M22:P22"/>
    <mergeCell ref="M26:P26"/>
    <mergeCell ref="G32:J32"/>
    <mergeCell ref="G39:J39"/>
    <mergeCell ref="M35:P35"/>
    <mergeCell ref="M39:P39"/>
    <mergeCell ref="M29:P29"/>
    <mergeCell ref="G23:J23"/>
    <mergeCell ref="G27:J27"/>
    <mergeCell ref="M23:P23"/>
    <mergeCell ref="M27:P27"/>
    <mergeCell ref="G33:J33"/>
    <mergeCell ref="M33:P33"/>
    <mergeCell ref="G37:J37"/>
    <mergeCell ref="M37:P37"/>
    <mergeCell ref="G36:J36"/>
    <mergeCell ref="M32:P32"/>
    <mergeCell ref="M36:P36"/>
    <mergeCell ref="G25:J25"/>
    <mergeCell ref="G42:J42"/>
    <mergeCell ref="G45:J45"/>
    <mergeCell ref="G43:J43"/>
    <mergeCell ref="M43:P43"/>
    <mergeCell ref="M45:P45"/>
    <mergeCell ref="M42:P4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Rodriguez</dc:creator>
  <cp:lastModifiedBy>Rocio Rodriguez</cp:lastModifiedBy>
  <dcterms:created xsi:type="dcterms:W3CDTF">2023-03-16T01:23:02Z</dcterms:created>
  <dcterms:modified xsi:type="dcterms:W3CDTF">2023-03-16T22:25:31Z</dcterms:modified>
</cp:coreProperties>
</file>