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db70dacf98b6e6/Desktop/"/>
    </mc:Choice>
  </mc:AlternateContent>
  <xr:revisionPtr revIDLastSave="655" documentId="13_ncr:1_{9360353D-2FDF-4F33-B141-D89E5C7DA535}" xr6:coauthVersionLast="47" xr6:coauthVersionMax="47" xr10:uidLastSave="{E07DAA72-8E43-450B-AD3F-54B40C6EAE57}"/>
  <bookViews>
    <workbookView xWindow="28680" yWindow="-120" windowWidth="29040" windowHeight="15840" activeTab="5" xr2:uid="{00000000-000D-0000-FFFF-FFFF00000000}"/>
  </bookViews>
  <sheets>
    <sheet name="Crowdfunding" sheetId="1" r:id="rId1"/>
    <sheet name="Campaign Pivot 1" sheetId="3" r:id="rId2"/>
    <sheet name="Campaign Pivot 2" sheetId="4" r:id="rId3"/>
    <sheet name="Campaign Pivot 3" sheetId="6" r:id="rId4"/>
    <sheet name="Bonus" sheetId="7" r:id="rId5"/>
    <sheet name="Bonus Stat" sheetId="9" r:id="rId6"/>
  </sheets>
  <definedNames>
    <definedName name="_xlnm._FilterDatabase" localSheetId="0" hidden="1">Crowdfunding!$A$1:$T$1001</definedName>
    <definedName name="_xlchart.v1.0" hidden="1">'Bonus Stat'!$B$2:$B$566</definedName>
  </definedNames>
  <calcPr calcId="191029"/>
  <pivotCaches>
    <pivotCache cacheId="0" r:id="rId7"/>
    <pivotCache cacheId="1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9" l="1"/>
  <c r="L10" i="9"/>
  <c r="L17" i="9"/>
  <c r="L9" i="9"/>
  <c r="L24" i="9"/>
  <c r="L23" i="9"/>
  <c r="L16" i="9"/>
  <c r="L15" i="9"/>
  <c r="L14" i="9"/>
  <c r="L13" i="9"/>
  <c r="L5" i="9"/>
  <c r="L8" i="9"/>
  <c r="L7" i="9"/>
  <c r="L6" i="9"/>
  <c r="D13" i="7"/>
  <c r="E13" i="7"/>
  <c r="F13" i="7"/>
  <c r="F5" i="7"/>
  <c r="F6" i="7"/>
  <c r="F7" i="7"/>
  <c r="F8" i="7"/>
  <c r="F9" i="7"/>
  <c r="F10" i="7"/>
  <c r="F11" i="7"/>
  <c r="F12" i="7"/>
  <c r="F4" i="7"/>
  <c r="E6" i="7"/>
  <c r="E7" i="7"/>
  <c r="E8" i="7"/>
  <c r="E9" i="7"/>
  <c r="E10" i="7"/>
  <c r="E11" i="7"/>
  <c r="E12" i="7"/>
  <c r="E14" i="7"/>
  <c r="F14" i="7"/>
  <c r="D14" i="7"/>
  <c r="E5" i="7"/>
  <c r="E4" i="7"/>
  <c r="D5" i="7"/>
  <c r="D6" i="7"/>
  <c r="D7" i="7"/>
  <c r="D8" i="7"/>
  <c r="D9" i="7"/>
  <c r="D10" i="7"/>
  <c r="D11" i="7"/>
  <c r="D12" i="7"/>
  <c r="F3" i="7"/>
  <c r="E3" i="7"/>
  <c r="D3" i="7"/>
  <c r="D4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0" i="7" l="1"/>
  <c r="J10" i="7" s="1"/>
  <c r="G8" i="7"/>
  <c r="H8" i="7" s="1"/>
  <c r="G3" i="7"/>
  <c r="I3" i="7" s="1"/>
  <c r="G13" i="7"/>
  <c r="J13" i="7" s="1"/>
  <c r="G7" i="7"/>
  <c r="J7" i="7" s="1"/>
  <c r="G9" i="7"/>
  <c r="I9" i="7" s="1"/>
  <c r="J8" i="7"/>
  <c r="G14" i="7"/>
  <c r="J14" i="7" s="1"/>
  <c r="G6" i="7"/>
  <c r="J6" i="7" s="1"/>
  <c r="G5" i="7"/>
  <c r="H5" i="7" s="1"/>
  <c r="G12" i="7"/>
  <c r="I12" i="7" s="1"/>
  <c r="G4" i="7"/>
  <c r="H4" i="7" s="1"/>
  <c r="G11" i="7"/>
  <c r="J11" i="7" s="1"/>
  <c r="I8" i="7" l="1"/>
  <c r="I10" i="7"/>
  <c r="H10" i="7"/>
  <c r="H13" i="7"/>
  <c r="I13" i="7"/>
  <c r="J5" i="7"/>
  <c r="J12" i="7"/>
  <c r="J3" i="7"/>
  <c r="H7" i="7"/>
  <c r="H12" i="7"/>
  <c r="H9" i="7"/>
  <c r="J9" i="7"/>
  <c r="I7" i="7"/>
  <c r="H3" i="7"/>
  <c r="I5" i="7"/>
  <c r="I4" i="7"/>
  <c r="H14" i="7"/>
  <c r="I6" i="7"/>
  <c r="H11" i="7"/>
  <c r="J4" i="7"/>
  <c r="I14" i="7"/>
  <c r="I11" i="7"/>
  <c r="H6" i="7"/>
</calcChain>
</file>

<file path=xl/sharedStrings.xml><?xml version="1.0" encoding="utf-8"?>
<sst xmlns="http://schemas.openxmlformats.org/spreadsheetml/2006/main" count="7079" uniqueCount="2119">
  <si>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</si>
  <si>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</si>
  <si>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</si>
  <si>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</si>
  <si>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</si>
  <si>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</si>
  <si>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</si>
  <si>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</si>
  <si>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</si>
  <si>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</si>
  <si>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</si>
  <si>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</si>
  <si>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</si>
  <si>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</si>
  <si>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</si>
  <si>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</si>
  <si>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</si>
  <si>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</si>
  <si>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</si>
  <si>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</si>
  <si>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</si>
  <si>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</si>
  <si>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</si>
  <si>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</si>
  <si>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</si>
  <si>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</si>
  <si>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</si>
  <si>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</si>
  <si>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</si>
  <si>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</si>
  <si>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</si>
  <si>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</si>
  <si>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</si>
  <si>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</si>
  <si>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</si>
  <si>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</si>
  <si>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</si>
  <si>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</si>
  <si>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</si>
  <si>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</si>
  <si>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</si>
  <si>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</si>
  <si>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</si>
  <si>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</si>
  <si>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</si>
  <si>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</si>
  <si>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</si>
  <si>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</si>
  <si>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</si>
  <si>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</si>
  <si>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</si>
  <si>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</si>
  <si>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</si>
  <si>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</si>
  <si>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</si>
  <si>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</si>
  <si>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</si>
  <si>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</si>
  <si>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</si>
  <si>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</si>
  <si>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</si>
  <si>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</si>
  <si>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</si>
  <si>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</si>
  <si>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</si>
  <si>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</si>
  <si>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</si>
  <si>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</si>
  <si>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</si>
  <si>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</si>
  <si>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</si>
  <si>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</si>
  <si>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</si>
  <si>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</si>
  <si>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</si>
  <si>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</si>
  <si>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</si>
  <si>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</si>
  <si>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</si>
  <si>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</si>
  <si>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</si>
  <si>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</si>
  <si>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</si>
  <si>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</si>
  <si>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</si>
  <si>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</si>
  <si>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</si>
  <si>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</si>
  <si>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</si>
  <si>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</si>
  <si>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</si>
  <si>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</si>
  <si>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</si>
  <si>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</si>
  <si>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</si>
  <si>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</si>
  <si>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</si>
  <si>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</si>
  <si>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</si>
  <si>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</si>
  <si>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</si>
  <si>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</si>
  <si>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</si>
  <si>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</si>
  <si>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</si>
  <si>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</si>
  <si>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</si>
  <si>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</si>
  <si>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</si>
  <si>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</si>
  <si>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</si>
  <si>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</si>
  <si>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</si>
  <si>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</si>
  <si>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</si>
  <si>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</si>
  <si>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</si>
  <si>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</si>
  <si>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</si>
  <si>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</si>
  <si>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</si>
  <si>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</si>
  <si>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</si>
  <si>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</si>
  <si>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</si>
  <si>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</si>
  <si>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</si>
  <si>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</si>
  <si>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</si>
  <si>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</si>
  <si>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</si>
  <si>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</si>
  <si>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</si>
  <si>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</si>
  <si>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</si>
  <si>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</si>
  <si>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</si>
  <si>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</si>
  <si>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</si>
  <si>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</si>
  <si>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</si>
  <si>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</si>
  <si>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</si>
  <si>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</si>
  <si>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</si>
  <si>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</si>
  <si>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</si>
  <si>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</si>
  <si>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</si>
  <si>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</si>
  <si>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</si>
  <si>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</si>
  <si>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</si>
  <si>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</si>
  <si>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</si>
  <si>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</si>
  <si>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</si>
  <si>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</si>
  <si>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</si>
  <si>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</si>
  <si>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</si>
  <si>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</si>
  <si>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</si>
  <si>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</si>
  <si>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</si>
  <si>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</si>
  <si>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</si>
  <si>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</si>
  <si>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</si>
  <si>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</si>
  <si>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</si>
  <si>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</si>
  <si>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</si>
  <si>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</si>
  <si>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</si>
  <si>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</si>
  <si>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</si>
  <si>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</si>
  <si>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</si>
  <si>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</si>
  <si>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</si>
  <si>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</si>
  <si>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</si>
  <si>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</si>
  <si>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</si>
  <si>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</si>
  <si>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</si>
  <si>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</si>
  <si>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</si>
  <si>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</si>
  <si>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</si>
  <si>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</si>
  <si>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</si>
  <si>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</si>
  <si>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</si>
  <si>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</si>
  <si>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</si>
  <si>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</si>
  <si>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</si>
  <si>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</si>
  <si>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</si>
  <si>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</si>
  <si>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</si>
  <si>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</si>
  <si>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</si>
  <si>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</si>
  <si>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</si>
  <si>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</si>
  <si>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</si>
  <si>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</si>
  <si>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</si>
  <si>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</si>
  <si>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</si>
  <si>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</si>
  <si>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</si>
  <si>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</si>
  <si>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</si>
  <si>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</si>
  <si>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</si>
  <si>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</si>
  <si>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</si>
  <si>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</si>
  <si>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</si>
  <si>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</si>
  <si>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</si>
  <si>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</si>
  <si>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</si>
  <si>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</si>
  <si>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</si>
  <si>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</si>
  <si>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</si>
  <si>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</si>
  <si>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</si>
  <si>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</si>
  <si>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</si>
  <si>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</si>
  <si>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</si>
  <si>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</si>
  <si>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</si>
  <si>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</si>
  <si>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</si>
  <si>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</si>
  <si>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</si>
  <si>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</si>
  <si>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</si>
  <si>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</si>
  <si>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</si>
  <si>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</si>
  <si>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</si>
  <si>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</si>
  <si>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</si>
  <si>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</si>
  <si>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</si>
  <si>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</si>
  <si>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</si>
  <si>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</si>
  <si>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</si>
  <si>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</si>
  <si>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</si>
  <si>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</si>
  <si>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</si>
  <si>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</si>
  <si>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</si>
  <si>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</si>
  <si>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</si>
  <si>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</si>
  <si>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</si>
  <si>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</si>
  <si>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</si>
  <si>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</si>
  <si>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</si>
  <si>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</si>
  <si>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</si>
  <si>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</si>
  <si>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</si>
  <si>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</si>
  <si>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</si>
  <si>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</si>
  <si>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</si>
  <si>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</si>
  <si>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</si>
  <si>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</si>
  <si>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</si>
  <si>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</si>
  <si>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</si>
  <si>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</si>
  <si>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</si>
  <si>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</si>
  <si>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</si>
  <si>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</si>
  <si>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</si>
  <si>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</si>
  <si>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</si>
  <si>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</si>
  <si>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</si>
  <si>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</si>
  <si>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</si>
  <si>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</si>
  <si>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</si>
  <si>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</si>
  <si>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</si>
  <si>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</si>
  <si>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</si>
  <si>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</si>
  <si>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</si>
  <si>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</si>
  <si>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</si>
  <si>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</si>
  <si>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</si>
  <si>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</si>
  <si>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</si>
  <si>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</si>
  <si>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</si>
  <si>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</si>
  <si>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</si>
  <si>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</si>
  <si>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</si>
  <si>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</si>
  <si>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</si>
  <si>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</si>
  <si>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</si>
  <si>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</si>
  <si>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</si>
  <si>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</si>
  <si>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</si>
  <si>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</si>
  <si>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</si>
  <si>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</si>
  <si>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</si>
  <si>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</si>
  <si>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</si>
  <si>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</si>
  <si>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</si>
  <si>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</si>
  <si>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</si>
  <si>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</si>
  <si>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</si>
  <si>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</si>
  <si>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</si>
  <si>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</si>
  <si>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</si>
  <si>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</si>
  <si>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</si>
  <si>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</si>
  <si>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</si>
  <si>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</si>
  <si>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</si>
  <si>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</si>
  <si>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</si>
  <si>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</si>
  <si>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</si>
  <si>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</si>
  <si>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</si>
  <si>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</si>
  <si>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</si>
  <si>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</si>
  <si>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</si>
  <si>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</si>
  <si>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</si>
  <si>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</si>
  <si>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</si>
  <si>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</si>
  <si>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</si>
  <si>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</si>
  <si>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</si>
  <si>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</si>
  <si>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</si>
  <si>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</si>
  <si>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</si>
  <si>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</si>
  <si>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</si>
  <si>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</si>
  <si>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</si>
  <si>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</si>
  <si>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</si>
  <si>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</si>
  <si>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</si>
  <si>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</si>
  <si>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</si>
  <si>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</si>
  <si>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</si>
  <si>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</si>
  <si>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</si>
  <si>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</si>
  <si>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</si>
  <si>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</si>
  <si>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</si>
  <si>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</si>
  <si>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</si>
  <si>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</si>
  <si>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</si>
  <si>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</si>
  <si>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</si>
  <si>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</si>
  <si>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</si>
  <si>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</si>
  <si>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</si>
  <si>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</si>
  <si>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</si>
  <si>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</si>
  <si>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</si>
  <si>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</si>
  <si>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</si>
  <si>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</si>
  <si>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</si>
  <si>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</si>
  <si>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</si>
  <si>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</si>
  <si>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</si>
  <si>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</si>
  <si>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</si>
  <si>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</si>
  <si>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</si>
  <si>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</si>
  <si>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</si>
  <si>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</si>
  <si>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</si>
  <si>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</si>
  <si>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</si>
  <si>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</si>
  <si>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</si>
  <si>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</si>
  <si>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</si>
  <si>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</si>
  <si>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</si>
  <si>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</si>
  <si>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</si>
  <si>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</si>
  <si>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</si>
  <si>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</si>
  <si>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</si>
  <si>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</si>
  <si>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</si>
  <si>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</si>
  <si>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</si>
  <si>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</si>
  <si>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</si>
  <si>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</si>
  <si>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</si>
  <si>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</si>
  <si>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</si>
  <si>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</si>
  <si>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</si>
  <si>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</si>
  <si>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</si>
  <si>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</si>
  <si>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</si>
  <si>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</si>
  <si>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</si>
  <si>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</si>
  <si>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</si>
  <si>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</si>
  <si>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</si>
  <si>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</si>
  <si>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</si>
  <si>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</si>
  <si>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</si>
  <si>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</si>
  <si>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</si>
  <si>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</si>
  <si>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</si>
  <si>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</si>
  <si>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</si>
  <si>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</si>
  <si>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</si>
  <si>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</si>
  <si>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</si>
  <si>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</si>
  <si>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</si>
  <si>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</si>
  <si>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</si>
  <si>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</si>
  <si>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</si>
  <si>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</si>
  <si>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</si>
  <si>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</si>
  <si>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</si>
  <si>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</si>
  <si>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</si>
  <si>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</si>
  <si>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</si>
  <si>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</si>
  <si>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</si>
  <si>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</si>
  <si>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</si>
  <si>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</si>
  <si>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</si>
  <si>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</si>
  <si>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</si>
  <si>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</si>
  <si>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</si>
  <si>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</si>
  <si>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</si>
  <si>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</si>
  <si>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</si>
  <si>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</si>
  <si>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</si>
  <si>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</si>
  <si>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</si>
  <si>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</si>
  <si>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</si>
  <si>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</si>
  <si>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</si>
  <si>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</si>
  <si>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</si>
  <si>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</si>
  <si>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</si>
  <si>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</si>
  <si>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</si>
  <si>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</si>
  <si>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</si>
  <si>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</si>
  <si>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</si>
  <si>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</si>
  <si>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</si>
  <si>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</si>
  <si>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</si>
  <si>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</si>
  <si>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</si>
  <si>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</si>
  <si>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</si>
  <si>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</si>
  <si>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</si>
  <si>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</si>
  <si>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</si>
  <si>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</si>
  <si>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</si>
  <si>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</si>
  <si>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</si>
  <si>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</si>
  <si>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</si>
  <si>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</si>
  <si>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</si>
  <si>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</si>
  <si>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</si>
  <si>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</si>
  <si>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</si>
  <si>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</si>
  <si>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</si>
  <si>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</si>
  <si>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</si>
  <si>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</si>
  <si>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</si>
  <si>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</si>
  <si>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</si>
  <si>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</si>
  <si>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</si>
  <si>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</si>
  <si>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</si>
  <si>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</si>
  <si>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</si>
  <si>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</si>
  <si>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</si>
  <si>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</si>
  <si>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</si>
  <si>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</si>
  <si>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</si>
  <si>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</si>
  <si>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</si>
  <si>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</si>
  <si>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</si>
  <si>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</si>
  <si>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</si>
  <si>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</si>
  <si>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</si>
  <si>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</si>
  <si>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</si>
  <si>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</si>
  <si>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</si>
  <si>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</si>
  <si>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</si>
  <si>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</si>
  <si>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</si>
  <si>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</si>
  <si>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</si>
  <si>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</si>
  <si>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</si>
  <si>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</si>
  <si>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</si>
  <si>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</si>
  <si>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</si>
  <si>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</si>
  <si>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</si>
  <si>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</si>
  <si>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</si>
  <si>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</si>
  <si>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</si>
  <si>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</si>
  <si>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</si>
  <si>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</si>
  <si>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</si>
  <si>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</si>
  <si>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</si>
  <si>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</si>
  <si>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</si>
  <si>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</si>
  <si>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</si>
  <si>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</si>
  <si>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</si>
  <si>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</si>
  <si>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</si>
  <si>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</si>
  <si>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</si>
  <si>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</si>
  <si>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</si>
  <si>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</si>
  <si>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</si>
  <si>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</si>
  <si>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</si>
  <si>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</si>
  <si>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</si>
  <si>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</si>
  <si>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</si>
  <si>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</si>
  <si>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</si>
  <si>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</si>
  <si>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</si>
  <si>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</si>
  <si>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</si>
  <si>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</si>
  <si>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</si>
  <si>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</si>
  <si>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</si>
  <si>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</si>
  <si>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</si>
  <si>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</si>
  <si>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</si>
  <si>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</si>
  <si>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</si>
  <si>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</si>
  <si>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</si>
  <si>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</si>
  <si>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</si>
  <si>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</si>
  <si>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</si>
  <si>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</si>
  <si>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</si>
  <si>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</si>
  <si>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</si>
  <si>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</si>
  <si>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</si>
  <si>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</si>
  <si>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</si>
  <si>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</si>
  <si>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</si>
  <si>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</si>
  <si>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</si>
  <si>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</si>
  <si>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</si>
  <si>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</si>
  <si>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</si>
  <si>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</si>
  <si>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</si>
  <si>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</si>
  <si>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</si>
  <si>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</si>
  <si>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</si>
  <si>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</si>
  <si>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</si>
  <si>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</si>
  <si>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</si>
  <si>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</si>
  <si>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</si>
  <si>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</si>
  <si>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</si>
  <si>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</si>
  <si>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</si>
  <si>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</si>
  <si>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</si>
  <si>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</si>
  <si>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</si>
  <si>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</si>
  <si>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</si>
  <si>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</si>
  <si>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</si>
  <si>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</si>
  <si>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</si>
  <si>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</si>
  <si>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</si>
  <si>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</si>
  <si>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</si>
  <si>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</si>
  <si>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</si>
  <si>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</si>
  <si>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</si>
  <si>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</si>
  <si>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</si>
  <si>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</si>
  <si>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</si>
  <si>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</si>
  <si>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</si>
  <si>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</si>
  <si>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</si>
  <si>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</si>
  <si>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</si>
  <si>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</si>
  <si>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</si>
  <si>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</si>
  <si>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</si>
  <si>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</si>
  <si>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</si>
  <si>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</si>
  <si>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</si>
  <si>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</si>
  <si>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</si>
  <si>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</si>
  <si>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</si>
  <si>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</si>
  <si>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</si>
  <si>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</si>
  <si>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</si>
  <si>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</si>
  <si>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</si>
  <si>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</si>
  <si>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</si>
  <si>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</si>
  <si>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</si>
  <si>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</si>
  <si>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</si>
  <si>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</si>
  <si>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</si>
  <si>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</si>
  <si>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</si>
  <si>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</si>
  <si>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</si>
  <si>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</si>
  <si>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</si>
  <si>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</si>
  <si>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</si>
  <si>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</si>
  <si>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</si>
  <si>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</si>
  <si>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</si>
  <si>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</si>
  <si>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</si>
  <si>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</si>
  <si>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</si>
  <si>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</si>
  <si>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</si>
  <si>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</si>
  <si>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</si>
  <si>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</si>
  <si>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</si>
  <si>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</si>
  <si>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</si>
  <si>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</si>
  <si>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</si>
  <si>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</si>
  <si>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</si>
  <si>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</si>
  <si>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</si>
  <si>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</si>
  <si>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</si>
  <si>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</si>
  <si>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</si>
  <si>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</si>
  <si>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</si>
  <si>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</si>
  <si>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</si>
  <si>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</si>
  <si>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</si>
  <si>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</si>
  <si>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</si>
  <si>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</si>
  <si>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</si>
  <si>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</si>
  <si>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</si>
  <si>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</si>
  <si>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</si>
  <si>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</si>
  <si>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</si>
  <si>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</si>
  <si>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</si>
  <si>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</si>
  <si>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</si>
  <si>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</si>
  <si>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</si>
  <si>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</si>
  <si>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</si>
  <si>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</si>
  <si>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</si>
  <si>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</si>
  <si>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</si>
  <si>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</si>
  <si>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</si>
  <si>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</si>
  <si>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</si>
  <si>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</si>
  <si>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</si>
  <si>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</si>
  <si>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</si>
  <si>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</si>
  <si>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</si>
  <si>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</si>
  <si>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</si>
  <si>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</si>
  <si>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</si>
  <si>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</si>
  <si>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</si>
  <si>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</si>
  <si>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</si>
  <si>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</si>
  <si>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</si>
  <si>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</si>
  <si>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</si>
  <si>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</si>
  <si>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</si>
  <si>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</si>
  <si>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</si>
  <si>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</si>
  <si>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</si>
  <si>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</si>
  <si>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</si>
  <si>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</si>
  <si>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</si>
  <si>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</si>
  <si>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</si>
  <si>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</si>
  <si>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</si>
  <si>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</si>
  <si>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</si>
  <si>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</si>
  <si>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</si>
  <si>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</si>
  <si>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</si>
  <si>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</si>
  <si>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</si>
  <si>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</si>
  <si>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</si>
  <si>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</si>
  <si>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</si>
  <si>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</si>
  <si>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</si>
  <si>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</si>
  <si>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</si>
  <si>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</si>
  <si>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</si>
  <si>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</si>
  <si>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</si>
  <si>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</si>
  <si>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</si>
  <si>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</si>
  <si>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</si>
  <si>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</si>
  <si>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</si>
  <si>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</si>
  <si>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</si>
  <si>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</si>
  <si>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</si>
  <si>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</si>
  <si>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</si>
  <si>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</si>
  <si>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</si>
  <si>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</si>
  <si>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</si>
  <si>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</si>
  <si>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</si>
  <si>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</si>
  <si>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</si>
  <si>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</si>
  <si>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</si>
  <si>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</si>
  <si>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</si>
  <si>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</si>
  <si>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</si>
  <si>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</si>
  <si>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</si>
  <si>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</si>
  <si>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</si>
  <si>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</si>
  <si>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</si>
  <si>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</si>
  <si>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</si>
  <si>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</si>
  <si>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</si>
  <si>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</si>
  <si>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</si>
  <si>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</si>
  <si>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</si>
  <si>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</si>
  <si>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</si>
  <si>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</si>
  <si>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</si>
  <si>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</si>
  <si>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</si>
  <si>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</si>
  <si>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</si>
  <si>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</si>
  <si>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</si>
  <si>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</si>
  <si>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</si>
  <si>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</si>
  <si>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</si>
  <si>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</si>
  <si>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</si>
  <si>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</si>
  <si>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</si>
  <si>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</si>
  <si>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</si>
  <si>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</si>
  <si>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</si>
  <si>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</si>
  <si>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</si>
  <si>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</si>
  <si>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</si>
  <si>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</si>
  <si>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</si>
  <si>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</si>
  <si>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</si>
  <si>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</si>
  <si>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</si>
  <si>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</si>
  <si>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</si>
  <si>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</si>
  <si>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</si>
  <si>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</si>
  <si>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</si>
  <si>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</si>
  <si>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</si>
  <si>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</si>
  <si>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</si>
  <si>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</si>
  <si>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</si>
  <si>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</si>
  <si>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</si>
  <si>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</si>
  <si>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</si>
  <si>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</si>
  <si>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</si>
  <si>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</si>
  <si>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</si>
  <si>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</si>
  <si>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</si>
  <si>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</si>
  <si>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</si>
  <si>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</si>
  <si>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</si>
  <si>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</si>
  <si>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</si>
  <si>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</si>
  <si>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</si>
  <si>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</si>
  <si>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</si>
  <si>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</si>
  <si>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</si>
  <si>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</si>
  <si>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</si>
  <si>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</si>
  <si>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</si>
  <si>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</si>
  <si>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</si>
  <si>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</si>
  <si>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</si>
  <si>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</si>
  <si>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</si>
  <si>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</si>
  <si>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</si>
  <si>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</si>
  <si>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</si>
  <si>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</si>
  <si>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</si>
  <si>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</si>
  <si>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</si>
  <si>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</si>
  <si>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</si>
  <si>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</si>
  <si>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</si>
  <si>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</si>
  <si>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</si>
  <si>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</si>
  <si>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</si>
  <si>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</si>
  <si>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</si>
  <si>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</si>
  <si>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</si>
  <si>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</si>
  <si>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</si>
  <si>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</si>
  <si>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</si>
  <si>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</si>
  <si>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</si>
  <si>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</si>
  <si>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</si>
  <si>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</si>
  <si>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</si>
  <si>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</si>
  <si>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</si>
  <si>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</si>
  <si>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</si>
  <si>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</si>
  <si>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</si>
  <si>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</si>
  <si>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</si>
  <si>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</si>
  <si>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</si>
  <si>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</si>
  <si>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</si>
  <si>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</si>
  <si>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</si>
  <si>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</si>
  <si>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</si>
  <si>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</si>
  <si>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</si>
  <si>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</si>
  <si>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</si>
  <si>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</si>
  <si>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</si>
  <si>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</si>
  <si>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</si>
  <si>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</si>
  <si>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</si>
  <si>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</si>
  <si>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</si>
  <si>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</si>
  <si>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</si>
  <si>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</si>
  <si>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</si>
  <si>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</si>
  <si>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</si>
  <si>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</si>
  <si>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</si>
  <si>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</si>
  <si>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</si>
  <si>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</si>
  <si>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</si>
  <si>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</si>
  <si>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</si>
  <si>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</si>
  <si>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</si>
  <si>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</si>
  <si>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</si>
  <si>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</si>
  <si>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</si>
  <si>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</si>
  <si>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</si>
  <si>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</si>
  <si>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</si>
  <si>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</si>
  <si>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</si>
  <si>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</si>
  <si>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</si>
  <si>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</si>
  <si>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</si>
  <si>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</si>
  <si>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</si>
  <si>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</si>
  <si>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</si>
  <si>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</si>
  <si>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</si>
  <si>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</si>
  <si>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</si>
  <si>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</si>
  <si>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</si>
  <si>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</si>
  <si>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</si>
  <si>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</si>
  <si>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</si>
  <si>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</si>
  <si>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</si>
  <si>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</si>
  <si>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</si>
  <si>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</si>
  <si>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</si>
  <si>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</si>
  <si>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</si>
  <si>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</si>
  <si>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</si>
  <si>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</si>
  <si>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</si>
  <si>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</si>
  <si>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</si>
  <si>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</si>
  <si>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</si>
  <si>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</si>
  <si>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</si>
  <si>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</si>
  <si>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</si>
  <si>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</si>
  <si>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</si>
  <si>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</si>
  <si>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</si>
  <si>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</si>
  <si>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</si>
  <si>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</si>
  <si>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</si>
  <si>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</si>
  <si>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</si>
  <si>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</si>
  <si>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</si>
  <si>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</si>
  <si>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</si>
  <si>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</si>
  <si>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</si>
  <si>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</si>
  <si>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</si>
  <si>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</si>
  <si>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</si>
  <si>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</si>
  <si>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</si>
  <si>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</si>
  <si>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</si>
  <si>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</si>
  <si>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</si>
  <si>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</si>
  <si>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</si>
  <si>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</si>
  <si>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</si>
  <si>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</si>
  <si>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</si>
  <si>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</si>
  <si>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</si>
  <si>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</si>
  <si>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</si>
  <si>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</si>
  <si>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</si>
  <si>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</si>
  <si>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</si>
  <si>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</si>
  <si>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</si>
  <si>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</si>
  <si>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</si>
  <si>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</si>
  <si>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</si>
  <si>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</si>
  <si>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</si>
  <si>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</si>
  <si>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</si>
  <si>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</si>
  <si>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</si>
  <si>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</si>
  <si>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</si>
  <si>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</si>
  <si>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</si>
  <si>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</si>
  <si>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</si>
  <si>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</si>
  <si>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</si>
  <si>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</si>
  <si>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</si>
  <si>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</si>
  <si>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</si>
  <si>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</si>
  <si>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</si>
  <si>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</si>
  <si>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</si>
  <si>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</si>
  <si>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</si>
  <si>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</si>
  <si>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</si>
  <si>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</si>
  <si>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</si>
  <si>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</si>
  <si>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</si>
  <si>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</si>
  <si>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</si>
  <si>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</si>
  <si>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</si>
  <si>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</si>
  <si>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</si>
  <si>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</si>
  <si>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</si>
  <si>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</si>
  <si>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</si>
  <si>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</si>
  <si>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</si>
  <si>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</si>
  <si>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</si>
  <si>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</si>
  <si>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</si>
  <si>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</si>
  <si>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</si>
  <si>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</si>
  <si>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</si>
  <si>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</si>
  <si>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</si>
  <si>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</si>
  <si>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</si>
  <si>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</si>
  <si>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</si>
  <si>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</si>
  <si>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</si>
  <si>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</si>
  <si>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</si>
  <si>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</si>
  <si>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</si>
  <si>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</si>
  <si>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</si>
  <si>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</si>
  <si>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</si>
  <si>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</si>
  <si>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</si>
  <si>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</si>
  <si>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</si>
  <si>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</si>
  <si>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</si>
  <si>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</si>
  <si>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</si>
  <si>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</si>
  <si>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</si>
  <si>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</si>
  <si>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</si>
  <si>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</si>
  <si>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</si>
  <si>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</si>
  <si>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</si>
  <si>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</si>
  <si>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</si>
  <si>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</si>
  <si>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</si>
  <si>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</si>
  <si>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</si>
  <si>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</si>
  <si>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</si>
  <si>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</si>
  <si>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</si>
  <si>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</si>
  <si>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</si>
  <si>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</si>
  <si>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</si>
  <si>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</si>
  <si>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</si>
  <si>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</si>
  <si>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</si>
  <si>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</si>
  <si>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</si>
  <si>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</si>
  <si>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</si>
  <si>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</si>
  <si>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</si>
  <si>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</si>
  <si>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</si>
  <si>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</si>
  <si>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</si>
  <si>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</si>
  <si>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</si>
  <si>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</si>
  <si>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</si>
  <si>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</si>
  <si>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</si>
  <si>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</si>
  <si>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</si>
  <si>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</si>
  <si>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</si>
  <si>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</si>
  <si>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</si>
  <si>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</si>
  <si>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</si>
  <si>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</si>
  <si>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</si>
  <si>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</si>
  <si>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</si>
  <si>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</si>
  <si>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</si>
  <si>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</si>
  <si>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</si>
  <si>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</si>
  <si>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</si>
  <si>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</si>
  <si>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</si>
  <si>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</si>
  <si>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</si>
  <si>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</si>
  <si>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</si>
  <si>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</si>
  <si>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</si>
  <si>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</si>
  <si>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</si>
  <si>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</si>
  <si>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</si>
  <si>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</si>
  <si>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</si>
  <si>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</si>
  <si>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</si>
  <si>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</si>
  <si>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</si>
  <si>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</si>
  <si>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</si>
  <si>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</si>
  <si>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</si>
  <si>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</si>
  <si>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</si>
  <si>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</si>
  <si>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</si>
  <si>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</si>
  <si>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</si>
  <si>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</si>
  <si>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</si>
  <si>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</si>
  <si>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</si>
  <si>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</si>
  <si>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</si>
  <si>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</si>
  <si>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</si>
  <si>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</si>
  <si>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</si>
  <si>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</si>
  <si>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</si>
  <si>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</si>
  <si>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</si>
  <si>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</si>
  <si>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</si>
  <si>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</si>
  <si>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</si>
  <si>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</si>
  <si>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</si>
  <si>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</si>
  <si>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</si>
  <si>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</si>
  <si>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</si>
  <si>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</si>
  <si>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</si>
  <si>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</si>
  <si>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</si>
  <si>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</si>
  <si>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</si>
  <si>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</si>
  <si>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</si>
  <si>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</si>
  <si>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</si>
  <si>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</si>
  <si>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</si>
  <si>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</si>
  <si>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</si>
  <si>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</si>
  <si>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</si>
  <si>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</si>
  <si>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</si>
  <si>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</si>
  <si>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</si>
  <si>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</si>
  <si>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</si>
  <si>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</si>
  <si>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</si>
  <si>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</si>
  <si>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</si>
  <si>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</si>
  <si>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</si>
  <si>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</si>
  <si>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</si>
  <si>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</si>
  <si>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</si>
  <si>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</si>
  <si>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</si>
  <si>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</si>
  <si>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</si>
  <si>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</si>
  <si>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</si>
  <si>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</si>
  <si>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</si>
  <si>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</si>
  <si>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</si>
  <si>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</si>
  <si>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</si>
  <si>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</si>
  <si>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</si>
  <si>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</si>
  <si>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</si>
  <si>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</si>
  <si>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</si>
  <si>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</si>
  <si>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</si>
  <si>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</si>
  <si>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</si>
  <si>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</si>
  <si>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</si>
  <si>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</si>
  <si>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</si>
  <si>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</si>
  <si>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</si>
  <si>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</si>
  <si>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</si>
  <si>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</si>
  <si>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</si>
  <si>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</si>
  <si>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</si>
  <si>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</si>
  <si>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</si>
  <si>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</si>
  <si>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</si>
  <si>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</si>
  <si>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</si>
  <si>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</si>
  <si>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</si>
  <si>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</si>
  <si>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</si>
  <si>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</si>
  <si>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</si>
  <si>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</si>
  <si>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</si>
  <si>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</si>
  <si>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</si>
  <si>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</si>
  <si>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</si>
  <si>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</si>
  <si>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</si>
  <si>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</si>
  <si>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</si>
  <si>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</si>
  <si>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</si>
  <si>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</si>
  <si>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</si>
  <si>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</si>
  <si>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</si>
  <si>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</si>
  <si>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</si>
  <si>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</si>
  <si>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</si>
  <si>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</si>
  <si>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</si>
  <si>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</si>
  <si>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</si>
  <si>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</si>
  <si>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</si>
  <si>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</si>
  <si>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</si>
  <si>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</si>
  <si>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</si>
  <si>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</si>
  <si>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</si>
  <si>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</si>
  <si>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</si>
  <si>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</si>
  <si>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</si>
  <si>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</si>
  <si>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</si>
  <si>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</si>
  <si>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</si>
  <si>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</si>
  <si>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</si>
  <si>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</si>
  <si>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</si>
  <si>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</si>
  <si>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</si>
  <si>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</si>
  <si>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</si>
  <si>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</si>
  <si>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</si>
  <si>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</si>
  <si>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</si>
  <si>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</si>
  <si>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</si>
  <si>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</si>
  <si>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</si>
  <si>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</si>
  <si>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</si>
  <si>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</si>
  <si>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</si>
  <si>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</si>
  <si>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</si>
  <si>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</si>
  <si>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</si>
  <si>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</si>
  <si>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</si>
  <si>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</si>
  <si>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</si>
  <si>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</si>
  <si>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</si>
  <si>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</si>
  <si>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</si>
  <si>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</si>
  <si>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</si>
  <si>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</si>
  <si>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</si>
  <si>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</si>
  <si>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</si>
  <si>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</si>
  <si>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</si>
  <si>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</si>
  <si>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</si>
  <si>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</si>
  <si>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</si>
  <si>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</si>
  <si>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</si>
  <si>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</si>
  <si>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</si>
  <si>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</si>
  <si>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</si>
  <si>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</si>
  <si>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</si>
  <si>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</si>
  <si>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</si>
  <si>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</si>
  <si>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</si>
  <si>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</si>
  <si>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</si>
  <si>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</si>
  <si>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</si>
  <si>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</si>
  <si>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</si>
  <si>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</si>
  <si>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</si>
  <si>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</si>
  <si>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</si>
  <si>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</si>
  <si>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</si>
  <si>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</si>
  <si>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</si>
  <si>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</si>
  <si>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</si>
  <si>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</si>
  <si>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</si>
  <si>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</si>
  <si>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</si>
  <si>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</si>
  <si>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</si>
  <si>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</si>
  <si>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</si>
  <si>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</si>
  <si>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</si>
  <si>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</si>
  <si>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</si>
  <si>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</si>
  <si>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</si>
  <si>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</si>
  <si>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</si>
  <si>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</si>
  <si>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</si>
  <si>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</si>
  <si>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</si>
  <si>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</si>
  <si>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</si>
  <si>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</si>
  <si>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</si>
  <si>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</si>
  <si>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</si>
  <si>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</si>
  <si>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</si>
  <si>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</si>
  <si>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</si>
  <si>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</si>
  <si>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</si>
  <si>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</si>
  <si>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</si>
  <si>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</si>
  <si>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</si>
  <si>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</si>
  <si>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</si>
  <si>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</si>
  <si>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</si>
  <si>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</si>
  <si>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</si>
  <si>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</si>
  <si>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</si>
  <si>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</si>
  <si>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</si>
  <si>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</si>
  <si>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</si>
  <si>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</si>
  <si>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</si>
  <si>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</si>
  <si>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</si>
  <si>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</si>
  <si>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</si>
  <si>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</si>
  <si>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</si>
  <si>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</si>
  <si>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</si>
  <si>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</si>
  <si>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</si>
  <si>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</si>
  <si>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</si>
  <si>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</si>
  <si>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</si>
  <si>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</si>
  <si>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</si>
  <si>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</si>
  <si>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</si>
  <si>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</si>
  <si>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</si>
  <si>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</si>
  <si>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</si>
  <si>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</si>
  <si>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</si>
  <si>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</si>
  <si>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</si>
  <si>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</si>
  <si>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</si>
  <si>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</si>
  <si>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</si>
  <si>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</si>
  <si>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</si>
  <si>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</si>
  <si>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</si>
  <si>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</si>
  <si>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</si>
  <si>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</si>
  <si>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</si>
  <si>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</si>
  <si>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</si>
  <si>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</si>
  <si>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</si>
  <si>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</si>
  <si>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</si>
  <si>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</si>
  <si>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</si>
  <si>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</si>
  <si>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</si>
  <si>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</si>
  <si>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</si>
  <si>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</si>
  <si>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</si>
  <si>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</si>
  <si>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</si>
  <si>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</si>
  <si>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</si>
  <si>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</si>
  <si>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</si>
  <si>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</si>
  <si>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</si>
  <si>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</si>
  <si>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</si>
  <si>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</si>
  <si>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</si>
  <si>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</si>
  <si>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</si>
  <si>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</si>
  <si>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</si>
  <si>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</si>
  <si>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</si>
  <si>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</si>
  <si>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</si>
  <si>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</si>
  <si>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</si>
  <si>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</si>
  <si>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</si>
  <si>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</si>
  <si>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</si>
  <si>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</si>
  <si>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</si>
  <si>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</si>
  <si>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</si>
  <si>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</si>
  <si>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</si>
  <si>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</si>
  <si>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</si>
  <si>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</si>
  <si>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</si>
  <si>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</si>
  <si>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</si>
  <si>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</si>
  <si>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</si>
  <si>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</si>
  <si>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</si>
  <si>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</si>
  <si>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</si>
  <si>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</si>
  <si>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</si>
  <si>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</si>
  <si>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</si>
  <si>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</si>
  <si>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</si>
  <si>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</si>
  <si>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</si>
  <si>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</si>
  <si>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</si>
  <si>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</si>
  <si>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</si>
  <si>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</si>
  <si>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</si>
  <si>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</si>
  <si>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</si>
  <si>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</si>
  <si>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</si>
  <si>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</si>
  <si>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</si>
  <si>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</si>
  <si>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</si>
  <si>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</si>
  <si>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</si>
  <si>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</si>
  <si>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</si>
  <si>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</si>
  <si>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</si>
  <si>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</si>
  <si>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</si>
  <si>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</si>
  <si>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</si>
  <si>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</si>
  <si>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</si>
  <si>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</si>
  <si>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</si>
  <si>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</si>
  <si>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</si>
  <si>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</si>
  <si>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</si>
  <si>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</si>
  <si>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</si>
  <si>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</si>
  <si>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</si>
  <si>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</si>
  <si>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</si>
  <si>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</si>
  <si>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</si>
  <si>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</si>
  <si>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</si>
  <si>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</si>
  <si>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</si>
  <si>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</si>
  <si>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</si>
  <si>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</si>
  <si>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</si>
  <si>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</si>
  <si>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</si>
  <si>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</si>
  <si>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</si>
  <si>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</si>
  <si>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</si>
  <si>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</si>
  <si>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</si>
  <si>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</si>
  <si>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</si>
  <si>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</si>
  <si>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</si>
  <si>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</si>
  <si>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</si>
  <si>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</si>
  <si>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</si>
  <si>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</si>
  <si>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</si>
  <si>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</si>
  <si>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</si>
  <si>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</si>
  <si>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</si>
  <si>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</si>
  <si>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</si>
  <si>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</si>
  <si>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</si>
  <si>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</si>
  <si>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</si>
  <si>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</si>
  <si>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</si>
  <si>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</si>
  <si>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</si>
  <si>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</si>
  <si>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</si>
  <si>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</si>
  <si>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</si>
  <si>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</si>
  <si>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</si>
  <si>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</si>
  <si>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</si>
  <si>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</si>
  <si>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</si>
  <si>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</si>
  <si>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</si>
  <si>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</si>
  <si>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</si>
  <si>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</si>
  <si>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</si>
  <si>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</si>
  <si>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</si>
  <si>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</si>
  <si>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</si>
  <si>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</si>
  <si>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</si>
  <si>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</si>
  <si>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</si>
  <si>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</si>
  <si>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</si>
  <si>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</si>
  <si>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</si>
  <si>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</si>
  <si>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</si>
  <si>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</si>
  <si>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</si>
  <si>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</si>
  <si>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</si>
  <si>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</si>
  <si>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</si>
  <si>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</si>
  <si>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</si>
  <si>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</si>
  <si>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</si>
  <si>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</si>
  <si>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</si>
  <si>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</si>
  <si>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</si>
  <si>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</si>
  <si>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</si>
  <si>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</si>
  <si>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</si>
  <si>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</si>
  <si>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</si>
  <si>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</si>
  <si>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</si>
  <si>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</si>
  <si>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</si>
  <si>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</si>
  <si>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</si>
  <si>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</si>
  <si>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</si>
  <si>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</si>
  <si>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</si>
  <si>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</si>
  <si>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</si>
  <si>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</si>
  <si>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</si>
  <si>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</si>
  <si>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</si>
  <si>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</si>
  <si>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</si>
  <si>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</si>
  <si>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</si>
  <si>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</si>
  <si>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</si>
  <si>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</si>
  <si>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</si>
  <si>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</si>
  <si>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</si>
  <si>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</si>
  <si>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</si>
  <si>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</si>
  <si>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</si>
  <si>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</si>
  <si>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</si>
  <si>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</si>
  <si>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</si>
  <si>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</si>
  <si>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</si>
  <si>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</si>
  <si>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</si>
  <si>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</si>
  <si>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</si>
  <si>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</si>
  <si>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</si>
  <si>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</si>
  <si>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</si>
  <si>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</si>
  <si>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</si>
  <si>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</si>
  <si>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</si>
  <si>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</si>
  <si>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</si>
  <si>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</si>
  <si>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</si>
  <si>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</si>
  <si>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</si>
  <si>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</si>
  <si>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</si>
  <si>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</si>
  <si>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</si>
  <si>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</si>
  <si>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</si>
  <si>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</si>
  <si>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</si>
  <si>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</si>
  <si>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</si>
  <si>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</si>
  <si>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</si>
  <si>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</si>
  <si>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</si>
  <si>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</si>
  <si>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</si>
  <si>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</si>
  <si>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</si>
  <si>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</si>
  <si>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</si>
  <si>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</si>
  <si>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</si>
  <si>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</si>
  <si>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</si>
  <si>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</si>
  <si>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</si>
  <si>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</si>
  <si>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</si>
  <si>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</si>
  <si>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</si>
  <si>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</si>
  <si>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</si>
  <si>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</si>
  <si>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</si>
  <si>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</si>
  <si>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</si>
  <si>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</si>
  <si>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</si>
  <si>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</si>
  <si>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</si>
  <si>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</si>
  <si>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</si>
  <si>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</si>
  <si>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</si>
  <si>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</si>
  <si>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</si>
  <si>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</si>
  <si>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</si>
  <si>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</si>
  <si>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</si>
  <si>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</si>
  <si>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</si>
  <si>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</si>
  <si>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</si>
  <si>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</si>
  <si>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</si>
  <si>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</si>
  <si>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</si>
  <si>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</si>
  <si>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</si>
  <si>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</si>
  <si>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</si>
  <si>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</si>
  <si>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</si>
  <si>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</si>
  <si>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</si>
  <si>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</si>
  <si>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</si>
  <si>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</si>
  <si>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</si>
  <si>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</si>
  <si>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</si>
  <si>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</si>
  <si>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</si>
  <si>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</si>
  <si>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</si>
  <si>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</si>
  <si>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</si>
  <si>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</si>
  <si>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</si>
  <si>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</si>
  <si>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</si>
  <si>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</si>
  <si>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</si>
  <si>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</si>
  <si>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</si>
  <si>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</si>
  <si>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</si>
  <si>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</si>
  <si>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</si>
  <si>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</si>
  <si>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</si>
  <si>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</si>
  <si>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</si>
  <si>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</si>
  <si>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</si>
  <si>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</si>
  <si>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</si>
  <si>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</si>
  <si>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</si>
  <si>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</si>
  <si>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</si>
  <si>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</si>
  <si>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</si>
  <si>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</si>
  <si>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</si>
  <si>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</si>
  <si>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</si>
  <si>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</si>
  <si>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</si>
  <si>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</si>
  <si>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</si>
  <si>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</si>
  <si>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</si>
  <si>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</si>
  <si>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</si>
  <si>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</si>
  <si>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</si>
  <si>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</si>
  <si>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</si>
  <si>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</si>
  <si>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</si>
  <si>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</si>
  <si>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</si>
  <si>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</si>
  <si>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</si>
  <si>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</si>
  <si>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</si>
  <si>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</si>
  <si>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</si>
  <si>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</si>
  <si>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</si>
  <si>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</si>
  <si>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</si>
  <si>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</si>
  <si>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</si>
  <si>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</si>
  <si>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</si>
  <si>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</si>
  <si>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</si>
  <si>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</si>
  <si>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</si>
  <si>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</si>
  <si>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</si>
  <si>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</si>
  <si>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</si>
  <si>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</si>
  <si>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</si>
  <si>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</si>
  <si>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</si>
  <si>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</si>
  <si>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</si>
  <si>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</si>
  <si>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</si>
  <si>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</si>
  <si>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</si>
  <si>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</si>
  <si>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</si>
  <si>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</si>
  <si>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</si>
  <si>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</si>
  <si>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</si>
  <si>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</si>
  <si>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</si>
  <si>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</si>
  <si>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</si>
  <si>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</si>
  <si>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</si>
  <si>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</si>
  <si>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</si>
  <si>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</si>
  <si>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</si>
  <si>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</si>
  <si>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</si>
  <si>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</si>
  <si>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</si>
  <si>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</si>
  <si>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</si>
  <si>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</si>
  <si>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</si>
  <si>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</si>
  <si>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</si>
  <si>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</si>
  <si>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</si>
  <si>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</si>
  <si>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</si>
  <si>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</si>
  <si>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</si>
  <si>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</si>
  <si>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</si>
  <si>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</si>
  <si>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</si>
  <si>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</si>
  <si>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Averge Donation</t>
  </si>
  <si>
    <t>Parent Category</t>
  </si>
  <si>
    <t>Sub-Category</t>
  </si>
  <si>
    <t>Row Labels</t>
  </si>
  <si>
    <t>(blank)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</si>
  <si>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</si>
  <si>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</si>
  <si>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</si>
  <si>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</si>
  <si>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</si>
  <si>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</si>
  <si>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</si>
  <si>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</si>
  <si>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</si>
  <si>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(All)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</si>
  <si>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</si>
  <si>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</si>
  <si>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</si>
  <si>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</si>
  <si>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</si>
  <si>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</si>
  <si>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</si>
  <si>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</si>
  <si>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</si>
  <si>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</si>
  <si>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</si>
  <si>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</si>
  <si>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</si>
  <si>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</si>
  <si>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</si>
  <si>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</si>
  <si>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</si>
  <si>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</si>
  <si>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</si>
  <si>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</si>
  <si>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</si>
  <si>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</si>
  <si>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</si>
  <si>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</si>
  <si>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</si>
  <si>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</si>
  <si>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</si>
  <si>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</si>
  <si>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</si>
  <si>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</si>
  <si>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</si>
  <si>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</si>
  <si>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</si>
  <si>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</si>
  <si>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</si>
  <si>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</si>
  <si>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</si>
  <si>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</si>
  <si>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</si>
  <si>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</si>
  <si>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</si>
  <si>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</si>
  <si>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</si>
  <si>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</si>
  <si>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</si>
  <si>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</si>
  <si>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</si>
  <si>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</si>
  <si>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</si>
  <si>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</si>
  <si>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</si>
  <si>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</si>
  <si>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</si>
  <si>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</si>
  <si>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</si>
  <si>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</si>
  <si>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</si>
  <si>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</si>
  <si>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</si>
  <si>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min</t>
  </si>
  <si>
    <t>max</t>
  </si>
  <si>
    <t>Number canceled</t>
  </si>
  <si>
    <t>40001 to 44999</t>
  </si>
  <si>
    <t>Successful Campaigns</t>
  </si>
  <si>
    <t>Median:</t>
  </si>
  <si>
    <t>Minimum:</t>
  </si>
  <si>
    <t>Maximum:</t>
  </si>
  <si>
    <t>Failed Campaigns</t>
  </si>
  <si>
    <t>All Campaigns:</t>
  </si>
  <si>
    <t>Variance:</t>
  </si>
  <si>
    <t>Standard deviation:</t>
  </si>
  <si>
    <t>Mean:</t>
  </si>
  <si>
    <t>Standard Deviation:</t>
  </si>
  <si>
    <t>checking: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</si>
</sst>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2499465926084170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NumberFormat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9" fontId="0" fillId="0" borderId="10" xfId="42" applyFont="1" applyBorder="1"/>
    <xf numFmtId="0" fontId="16" fillId="33" borderId="10" xfId="0" applyFont="1" applyFill="1" applyBorder="1"/>
    <xf numFmtId="0" fontId="16" fillId="0" borderId="10" xfId="0" applyFont="1" applyBorder="1" applyAlignment="1">
      <alignment horizontal="right"/>
    </xf>
    <xf numFmtId="1" fontId="0" fillId="0" borderId="10" xfId="0" applyNumberFormat="1" applyBorder="1"/>
    <xf numFmtId="3" fontId="0" fillId="0" borderId="10" xfId="0" applyNumberFormat="1" applyBorder="1"/>
    <xf numFmtId="0" fontId="16" fillId="34" borderId="10" xfId="0" applyFont="1" applyFill="1" applyBorder="1"/>
    <xf numFmtId="0" fontId="16" fillId="35" borderId="10" xfId="0" applyFont="1" applyFill="1" applyBorder="1" applyAlignment="1">
      <alignment horizontal="right"/>
    </xf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FF7C80"/>
      <color rgb="FFFF5050"/>
      <color rgb="FF813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Pivot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Pivot 1'!$A$5:$A$13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'Campaign Pivot 1'!$B$5:$B$13</c:f>
              <c:numCache>
                <c:formatCode>General</c:formatCode>
                <c:ptCount val="8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6-48E1-AF54-CEDD984FFDA4}"/>
            </c:ext>
          </c:extLst>
        </c:ser>
        <c:ser>
          <c:idx val="1"/>
          <c:order val="1"/>
          <c:tx>
            <c:strRef>
              <c:f>'Campaign 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Pivot 1'!$A$5:$A$13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'Campaign Pivot 1'!$C$5:$C$13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6-48E1-AF54-CEDD984FFDA4}"/>
            </c:ext>
          </c:extLst>
        </c:ser>
        <c:ser>
          <c:idx val="2"/>
          <c:order val="2"/>
          <c:tx>
            <c:strRef>
              <c:f>'Campaign 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Pivot 1'!$A$5:$A$13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'Campaign Pivot 1'!$D$5:$D$13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16-48E1-AF54-CEDD984FFDA4}"/>
            </c:ext>
          </c:extLst>
        </c:ser>
        <c:ser>
          <c:idx val="3"/>
          <c:order val="3"/>
          <c:tx>
            <c:strRef>
              <c:f>'Campaign 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Pivot 1'!$A$5:$A$13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'Campaign Pivot 1'!$E$5:$E$13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16-48E1-AF54-CEDD984F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758720"/>
        <c:axId val="1888756320"/>
      </c:barChart>
      <c:catAx>
        <c:axId val="188875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56320"/>
        <c:crosses val="autoZero"/>
        <c:auto val="1"/>
        <c:lblAlgn val="ctr"/>
        <c:lblOffset val="100"/>
        <c:noMultiLvlLbl val="0"/>
      </c:catAx>
      <c:valAx>
        <c:axId val="18887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Pivot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'Campaign Pivot 2'!$B$6:$B$31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9-4C4C-AC2F-1CBBDB301C53}"/>
            </c:ext>
          </c:extLst>
        </c:ser>
        <c:ser>
          <c:idx val="1"/>
          <c:order val="1"/>
          <c:tx>
            <c:strRef>
              <c:f>'Campaign 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'Campaign Pivot 2'!$C$6:$C$31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9-4C4C-AC2F-1CBBDB301C53}"/>
            </c:ext>
          </c:extLst>
        </c:ser>
        <c:ser>
          <c:idx val="2"/>
          <c:order val="2"/>
          <c:tx>
            <c:strRef>
              <c:f>'Campaign 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'Campaign Pivot 2'!$D$6:$D$31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F9-4C4C-AC2F-1CBBDB301C53}"/>
            </c:ext>
          </c:extLst>
        </c:ser>
        <c:ser>
          <c:idx val="3"/>
          <c:order val="3"/>
          <c:tx>
            <c:strRef>
              <c:f>'Campaign 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'Campaign Pivot 2'!$E$6:$E$31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F9-4C4C-AC2F-1CBBDB301C53}"/>
            </c:ext>
          </c:extLst>
        </c:ser>
        <c:ser>
          <c:idx val="4"/>
          <c:order val="4"/>
          <c:tx>
            <c:strRef>
              <c:f>'Campaign Pivot 2'!$F$4:$F$5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'Campaign 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'Campaign Pivot 2'!$F$6:$F$31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8-4EF9-4C4C-AC2F-1CBBDB301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399888"/>
        <c:axId val="44385008"/>
      </c:barChart>
      <c:catAx>
        <c:axId val="4439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5008"/>
        <c:crosses val="autoZero"/>
        <c:auto val="1"/>
        <c:lblAlgn val="ctr"/>
        <c:lblOffset val="100"/>
        <c:noMultiLvlLbl val="0"/>
      </c:catAx>
      <c:valAx>
        <c:axId val="443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Pivot 3!PivotTable4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'Campaign 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E-4256-8DD4-30C92C1BF2F5}"/>
            </c:ext>
          </c:extLst>
        </c:ser>
        <c:ser>
          <c:idx val="1"/>
          <c:order val="1"/>
          <c:tx>
            <c:strRef>
              <c:f>'Campaign 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'Campaign 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E-4256-8DD4-30C92C1BF2F5}"/>
            </c:ext>
          </c:extLst>
        </c:ser>
        <c:ser>
          <c:idx val="2"/>
          <c:order val="2"/>
          <c:tx>
            <c:strRef>
              <c:f>'Campaign Pivot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'Campaign 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Pivot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E-4256-8DD4-30C92C1BF2F5}"/>
            </c:ext>
          </c:extLst>
        </c:ser>
        <c:ser>
          <c:idx val="3"/>
          <c:order val="3"/>
          <c:tx>
            <c:strRef>
              <c:f>'Campaign Pivot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'Campaign 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Pivot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CE-4256-8DD4-30C92C1BF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91248"/>
        <c:axId val="44394128"/>
      </c:lineChart>
      <c:catAx>
        <c:axId val="443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4128"/>
        <c:crosses val="autoZero"/>
        <c:auto val="1"/>
        <c:lblAlgn val="ctr"/>
        <c:lblOffset val="100"/>
        <c:noMultiLvlLbl val="0"/>
      </c:catAx>
      <c:valAx>
        <c:axId val="443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Bonus!$H$2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40001 to 44999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Bonus!$H$3:$H$14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1-4914-8177-34FB6CA634C2}"/>
            </c:ext>
          </c:extLst>
        </c:ser>
        <c:ser>
          <c:idx val="1"/>
          <c:order val="1"/>
          <c:tx>
            <c:strRef>
              <c:f>Bonus!$I$2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40001 to 44999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Bonus!$I$3:$I$14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1-4914-8177-34FB6CA634C2}"/>
            </c:ext>
          </c:extLst>
        </c:ser>
        <c:ser>
          <c:idx val="2"/>
          <c:order val="2"/>
          <c:tx>
            <c:strRef>
              <c:f>Bonus!$J$2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40001 to 44999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Bonus!$J$3:$J$14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51-4914-8177-34FB6CA63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846784"/>
        <c:axId val="224843424"/>
      </c:lineChart>
      <c:catAx>
        <c:axId val="2248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3424"/>
        <c:crosses val="autoZero"/>
        <c:auto val="1"/>
        <c:lblAlgn val="ctr"/>
        <c:lblOffset val="100"/>
        <c:noMultiLvlLbl val="0"/>
      </c:catAx>
      <c:valAx>
        <c:axId val="2248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Number of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</a:t>
          </a:r>
        </a:p>
      </cx:txPr>
    </cx:title>
    <cx:plotArea>
      <cx:plotAreaRegion>
        <cx:series layoutId="boxWhisker" uniqueId="{889F9633-09CE-4742-9ACE-756C068A28F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630237</xdr:colOff>
      <xdr:row>2</xdr:row>
      <xdr:rowOff>15875</xdr:rowOff>
    </xdr:from>
    <xdr:to>
      <xdr:col>20</xdr:col>
      <xdr:colOff>209550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55453-F9E0-2074-A887-A61DC37A2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608013</xdr:colOff>
      <xdr:row>2</xdr:row>
      <xdr:rowOff>85724</xdr:rowOff>
    </xdr:from>
    <xdr:to>
      <xdr:col>21</xdr:col>
      <xdr:colOff>9525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0558A-A639-05AC-05DE-8C66B2E93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</xdr:colOff>
      <xdr:row>0</xdr:row>
      <xdr:rowOff>152399</xdr:rowOff>
    </xdr:from>
    <xdr:to>
      <xdr:col>20</xdr:col>
      <xdr:colOff>120650</xdr:colOff>
      <xdr:row>26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3A08EF-A677-D99D-BEF2-6C819310C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992186</xdr:colOff>
      <xdr:row>16</xdr:row>
      <xdr:rowOff>19051</xdr:rowOff>
    </xdr:from>
    <xdr:to>
      <xdr:col>11</xdr:col>
      <xdr:colOff>161925</xdr:colOff>
      <xdr:row>37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60D54-598F-DEF0-7233-CE22F218C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560387</xdr:colOff>
      <xdr:row>26</xdr:row>
      <xdr:rowOff>152399</xdr:rowOff>
    </xdr:from>
    <xdr:to>
      <xdr:col>11</xdr:col>
      <xdr:colOff>979487</xdr:colOff>
      <xdr:row>57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1F7069F-4B0E-EBD9-B789-161D1B354C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2162" y="5353049"/>
              <a:ext cx="4324350" cy="6181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12</xdr:col>
      <xdr:colOff>590549</xdr:colOff>
      <xdr:row>2</xdr:row>
      <xdr:rowOff>146050</xdr:rowOff>
    </xdr:from>
    <xdr:ext cx="5372101" cy="237807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016BAB-702A-3868-8B69-ED744A176BD5}"/>
            </a:ext>
          </a:extLst>
        </xdr:cNvPr>
        <xdr:cNvSpPr txBox="1"/>
      </xdr:nvSpPr>
      <xdr:spPr>
        <a:xfrm>
          <a:off x="12315824" y="546100"/>
          <a:ext cx="5372101" cy="2378076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AU" sz="1400" b="1">
              <a:solidFill>
                <a:schemeClr val="tx1"/>
              </a:solidFill>
            </a:rPr>
            <a:t>Use your data to determine whether the mean</a:t>
          </a:r>
          <a:r>
            <a:rPr lang="en-AU" sz="1400" b="1" baseline="0">
              <a:solidFill>
                <a:schemeClr val="tx1"/>
              </a:solidFill>
            </a:rPr>
            <a:t> or the nedian better summarises the data:</a:t>
          </a:r>
          <a:endParaRPr lang="en-AU" sz="1400" b="1">
            <a:solidFill>
              <a:schemeClr val="tx1"/>
            </a:solidFill>
          </a:endParaRPr>
        </a:p>
        <a:p>
          <a:r>
            <a:rPr lang="en-AU" sz="1400" b="1">
              <a:solidFill>
                <a:srgbClr val="FF0000"/>
              </a:solidFill>
            </a:rPr>
            <a:t>Answer:</a:t>
          </a:r>
        </a:p>
        <a:p>
          <a:r>
            <a:rPr lang="en-AU" sz="1400">
              <a:solidFill>
                <a:schemeClr val="tx1"/>
              </a:solidFill>
            </a:rPr>
            <a:t>The mean is normally better when the data is symmetrical. When</a:t>
          </a:r>
          <a:r>
            <a:rPr lang="en-AU" sz="1400" baseline="0">
              <a:solidFill>
                <a:schemeClr val="tx1"/>
              </a:solidFill>
            </a:rPr>
            <a:t> the data is skewed the median is often more useful. </a:t>
          </a:r>
          <a:r>
            <a:rPr lang="en-AU" sz="1400" b="1" baseline="0">
              <a:solidFill>
                <a:schemeClr val="tx1"/>
              </a:solidFill>
            </a:rPr>
            <a:t>In this case</a:t>
          </a:r>
          <a:r>
            <a:rPr lang="en-AU" sz="1400" baseline="0">
              <a:solidFill>
                <a:schemeClr val="tx1"/>
              </a:solidFill>
            </a:rPr>
            <a:t>, the mean and the median </a:t>
          </a:r>
          <a:r>
            <a:rPr lang="en-AU" sz="1400" b="0" baseline="0">
              <a:solidFill>
                <a:sysClr val="windowText" lastClr="000000"/>
              </a:solidFill>
            </a:rPr>
            <a:t>are very different. </a:t>
          </a:r>
          <a:r>
            <a:rPr lang="en-AU" sz="1400" baseline="0">
              <a:solidFill>
                <a:schemeClr val="tx1"/>
              </a:solidFill>
            </a:rPr>
            <a:t>This tells me that the data is skewed. Using the box plot below, I can see that there are outliers. These outliers have distorted the mean. So, I therefore think that the </a:t>
          </a:r>
          <a:r>
            <a:rPr lang="en-AU" sz="1400" b="1" baseline="0">
              <a:solidFill>
                <a:schemeClr val="tx1"/>
              </a:solidFill>
            </a:rPr>
            <a:t>median</a:t>
          </a:r>
          <a:r>
            <a:rPr lang="en-AU" sz="1400" baseline="0">
              <a:solidFill>
                <a:schemeClr val="tx1"/>
              </a:solidFill>
            </a:rPr>
            <a:t> better summarises the data.</a:t>
          </a:r>
          <a:endParaRPr lang="en-AU" sz="1400">
            <a:solidFill>
              <a:schemeClr val="tx1"/>
            </a:solidFill>
          </a:endParaRPr>
        </a:p>
      </xdr:txBody>
    </xdr:sp>
    <xdr:clientData/>
  </xdr:oneCellAnchor>
  <xdr:twoCellAnchor>
    <xdr:from>
      <xdr:col>12</xdr:col>
      <xdr:colOff>596900</xdr:colOff>
      <xdr:row>15</xdr:row>
      <xdr:rowOff>190501</xdr:rowOff>
    </xdr:from>
    <xdr:to>
      <xdr:col>21</xdr:col>
      <xdr:colOff>0</xdr:colOff>
      <xdr:row>28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7EE9A71-6D02-5917-ACD4-553B57279085}"/>
            </a:ext>
          </a:extLst>
        </xdr:cNvPr>
        <xdr:cNvSpPr txBox="1"/>
      </xdr:nvSpPr>
      <xdr:spPr>
        <a:xfrm>
          <a:off x="12322175" y="3190876"/>
          <a:ext cx="5318125" cy="2590799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 data to determine if there is more variability with successful or unsuccessful campaigns. Does this make sense? Why or why not?</a:t>
          </a:r>
        </a:p>
        <a:p>
          <a:r>
            <a:rPr lang="en-AU" sz="1400" b="1">
              <a:solidFill>
                <a:srgbClr val="FF5050"/>
              </a:solidFill>
            </a:rPr>
            <a:t>Answer:</a:t>
          </a:r>
        </a:p>
        <a:p>
          <a:r>
            <a:rPr lang="en-AU" sz="1400" b="0">
              <a:solidFill>
                <a:sysClr val="windowText" lastClr="000000"/>
              </a:solidFill>
            </a:rPr>
            <a:t>We can use the Variance and the Standard deviation as measures of variability. The</a:t>
          </a:r>
          <a:r>
            <a:rPr lang="en-AU" sz="1400" b="1">
              <a:solidFill>
                <a:srgbClr val="0070C0"/>
              </a:solidFill>
            </a:rPr>
            <a:t> </a:t>
          </a:r>
          <a:r>
            <a:rPr lang="en-AU" sz="1400" b="0">
              <a:solidFill>
                <a:sysClr val="windowText" lastClr="000000"/>
              </a:solidFill>
            </a:rPr>
            <a:t>Variance</a:t>
          </a:r>
          <a:r>
            <a:rPr lang="en-AU" sz="1400" b="0" baseline="0">
              <a:solidFill>
                <a:sysClr val="windowText" lastClr="000000"/>
              </a:solidFill>
            </a:rPr>
            <a:t> and Standard Deviation</a:t>
          </a:r>
          <a:r>
            <a:rPr lang="en-AU" sz="1400" b="0">
              <a:solidFill>
                <a:sysClr val="windowText" lastClr="000000"/>
              </a:solidFill>
            </a:rPr>
            <a:t> for the successful campaigns are greater</a:t>
          </a:r>
          <a:r>
            <a:rPr lang="en-AU" sz="1400" b="0" baseline="0">
              <a:solidFill>
                <a:sysClr val="windowText" lastClr="000000"/>
              </a:solidFill>
            </a:rPr>
            <a:t> than that of the failed campaigns</a:t>
          </a:r>
          <a:r>
            <a:rPr lang="en-AU" sz="1400" b="0">
              <a:solidFill>
                <a:sysClr val="windowText" lastClr="000000"/>
              </a:solidFill>
            </a:rPr>
            <a:t>.</a:t>
          </a:r>
          <a:r>
            <a:rPr lang="en-AU" sz="1400" b="0" baseline="0">
              <a:solidFill>
                <a:sysClr val="windowText" lastClr="000000"/>
              </a:solidFill>
            </a:rPr>
            <a:t> </a:t>
          </a:r>
          <a:r>
            <a:rPr lang="en-AU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This tells me that there is more variability with</a:t>
          </a:r>
          <a:r>
            <a:rPr lang="en-AU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the succesful campaigns. This makes sense because the successful campaigns have a greater number of backers and therefore more likely that there would be more variability.</a:t>
          </a:r>
          <a:endParaRPr lang="en-AU" sz="1400" b="0">
            <a:solidFill>
              <a:sysClr val="windowText" lastClr="000000"/>
            </a:solidFill>
          </a:endParaRPr>
        </a:p>
        <a:p>
          <a:endParaRPr lang="en-AU" sz="1400" b="1">
            <a:solidFill>
              <a:srgbClr val="FF505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k David Adeline" refreshedDate="45367.661100462959" createdVersion="8" refreshedVersion="8" minRefreshableVersion="3" recordCount="1001" xr:uid="{B5E517BF-8799-4FF4-A2D4-9E6076710354}">
  <cacheSource type="worksheet">
    <worksheetSource ref="G1:T1048576" sheet="Crowdfunding"/>
  </cacheSource>
  <cacheFields count="12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k David Adeline" refreshedDate="45367.72645347222" createdVersion="8" refreshedVersion="8" minRefreshableVersion="3" recordCount="1001" xr:uid="{3E9A16D3-069F-4CE4-A645-8E59CD93DC98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s v="0"/>
    <x v="0"/>
    <s v="CAD"/>
    <n v="1448690400"/>
    <n v="1450159200"/>
    <b v="0"/>
    <b v="0"/>
    <s v="food/food trucks"/>
    <x v="0"/>
    <s v="food trucks"/>
  </r>
  <r>
    <x v="1"/>
    <n v="158"/>
    <n v="92.151898734177209"/>
    <x v="1"/>
    <s v="USD"/>
    <n v="1408424400"/>
    <n v="1408597200"/>
    <b v="0"/>
    <b v="1"/>
    <s v="music/rock"/>
    <x v="1"/>
    <s v="rock"/>
  </r>
  <r>
    <x v="1"/>
    <n v="1425"/>
    <n v="100.01614035087719"/>
    <x v="2"/>
    <s v="AUD"/>
    <n v="1384668000"/>
    <n v="1384840800"/>
    <b v="0"/>
    <b v="0"/>
    <s v="technology/web"/>
    <x v="2"/>
    <s v="web"/>
  </r>
  <r>
    <x v="0"/>
    <n v="24"/>
    <n v="103.20833333333333"/>
    <x v="1"/>
    <s v="USD"/>
    <n v="1565499600"/>
    <n v="1568955600"/>
    <b v="0"/>
    <b v="0"/>
    <s v="music/rock"/>
    <x v="1"/>
    <s v="rock"/>
  </r>
  <r>
    <x v="0"/>
    <n v="53"/>
    <n v="99.339622641509436"/>
    <x v="1"/>
    <s v="USD"/>
    <n v="1547964000"/>
    <n v="1548309600"/>
    <b v="0"/>
    <b v="0"/>
    <s v="theater/plays"/>
    <x v="3"/>
    <s v="plays"/>
  </r>
  <r>
    <x v="1"/>
    <n v="174"/>
    <n v="75.833333333333329"/>
    <x v="3"/>
    <s v="DKK"/>
    <n v="1346130000"/>
    <n v="1347080400"/>
    <b v="0"/>
    <b v="0"/>
    <s v="theater/plays"/>
    <x v="3"/>
    <s v="plays"/>
  </r>
  <r>
    <x v="0"/>
    <n v="18"/>
    <n v="60.555555555555557"/>
    <x v="4"/>
    <s v="GBP"/>
    <n v="1505278800"/>
    <n v="1505365200"/>
    <b v="0"/>
    <b v="0"/>
    <s v="film &amp; video/documentary"/>
    <x v="4"/>
    <s v="documentary"/>
  </r>
  <r>
    <x v="1"/>
    <n v="227"/>
    <n v="64.93832599118943"/>
    <x v="3"/>
    <s v="DKK"/>
    <n v="1439442000"/>
    <n v="1439614800"/>
    <b v="0"/>
    <b v="0"/>
    <s v="theater/plays"/>
    <x v="3"/>
    <s v="plays"/>
  </r>
  <r>
    <x v="2"/>
    <n v="708"/>
    <n v="30.997175141242938"/>
    <x v="3"/>
    <s v="DKK"/>
    <n v="1281330000"/>
    <n v="1281502800"/>
    <b v="0"/>
    <b v="0"/>
    <s v="theater/plays"/>
    <x v="3"/>
    <s v="plays"/>
  </r>
  <r>
    <x v="0"/>
    <n v="44"/>
    <n v="72.909090909090907"/>
    <x v="1"/>
    <s v="USD"/>
    <n v="1379566800"/>
    <n v="1383804000"/>
    <b v="0"/>
    <b v="0"/>
    <s v="music/electric music"/>
    <x v="1"/>
    <s v="electric music"/>
  </r>
  <r>
    <x v="1"/>
    <n v="220"/>
    <n v="62.9"/>
    <x v="1"/>
    <s v="USD"/>
    <n v="1281762000"/>
    <n v="1285909200"/>
    <b v="0"/>
    <b v="0"/>
    <s v="film &amp; video/drama"/>
    <x v="4"/>
    <s v="drama"/>
  </r>
  <r>
    <x v="0"/>
    <n v="27"/>
    <n v="112.22222222222223"/>
    <x v="1"/>
    <s v="USD"/>
    <n v="1285045200"/>
    <n v="1285563600"/>
    <b v="0"/>
    <b v="1"/>
    <s v="theater/plays"/>
    <x v="3"/>
    <s v="plays"/>
  </r>
  <r>
    <x v="0"/>
    <n v="55"/>
    <n v="102.34545454545454"/>
    <x v="1"/>
    <s v="USD"/>
    <n v="1571720400"/>
    <n v="1572411600"/>
    <b v="0"/>
    <b v="0"/>
    <s v="film &amp; video/drama"/>
    <x v="4"/>
    <s v="drama"/>
  </r>
  <r>
    <x v="1"/>
    <n v="98"/>
    <n v="105.05102040816327"/>
    <x v="1"/>
    <s v="USD"/>
    <n v="1465621200"/>
    <n v="1466658000"/>
    <b v="0"/>
    <b v="0"/>
    <s v="music/indie rock"/>
    <x v="1"/>
    <s v="indie rock"/>
  </r>
  <r>
    <x v="0"/>
    <n v="200"/>
    <n v="94.144999999999996"/>
    <x v="1"/>
    <s v="USD"/>
    <n v="1331013600"/>
    <n v="1333342800"/>
    <b v="0"/>
    <b v="0"/>
    <s v="music/indie rock"/>
    <x v="1"/>
    <s v="indie rock"/>
  </r>
  <r>
    <x v="0"/>
    <n v="452"/>
    <n v="84.986725663716811"/>
    <x v="1"/>
    <s v="USD"/>
    <n v="1575957600"/>
    <n v="1576303200"/>
    <b v="0"/>
    <b v="0"/>
    <s v="technology/wearables"/>
    <x v="2"/>
    <s v="wearables"/>
  </r>
  <r>
    <x v="1"/>
    <n v="100"/>
    <n v="110.41"/>
    <x v="1"/>
    <s v="USD"/>
    <n v="1390370400"/>
    <n v="1392271200"/>
    <b v="0"/>
    <b v="0"/>
    <s v="publishing/nonfiction"/>
    <x v="5"/>
    <s v="nonfiction"/>
  </r>
  <r>
    <x v="1"/>
    <n v="1249"/>
    <n v="107.96236989591674"/>
    <x v="1"/>
    <s v="USD"/>
    <n v="1294812000"/>
    <n v="1294898400"/>
    <b v="0"/>
    <b v="0"/>
    <s v="film &amp; video/animation"/>
    <x v="4"/>
    <s v="animation"/>
  </r>
  <r>
    <x v="3"/>
    <n v="135"/>
    <n v="45.103703703703701"/>
    <x v="1"/>
    <s v="USD"/>
    <n v="1536382800"/>
    <n v="1537074000"/>
    <b v="0"/>
    <b v="0"/>
    <s v="theater/plays"/>
    <x v="3"/>
    <s v="plays"/>
  </r>
  <r>
    <x v="0"/>
    <n v="674"/>
    <n v="45.001483679525222"/>
    <x v="1"/>
    <s v="USD"/>
    <n v="1551679200"/>
    <n v="1553490000"/>
    <b v="0"/>
    <b v="1"/>
    <s v="theater/plays"/>
    <x v="3"/>
    <s v="plays"/>
  </r>
  <r>
    <x v="1"/>
    <n v="1396"/>
    <n v="105.97134670487107"/>
    <x v="1"/>
    <s v="USD"/>
    <n v="1406523600"/>
    <n v="1406523600"/>
    <b v="0"/>
    <b v="0"/>
    <s v="film &amp; video/drama"/>
    <x v="4"/>
    <s v="drama"/>
  </r>
  <r>
    <x v="0"/>
    <n v="558"/>
    <n v="69.055555555555557"/>
    <x v="1"/>
    <s v="USD"/>
    <n v="1313384400"/>
    <n v="1316322000"/>
    <b v="0"/>
    <b v="0"/>
    <s v="theater/plays"/>
    <x v="3"/>
    <s v="plays"/>
  </r>
  <r>
    <x v="1"/>
    <n v="890"/>
    <n v="85.044943820224717"/>
    <x v="1"/>
    <s v="USD"/>
    <n v="1522731600"/>
    <n v="1524027600"/>
    <b v="0"/>
    <b v="0"/>
    <s v="theater/plays"/>
    <x v="3"/>
    <s v="plays"/>
  </r>
  <r>
    <x v="1"/>
    <n v="142"/>
    <n v="105.22535211267606"/>
    <x v="4"/>
    <s v="GBP"/>
    <n v="1550124000"/>
    <n v="1554699600"/>
    <b v="0"/>
    <b v="0"/>
    <s v="film &amp; video/documentary"/>
    <x v="4"/>
    <s v="documentary"/>
  </r>
  <r>
    <x v="1"/>
    <n v="2673"/>
    <n v="39.003741114852225"/>
    <x v="1"/>
    <s v="USD"/>
    <n v="1403326800"/>
    <n v="1403499600"/>
    <b v="0"/>
    <b v="0"/>
    <s v="technology/wearables"/>
    <x v="2"/>
    <s v="wearables"/>
  </r>
  <r>
    <x v="1"/>
    <n v="163"/>
    <n v="73.030674846625772"/>
    <x v="1"/>
    <s v="USD"/>
    <n v="1305694800"/>
    <n v="1307422800"/>
    <b v="0"/>
    <b v="1"/>
    <s v="games/video games"/>
    <x v="6"/>
    <s v="video games"/>
  </r>
  <r>
    <x v="3"/>
    <n v="1480"/>
    <n v="35.009459459459457"/>
    <x v="1"/>
    <s v="USD"/>
    <n v="1533013200"/>
    <n v="1535346000"/>
    <b v="0"/>
    <b v="0"/>
    <s v="theater/plays"/>
    <x v="3"/>
    <s v="plays"/>
  </r>
  <r>
    <x v="0"/>
    <n v="15"/>
    <n v="106.6"/>
    <x v="1"/>
    <s v="USD"/>
    <n v="1443848400"/>
    <n v="1444539600"/>
    <b v="0"/>
    <b v="0"/>
    <s v="music/rock"/>
    <x v="1"/>
    <s v="rock"/>
  </r>
  <r>
    <x v="1"/>
    <n v="2220"/>
    <n v="61.997747747747745"/>
    <x v="1"/>
    <s v="USD"/>
    <n v="1265695200"/>
    <n v="1267682400"/>
    <b v="0"/>
    <b v="1"/>
    <s v="theater/plays"/>
    <x v="3"/>
    <s v="plays"/>
  </r>
  <r>
    <x v="1"/>
    <n v="1606"/>
    <n v="94.000622665006233"/>
    <x v="5"/>
    <s v="CHF"/>
    <n v="1532062800"/>
    <n v="1535518800"/>
    <b v="0"/>
    <b v="0"/>
    <s v="film &amp; video/shorts"/>
    <x v="4"/>
    <s v="shorts"/>
  </r>
  <r>
    <x v="1"/>
    <n v="129"/>
    <n v="112.05426356589147"/>
    <x v="1"/>
    <s v="USD"/>
    <n v="1558674000"/>
    <n v="1559106000"/>
    <b v="0"/>
    <b v="0"/>
    <s v="film &amp; video/animation"/>
    <x v="4"/>
    <s v="animation"/>
  </r>
  <r>
    <x v="1"/>
    <n v="226"/>
    <n v="48.008849557522126"/>
    <x v="4"/>
    <s v="GBP"/>
    <n v="1451973600"/>
    <n v="1454392800"/>
    <b v="0"/>
    <b v="0"/>
    <s v="games/video games"/>
    <x v="6"/>
    <s v="video games"/>
  </r>
  <r>
    <x v="0"/>
    <n v="2307"/>
    <n v="38.004334633723452"/>
    <x v="6"/>
    <s v="EUR"/>
    <n v="1515564000"/>
    <n v="1517896800"/>
    <b v="0"/>
    <b v="0"/>
    <s v="film &amp; video/documentary"/>
    <x v="4"/>
    <s v="documentary"/>
  </r>
  <r>
    <x v="1"/>
    <n v="5419"/>
    <n v="35.000184535892231"/>
    <x v="1"/>
    <s v="USD"/>
    <n v="1412485200"/>
    <n v="1415685600"/>
    <b v="0"/>
    <b v="0"/>
    <s v="theater/plays"/>
    <x v="3"/>
    <s v="plays"/>
  </r>
  <r>
    <x v="1"/>
    <n v="165"/>
    <n v="85"/>
    <x v="1"/>
    <s v="USD"/>
    <n v="1490245200"/>
    <n v="1490677200"/>
    <b v="0"/>
    <b v="0"/>
    <s v="film &amp; video/documentary"/>
    <x v="4"/>
    <s v="documentary"/>
  </r>
  <r>
    <x v="1"/>
    <n v="1965"/>
    <n v="95.993893129770996"/>
    <x v="3"/>
    <s v="DKK"/>
    <n v="1547877600"/>
    <n v="1551506400"/>
    <b v="0"/>
    <b v="1"/>
    <s v="film &amp; video/drama"/>
    <x v="4"/>
    <s v="drama"/>
  </r>
  <r>
    <x v="1"/>
    <n v="16"/>
    <n v="68.8125"/>
    <x v="1"/>
    <s v="USD"/>
    <n v="1298700000"/>
    <n v="1300856400"/>
    <b v="0"/>
    <b v="0"/>
    <s v="theater/plays"/>
    <x v="3"/>
    <s v="plays"/>
  </r>
  <r>
    <x v="1"/>
    <n v="107"/>
    <n v="105.97196261682242"/>
    <x v="1"/>
    <s v="USD"/>
    <n v="1570338000"/>
    <n v="1573192800"/>
    <b v="0"/>
    <b v="1"/>
    <s v="publishing/fiction"/>
    <x v="5"/>
    <s v="fiction"/>
  </r>
  <r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x v="0"/>
    <n v="88"/>
    <n v="57.125"/>
    <x v="3"/>
    <s v="DKK"/>
    <n v="1361772000"/>
    <n v="1362978000"/>
    <b v="0"/>
    <b v="0"/>
    <s v="theater/plays"/>
    <x v="3"/>
    <s v="plays"/>
  </r>
  <r>
    <x v="1"/>
    <n v="198"/>
    <n v="75.141414141414145"/>
    <x v="1"/>
    <s v="USD"/>
    <n v="1275714000"/>
    <n v="1277355600"/>
    <b v="0"/>
    <b v="1"/>
    <s v="technology/wearables"/>
    <x v="2"/>
    <s v="wearables"/>
  </r>
  <r>
    <x v="1"/>
    <n v="111"/>
    <n v="107.42342342342343"/>
    <x v="6"/>
    <s v="EUR"/>
    <n v="1346734800"/>
    <n v="1348981200"/>
    <b v="0"/>
    <b v="1"/>
    <s v="music/rock"/>
    <x v="1"/>
    <s v="rock"/>
  </r>
  <r>
    <x v="1"/>
    <n v="222"/>
    <n v="35.995495495495497"/>
    <x v="1"/>
    <s v="USD"/>
    <n v="1309755600"/>
    <n v="1310533200"/>
    <b v="0"/>
    <b v="0"/>
    <s v="food/food trucks"/>
    <x v="0"/>
    <s v="food trucks"/>
  </r>
  <r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x v="1"/>
    <n v="98"/>
    <n v="107.56122448979592"/>
    <x v="3"/>
    <s v="DKK"/>
    <n v="1552798800"/>
    <n v="1552885200"/>
    <b v="0"/>
    <b v="0"/>
    <s v="publishing/fiction"/>
    <x v="5"/>
    <s v="fiction"/>
  </r>
  <r>
    <x v="0"/>
    <n v="48"/>
    <n v="94.375"/>
    <x v="1"/>
    <s v="USD"/>
    <n v="1478062800"/>
    <n v="1479362400"/>
    <b v="0"/>
    <b v="1"/>
    <s v="theater/plays"/>
    <x v="3"/>
    <s v="plays"/>
  </r>
  <r>
    <x v="1"/>
    <n v="92"/>
    <n v="46.163043478260867"/>
    <x v="1"/>
    <s v="USD"/>
    <n v="1278565200"/>
    <n v="1280552400"/>
    <b v="0"/>
    <b v="0"/>
    <s v="music/rock"/>
    <x v="1"/>
    <s v="rock"/>
  </r>
  <r>
    <x v="1"/>
    <n v="149"/>
    <n v="47.845637583892618"/>
    <x v="1"/>
    <s v="USD"/>
    <n v="1396069200"/>
    <n v="1398661200"/>
    <b v="0"/>
    <b v="0"/>
    <s v="theater/plays"/>
    <x v="3"/>
    <s v="plays"/>
  </r>
  <r>
    <x v="1"/>
    <n v="2431"/>
    <n v="53.007815713698065"/>
    <x v="1"/>
    <s v="USD"/>
    <n v="1435208400"/>
    <n v="1436245200"/>
    <b v="0"/>
    <b v="0"/>
    <s v="theater/plays"/>
    <x v="3"/>
    <s v="plays"/>
  </r>
  <r>
    <x v="1"/>
    <n v="303"/>
    <n v="45.059405940594061"/>
    <x v="1"/>
    <s v="USD"/>
    <n v="1571547600"/>
    <n v="1575439200"/>
    <b v="0"/>
    <b v="0"/>
    <s v="music/rock"/>
    <x v="1"/>
    <s v="rock"/>
  </r>
  <r>
    <x v="0"/>
    <n v="1"/>
    <n v="2"/>
    <x v="6"/>
    <s v="EUR"/>
    <n v="1375333200"/>
    <n v="1377752400"/>
    <b v="0"/>
    <b v="0"/>
    <s v="music/metal"/>
    <x v="1"/>
    <s v="metal"/>
  </r>
  <r>
    <x v="0"/>
    <n v="1467"/>
    <n v="99.006816632583508"/>
    <x v="4"/>
    <s v="GBP"/>
    <n v="1332824400"/>
    <n v="1334206800"/>
    <b v="0"/>
    <b v="1"/>
    <s v="technology/wearables"/>
    <x v="2"/>
    <s v="wearables"/>
  </r>
  <r>
    <x v="0"/>
    <n v="75"/>
    <n v="32.786666666666669"/>
    <x v="1"/>
    <s v="USD"/>
    <n v="1284526800"/>
    <n v="1284872400"/>
    <b v="0"/>
    <b v="0"/>
    <s v="theater/plays"/>
    <x v="3"/>
    <s v="plays"/>
  </r>
  <r>
    <x v="1"/>
    <n v="209"/>
    <n v="59.119617224880386"/>
    <x v="1"/>
    <s v="USD"/>
    <n v="1400562000"/>
    <n v="1403931600"/>
    <b v="0"/>
    <b v="0"/>
    <s v="film &amp; video/drama"/>
    <x v="4"/>
    <s v="drama"/>
  </r>
  <r>
    <x v="0"/>
    <n v="120"/>
    <n v="44.93333333333333"/>
    <x v="1"/>
    <s v="USD"/>
    <n v="1520748000"/>
    <n v="1521262800"/>
    <b v="0"/>
    <b v="0"/>
    <s v="technology/wearables"/>
    <x v="2"/>
    <s v="wearables"/>
  </r>
  <r>
    <x v="1"/>
    <n v="131"/>
    <n v="89.664122137404576"/>
    <x v="1"/>
    <s v="USD"/>
    <n v="1532926800"/>
    <n v="1533358800"/>
    <b v="0"/>
    <b v="0"/>
    <s v="music/jazz"/>
    <x v="1"/>
    <s v="jazz"/>
  </r>
  <r>
    <x v="1"/>
    <n v="164"/>
    <n v="70.079268292682926"/>
    <x v="1"/>
    <s v="USD"/>
    <n v="1420869600"/>
    <n v="1421474400"/>
    <b v="0"/>
    <b v="0"/>
    <s v="technology/wearables"/>
    <x v="2"/>
    <s v="wearables"/>
  </r>
  <r>
    <x v="1"/>
    <n v="201"/>
    <n v="31.059701492537314"/>
    <x v="1"/>
    <s v="USD"/>
    <n v="1504242000"/>
    <n v="1505278800"/>
    <b v="0"/>
    <b v="0"/>
    <s v="games/video games"/>
    <x v="6"/>
    <s v="video games"/>
  </r>
  <r>
    <x v="1"/>
    <n v="211"/>
    <n v="29.061611374407583"/>
    <x v="1"/>
    <s v="USD"/>
    <n v="1442811600"/>
    <n v="1443934800"/>
    <b v="0"/>
    <b v="0"/>
    <s v="theater/plays"/>
    <x v="3"/>
    <s v="plays"/>
  </r>
  <r>
    <x v="1"/>
    <n v="128"/>
    <n v="30.0859375"/>
    <x v="1"/>
    <s v="USD"/>
    <n v="1497243600"/>
    <n v="1498539600"/>
    <b v="0"/>
    <b v="1"/>
    <s v="theater/plays"/>
    <x v="3"/>
    <s v="plays"/>
  </r>
  <r>
    <x v="1"/>
    <n v="1600"/>
    <n v="84.998125000000002"/>
    <x v="0"/>
    <s v="CAD"/>
    <n v="1342501200"/>
    <n v="1342760400"/>
    <b v="0"/>
    <b v="0"/>
    <s v="theater/plays"/>
    <x v="3"/>
    <s v="plays"/>
  </r>
  <r>
    <x v="0"/>
    <n v="2253"/>
    <n v="82.001775410563695"/>
    <x v="0"/>
    <s v="CAD"/>
    <n v="1298268000"/>
    <n v="1301720400"/>
    <b v="0"/>
    <b v="0"/>
    <s v="theater/plays"/>
    <x v="3"/>
    <s v="plays"/>
  </r>
  <r>
    <x v="1"/>
    <n v="249"/>
    <n v="58.040160642570278"/>
    <x v="1"/>
    <s v="USD"/>
    <n v="1433480400"/>
    <n v="1433566800"/>
    <b v="0"/>
    <b v="0"/>
    <s v="technology/web"/>
    <x v="2"/>
    <s v="web"/>
  </r>
  <r>
    <x v="0"/>
    <n v="5"/>
    <n v="111.4"/>
    <x v="1"/>
    <s v="USD"/>
    <n v="1493355600"/>
    <n v="1493874000"/>
    <b v="0"/>
    <b v="0"/>
    <s v="theater/plays"/>
    <x v="3"/>
    <s v="plays"/>
  </r>
  <r>
    <x v="0"/>
    <n v="38"/>
    <n v="71.94736842105263"/>
    <x v="1"/>
    <s v="USD"/>
    <n v="1530507600"/>
    <n v="1531803600"/>
    <b v="0"/>
    <b v="1"/>
    <s v="technology/web"/>
    <x v="2"/>
    <s v="web"/>
  </r>
  <r>
    <x v="1"/>
    <n v="236"/>
    <n v="61.038135593220339"/>
    <x v="1"/>
    <s v="USD"/>
    <n v="1296108000"/>
    <n v="1296712800"/>
    <b v="0"/>
    <b v="0"/>
    <s v="theater/plays"/>
    <x v="3"/>
    <s v="plays"/>
  </r>
  <r>
    <x v="0"/>
    <n v="12"/>
    <n v="108.91666666666667"/>
    <x v="1"/>
    <s v="USD"/>
    <n v="1428469200"/>
    <n v="1428901200"/>
    <b v="0"/>
    <b v="1"/>
    <s v="theater/plays"/>
    <x v="3"/>
    <s v="plays"/>
  </r>
  <r>
    <x v="1"/>
    <n v="4065"/>
    <n v="29.001722017220171"/>
    <x v="4"/>
    <s v="GBP"/>
    <n v="1264399200"/>
    <n v="1264831200"/>
    <b v="0"/>
    <b v="1"/>
    <s v="technology/wearables"/>
    <x v="2"/>
    <s v="wearables"/>
  </r>
  <r>
    <x v="1"/>
    <n v="246"/>
    <n v="58.975609756097562"/>
    <x v="6"/>
    <s v="EUR"/>
    <n v="1501131600"/>
    <n v="1505192400"/>
    <b v="0"/>
    <b v="1"/>
    <s v="theater/plays"/>
    <x v="3"/>
    <s v="plays"/>
  </r>
  <r>
    <x v="3"/>
    <n v="17"/>
    <n v="111.82352941176471"/>
    <x v="1"/>
    <s v="USD"/>
    <n v="1292738400"/>
    <n v="1295676000"/>
    <b v="0"/>
    <b v="0"/>
    <s v="theater/plays"/>
    <x v="3"/>
    <s v="plays"/>
  </r>
  <r>
    <x v="1"/>
    <n v="2475"/>
    <n v="63.995555555555555"/>
    <x v="6"/>
    <s v="EUR"/>
    <n v="1288674000"/>
    <n v="1292911200"/>
    <b v="0"/>
    <b v="1"/>
    <s v="theater/plays"/>
    <x v="3"/>
    <s v="plays"/>
  </r>
  <r>
    <x v="1"/>
    <n v="76"/>
    <n v="85.315789473684205"/>
    <x v="1"/>
    <s v="USD"/>
    <n v="1575093600"/>
    <n v="1575439200"/>
    <b v="0"/>
    <b v="0"/>
    <s v="theater/plays"/>
    <x v="3"/>
    <s v="plays"/>
  </r>
  <r>
    <x v="1"/>
    <n v="54"/>
    <n v="74.481481481481481"/>
    <x v="1"/>
    <s v="USD"/>
    <n v="1435726800"/>
    <n v="1438837200"/>
    <b v="0"/>
    <b v="0"/>
    <s v="film &amp; video/animation"/>
    <x v="4"/>
    <s v="animation"/>
  </r>
  <r>
    <x v="1"/>
    <n v="88"/>
    <n v="105.14772727272727"/>
    <x v="1"/>
    <s v="USD"/>
    <n v="1480226400"/>
    <n v="1480485600"/>
    <b v="0"/>
    <b v="0"/>
    <s v="music/jazz"/>
    <x v="1"/>
    <s v="jazz"/>
  </r>
  <r>
    <x v="1"/>
    <n v="85"/>
    <n v="56.188235294117646"/>
    <x v="4"/>
    <s v="GBP"/>
    <n v="1459054800"/>
    <n v="1459141200"/>
    <b v="0"/>
    <b v="0"/>
    <s v="music/metal"/>
    <x v="1"/>
    <s v="metal"/>
  </r>
  <r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x v="0"/>
    <n v="1684"/>
    <n v="57.00296912114014"/>
    <x v="1"/>
    <s v="USD"/>
    <n v="1421992800"/>
    <n v="1426222800"/>
    <b v="1"/>
    <b v="1"/>
    <s v="theater/plays"/>
    <x v="3"/>
    <s v="plays"/>
  </r>
  <r>
    <x v="0"/>
    <n v="56"/>
    <n v="79.642857142857139"/>
    <x v="1"/>
    <s v="USD"/>
    <n v="1285563600"/>
    <n v="1286773200"/>
    <b v="0"/>
    <b v="1"/>
    <s v="film &amp; video/animation"/>
    <x v="4"/>
    <s v="animation"/>
  </r>
  <r>
    <x v="1"/>
    <n v="330"/>
    <n v="41.018181818181816"/>
    <x v="1"/>
    <s v="USD"/>
    <n v="1523854800"/>
    <n v="1523941200"/>
    <b v="0"/>
    <b v="0"/>
    <s v="publishing/translations"/>
    <x v="5"/>
    <s v="translations"/>
  </r>
  <r>
    <x v="0"/>
    <n v="838"/>
    <n v="48.004773269689736"/>
    <x v="1"/>
    <s v="USD"/>
    <n v="1529125200"/>
    <n v="1529557200"/>
    <b v="0"/>
    <b v="0"/>
    <s v="theater/plays"/>
    <x v="3"/>
    <s v="plays"/>
  </r>
  <r>
    <x v="1"/>
    <n v="127"/>
    <n v="55.212598425196852"/>
    <x v="1"/>
    <s v="USD"/>
    <n v="1503982800"/>
    <n v="1506574800"/>
    <b v="0"/>
    <b v="0"/>
    <s v="games/video games"/>
    <x v="6"/>
    <s v="video games"/>
  </r>
  <r>
    <x v="1"/>
    <n v="411"/>
    <n v="92.109489051094897"/>
    <x v="1"/>
    <s v="USD"/>
    <n v="1511416800"/>
    <n v="1513576800"/>
    <b v="0"/>
    <b v="0"/>
    <s v="music/rock"/>
    <x v="1"/>
    <s v="rock"/>
  </r>
  <r>
    <x v="1"/>
    <n v="180"/>
    <n v="83.183333333333337"/>
    <x v="4"/>
    <s v="GBP"/>
    <n v="1547704800"/>
    <n v="1548309600"/>
    <b v="0"/>
    <b v="1"/>
    <s v="games/video games"/>
    <x v="6"/>
    <s v="video games"/>
  </r>
  <r>
    <x v="0"/>
    <n v="1000"/>
    <n v="39.996000000000002"/>
    <x v="1"/>
    <s v="USD"/>
    <n v="1469682000"/>
    <n v="1471582800"/>
    <b v="0"/>
    <b v="0"/>
    <s v="music/electric music"/>
    <x v="1"/>
    <s v="electric music"/>
  </r>
  <r>
    <x v="1"/>
    <n v="374"/>
    <n v="111.1336898395722"/>
    <x v="1"/>
    <s v="USD"/>
    <n v="1343451600"/>
    <n v="1344315600"/>
    <b v="0"/>
    <b v="0"/>
    <s v="technology/wearables"/>
    <x v="2"/>
    <s v="wearables"/>
  </r>
  <r>
    <x v="1"/>
    <n v="71"/>
    <n v="90.563380281690144"/>
    <x v="2"/>
    <s v="AUD"/>
    <n v="1315717200"/>
    <n v="1316408400"/>
    <b v="0"/>
    <b v="0"/>
    <s v="music/indie rock"/>
    <x v="1"/>
    <s v="indie rock"/>
  </r>
  <r>
    <x v="1"/>
    <n v="203"/>
    <n v="61.108374384236456"/>
    <x v="1"/>
    <s v="USD"/>
    <n v="1430715600"/>
    <n v="1431838800"/>
    <b v="1"/>
    <b v="0"/>
    <s v="theater/plays"/>
    <x v="3"/>
    <s v="plays"/>
  </r>
  <r>
    <x v="0"/>
    <n v="1482"/>
    <n v="83.022941970310384"/>
    <x v="2"/>
    <s v="AUD"/>
    <n v="1299564000"/>
    <n v="1300510800"/>
    <b v="0"/>
    <b v="1"/>
    <s v="music/rock"/>
    <x v="1"/>
    <s v="rock"/>
  </r>
  <r>
    <x v="1"/>
    <n v="113"/>
    <n v="110.76106194690266"/>
    <x v="1"/>
    <s v="USD"/>
    <n v="1429160400"/>
    <n v="1431061200"/>
    <b v="0"/>
    <b v="0"/>
    <s v="publishing/translations"/>
    <x v="5"/>
    <s v="translations"/>
  </r>
  <r>
    <x v="1"/>
    <n v="96"/>
    <n v="89.458333333333329"/>
    <x v="1"/>
    <s v="USD"/>
    <n v="1271307600"/>
    <n v="1271480400"/>
    <b v="0"/>
    <b v="0"/>
    <s v="theater/plays"/>
    <x v="3"/>
    <s v="plays"/>
  </r>
  <r>
    <x v="0"/>
    <n v="106"/>
    <n v="57.849056603773583"/>
    <x v="1"/>
    <s v="USD"/>
    <n v="1456380000"/>
    <n v="1456380000"/>
    <b v="0"/>
    <b v="1"/>
    <s v="theater/plays"/>
    <x v="3"/>
    <s v="plays"/>
  </r>
  <r>
    <x v="0"/>
    <n v="679"/>
    <n v="109.99705449189985"/>
    <x v="6"/>
    <s v="EUR"/>
    <n v="1470459600"/>
    <n v="1472878800"/>
    <b v="0"/>
    <b v="0"/>
    <s v="publishing/translations"/>
    <x v="5"/>
    <s v="translations"/>
  </r>
  <r>
    <x v="1"/>
    <n v="498"/>
    <n v="103.96586345381526"/>
    <x v="5"/>
    <s v="CHF"/>
    <n v="1277269200"/>
    <n v="1277355600"/>
    <b v="0"/>
    <b v="1"/>
    <s v="games/video games"/>
    <x v="6"/>
    <s v="video games"/>
  </r>
  <r>
    <x v="3"/>
    <n v="610"/>
    <n v="107.99508196721311"/>
    <x v="1"/>
    <s v="USD"/>
    <n v="1350709200"/>
    <n v="1351054800"/>
    <b v="0"/>
    <b v="1"/>
    <s v="theater/plays"/>
    <x v="3"/>
    <s v="plays"/>
  </r>
  <r>
    <x v="1"/>
    <n v="180"/>
    <n v="48.927777777777777"/>
    <x v="4"/>
    <s v="GBP"/>
    <n v="1554613200"/>
    <n v="1555563600"/>
    <b v="0"/>
    <b v="0"/>
    <s v="technology/web"/>
    <x v="2"/>
    <s v="web"/>
  </r>
  <r>
    <x v="1"/>
    <n v="27"/>
    <n v="37.666666666666664"/>
    <x v="1"/>
    <s v="USD"/>
    <n v="1571029200"/>
    <n v="1571634000"/>
    <b v="0"/>
    <b v="0"/>
    <s v="film &amp; video/documentary"/>
    <x v="4"/>
    <s v="documentary"/>
  </r>
  <r>
    <x v="1"/>
    <n v="2331"/>
    <n v="64.999141999141997"/>
    <x v="1"/>
    <s v="USD"/>
    <n v="1299736800"/>
    <n v="1300856400"/>
    <b v="0"/>
    <b v="0"/>
    <s v="theater/plays"/>
    <x v="3"/>
    <s v="plays"/>
  </r>
  <r>
    <x v="1"/>
    <n v="113"/>
    <n v="106.61061946902655"/>
    <x v="1"/>
    <s v="USD"/>
    <n v="1435208400"/>
    <n v="1439874000"/>
    <b v="0"/>
    <b v="0"/>
    <s v="food/food trucks"/>
    <x v="0"/>
    <s v="food trucks"/>
  </r>
  <r>
    <x v="0"/>
    <n v="1220"/>
    <n v="27.009016393442622"/>
    <x v="2"/>
    <s v="AUD"/>
    <n v="1437973200"/>
    <n v="1438318800"/>
    <b v="0"/>
    <b v="0"/>
    <s v="games/video games"/>
    <x v="6"/>
    <s v="video games"/>
  </r>
  <r>
    <x v="1"/>
    <n v="164"/>
    <n v="91.16463414634147"/>
    <x v="1"/>
    <s v="USD"/>
    <n v="1416895200"/>
    <n v="1419400800"/>
    <b v="0"/>
    <b v="0"/>
    <s v="theater/plays"/>
    <x v="3"/>
    <s v="plays"/>
  </r>
  <r>
    <x v="0"/>
    <n v="1"/>
    <n v="1"/>
    <x v="1"/>
    <s v="USD"/>
    <n v="1319000400"/>
    <n v="1320555600"/>
    <b v="0"/>
    <b v="0"/>
    <s v="theater/plays"/>
    <x v="3"/>
    <s v="plays"/>
  </r>
  <r>
    <x v="1"/>
    <n v="164"/>
    <n v="56.054878048780488"/>
    <x v="1"/>
    <s v="USD"/>
    <n v="1424498400"/>
    <n v="1425103200"/>
    <b v="0"/>
    <b v="1"/>
    <s v="music/electric music"/>
    <x v="1"/>
    <s v="electric music"/>
  </r>
  <r>
    <x v="1"/>
    <n v="336"/>
    <n v="31.017857142857142"/>
    <x v="1"/>
    <s v="USD"/>
    <n v="1526274000"/>
    <n v="1526878800"/>
    <b v="0"/>
    <b v="1"/>
    <s v="technology/wearables"/>
    <x v="2"/>
    <s v="wearables"/>
  </r>
  <r>
    <x v="0"/>
    <n v="37"/>
    <n v="66.513513513513516"/>
    <x v="6"/>
    <s v="EUR"/>
    <n v="1287896400"/>
    <n v="1288674000"/>
    <b v="0"/>
    <b v="0"/>
    <s v="music/electric music"/>
    <x v="1"/>
    <s v="electric music"/>
  </r>
  <r>
    <x v="1"/>
    <n v="1917"/>
    <n v="89.005216484089729"/>
    <x v="1"/>
    <s v="USD"/>
    <n v="1495515600"/>
    <n v="1495602000"/>
    <b v="0"/>
    <b v="0"/>
    <s v="music/indie rock"/>
    <x v="1"/>
    <s v="indie rock"/>
  </r>
  <r>
    <x v="1"/>
    <n v="95"/>
    <n v="103.46315789473684"/>
    <x v="1"/>
    <s v="USD"/>
    <n v="1364878800"/>
    <n v="1366434000"/>
    <b v="0"/>
    <b v="0"/>
    <s v="technology/web"/>
    <x v="2"/>
    <s v="web"/>
  </r>
  <r>
    <x v="1"/>
    <n v="147"/>
    <n v="95.278911564625844"/>
    <x v="1"/>
    <s v="USD"/>
    <n v="1567918800"/>
    <n v="1568350800"/>
    <b v="0"/>
    <b v="0"/>
    <s v="theater/plays"/>
    <x v="3"/>
    <s v="plays"/>
  </r>
  <r>
    <x v="1"/>
    <n v="86"/>
    <n v="75.895348837209298"/>
    <x v="1"/>
    <s v="USD"/>
    <n v="1524459600"/>
    <n v="1525928400"/>
    <b v="0"/>
    <b v="1"/>
    <s v="theater/plays"/>
    <x v="3"/>
    <s v="plays"/>
  </r>
  <r>
    <x v="1"/>
    <n v="83"/>
    <n v="107.57831325301204"/>
    <x v="1"/>
    <s v="USD"/>
    <n v="1333688400"/>
    <n v="1336885200"/>
    <b v="0"/>
    <b v="0"/>
    <s v="film &amp; video/documentary"/>
    <x v="4"/>
    <s v="documentary"/>
  </r>
  <r>
    <x v="0"/>
    <n v="60"/>
    <n v="51.31666666666667"/>
    <x v="1"/>
    <s v="USD"/>
    <n v="1389506400"/>
    <n v="1389679200"/>
    <b v="0"/>
    <b v="0"/>
    <s v="film &amp; video/television"/>
    <x v="4"/>
    <s v="television"/>
  </r>
  <r>
    <x v="0"/>
    <n v="296"/>
    <n v="71.983108108108112"/>
    <x v="1"/>
    <s v="USD"/>
    <n v="1536642000"/>
    <n v="1538283600"/>
    <b v="0"/>
    <b v="0"/>
    <s v="food/food trucks"/>
    <x v="0"/>
    <s v="food trucks"/>
  </r>
  <r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x v="1"/>
    <n v="361"/>
    <n v="35"/>
    <x v="2"/>
    <s v="AUD"/>
    <n v="1408856400"/>
    <n v="1410152400"/>
    <b v="0"/>
    <b v="0"/>
    <s v="technology/web"/>
    <x v="2"/>
    <s v="web"/>
  </r>
  <r>
    <x v="1"/>
    <n v="131"/>
    <n v="94.938931297709928"/>
    <x v="1"/>
    <s v="USD"/>
    <n v="1505192400"/>
    <n v="1505797200"/>
    <b v="0"/>
    <b v="0"/>
    <s v="food/food trucks"/>
    <x v="0"/>
    <s v="food trucks"/>
  </r>
  <r>
    <x v="1"/>
    <n v="126"/>
    <n v="109.65079365079364"/>
    <x v="1"/>
    <s v="USD"/>
    <n v="1554786000"/>
    <n v="1554872400"/>
    <b v="0"/>
    <b v="1"/>
    <s v="technology/wearables"/>
    <x v="2"/>
    <s v="wearables"/>
  </r>
  <r>
    <x v="0"/>
    <n v="3304"/>
    <n v="44.001815980629537"/>
    <x v="6"/>
    <s v="EUR"/>
    <n v="1510898400"/>
    <n v="1513922400"/>
    <b v="0"/>
    <b v="0"/>
    <s v="publishing/fiction"/>
    <x v="5"/>
    <s v="fiction"/>
  </r>
  <r>
    <x v="0"/>
    <n v="73"/>
    <n v="86.794520547945211"/>
    <x v="1"/>
    <s v="USD"/>
    <n v="1442552400"/>
    <n v="1442638800"/>
    <b v="0"/>
    <b v="0"/>
    <s v="theater/plays"/>
    <x v="3"/>
    <s v="plays"/>
  </r>
  <r>
    <x v="1"/>
    <n v="275"/>
    <n v="30.992727272727272"/>
    <x v="1"/>
    <s v="USD"/>
    <n v="1316667600"/>
    <n v="1317186000"/>
    <b v="0"/>
    <b v="0"/>
    <s v="film &amp; video/television"/>
    <x v="4"/>
    <s v="television"/>
  </r>
  <r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x v="1"/>
    <n v="154"/>
    <n v="69.79220779220779"/>
    <x v="1"/>
    <s v="USD"/>
    <n v="1402894800"/>
    <n v="1404363600"/>
    <b v="0"/>
    <b v="1"/>
    <s v="film &amp; video/documentary"/>
    <x v="4"/>
    <s v="documentary"/>
  </r>
  <r>
    <x v="1"/>
    <n v="1782"/>
    <n v="63.003367003367003"/>
    <x v="1"/>
    <s v="USD"/>
    <n v="1429246800"/>
    <n v="1429592400"/>
    <b v="0"/>
    <b v="1"/>
    <s v="games/mobile games"/>
    <x v="6"/>
    <s v="mobile games"/>
  </r>
  <r>
    <x v="1"/>
    <n v="903"/>
    <n v="110.0343300110742"/>
    <x v="1"/>
    <s v="USD"/>
    <n v="1412485200"/>
    <n v="1413608400"/>
    <b v="0"/>
    <b v="0"/>
    <s v="games/video games"/>
    <x v="6"/>
    <s v="video games"/>
  </r>
  <r>
    <x v="0"/>
    <n v="3387"/>
    <n v="25.997933274284026"/>
    <x v="1"/>
    <s v="USD"/>
    <n v="1417068000"/>
    <n v="1419400800"/>
    <b v="0"/>
    <b v="0"/>
    <s v="publishing/fiction"/>
    <x v="5"/>
    <s v="fiction"/>
  </r>
  <r>
    <x v="0"/>
    <n v="662"/>
    <n v="49.987915407854985"/>
    <x v="0"/>
    <s v="CAD"/>
    <n v="1448344800"/>
    <n v="1448604000"/>
    <b v="1"/>
    <b v="0"/>
    <s v="theater/plays"/>
    <x v="3"/>
    <s v="plays"/>
  </r>
  <r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x v="1"/>
    <n v="180"/>
    <n v="47.083333333333336"/>
    <x v="1"/>
    <s v="USD"/>
    <n v="1537333200"/>
    <n v="1537678800"/>
    <b v="0"/>
    <b v="0"/>
    <s v="theater/plays"/>
    <x v="3"/>
    <s v="plays"/>
  </r>
  <r>
    <x v="0"/>
    <n v="774"/>
    <n v="89.944444444444443"/>
    <x v="1"/>
    <s v="USD"/>
    <n v="1471150800"/>
    <n v="1473570000"/>
    <b v="0"/>
    <b v="1"/>
    <s v="theater/plays"/>
    <x v="3"/>
    <s v="plays"/>
  </r>
  <r>
    <x v="0"/>
    <n v="672"/>
    <n v="78.96875"/>
    <x v="0"/>
    <s v="CAD"/>
    <n v="1273640400"/>
    <n v="1273899600"/>
    <b v="0"/>
    <b v="0"/>
    <s v="theater/plays"/>
    <x v="3"/>
    <s v="plays"/>
  </r>
  <r>
    <x v="3"/>
    <n v="532"/>
    <n v="80.067669172932327"/>
    <x v="1"/>
    <s v="USD"/>
    <n v="1282885200"/>
    <n v="1284008400"/>
    <b v="0"/>
    <b v="0"/>
    <s v="music/rock"/>
    <x v="1"/>
    <s v="rock"/>
  </r>
  <r>
    <x v="3"/>
    <n v="55"/>
    <n v="86.472727272727269"/>
    <x v="2"/>
    <s v="AUD"/>
    <n v="1422943200"/>
    <n v="1425103200"/>
    <b v="0"/>
    <b v="0"/>
    <s v="food/food trucks"/>
    <x v="0"/>
    <s v="food trucks"/>
  </r>
  <r>
    <x v="1"/>
    <n v="533"/>
    <n v="28.001876172607879"/>
    <x v="3"/>
    <s v="DKK"/>
    <n v="1319605200"/>
    <n v="1320991200"/>
    <b v="0"/>
    <b v="0"/>
    <s v="film &amp; video/drama"/>
    <x v="4"/>
    <s v="drama"/>
  </r>
  <r>
    <x v="1"/>
    <n v="2443"/>
    <n v="67.996725337699544"/>
    <x v="4"/>
    <s v="GBP"/>
    <n v="1385704800"/>
    <n v="1386828000"/>
    <b v="0"/>
    <b v="0"/>
    <s v="technology/web"/>
    <x v="2"/>
    <s v="web"/>
  </r>
  <r>
    <x v="1"/>
    <n v="89"/>
    <n v="43.078651685393261"/>
    <x v="1"/>
    <s v="USD"/>
    <n v="1515736800"/>
    <n v="1517119200"/>
    <b v="0"/>
    <b v="1"/>
    <s v="theater/plays"/>
    <x v="3"/>
    <s v="plays"/>
  </r>
  <r>
    <x v="1"/>
    <n v="159"/>
    <n v="87.95597484276729"/>
    <x v="1"/>
    <s v="USD"/>
    <n v="1313125200"/>
    <n v="1315026000"/>
    <b v="0"/>
    <b v="0"/>
    <s v="music/world music"/>
    <x v="1"/>
    <s v="world music"/>
  </r>
  <r>
    <x v="0"/>
    <n v="940"/>
    <n v="94.987234042553197"/>
    <x v="5"/>
    <s v="CHF"/>
    <n v="1308459600"/>
    <n v="1312693200"/>
    <b v="0"/>
    <b v="1"/>
    <s v="film &amp; video/documentary"/>
    <x v="4"/>
    <s v="documentary"/>
  </r>
  <r>
    <x v="0"/>
    <n v="117"/>
    <n v="46.905982905982903"/>
    <x v="1"/>
    <s v="USD"/>
    <n v="1362636000"/>
    <n v="1363064400"/>
    <b v="0"/>
    <b v="1"/>
    <s v="theater/plays"/>
    <x v="3"/>
    <s v="plays"/>
  </r>
  <r>
    <x v="3"/>
    <n v="58"/>
    <n v="46.913793103448278"/>
    <x v="1"/>
    <s v="USD"/>
    <n v="1402117200"/>
    <n v="1403154000"/>
    <b v="0"/>
    <b v="1"/>
    <s v="film &amp; video/drama"/>
    <x v="4"/>
    <s v="drama"/>
  </r>
  <r>
    <x v="1"/>
    <n v="50"/>
    <n v="94.24"/>
    <x v="1"/>
    <s v="USD"/>
    <n v="1286341200"/>
    <n v="1286859600"/>
    <b v="0"/>
    <b v="0"/>
    <s v="publishing/nonfiction"/>
    <x v="5"/>
    <s v="nonfiction"/>
  </r>
  <r>
    <x v="0"/>
    <n v="115"/>
    <n v="80.139130434782615"/>
    <x v="1"/>
    <s v="USD"/>
    <n v="1348808400"/>
    <n v="1349326800"/>
    <b v="0"/>
    <b v="0"/>
    <s v="games/mobile games"/>
    <x v="6"/>
    <s v="mobile games"/>
  </r>
  <r>
    <x v="0"/>
    <n v="326"/>
    <n v="59.036809815950917"/>
    <x v="1"/>
    <s v="USD"/>
    <n v="1429592400"/>
    <n v="1430974800"/>
    <b v="0"/>
    <b v="1"/>
    <s v="technology/wearables"/>
    <x v="2"/>
    <s v="wearables"/>
  </r>
  <r>
    <x v="1"/>
    <n v="186"/>
    <n v="65.989247311827953"/>
    <x v="1"/>
    <s v="USD"/>
    <n v="1519538400"/>
    <n v="1519970400"/>
    <b v="0"/>
    <b v="0"/>
    <s v="film &amp; video/documentary"/>
    <x v="4"/>
    <s v="documentary"/>
  </r>
  <r>
    <x v="1"/>
    <n v="1071"/>
    <n v="60.992530345471522"/>
    <x v="1"/>
    <s v="USD"/>
    <n v="1434085200"/>
    <n v="1434603600"/>
    <b v="0"/>
    <b v="0"/>
    <s v="technology/web"/>
    <x v="2"/>
    <s v="web"/>
  </r>
  <r>
    <x v="1"/>
    <n v="117"/>
    <n v="98.307692307692307"/>
    <x v="1"/>
    <s v="USD"/>
    <n v="1333688400"/>
    <n v="1337230800"/>
    <b v="0"/>
    <b v="0"/>
    <s v="technology/web"/>
    <x v="2"/>
    <s v="web"/>
  </r>
  <r>
    <x v="1"/>
    <n v="70"/>
    <n v="104.6"/>
    <x v="1"/>
    <s v="USD"/>
    <n v="1277701200"/>
    <n v="1279429200"/>
    <b v="0"/>
    <b v="0"/>
    <s v="music/indie rock"/>
    <x v="1"/>
    <s v="indie rock"/>
  </r>
  <r>
    <x v="1"/>
    <n v="135"/>
    <n v="86.066666666666663"/>
    <x v="1"/>
    <s v="USD"/>
    <n v="1560747600"/>
    <n v="1561438800"/>
    <b v="0"/>
    <b v="0"/>
    <s v="theater/plays"/>
    <x v="3"/>
    <s v="plays"/>
  </r>
  <r>
    <x v="1"/>
    <n v="768"/>
    <n v="76.989583333333329"/>
    <x v="5"/>
    <s v="CHF"/>
    <n v="1410066000"/>
    <n v="1410498000"/>
    <b v="0"/>
    <b v="0"/>
    <s v="technology/wearables"/>
    <x v="2"/>
    <s v="wearables"/>
  </r>
  <r>
    <x v="3"/>
    <n v="51"/>
    <n v="29.764705882352942"/>
    <x v="1"/>
    <s v="USD"/>
    <n v="1320732000"/>
    <n v="1322460000"/>
    <b v="0"/>
    <b v="0"/>
    <s v="theater/plays"/>
    <x v="3"/>
    <s v="plays"/>
  </r>
  <r>
    <x v="1"/>
    <n v="199"/>
    <n v="46.91959798994975"/>
    <x v="1"/>
    <s v="USD"/>
    <n v="1465794000"/>
    <n v="1466312400"/>
    <b v="0"/>
    <b v="1"/>
    <s v="theater/plays"/>
    <x v="3"/>
    <s v="plays"/>
  </r>
  <r>
    <x v="1"/>
    <n v="107"/>
    <n v="105.18691588785046"/>
    <x v="1"/>
    <s v="USD"/>
    <n v="1500958800"/>
    <n v="1501736400"/>
    <b v="0"/>
    <b v="0"/>
    <s v="technology/wearables"/>
    <x v="2"/>
    <s v="wearables"/>
  </r>
  <r>
    <x v="1"/>
    <n v="195"/>
    <n v="69.907692307692301"/>
    <x v="1"/>
    <s v="USD"/>
    <n v="1357020000"/>
    <n v="1361512800"/>
    <b v="0"/>
    <b v="0"/>
    <s v="music/indie rock"/>
    <x v="1"/>
    <s v="indie rock"/>
  </r>
  <r>
    <x v="0"/>
    <n v="1"/>
    <n v="1"/>
    <x v="1"/>
    <s v="USD"/>
    <n v="1544940000"/>
    <n v="1545026400"/>
    <b v="0"/>
    <b v="0"/>
    <s v="music/rock"/>
    <x v="1"/>
    <s v="rock"/>
  </r>
  <r>
    <x v="0"/>
    <n v="1467"/>
    <n v="60.011588275391958"/>
    <x v="1"/>
    <s v="USD"/>
    <n v="1402290000"/>
    <n v="1406696400"/>
    <b v="0"/>
    <b v="0"/>
    <s v="music/electric music"/>
    <x v="1"/>
    <s v="electric music"/>
  </r>
  <r>
    <x v="1"/>
    <n v="3376"/>
    <n v="52.006220379146917"/>
    <x v="1"/>
    <s v="USD"/>
    <n v="1487311200"/>
    <n v="1487916000"/>
    <b v="0"/>
    <b v="0"/>
    <s v="music/indie rock"/>
    <x v="1"/>
    <s v="indie rock"/>
  </r>
  <r>
    <x v="0"/>
    <n v="5681"/>
    <n v="31.000176025347649"/>
    <x v="1"/>
    <s v="USD"/>
    <n v="1350622800"/>
    <n v="1351141200"/>
    <b v="0"/>
    <b v="0"/>
    <s v="theater/plays"/>
    <x v="3"/>
    <s v="plays"/>
  </r>
  <r>
    <x v="0"/>
    <n v="1059"/>
    <n v="95.042492917847028"/>
    <x v="1"/>
    <s v="USD"/>
    <n v="1463029200"/>
    <n v="1465016400"/>
    <b v="0"/>
    <b v="1"/>
    <s v="music/indie rock"/>
    <x v="1"/>
    <s v="indie rock"/>
  </r>
  <r>
    <x v="0"/>
    <n v="1194"/>
    <n v="75.968174204355108"/>
    <x v="1"/>
    <s v="USD"/>
    <n v="1269493200"/>
    <n v="1270789200"/>
    <b v="0"/>
    <b v="0"/>
    <s v="theater/plays"/>
    <x v="3"/>
    <s v="plays"/>
  </r>
  <r>
    <x v="3"/>
    <n v="379"/>
    <n v="71.013192612137203"/>
    <x v="2"/>
    <s v="AUD"/>
    <n v="1570251600"/>
    <n v="1572325200"/>
    <b v="0"/>
    <b v="0"/>
    <s v="music/rock"/>
    <x v="1"/>
    <s v="rock"/>
  </r>
  <r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x v="1"/>
    <n v="41"/>
    <n v="113.17073170731707"/>
    <x v="1"/>
    <s v="USD"/>
    <n v="1449554400"/>
    <n v="1449640800"/>
    <b v="0"/>
    <b v="0"/>
    <s v="music/rock"/>
    <x v="1"/>
    <s v="rock"/>
  </r>
  <r>
    <x v="1"/>
    <n v="1821"/>
    <n v="105.00933552992861"/>
    <x v="1"/>
    <s v="USD"/>
    <n v="1553662800"/>
    <n v="1555218000"/>
    <b v="0"/>
    <b v="1"/>
    <s v="theater/plays"/>
    <x v="3"/>
    <s v="plays"/>
  </r>
  <r>
    <x v="1"/>
    <n v="164"/>
    <n v="79.176829268292678"/>
    <x v="1"/>
    <s v="USD"/>
    <n v="1556341200"/>
    <n v="1557723600"/>
    <b v="0"/>
    <b v="0"/>
    <s v="technology/wearables"/>
    <x v="2"/>
    <s v="wearables"/>
  </r>
  <r>
    <x v="0"/>
    <n v="75"/>
    <n v="57.333333333333336"/>
    <x v="1"/>
    <s v="USD"/>
    <n v="1442984400"/>
    <n v="1443502800"/>
    <b v="0"/>
    <b v="1"/>
    <s v="technology/web"/>
    <x v="2"/>
    <s v="web"/>
  </r>
  <r>
    <x v="1"/>
    <n v="157"/>
    <n v="58.178343949044589"/>
    <x v="5"/>
    <s v="CHF"/>
    <n v="1544248800"/>
    <n v="1546840800"/>
    <b v="0"/>
    <b v="0"/>
    <s v="music/rock"/>
    <x v="1"/>
    <s v="rock"/>
  </r>
  <r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x v="1"/>
    <n v="1396"/>
    <n v="107.99068767908309"/>
    <x v="1"/>
    <s v="USD"/>
    <n v="1507438800"/>
    <n v="1507525200"/>
    <b v="0"/>
    <b v="0"/>
    <s v="theater/plays"/>
    <x v="3"/>
    <s v="plays"/>
  </r>
  <r>
    <x v="1"/>
    <n v="2506"/>
    <n v="44.005985634477256"/>
    <x v="1"/>
    <s v="USD"/>
    <n v="1501563600"/>
    <n v="1504328400"/>
    <b v="0"/>
    <b v="0"/>
    <s v="technology/web"/>
    <x v="2"/>
    <s v="web"/>
  </r>
  <r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x v="1"/>
    <n v="146"/>
    <n v="74"/>
    <x v="2"/>
    <s v="AUD"/>
    <n v="1370840400"/>
    <n v="1371704400"/>
    <b v="0"/>
    <b v="0"/>
    <s v="theater/plays"/>
    <x v="3"/>
    <s v="plays"/>
  </r>
  <r>
    <x v="0"/>
    <n v="955"/>
    <n v="41.996858638743454"/>
    <x v="3"/>
    <s v="DKK"/>
    <n v="1550815200"/>
    <n v="1552798800"/>
    <b v="0"/>
    <b v="1"/>
    <s v="music/indie rock"/>
    <x v="1"/>
    <s v="indie rock"/>
  </r>
  <r>
    <x v="1"/>
    <n v="1267"/>
    <n v="77.988161010260455"/>
    <x v="1"/>
    <s v="USD"/>
    <n v="1339909200"/>
    <n v="1342328400"/>
    <b v="0"/>
    <b v="1"/>
    <s v="film &amp; video/shorts"/>
    <x v="4"/>
    <s v="shorts"/>
  </r>
  <r>
    <x v="0"/>
    <n v="67"/>
    <n v="82.507462686567166"/>
    <x v="1"/>
    <s v="USD"/>
    <n v="1501736400"/>
    <n v="1502341200"/>
    <b v="0"/>
    <b v="0"/>
    <s v="music/indie rock"/>
    <x v="1"/>
    <s v="indie rock"/>
  </r>
  <r>
    <x v="0"/>
    <n v="5"/>
    <n v="104.2"/>
    <x v="1"/>
    <s v="USD"/>
    <n v="1395291600"/>
    <n v="1397192400"/>
    <b v="0"/>
    <b v="0"/>
    <s v="publishing/translations"/>
    <x v="5"/>
    <s v="translations"/>
  </r>
  <r>
    <x v="0"/>
    <n v="26"/>
    <n v="25.5"/>
    <x v="1"/>
    <s v="USD"/>
    <n v="1405746000"/>
    <n v="1407042000"/>
    <b v="0"/>
    <b v="1"/>
    <s v="film &amp; video/documentary"/>
    <x v="4"/>
    <s v="documentary"/>
  </r>
  <r>
    <x v="1"/>
    <n v="1561"/>
    <n v="100.98334401024984"/>
    <x v="1"/>
    <s v="USD"/>
    <n v="1368853200"/>
    <n v="1369371600"/>
    <b v="0"/>
    <b v="0"/>
    <s v="theater/plays"/>
    <x v="3"/>
    <s v="plays"/>
  </r>
  <r>
    <x v="1"/>
    <n v="48"/>
    <n v="111.83333333333333"/>
    <x v="1"/>
    <s v="USD"/>
    <n v="1444021200"/>
    <n v="1444107600"/>
    <b v="0"/>
    <b v="1"/>
    <s v="technology/wearables"/>
    <x v="2"/>
    <s v="wearables"/>
  </r>
  <r>
    <x v="0"/>
    <n v="1130"/>
    <n v="41.999115044247787"/>
    <x v="1"/>
    <s v="USD"/>
    <n v="1472619600"/>
    <n v="1474261200"/>
    <b v="0"/>
    <b v="0"/>
    <s v="theater/plays"/>
    <x v="3"/>
    <s v="plays"/>
  </r>
  <r>
    <x v="0"/>
    <n v="782"/>
    <n v="110.05115089514067"/>
    <x v="1"/>
    <s v="USD"/>
    <n v="1472878800"/>
    <n v="1473656400"/>
    <b v="0"/>
    <b v="0"/>
    <s v="theater/plays"/>
    <x v="3"/>
    <s v="plays"/>
  </r>
  <r>
    <x v="1"/>
    <n v="2739"/>
    <n v="58.997079225994888"/>
    <x v="1"/>
    <s v="USD"/>
    <n v="1289800800"/>
    <n v="1291960800"/>
    <b v="0"/>
    <b v="0"/>
    <s v="theater/plays"/>
    <x v="3"/>
    <s v="plays"/>
  </r>
  <r>
    <x v="0"/>
    <n v="210"/>
    <n v="32.985714285714288"/>
    <x v="1"/>
    <s v="USD"/>
    <n v="1505970000"/>
    <n v="1506747600"/>
    <b v="0"/>
    <b v="0"/>
    <s v="food/food trucks"/>
    <x v="0"/>
    <s v="food trucks"/>
  </r>
  <r>
    <x v="1"/>
    <n v="3537"/>
    <n v="45.005654509471306"/>
    <x v="0"/>
    <s v="CAD"/>
    <n v="1363496400"/>
    <n v="1363582800"/>
    <b v="0"/>
    <b v="1"/>
    <s v="theater/plays"/>
    <x v="3"/>
    <s v="plays"/>
  </r>
  <r>
    <x v="1"/>
    <n v="2107"/>
    <n v="81.98196487897485"/>
    <x v="2"/>
    <s v="AUD"/>
    <n v="1269234000"/>
    <n v="1269666000"/>
    <b v="0"/>
    <b v="0"/>
    <s v="technology/wearables"/>
    <x v="2"/>
    <s v="wearables"/>
  </r>
  <r>
    <x v="0"/>
    <n v="136"/>
    <n v="39.080882352941174"/>
    <x v="1"/>
    <s v="USD"/>
    <n v="1507093200"/>
    <n v="1508648400"/>
    <b v="0"/>
    <b v="0"/>
    <s v="technology/web"/>
    <x v="2"/>
    <s v="web"/>
  </r>
  <r>
    <x v="1"/>
    <n v="3318"/>
    <n v="58.996383363471971"/>
    <x v="3"/>
    <s v="DKK"/>
    <n v="1560574800"/>
    <n v="1561957200"/>
    <b v="0"/>
    <b v="0"/>
    <s v="theater/plays"/>
    <x v="3"/>
    <s v="plays"/>
  </r>
  <r>
    <x v="0"/>
    <n v="86"/>
    <n v="40.988372093023258"/>
    <x v="0"/>
    <s v="CAD"/>
    <n v="1284008400"/>
    <n v="1285131600"/>
    <b v="0"/>
    <b v="0"/>
    <s v="music/rock"/>
    <x v="1"/>
    <s v="rock"/>
  </r>
  <r>
    <x v="1"/>
    <n v="340"/>
    <n v="31.029411764705884"/>
    <x v="1"/>
    <s v="USD"/>
    <n v="1556859600"/>
    <n v="1556946000"/>
    <b v="0"/>
    <b v="0"/>
    <s v="theater/plays"/>
    <x v="3"/>
    <s v="plays"/>
  </r>
  <r>
    <x v="0"/>
    <n v="19"/>
    <n v="37.789473684210527"/>
    <x v="1"/>
    <s v="USD"/>
    <n v="1526187600"/>
    <n v="1527138000"/>
    <b v="0"/>
    <b v="0"/>
    <s v="film &amp; video/television"/>
    <x v="4"/>
    <s v="television"/>
  </r>
  <r>
    <x v="0"/>
    <n v="886"/>
    <n v="32.006772009029348"/>
    <x v="1"/>
    <s v="USD"/>
    <n v="1400821200"/>
    <n v="1402117200"/>
    <b v="0"/>
    <b v="0"/>
    <s v="theater/plays"/>
    <x v="3"/>
    <s v="plays"/>
  </r>
  <r>
    <x v="1"/>
    <n v="1442"/>
    <n v="95.966712898751737"/>
    <x v="0"/>
    <s v="CAD"/>
    <n v="1361599200"/>
    <n v="1364014800"/>
    <b v="0"/>
    <b v="1"/>
    <s v="film &amp; video/shorts"/>
    <x v="4"/>
    <s v="shorts"/>
  </r>
  <r>
    <x v="0"/>
    <n v="35"/>
    <n v="75"/>
    <x v="6"/>
    <s v="EUR"/>
    <n v="1417500000"/>
    <n v="1417586400"/>
    <b v="0"/>
    <b v="0"/>
    <s v="theater/plays"/>
    <x v="3"/>
    <s v="plays"/>
  </r>
  <r>
    <x v="3"/>
    <n v="441"/>
    <n v="102.0498866213152"/>
    <x v="1"/>
    <s v="USD"/>
    <n v="1457071200"/>
    <n v="1457071200"/>
    <b v="0"/>
    <b v="0"/>
    <s v="theater/plays"/>
    <x v="3"/>
    <s v="plays"/>
  </r>
  <r>
    <x v="0"/>
    <n v="24"/>
    <n v="105.75"/>
    <x v="1"/>
    <s v="USD"/>
    <n v="1370322000"/>
    <n v="1370408400"/>
    <b v="0"/>
    <b v="1"/>
    <s v="theater/plays"/>
    <x v="3"/>
    <s v="plays"/>
  </r>
  <r>
    <x v="0"/>
    <n v="86"/>
    <n v="37.069767441860463"/>
    <x v="6"/>
    <s v="EUR"/>
    <n v="1552366800"/>
    <n v="1552626000"/>
    <b v="0"/>
    <b v="0"/>
    <s v="theater/plays"/>
    <x v="3"/>
    <s v="plays"/>
  </r>
  <r>
    <x v="0"/>
    <n v="243"/>
    <n v="35.049382716049379"/>
    <x v="1"/>
    <s v="USD"/>
    <n v="1403845200"/>
    <n v="1404190800"/>
    <b v="0"/>
    <b v="0"/>
    <s v="music/rock"/>
    <x v="1"/>
    <s v="rock"/>
  </r>
  <r>
    <x v="0"/>
    <n v="65"/>
    <n v="46.338461538461537"/>
    <x v="1"/>
    <s v="USD"/>
    <n v="1523163600"/>
    <n v="1523509200"/>
    <b v="1"/>
    <b v="0"/>
    <s v="music/indie rock"/>
    <x v="1"/>
    <s v="indie rock"/>
  </r>
  <r>
    <x v="1"/>
    <n v="126"/>
    <n v="69.174603174603178"/>
    <x v="1"/>
    <s v="USD"/>
    <n v="1442206800"/>
    <n v="1443589200"/>
    <b v="0"/>
    <b v="0"/>
    <s v="music/metal"/>
    <x v="1"/>
    <s v="metal"/>
  </r>
  <r>
    <x v="1"/>
    <n v="524"/>
    <n v="109.07824427480917"/>
    <x v="1"/>
    <s v="USD"/>
    <n v="1532840400"/>
    <n v="1533445200"/>
    <b v="0"/>
    <b v="0"/>
    <s v="music/electric music"/>
    <x v="1"/>
    <s v="electric music"/>
  </r>
  <r>
    <x v="0"/>
    <n v="100"/>
    <n v="51.78"/>
    <x v="3"/>
    <s v="DKK"/>
    <n v="1472878800"/>
    <n v="1474520400"/>
    <b v="0"/>
    <b v="0"/>
    <s v="technology/wearables"/>
    <x v="2"/>
    <s v="wearables"/>
  </r>
  <r>
    <x v="1"/>
    <n v="1989"/>
    <n v="82.010055304172951"/>
    <x v="1"/>
    <s v="USD"/>
    <n v="1498194000"/>
    <n v="1499403600"/>
    <b v="0"/>
    <b v="0"/>
    <s v="film &amp; video/drama"/>
    <x v="4"/>
    <s v="drama"/>
  </r>
  <r>
    <x v="0"/>
    <n v="168"/>
    <n v="35.958333333333336"/>
    <x v="1"/>
    <s v="USD"/>
    <n v="1281070800"/>
    <n v="1283576400"/>
    <b v="0"/>
    <b v="0"/>
    <s v="music/electric music"/>
    <x v="1"/>
    <s v="electric music"/>
  </r>
  <r>
    <x v="0"/>
    <n v="13"/>
    <n v="74.461538461538467"/>
    <x v="1"/>
    <s v="USD"/>
    <n v="1436245200"/>
    <n v="1436590800"/>
    <b v="0"/>
    <b v="0"/>
    <s v="music/rock"/>
    <x v="1"/>
    <s v="rock"/>
  </r>
  <r>
    <x v="0"/>
    <n v="1"/>
    <n v="2"/>
    <x v="0"/>
    <s v="CAD"/>
    <n v="1269493200"/>
    <n v="1270443600"/>
    <b v="0"/>
    <b v="0"/>
    <s v="theater/plays"/>
    <x v="3"/>
    <s v="plays"/>
  </r>
  <r>
    <x v="1"/>
    <n v="157"/>
    <n v="91.114649681528661"/>
    <x v="1"/>
    <s v="USD"/>
    <n v="1406264400"/>
    <n v="1407819600"/>
    <b v="0"/>
    <b v="0"/>
    <s v="technology/web"/>
    <x v="2"/>
    <s v="web"/>
  </r>
  <r>
    <x v="3"/>
    <n v="82"/>
    <n v="79.792682926829272"/>
    <x v="1"/>
    <s v="USD"/>
    <n v="1317531600"/>
    <n v="1317877200"/>
    <b v="0"/>
    <b v="0"/>
    <s v="food/food trucks"/>
    <x v="0"/>
    <s v="food trucks"/>
  </r>
  <r>
    <x v="1"/>
    <n v="4498"/>
    <n v="42.999777678968428"/>
    <x v="2"/>
    <s v="AUD"/>
    <n v="1484632800"/>
    <n v="1484805600"/>
    <b v="0"/>
    <b v="0"/>
    <s v="theater/plays"/>
    <x v="3"/>
    <s v="plays"/>
  </r>
  <r>
    <x v="0"/>
    <n v="40"/>
    <n v="63.225000000000001"/>
    <x v="1"/>
    <s v="USD"/>
    <n v="1301806800"/>
    <n v="1302670800"/>
    <b v="0"/>
    <b v="0"/>
    <s v="music/jazz"/>
    <x v="1"/>
    <s v="jazz"/>
  </r>
  <r>
    <x v="1"/>
    <n v="80"/>
    <n v="70.174999999999997"/>
    <x v="1"/>
    <s v="USD"/>
    <n v="1539752400"/>
    <n v="1540789200"/>
    <b v="1"/>
    <b v="0"/>
    <s v="theater/plays"/>
    <x v="3"/>
    <s v="plays"/>
  </r>
  <r>
    <x v="3"/>
    <n v="57"/>
    <n v="61.333333333333336"/>
    <x v="1"/>
    <s v="USD"/>
    <n v="1267250400"/>
    <n v="1268028000"/>
    <b v="0"/>
    <b v="0"/>
    <s v="publishing/fiction"/>
    <x v="5"/>
    <s v="fiction"/>
  </r>
  <r>
    <x v="1"/>
    <n v="43"/>
    <n v="99"/>
    <x v="1"/>
    <s v="USD"/>
    <n v="1535432400"/>
    <n v="1537160400"/>
    <b v="0"/>
    <b v="1"/>
    <s v="music/rock"/>
    <x v="1"/>
    <s v="rock"/>
  </r>
  <r>
    <x v="1"/>
    <n v="2053"/>
    <n v="96.984900146127615"/>
    <x v="1"/>
    <s v="USD"/>
    <n v="1510207200"/>
    <n v="1512280800"/>
    <b v="0"/>
    <b v="0"/>
    <s v="film &amp; video/documentary"/>
    <x v="4"/>
    <s v="documentary"/>
  </r>
  <r>
    <x v="2"/>
    <n v="808"/>
    <n v="51.004950495049506"/>
    <x v="2"/>
    <s v="AUD"/>
    <n v="1462510800"/>
    <n v="1463115600"/>
    <b v="0"/>
    <b v="0"/>
    <s v="film &amp; video/documentary"/>
    <x v="4"/>
    <s v="documentary"/>
  </r>
  <r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x v="0"/>
    <n v="1625"/>
    <n v="60.984615384615381"/>
    <x v="1"/>
    <s v="USD"/>
    <n v="1377579600"/>
    <n v="1379653200"/>
    <b v="0"/>
    <b v="0"/>
    <s v="theater/plays"/>
    <x v="3"/>
    <s v="plays"/>
  </r>
  <r>
    <x v="1"/>
    <n v="168"/>
    <n v="73.214285714285708"/>
    <x v="1"/>
    <s v="USD"/>
    <n v="1576389600"/>
    <n v="1580364000"/>
    <b v="0"/>
    <b v="0"/>
    <s v="theater/plays"/>
    <x v="3"/>
    <s v="plays"/>
  </r>
  <r>
    <x v="1"/>
    <n v="4289"/>
    <n v="39.997435299603637"/>
    <x v="1"/>
    <s v="USD"/>
    <n v="1289019600"/>
    <n v="1289714400"/>
    <b v="0"/>
    <b v="1"/>
    <s v="music/indie rock"/>
    <x v="1"/>
    <s v="indie rock"/>
  </r>
  <r>
    <x v="1"/>
    <n v="165"/>
    <n v="86.812121212121212"/>
    <x v="1"/>
    <s v="USD"/>
    <n v="1282194000"/>
    <n v="1282712400"/>
    <b v="0"/>
    <b v="0"/>
    <s v="music/rock"/>
    <x v="1"/>
    <s v="rock"/>
  </r>
  <r>
    <x v="0"/>
    <n v="143"/>
    <n v="42.125874125874127"/>
    <x v="1"/>
    <s v="USD"/>
    <n v="1550037600"/>
    <n v="1550210400"/>
    <b v="0"/>
    <b v="0"/>
    <s v="theater/plays"/>
    <x v="3"/>
    <s v="plays"/>
  </r>
  <r>
    <x v="1"/>
    <n v="1815"/>
    <n v="103.97851239669421"/>
    <x v="1"/>
    <s v="USD"/>
    <n v="1321941600"/>
    <n v="1322114400"/>
    <b v="0"/>
    <b v="0"/>
    <s v="theater/plays"/>
    <x v="3"/>
    <s v="plays"/>
  </r>
  <r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x v="1"/>
    <n v="397"/>
    <n v="31.005037783375315"/>
    <x v="4"/>
    <s v="GBP"/>
    <n v="1320991200"/>
    <n v="1323928800"/>
    <b v="0"/>
    <b v="1"/>
    <s v="film &amp; video/shorts"/>
    <x v="4"/>
    <s v="shorts"/>
  </r>
  <r>
    <x v="1"/>
    <n v="1539"/>
    <n v="89.991552956465242"/>
    <x v="1"/>
    <s v="USD"/>
    <n v="1345093200"/>
    <n v="1346130000"/>
    <b v="0"/>
    <b v="0"/>
    <s v="film &amp; video/animation"/>
    <x v="4"/>
    <s v="animation"/>
  </r>
  <r>
    <x v="0"/>
    <n v="17"/>
    <n v="39.235294117647058"/>
    <x v="1"/>
    <s v="USD"/>
    <n v="1309496400"/>
    <n v="1311051600"/>
    <b v="1"/>
    <b v="0"/>
    <s v="theater/plays"/>
    <x v="3"/>
    <s v="plays"/>
  </r>
  <r>
    <x v="0"/>
    <n v="2179"/>
    <n v="54.993116108306566"/>
    <x v="1"/>
    <s v="USD"/>
    <n v="1340254800"/>
    <n v="1340427600"/>
    <b v="1"/>
    <b v="0"/>
    <s v="food/food trucks"/>
    <x v="0"/>
    <s v="food trucks"/>
  </r>
  <r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x v="0"/>
    <n v="931"/>
    <n v="87.966702470461868"/>
    <x v="1"/>
    <s v="USD"/>
    <n v="1458104400"/>
    <n v="1459314000"/>
    <b v="0"/>
    <b v="0"/>
    <s v="theater/plays"/>
    <x v="3"/>
    <s v="plays"/>
  </r>
  <r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x v="1"/>
    <n v="5880"/>
    <n v="29.999659863945578"/>
    <x v="1"/>
    <s v="USD"/>
    <n v="1399093200"/>
    <n v="1399093200"/>
    <b v="1"/>
    <b v="0"/>
    <s v="music/rock"/>
    <x v="1"/>
    <s v="rock"/>
  </r>
  <r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x v="1"/>
    <n v="943"/>
    <n v="108.96182396606575"/>
    <x v="1"/>
    <s v="USD"/>
    <n v="1431666000"/>
    <n v="1432184400"/>
    <b v="0"/>
    <b v="0"/>
    <s v="games/mobile games"/>
    <x v="6"/>
    <s v="mobile games"/>
  </r>
  <r>
    <x v="1"/>
    <n v="2468"/>
    <n v="66.998379254457049"/>
    <x v="1"/>
    <s v="USD"/>
    <n v="1472619600"/>
    <n v="1474779600"/>
    <b v="0"/>
    <b v="0"/>
    <s v="film &amp; video/animation"/>
    <x v="4"/>
    <s v="animation"/>
  </r>
  <r>
    <x v="1"/>
    <n v="2551"/>
    <n v="64.99333594668758"/>
    <x v="1"/>
    <s v="USD"/>
    <n v="1496293200"/>
    <n v="1500440400"/>
    <b v="0"/>
    <b v="1"/>
    <s v="games/mobile games"/>
    <x v="6"/>
    <s v="mobile games"/>
  </r>
  <r>
    <x v="1"/>
    <n v="101"/>
    <n v="99.841584158415841"/>
    <x v="1"/>
    <s v="USD"/>
    <n v="1575612000"/>
    <n v="1575612000"/>
    <b v="0"/>
    <b v="0"/>
    <s v="games/video games"/>
    <x v="6"/>
    <s v="video games"/>
  </r>
  <r>
    <x v="3"/>
    <n v="67"/>
    <n v="82.432835820895519"/>
    <x v="1"/>
    <s v="USD"/>
    <n v="1369112400"/>
    <n v="1374123600"/>
    <b v="0"/>
    <b v="0"/>
    <s v="theater/plays"/>
    <x v="3"/>
    <s v="plays"/>
  </r>
  <r>
    <x v="1"/>
    <n v="92"/>
    <n v="63.293478260869563"/>
    <x v="1"/>
    <s v="USD"/>
    <n v="1469422800"/>
    <n v="1469509200"/>
    <b v="0"/>
    <b v="0"/>
    <s v="theater/plays"/>
    <x v="3"/>
    <s v="plays"/>
  </r>
  <r>
    <x v="1"/>
    <n v="62"/>
    <n v="96.774193548387103"/>
    <x v="1"/>
    <s v="USD"/>
    <n v="1307854800"/>
    <n v="1309237200"/>
    <b v="0"/>
    <b v="0"/>
    <s v="film &amp; video/animation"/>
    <x v="4"/>
    <s v="animation"/>
  </r>
  <r>
    <x v="1"/>
    <n v="149"/>
    <n v="54.906040268456373"/>
    <x v="6"/>
    <s v="EUR"/>
    <n v="1503378000"/>
    <n v="1503982800"/>
    <b v="0"/>
    <b v="1"/>
    <s v="games/video games"/>
    <x v="6"/>
    <s v="video games"/>
  </r>
  <r>
    <x v="0"/>
    <n v="92"/>
    <n v="39.010869565217391"/>
    <x v="1"/>
    <s v="USD"/>
    <n v="1486965600"/>
    <n v="1487397600"/>
    <b v="0"/>
    <b v="0"/>
    <s v="film &amp; video/animation"/>
    <x v="4"/>
    <s v="animation"/>
  </r>
  <r>
    <x v="0"/>
    <n v="57"/>
    <n v="75.84210526315789"/>
    <x v="2"/>
    <s v="AUD"/>
    <n v="1561438800"/>
    <n v="1562043600"/>
    <b v="0"/>
    <b v="1"/>
    <s v="music/rock"/>
    <x v="1"/>
    <s v="rock"/>
  </r>
  <r>
    <x v="1"/>
    <n v="329"/>
    <n v="45.051671732522799"/>
    <x v="1"/>
    <s v="USD"/>
    <n v="1398402000"/>
    <n v="1398574800"/>
    <b v="0"/>
    <b v="0"/>
    <s v="film &amp; video/animation"/>
    <x v="4"/>
    <s v="animation"/>
  </r>
  <r>
    <x v="1"/>
    <n v="97"/>
    <n v="104.51546391752578"/>
    <x v="3"/>
    <s v="DKK"/>
    <n v="1513231200"/>
    <n v="1515391200"/>
    <b v="0"/>
    <b v="1"/>
    <s v="theater/plays"/>
    <x v="3"/>
    <s v="plays"/>
  </r>
  <r>
    <x v="0"/>
    <n v="41"/>
    <n v="76.268292682926827"/>
    <x v="1"/>
    <s v="USD"/>
    <n v="1440824400"/>
    <n v="1441170000"/>
    <b v="0"/>
    <b v="0"/>
    <s v="technology/wearables"/>
    <x v="2"/>
    <s v="wearables"/>
  </r>
  <r>
    <x v="1"/>
    <n v="1784"/>
    <n v="69.015695067264573"/>
    <x v="1"/>
    <s v="USD"/>
    <n v="1281070800"/>
    <n v="1281157200"/>
    <b v="0"/>
    <b v="0"/>
    <s v="theater/plays"/>
    <x v="3"/>
    <s v="plays"/>
  </r>
  <r>
    <x v="1"/>
    <n v="1684"/>
    <n v="101.97684085510689"/>
    <x v="2"/>
    <s v="AUD"/>
    <n v="1397365200"/>
    <n v="1398229200"/>
    <b v="0"/>
    <b v="1"/>
    <s v="publishing/nonfiction"/>
    <x v="5"/>
    <s v="nonfiction"/>
  </r>
  <r>
    <x v="1"/>
    <n v="250"/>
    <n v="42.915999999999997"/>
    <x v="1"/>
    <s v="USD"/>
    <n v="1494392400"/>
    <n v="1495256400"/>
    <b v="0"/>
    <b v="1"/>
    <s v="music/rock"/>
    <x v="1"/>
    <s v="rock"/>
  </r>
  <r>
    <x v="1"/>
    <n v="238"/>
    <n v="43.025210084033617"/>
    <x v="1"/>
    <s v="USD"/>
    <n v="1520143200"/>
    <n v="1520402400"/>
    <b v="0"/>
    <b v="0"/>
    <s v="theater/plays"/>
    <x v="3"/>
    <s v="plays"/>
  </r>
  <r>
    <x v="1"/>
    <n v="53"/>
    <n v="75.245283018867923"/>
    <x v="1"/>
    <s v="USD"/>
    <n v="1405314000"/>
    <n v="1409806800"/>
    <b v="0"/>
    <b v="0"/>
    <s v="theater/plays"/>
    <x v="3"/>
    <s v="plays"/>
  </r>
  <r>
    <x v="1"/>
    <n v="214"/>
    <n v="69.023364485981304"/>
    <x v="1"/>
    <s v="USD"/>
    <n v="1396846800"/>
    <n v="1396933200"/>
    <b v="0"/>
    <b v="0"/>
    <s v="theater/plays"/>
    <x v="3"/>
    <s v="plays"/>
  </r>
  <r>
    <x v="1"/>
    <n v="222"/>
    <n v="65.986486486486484"/>
    <x v="1"/>
    <s v="USD"/>
    <n v="1375678800"/>
    <n v="1376024400"/>
    <b v="0"/>
    <b v="0"/>
    <s v="technology/web"/>
    <x v="2"/>
    <s v="web"/>
  </r>
  <r>
    <x v="1"/>
    <n v="1884"/>
    <n v="98.013800424628457"/>
    <x v="1"/>
    <s v="USD"/>
    <n v="1482386400"/>
    <n v="1483682400"/>
    <b v="0"/>
    <b v="1"/>
    <s v="publishing/fiction"/>
    <x v="5"/>
    <s v="fiction"/>
  </r>
  <r>
    <x v="1"/>
    <n v="218"/>
    <n v="60.105504587155963"/>
    <x v="2"/>
    <s v="AUD"/>
    <n v="1420005600"/>
    <n v="1420437600"/>
    <b v="0"/>
    <b v="0"/>
    <s v="games/mobile games"/>
    <x v="6"/>
    <s v="mobile games"/>
  </r>
  <r>
    <x v="1"/>
    <n v="6465"/>
    <n v="26.000773395204948"/>
    <x v="1"/>
    <s v="USD"/>
    <n v="1420178400"/>
    <n v="1420783200"/>
    <b v="0"/>
    <b v="0"/>
    <s v="publishing/translations"/>
    <x v="5"/>
    <s v="translations"/>
  </r>
  <r>
    <x v="0"/>
    <n v="1"/>
    <n v="3"/>
    <x v="1"/>
    <s v="USD"/>
    <n v="1264399200"/>
    <n v="1267423200"/>
    <b v="0"/>
    <b v="0"/>
    <s v="music/rock"/>
    <x v="1"/>
    <s v="rock"/>
  </r>
  <r>
    <x v="0"/>
    <n v="101"/>
    <n v="38.019801980198018"/>
    <x v="1"/>
    <s v="USD"/>
    <n v="1355032800"/>
    <n v="1355205600"/>
    <b v="0"/>
    <b v="0"/>
    <s v="theater/plays"/>
    <x v="3"/>
    <s v="plays"/>
  </r>
  <r>
    <x v="1"/>
    <n v="59"/>
    <n v="106.15254237288136"/>
    <x v="1"/>
    <s v="USD"/>
    <n v="1382677200"/>
    <n v="1383109200"/>
    <b v="0"/>
    <b v="0"/>
    <s v="theater/plays"/>
    <x v="3"/>
    <s v="plays"/>
  </r>
  <r>
    <x v="0"/>
    <n v="1335"/>
    <n v="81.019475655430711"/>
    <x v="0"/>
    <s v="CAD"/>
    <n v="1302238800"/>
    <n v="1303275600"/>
    <b v="0"/>
    <b v="0"/>
    <s v="film &amp; video/drama"/>
    <x v="4"/>
    <s v="drama"/>
  </r>
  <r>
    <x v="1"/>
    <n v="88"/>
    <n v="96.647727272727266"/>
    <x v="1"/>
    <s v="USD"/>
    <n v="1487656800"/>
    <n v="1487829600"/>
    <b v="0"/>
    <b v="0"/>
    <s v="publishing/nonfiction"/>
    <x v="5"/>
    <s v="nonfiction"/>
  </r>
  <r>
    <x v="1"/>
    <n v="1697"/>
    <n v="57.003535651149086"/>
    <x v="1"/>
    <s v="USD"/>
    <n v="1297836000"/>
    <n v="1298268000"/>
    <b v="0"/>
    <b v="1"/>
    <s v="music/rock"/>
    <x v="1"/>
    <s v="rock"/>
  </r>
  <r>
    <x v="0"/>
    <n v="15"/>
    <n v="63.93333333333333"/>
    <x v="4"/>
    <s v="GBP"/>
    <n v="1453615200"/>
    <n v="1456812000"/>
    <b v="0"/>
    <b v="0"/>
    <s v="music/rock"/>
    <x v="1"/>
    <s v="rock"/>
  </r>
  <r>
    <x v="1"/>
    <n v="92"/>
    <n v="90.456521739130437"/>
    <x v="1"/>
    <s v="USD"/>
    <n v="1362463200"/>
    <n v="1363669200"/>
    <b v="0"/>
    <b v="0"/>
    <s v="theater/plays"/>
    <x v="3"/>
    <s v="plays"/>
  </r>
  <r>
    <x v="1"/>
    <n v="186"/>
    <n v="72.172043010752688"/>
    <x v="1"/>
    <s v="USD"/>
    <n v="1481176800"/>
    <n v="1482904800"/>
    <b v="0"/>
    <b v="1"/>
    <s v="theater/plays"/>
    <x v="3"/>
    <s v="plays"/>
  </r>
  <r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x v="1"/>
    <n v="261"/>
    <n v="38.065134099616856"/>
    <x v="1"/>
    <s v="USD"/>
    <n v="1348808400"/>
    <n v="1349845200"/>
    <b v="0"/>
    <b v="0"/>
    <s v="music/rock"/>
    <x v="1"/>
    <s v="rock"/>
  </r>
  <r>
    <x v="0"/>
    <n v="454"/>
    <n v="57.936123348017624"/>
    <x v="1"/>
    <s v="USD"/>
    <n v="1282712400"/>
    <n v="1283058000"/>
    <b v="0"/>
    <b v="1"/>
    <s v="music/rock"/>
    <x v="1"/>
    <s v="rock"/>
  </r>
  <r>
    <x v="1"/>
    <n v="107"/>
    <n v="49.794392523364486"/>
    <x v="1"/>
    <s v="USD"/>
    <n v="1301979600"/>
    <n v="1304226000"/>
    <b v="0"/>
    <b v="1"/>
    <s v="music/indie rock"/>
    <x v="1"/>
    <s v="indie rock"/>
  </r>
  <r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x v="1"/>
    <n v="5512"/>
    <n v="30.002721335268504"/>
    <x v="1"/>
    <s v="USD"/>
    <n v="1360648800"/>
    <n v="1362031200"/>
    <b v="0"/>
    <b v="0"/>
    <s v="theater/plays"/>
    <x v="3"/>
    <s v="plays"/>
  </r>
  <r>
    <x v="1"/>
    <n v="86"/>
    <n v="70.127906976744185"/>
    <x v="1"/>
    <s v="USD"/>
    <n v="1451800800"/>
    <n v="1455602400"/>
    <b v="0"/>
    <b v="0"/>
    <s v="theater/plays"/>
    <x v="3"/>
    <s v="plays"/>
  </r>
  <r>
    <x v="0"/>
    <n v="3182"/>
    <n v="26.996228786926462"/>
    <x v="6"/>
    <s v="EUR"/>
    <n v="1415340000"/>
    <n v="1418191200"/>
    <b v="0"/>
    <b v="1"/>
    <s v="music/jazz"/>
    <x v="1"/>
    <s v="jazz"/>
  </r>
  <r>
    <x v="1"/>
    <n v="2768"/>
    <n v="51.990606936416185"/>
    <x v="2"/>
    <s v="AUD"/>
    <n v="1351054800"/>
    <n v="1352440800"/>
    <b v="0"/>
    <b v="0"/>
    <s v="theater/plays"/>
    <x v="3"/>
    <s v="plays"/>
  </r>
  <r>
    <x v="1"/>
    <n v="48"/>
    <n v="56.416666666666664"/>
    <x v="1"/>
    <s v="USD"/>
    <n v="1349326800"/>
    <n v="1353304800"/>
    <b v="0"/>
    <b v="0"/>
    <s v="film &amp; video/documentary"/>
    <x v="4"/>
    <s v="documentary"/>
  </r>
  <r>
    <x v="1"/>
    <n v="87"/>
    <n v="101.63218390804597"/>
    <x v="1"/>
    <s v="USD"/>
    <n v="1548914400"/>
    <n v="1550728800"/>
    <b v="0"/>
    <b v="0"/>
    <s v="film &amp; video/television"/>
    <x v="4"/>
    <s v="television"/>
  </r>
  <r>
    <x v="3"/>
    <n v="1890"/>
    <n v="25.005291005291006"/>
    <x v="1"/>
    <s v="USD"/>
    <n v="1291269600"/>
    <n v="1291442400"/>
    <b v="0"/>
    <b v="0"/>
    <s v="games/video games"/>
    <x v="6"/>
    <s v="video games"/>
  </r>
  <r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x v="1"/>
    <n v="1894"/>
    <n v="82.021647307286173"/>
    <x v="1"/>
    <s v="USD"/>
    <n v="1562734800"/>
    <n v="1564894800"/>
    <b v="0"/>
    <b v="1"/>
    <s v="theater/plays"/>
    <x v="3"/>
    <s v="plays"/>
  </r>
  <r>
    <x v="1"/>
    <n v="282"/>
    <n v="37.957446808510639"/>
    <x v="0"/>
    <s v="CAD"/>
    <n v="1505624400"/>
    <n v="1505883600"/>
    <b v="0"/>
    <b v="0"/>
    <s v="theater/plays"/>
    <x v="3"/>
    <s v="plays"/>
  </r>
  <r>
    <x v="0"/>
    <n v="15"/>
    <n v="51.533333333333331"/>
    <x v="1"/>
    <s v="USD"/>
    <n v="1509948000"/>
    <n v="1510380000"/>
    <b v="0"/>
    <b v="0"/>
    <s v="theater/plays"/>
    <x v="3"/>
    <s v="plays"/>
  </r>
  <r>
    <x v="1"/>
    <n v="116"/>
    <n v="81.198275862068968"/>
    <x v="1"/>
    <s v="USD"/>
    <n v="1554526800"/>
    <n v="1555218000"/>
    <b v="0"/>
    <b v="0"/>
    <s v="publishing/translations"/>
    <x v="5"/>
    <s v="translations"/>
  </r>
  <r>
    <x v="0"/>
    <n v="133"/>
    <n v="40.030075187969928"/>
    <x v="1"/>
    <s v="USD"/>
    <n v="1334811600"/>
    <n v="1335243600"/>
    <b v="0"/>
    <b v="1"/>
    <s v="games/video games"/>
    <x v="6"/>
    <s v="video games"/>
  </r>
  <r>
    <x v="1"/>
    <n v="83"/>
    <n v="89.939759036144579"/>
    <x v="1"/>
    <s v="USD"/>
    <n v="1279515600"/>
    <n v="1279688400"/>
    <b v="0"/>
    <b v="0"/>
    <s v="theater/plays"/>
    <x v="3"/>
    <s v="plays"/>
  </r>
  <r>
    <x v="1"/>
    <n v="91"/>
    <n v="96.692307692307693"/>
    <x v="1"/>
    <s v="USD"/>
    <n v="1353909600"/>
    <n v="1356069600"/>
    <b v="0"/>
    <b v="0"/>
    <s v="technology/web"/>
    <x v="2"/>
    <s v="web"/>
  </r>
  <r>
    <x v="1"/>
    <n v="546"/>
    <n v="25.010989010989011"/>
    <x v="1"/>
    <s v="USD"/>
    <n v="1535950800"/>
    <n v="1536210000"/>
    <b v="0"/>
    <b v="0"/>
    <s v="theater/plays"/>
    <x v="3"/>
    <s v="plays"/>
  </r>
  <r>
    <x v="1"/>
    <n v="393"/>
    <n v="36.987277353689571"/>
    <x v="1"/>
    <s v="USD"/>
    <n v="1511244000"/>
    <n v="1511762400"/>
    <b v="0"/>
    <b v="0"/>
    <s v="film &amp; video/animation"/>
    <x v="4"/>
    <s v="animation"/>
  </r>
  <r>
    <x v="0"/>
    <n v="2062"/>
    <n v="73.012609117361791"/>
    <x v="1"/>
    <s v="USD"/>
    <n v="1331445600"/>
    <n v="1333256400"/>
    <b v="0"/>
    <b v="1"/>
    <s v="theater/plays"/>
    <x v="3"/>
    <s v="plays"/>
  </r>
  <r>
    <x v="1"/>
    <n v="133"/>
    <n v="68.240601503759393"/>
    <x v="1"/>
    <s v="USD"/>
    <n v="1480226400"/>
    <n v="1480744800"/>
    <b v="0"/>
    <b v="1"/>
    <s v="film &amp; video/television"/>
    <x v="4"/>
    <s v="television"/>
  </r>
  <r>
    <x v="0"/>
    <n v="29"/>
    <n v="52.310344827586206"/>
    <x v="3"/>
    <s v="DKK"/>
    <n v="1464584400"/>
    <n v="1465016400"/>
    <b v="0"/>
    <b v="0"/>
    <s v="music/rock"/>
    <x v="1"/>
    <s v="rock"/>
  </r>
  <r>
    <x v="0"/>
    <n v="132"/>
    <n v="61.765151515151516"/>
    <x v="1"/>
    <s v="USD"/>
    <n v="1335848400"/>
    <n v="1336280400"/>
    <b v="0"/>
    <b v="0"/>
    <s v="technology/web"/>
    <x v="2"/>
    <s v="web"/>
  </r>
  <r>
    <x v="1"/>
    <n v="254"/>
    <n v="25.027559055118111"/>
    <x v="1"/>
    <s v="USD"/>
    <n v="1473483600"/>
    <n v="1476766800"/>
    <b v="0"/>
    <b v="0"/>
    <s v="theater/plays"/>
    <x v="3"/>
    <s v="plays"/>
  </r>
  <r>
    <x v="3"/>
    <n v="184"/>
    <n v="106.28804347826087"/>
    <x v="1"/>
    <s v="USD"/>
    <n v="1479880800"/>
    <n v="1480485600"/>
    <b v="0"/>
    <b v="0"/>
    <s v="theater/plays"/>
    <x v="3"/>
    <s v="plays"/>
  </r>
  <r>
    <x v="1"/>
    <n v="176"/>
    <n v="75.07386363636364"/>
    <x v="1"/>
    <s v="USD"/>
    <n v="1430197200"/>
    <n v="1430197200"/>
    <b v="0"/>
    <b v="0"/>
    <s v="music/electric music"/>
    <x v="1"/>
    <s v="electric music"/>
  </r>
  <r>
    <x v="0"/>
    <n v="137"/>
    <n v="39.970802919708028"/>
    <x v="3"/>
    <s v="DKK"/>
    <n v="1331701200"/>
    <n v="1331787600"/>
    <b v="0"/>
    <b v="1"/>
    <s v="music/metal"/>
    <x v="1"/>
    <s v="metal"/>
  </r>
  <r>
    <x v="1"/>
    <n v="337"/>
    <n v="39.982195845697326"/>
    <x v="0"/>
    <s v="CAD"/>
    <n v="1438578000"/>
    <n v="1438837200"/>
    <b v="0"/>
    <b v="0"/>
    <s v="theater/plays"/>
    <x v="3"/>
    <s v="plays"/>
  </r>
  <r>
    <x v="0"/>
    <n v="908"/>
    <n v="101.01541850220265"/>
    <x v="1"/>
    <s v="USD"/>
    <n v="1368162000"/>
    <n v="1370926800"/>
    <b v="0"/>
    <b v="1"/>
    <s v="film &amp; video/documentary"/>
    <x v="4"/>
    <s v="documentary"/>
  </r>
  <r>
    <x v="1"/>
    <n v="107"/>
    <n v="76.813084112149539"/>
    <x v="1"/>
    <s v="USD"/>
    <n v="1318654800"/>
    <n v="1319000400"/>
    <b v="1"/>
    <b v="0"/>
    <s v="technology/web"/>
    <x v="2"/>
    <s v="web"/>
  </r>
  <r>
    <x v="0"/>
    <n v="10"/>
    <n v="71.7"/>
    <x v="1"/>
    <s v="USD"/>
    <n v="1331874000"/>
    <n v="1333429200"/>
    <b v="0"/>
    <b v="0"/>
    <s v="food/food trucks"/>
    <x v="0"/>
    <s v="food trucks"/>
  </r>
  <r>
    <x v="3"/>
    <n v="32"/>
    <n v="33.28125"/>
    <x v="6"/>
    <s v="EUR"/>
    <n v="1286254800"/>
    <n v="1287032400"/>
    <b v="0"/>
    <b v="0"/>
    <s v="theater/plays"/>
    <x v="3"/>
    <s v="plays"/>
  </r>
  <r>
    <x v="1"/>
    <n v="183"/>
    <n v="43.923497267759565"/>
    <x v="1"/>
    <s v="USD"/>
    <n v="1540530000"/>
    <n v="1541570400"/>
    <b v="0"/>
    <b v="0"/>
    <s v="theater/plays"/>
    <x v="3"/>
    <s v="plays"/>
  </r>
  <r>
    <x v="0"/>
    <n v="1910"/>
    <n v="36.004712041884815"/>
    <x v="5"/>
    <s v="CHF"/>
    <n v="1381813200"/>
    <n v="1383976800"/>
    <b v="0"/>
    <b v="0"/>
    <s v="theater/plays"/>
    <x v="3"/>
    <s v="plays"/>
  </r>
  <r>
    <x v="0"/>
    <n v="38"/>
    <n v="88.21052631578948"/>
    <x v="2"/>
    <s v="AUD"/>
    <n v="1548655200"/>
    <n v="1550556000"/>
    <b v="0"/>
    <b v="0"/>
    <s v="theater/plays"/>
    <x v="3"/>
    <s v="plays"/>
  </r>
  <r>
    <x v="0"/>
    <n v="104"/>
    <n v="65.240384615384613"/>
    <x v="2"/>
    <s v="AUD"/>
    <n v="1389679200"/>
    <n v="1390456800"/>
    <b v="0"/>
    <b v="1"/>
    <s v="theater/plays"/>
    <x v="3"/>
    <s v="plays"/>
  </r>
  <r>
    <x v="1"/>
    <n v="72"/>
    <n v="69.958333333333329"/>
    <x v="1"/>
    <s v="USD"/>
    <n v="1456466400"/>
    <n v="1458018000"/>
    <b v="0"/>
    <b v="1"/>
    <s v="music/rock"/>
    <x v="1"/>
    <s v="rock"/>
  </r>
  <r>
    <x v="0"/>
    <n v="49"/>
    <n v="39.877551020408163"/>
    <x v="1"/>
    <s v="USD"/>
    <n v="1456984800"/>
    <n v="1461819600"/>
    <b v="0"/>
    <b v="0"/>
    <s v="food/food trucks"/>
    <x v="0"/>
    <s v="food trucks"/>
  </r>
  <r>
    <x v="0"/>
    <n v="1"/>
    <n v="5"/>
    <x v="3"/>
    <s v="DKK"/>
    <n v="1504069200"/>
    <n v="1504155600"/>
    <b v="0"/>
    <b v="1"/>
    <s v="publishing/nonfiction"/>
    <x v="5"/>
    <s v="nonfiction"/>
  </r>
  <r>
    <x v="1"/>
    <n v="295"/>
    <n v="41.023728813559323"/>
    <x v="1"/>
    <s v="USD"/>
    <n v="1424930400"/>
    <n v="1426395600"/>
    <b v="0"/>
    <b v="0"/>
    <s v="film &amp; video/documentary"/>
    <x v="4"/>
    <s v="documentary"/>
  </r>
  <r>
    <x v="0"/>
    <n v="245"/>
    <n v="98.914285714285711"/>
    <x v="1"/>
    <s v="USD"/>
    <n v="1535864400"/>
    <n v="1537074000"/>
    <b v="0"/>
    <b v="0"/>
    <s v="theater/plays"/>
    <x v="3"/>
    <s v="plays"/>
  </r>
  <r>
    <x v="0"/>
    <n v="32"/>
    <n v="87.78125"/>
    <x v="1"/>
    <s v="USD"/>
    <n v="1452146400"/>
    <n v="1452578400"/>
    <b v="0"/>
    <b v="0"/>
    <s v="music/indie rock"/>
    <x v="1"/>
    <s v="indie rock"/>
  </r>
  <r>
    <x v="1"/>
    <n v="142"/>
    <n v="80.767605633802816"/>
    <x v="1"/>
    <s v="USD"/>
    <n v="1470546000"/>
    <n v="1474088400"/>
    <b v="0"/>
    <b v="0"/>
    <s v="film &amp; video/documentary"/>
    <x v="4"/>
    <s v="documentary"/>
  </r>
  <r>
    <x v="1"/>
    <n v="85"/>
    <n v="94.28235294117647"/>
    <x v="1"/>
    <s v="USD"/>
    <n v="1458363600"/>
    <n v="1461906000"/>
    <b v="0"/>
    <b v="0"/>
    <s v="theater/plays"/>
    <x v="3"/>
    <s v="plays"/>
  </r>
  <r>
    <x v="0"/>
    <n v="7"/>
    <n v="73.428571428571431"/>
    <x v="1"/>
    <s v="USD"/>
    <n v="1500008400"/>
    <n v="1500267600"/>
    <b v="0"/>
    <b v="1"/>
    <s v="theater/plays"/>
    <x v="3"/>
    <s v="plays"/>
  </r>
  <r>
    <x v="1"/>
    <n v="659"/>
    <n v="65.968133535660087"/>
    <x v="3"/>
    <s v="DKK"/>
    <n v="1338958800"/>
    <n v="1340686800"/>
    <b v="0"/>
    <b v="1"/>
    <s v="publishing/fiction"/>
    <x v="5"/>
    <s v="fiction"/>
  </r>
  <r>
    <x v="0"/>
    <n v="803"/>
    <n v="109.04109589041096"/>
    <x v="1"/>
    <s v="USD"/>
    <n v="1303102800"/>
    <n v="1303189200"/>
    <b v="0"/>
    <b v="0"/>
    <s v="theater/plays"/>
    <x v="3"/>
    <s v="plays"/>
  </r>
  <r>
    <x v="3"/>
    <n v="75"/>
    <n v="41.16"/>
    <x v="1"/>
    <s v="USD"/>
    <n v="1316581200"/>
    <n v="1318309200"/>
    <b v="0"/>
    <b v="1"/>
    <s v="music/indie rock"/>
    <x v="1"/>
    <s v="indie rock"/>
  </r>
  <r>
    <x v="0"/>
    <n v="16"/>
    <n v="99.125"/>
    <x v="1"/>
    <s v="USD"/>
    <n v="1270789200"/>
    <n v="1272171600"/>
    <b v="0"/>
    <b v="0"/>
    <s v="games/video games"/>
    <x v="6"/>
    <s v="video games"/>
  </r>
  <r>
    <x v="1"/>
    <n v="121"/>
    <n v="105.88429752066116"/>
    <x v="1"/>
    <s v="USD"/>
    <n v="1297836000"/>
    <n v="1298872800"/>
    <b v="0"/>
    <b v="0"/>
    <s v="theater/plays"/>
    <x v="3"/>
    <s v="plays"/>
  </r>
  <r>
    <x v="1"/>
    <n v="3742"/>
    <n v="48.996525921966864"/>
    <x v="1"/>
    <s v="USD"/>
    <n v="1382677200"/>
    <n v="1383282000"/>
    <b v="0"/>
    <b v="0"/>
    <s v="theater/plays"/>
    <x v="3"/>
    <s v="plays"/>
  </r>
  <r>
    <x v="1"/>
    <n v="223"/>
    <n v="39"/>
    <x v="1"/>
    <s v="USD"/>
    <n v="1330322400"/>
    <n v="1330495200"/>
    <b v="0"/>
    <b v="0"/>
    <s v="music/rock"/>
    <x v="1"/>
    <s v="rock"/>
  </r>
  <r>
    <x v="1"/>
    <n v="133"/>
    <n v="31.022556390977442"/>
    <x v="1"/>
    <s v="USD"/>
    <n v="1552366800"/>
    <n v="1552798800"/>
    <b v="0"/>
    <b v="1"/>
    <s v="film &amp; video/documentary"/>
    <x v="4"/>
    <s v="documentary"/>
  </r>
  <r>
    <x v="0"/>
    <n v="31"/>
    <n v="103.87096774193549"/>
    <x v="1"/>
    <s v="USD"/>
    <n v="1400907600"/>
    <n v="1403413200"/>
    <b v="0"/>
    <b v="0"/>
    <s v="theater/plays"/>
    <x v="3"/>
    <s v="plays"/>
  </r>
  <r>
    <x v="0"/>
    <n v="108"/>
    <n v="59.268518518518519"/>
    <x v="6"/>
    <s v="EUR"/>
    <n v="1574143200"/>
    <n v="1574229600"/>
    <b v="0"/>
    <b v="1"/>
    <s v="food/food trucks"/>
    <x v="0"/>
    <s v="food trucks"/>
  </r>
  <r>
    <x v="0"/>
    <n v="30"/>
    <n v="42.3"/>
    <x v="1"/>
    <s v="USD"/>
    <n v="1494738000"/>
    <n v="1495861200"/>
    <b v="0"/>
    <b v="0"/>
    <s v="theater/plays"/>
    <x v="3"/>
    <s v="plays"/>
  </r>
  <r>
    <x v="0"/>
    <n v="17"/>
    <n v="53.117647058823529"/>
    <x v="1"/>
    <s v="USD"/>
    <n v="1392357600"/>
    <n v="1392530400"/>
    <b v="0"/>
    <b v="0"/>
    <s v="music/rock"/>
    <x v="1"/>
    <s v="rock"/>
  </r>
  <r>
    <x v="3"/>
    <n v="64"/>
    <n v="50.796875"/>
    <x v="1"/>
    <s v="USD"/>
    <n v="1281589200"/>
    <n v="1283662800"/>
    <b v="0"/>
    <b v="0"/>
    <s v="technology/web"/>
    <x v="2"/>
    <s v="web"/>
  </r>
  <r>
    <x v="0"/>
    <n v="80"/>
    <n v="101.15"/>
    <x v="1"/>
    <s v="USD"/>
    <n v="1305003600"/>
    <n v="1305781200"/>
    <b v="0"/>
    <b v="0"/>
    <s v="publishing/fiction"/>
    <x v="5"/>
    <s v="fiction"/>
  </r>
  <r>
    <x v="0"/>
    <n v="2468"/>
    <n v="65.000810372771468"/>
    <x v="1"/>
    <s v="USD"/>
    <n v="1301634000"/>
    <n v="1302325200"/>
    <b v="0"/>
    <b v="0"/>
    <s v="film &amp; video/shorts"/>
    <x v="4"/>
    <s v="shorts"/>
  </r>
  <r>
    <x v="1"/>
    <n v="5168"/>
    <n v="37.998645510835914"/>
    <x v="1"/>
    <s v="USD"/>
    <n v="1290664800"/>
    <n v="1291788000"/>
    <b v="0"/>
    <b v="0"/>
    <s v="theater/plays"/>
    <x v="3"/>
    <s v="plays"/>
  </r>
  <r>
    <x v="0"/>
    <n v="26"/>
    <n v="82.615384615384613"/>
    <x v="4"/>
    <s v="GBP"/>
    <n v="1395896400"/>
    <n v="1396069200"/>
    <b v="0"/>
    <b v="0"/>
    <s v="film &amp; video/documentary"/>
    <x v="4"/>
    <s v="documentary"/>
  </r>
  <r>
    <x v="1"/>
    <n v="307"/>
    <n v="37.941368078175898"/>
    <x v="1"/>
    <s v="USD"/>
    <n v="1434862800"/>
    <n v="1435899600"/>
    <b v="0"/>
    <b v="1"/>
    <s v="theater/plays"/>
    <x v="3"/>
    <s v="plays"/>
  </r>
  <r>
    <x v="0"/>
    <n v="73"/>
    <n v="80.780821917808225"/>
    <x v="1"/>
    <s v="USD"/>
    <n v="1529125200"/>
    <n v="1531112400"/>
    <b v="0"/>
    <b v="1"/>
    <s v="theater/plays"/>
    <x v="3"/>
    <s v="plays"/>
  </r>
  <r>
    <x v="0"/>
    <n v="128"/>
    <n v="25.984375"/>
    <x v="1"/>
    <s v="USD"/>
    <n v="1451109600"/>
    <n v="1451628000"/>
    <b v="0"/>
    <b v="0"/>
    <s v="film &amp; video/animation"/>
    <x v="4"/>
    <s v="animation"/>
  </r>
  <r>
    <x v="0"/>
    <n v="33"/>
    <n v="30.363636363636363"/>
    <x v="1"/>
    <s v="USD"/>
    <n v="1566968400"/>
    <n v="1567314000"/>
    <b v="0"/>
    <b v="1"/>
    <s v="theater/plays"/>
    <x v="3"/>
    <s v="plays"/>
  </r>
  <r>
    <x v="1"/>
    <n v="2441"/>
    <n v="54.004916018025398"/>
    <x v="1"/>
    <s v="USD"/>
    <n v="1543557600"/>
    <n v="1544508000"/>
    <b v="0"/>
    <b v="0"/>
    <s v="music/rock"/>
    <x v="1"/>
    <s v="rock"/>
  </r>
  <r>
    <x v="2"/>
    <n v="211"/>
    <n v="101.78672985781991"/>
    <x v="1"/>
    <s v="USD"/>
    <n v="1481522400"/>
    <n v="1482472800"/>
    <b v="0"/>
    <b v="0"/>
    <s v="games/video games"/>
    <x v="6"/>
    <s v="video games"/>
  </r>
  <r>
    <x v="1"/>
    <n v="1385"/>
    <n v="45.003610108303249"/>
    <x v="4"/>
    <s v="GBP"/>
    <n v="1512712800"/>
    <n v="1512799200"/>
    <b v="0"/>
    <b v="0"/>
    <s v="film &amp; video/documentary"/>
    <x v="4"/>
    <s v="documentary"/>
  </r>
  <r>
    <x v="1"/>
    <n v="190"/>
    <n v="77.068421052631578"/>
    <x v="1"/>
    <s v="USD"/>
    <n v="1324274400"/>
    <n v="1324360800"/>
    <b v="0"/>
    <b v="0"/>
    <s v="food/food trucks"/>
    <x v="0"/>
    <s v="food trucks"/>
  </r>
  <r>
    <x v="1"/>
    <n v="470"/>
    <n v="88.076595744680844"/>
    <x v="1"/>
    <s v="USD"/>
    <n v="1364446800"/>
    <n v="1364533200"/>
    <b v="0"/>
    <b v="0"/>
    <s v="technology/wearables"/>
    <x v="2"/>
    <s v="wearables"/>
  </r>
  <r>
    <x v="1"/>
    <n v="253"/>
    <n v="47.035573122529641"/>
    <x v="1"/>
    <s v="USD"/>
    <n v="1542693600"/>
    <n v="1545112800"/>
    <b v="0"/>
    <b v="0"/>
    <s v="theater/plays"/>
    <x v="3"/>
    <s v="plays"/>
  </r>
  <r>
    <x v="1"/>
    <n v="1113"/>
    <n v="110.99550763701707"/>
    <x v="1"/>
    <s v="USD"/>
    <n v="1515564000"/>
    <n v="1516168800"/>
    <b v="0"/>
    <b v="0"/>
    <s v="music/rock"/>
    <x v="1"/>
    <s v="rock"/>
  </r>
  <r>
    <x v="1"/>
    <n v="2283"/>
    <n v="87.003066141042481"/>
    <x v="1"/>
    <s v="USD"/>
    <n v="1573797600"/>
    <n v="1574920800"/>
    <b v="0"/>
    <b v="0"/>
    <s v="music/rock"/>
    <x v="1"/>
    <s v="rock"/>
  </r>
  <r>
    <x v="0"/>
    <n v="1072"/>
    <n v="63.994402985074629"/>
    <x v="1"/>
    <s v="USD"/>
    <n v="1292392800"/>
    <n v="1292479200"/>
    <b v="0"/>
    <b v="1"/>
    <s v="music/rock"/>
    <x v="1"/>
    <s v="rock"/>
  </r>
  <r>
    <x v="1"/>
    <n v="1095"/>
    <n v="105.9945205479452"/>
    <x v="1"/>
    <s v="USD"/>
    <n v="1573452000"/>
    <n v="1573538400"/>
    <b v="0"/>
    <b v="0"/>
    <s v="theater/plays"/>
    <x v="3"/>
    <s v="plays"/>
  </r>
  <r>
    <x v="1"/>
    <n v="1690"/>
    <n v="73.989349112426041"/>
    <x v="1"/>
    <s v="USD"/>
    <n v="1317790800"/>
    <n v="1320382800"/>
    <b v="0"/>
    <b v="0"/>
    <s v="theater/plays"/>
    <x v="3"/>
    <s v="plays"/>
  </r>
  <r>
    <x v="3"/>
    <n v="1297"/>
    <n v="84.02004626060139"/>
    <x v="0"/>
    <s v="CAD"/>
    <n v="1501650000"/>
    <n v="1502859600"/>
    <b v="0"/>
    <b v="0"/>
    <s v="theater/plays"/>
    <x v="3"/>
    <s v="plays"/>
  </r>
  <r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x v="0"/>
    <n v="1257"/>
    <n v="76.990453460620529"/>
    <x v="1"/>
    <s v="USD"/>
    <n v="1440738000"/>
    <n v="1441342800"/>
    <b v="0"/>
    <b v="0"/>
    <s v="music/indie rock"/>
    <x v="1"/>
    <s v="indie rock"/>
  </r>
  <r>
    <x v="0"/>
    <n v="328"/>
    <n v="97.146341463414629"/>
    <x v="1"/>
    <s v="USD"/>
    <n v="1374296400"/>
    <n v="1375333200"/>
    <b v="0"/>
    <b v="0"/>
    <s v="theater/plays"/>
    <x v="3"/>
    <s v="plays"/>
  </r>
  <r>
    <x v="0"/>
    <n v="147"/>
    <n v="33.013605442176868"/>
    <x v="1"/>
    <s v="USD"/>
    <n v="1384840800"/>
    <n v="1389420000"/>
    <b v="0"/>
    <b v="0"/>
    <s v="theater/plays"/>
    <x v="3"/>
    <s v="plays"/>
  </r>
  <r>
    <x v="0"/>
    <n v="830"/>
    <n v="99.950602409638549"/>
    <x v="1"/>
    <s v="USD"/>
    <n v="1516600800"/>
    <n v="1520056800"/>
    <b v="0"/>
    <b v="0"/>
    <s v="games/video games"/>
    <x v="6"/>
    <s v="video games"/>
  </r>
  <r>
    <x v="0"/>
    <n v="331"/>
    <n v="69.966767371601208"/>
    <x v="4"/>
    <s v="GBP"/>
    <n v="1436418000"/>
    <n v="1436504400"/>
    <b v="0"/>
    <b v="0"/>
    <s v="film &amp; video/drama"/>
    <x v="4"/>
    <s v="drama"/>
  </r>
  <r>
    <x v="0"/>
    <n v="25"/>
    <n v="110.32"/>
    <x v="1"/>
    <s v="USD"/>
    <n v="1503550800"/>
    <n v="1508302800"/>
    <b v="0"/>
    <b v="1"/>
    <s v="music/indie rock"/>
    <x v="1"/>
    <s v="indie rock"/>
  </r>
  <r>
    <x v="1"/>
    <n v="191"/>
    <n v="66.005235602094245"/>
    <x v="1"/>
    <s v="USD"/>
    <n v="1423634400"/>
    <n v="1425708000"/>
    <b v="0"/>
    <b v="0"/>
    <s v="technology/web"/>
    <x v="2"/>
    <s v="web"/>
  </r>
  <r>
    <x v="0"/>
    <n v="3483"/>
    <n v="41.005742176284812"/>
    <x v="1"/>
    <s v="USD"/>
    <n v="1487224800"/>
    <n v="1488348000"/>
    <b v="0"/>
    <b v="0"/>
    <s v="food/food trucks"/>
    <x v="0"/>
    <s v="food trucks"/>
  </r>
  <r>
    <x v="0"/>
    <n v="923"/>
    <n v="103.96316359696641"/>
    <x v="1"/>
    <s v="USD"/>
    <n v="1500008400"/>
    <n v="1502600400"/>
    <b v="0"/>
    <b v="0"/>
    <s v="theater/plays"/>
    <x v="3"/>
    <s v="plays"/>
  </r>
  <r>
    <x v="0"/>
    <n v="1"/>
    <n v="5"/>
    <x v="1"/>
    <s v="USD"/>
    <n v="1432098000"/>
    <n v="1433653200"/>
    <b v="0"/>
    <b v="1"/>
    <s v="music/jazz"/>
    <x v="1"/>
    <s v="jazz"/>
  </r>
  <r>
    <x v="1"/>
    <n v="2013"/>
    <n v="47.009935419771487"/>
    <x v="1"/>
    <s v="USD"/>
    <n v="1440392400"/>
    <n v="1441602000"/>
    <b v="0"/>
    <b v="0"/>
    <s v="music/rock"/>
    <x v="1"/>
    <s v="rock"/>
  </r>
  <r>
    <x v="0"/>
    <n v="33"/>
    <n v="29.606060606060606"/>
    <x v="0"/>
    <s v="CAD"/>
    <n v="1446876000"/>
    <n v="1447567200"/>
    <b v="0"/>
    <b v="0"/>
    <s v="theater/plays"/>
    <x v="3"/>
    <s v="plays"/>
  </r>
  <r>
    <x v="1"/>
    <n v="1703"/>
    <n v="81.010569583088667"/>
    <x v="1"/>
    <s v="USD"/>
    <n v="1562302800"/>
    <n v="1562389200"/>
    <b v="0"/>
    <b v="0"/>
    <s v="theater/plays"/>
    <x v="3"/>
    <s v="plays"/>
  </r>
  <r>
    <x v="1"/>
    <n v="80"/>
    <n v="94.35"/>
    <x v="3"/>
    <s v="DKK"/>
    <n v="1378184400"/>
    <n v="1378789200"/>
    <b v="0"/>
    <b v="0"/>
    <s v="film &amp; video/documentary"/>
    <x v="4"/>
    <s v="documentary"/>
  </r>
  <r>
    <x v="2"/>
    <n v="86"/>
    <n v="26.058139534883722"/>
    <x v="1"/>
    <s v="USD"/>
    <n v="1485064800"/>
    <n v="1488520800"/>
    <b v="0"/>
    <b v="0"/>
    <s v="technology/wearables"/>
    <x v="2"/>
    <s v="wearables"/>
  </r>
  <r>
    <x v="0"/>
    <n v="40"/>
    <n v="85.775000000000006"/>
    <x v="6"/>
    <s v="EUR"/>
    <n v="1326520800"/>
    <n v="1327298400"/>
    <b v="0"/>
    <b v="0"/>
    <s v="theater/plays"/>
    <x v="3"/>
    <s v="plays"/>
  </r>
  <r>
    <x v="1"/>
    <n v="41"/>
    <n v="103.73170731707317"/>
    <x v="1"/>
    <s v="USD"/>
    <n v="1441256400"/>
    <n v="1443416400"/>
    <b v="0"/>
    <b v="0"/>
    <s v="games/video games"/>
    <x v="6"/>
    <s v="video games"/>
  </r>
  <r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x v="1"/>
    <n v="187"/>
    <n v="63.893048128342244"/>
    <x v="1"/>
    <s v="USD"/>
    <n v="1314421200"/>
    <n v="1315026000"/>
    <b v="0"/>
    <b v="0"/>
    <s v="film &amp; video/animation"/>
    <x v="4"/>
    <s v="animation"/>
  </r>
  <r>
    <x v="1"/>
    <n v="2875"/>
    <n v="47.002434782608695"/>
    <x v="4"/>
    <s v="GBP"/>
    <n v="1293861600"/>
    <n v="1295071200"/>
    <b v="0"/>
    <b v="1"/>
    <s v="theater/plays"/>
    <x v="3"/>
    <s v="plays"/>
  </r>
  <r>
    <x v="1"/>
    <n v="88"/>
    <n v="108.47727272727273"/>
    <x v="1"/>
    <s v="USD"/>
    <n v="1507352400"/>
    <n v="1509426000"/>
    <b v="0"/>
    <b v="0"/>
    <s v="theater/plays"/>
    <x v="3"/>
    <s v="plays"/>
  </r>
  <r>
    <x v="1"/>
    <n v="191"/>
    <n v="72.015706806282722"/>
    <x v="1"/>
    <s v="USD"/>
    <n v="1296108000"/>
    <n v="1299391200"/>
    <b v="0"/>
    <b v="0"/>
    <s v="music/rock"/>
    <x v="1"/>
    <s v="rock"/>
  </r>
  <r>
    <x v="1"/>
    <n v="139"/>
    <n v="59.928057553956833"/>
    <x v="1"/>
    <s v="USD"/>
    <n v="1324965600"/>
    <n v="1325052000"/>
    <b v="0"/>
    <b v="0"/>
    <s v="music/rock"/>
    <x v="1"/>
    <s v="rock"/>
  </r>
  <r>
    <x v="1"/>
    <n v="186"/>
    <n v="78.209677419354833"/>
    <x v="1"/>
    <s v="USD"/>
    <n v="1520229600"/>
    <n v="1522818000"/>
    <b v="0"/>
    <b v="0"/>
    <s v="music/indie rock"/>
    <x v="1"/>
    <s v="indie rock"/>
  </r>
  <r>
    <x v="1"/>
    <n v="112"/>
    <n v="104.77678571428571"/>
    <x v="2"/>
    <s v="AUD"/>
    <n v="1482991200"/>
    <n v="1485324000"/>
    <b v="0"/>
    <b v="0"/>
    <s v="theater/plays"/>
    <x v="3"/>
    <s v="plays"/>
  </r>
  <r>
    <x v="1"/>
    <n v="101"/>
    <n v="105.52475247524752"/>
    <x v="1"/>
    <s v="USD"/>
    <n v="1294034400"/>
    <n v="1294120800"/>
    <b v="0"/>
    <b v="1"/>
    <s v="theater/plays"/>
    <x v="3"/>
    <s v="plays"/>
  </r>
  <r>
    <x v="0"/>
    <n v="75"/>
    <n v="24.933333333333334"/>
    <x v="1"/>
    <s v="USD"/>
    <n v="1413608400"/>
    <n v="1415685600"/>
    <b v="0"/>
    <b v="1"/>
    <s v="theater/plays"/>
    <x v="3"/>
    <s v="plays"/>
  </r>
  <r>
    <x v="1"/>
    <n v="206"/>
    <n v="69.873786407766985"/>
    <x v="4"/>
    <s v="GBP"/>
    <n v="1286946000"/>
    <n v="1288933200"/>
    <b v="0"/>
    <b v="1"/>
    <s v="film &amp; video/documentary"/>
    <x v="4"/>
    <s v="documentary"/>
  </r>
  <r>
    <x v="1"/>
    <n v="154"/>
    <n v="95.733766233766232"/>
    <x v="1"/>
    <s v="USD"/>
    <n v="1359871200"/>
    <n v="1363237200"/>
    <b v="0"/>
    <b v="1"/>
    <s v="film &amp; video/television"/>
    <x v="4"/>
    <s v="television"/>
  </r>
  <r>
    <x v="1"/>
    <n v="5966"/>
    <n v="29.997485752598056"/>
    <x v="1"/>
    <s v="USD"/>
    <n v="1555304400"/>
    <n v="1555822800"/>
    <b v="0"/>
    <b v="0"/>
    <s v="theater/plays"/>
    <x v="3"/>
    <s v="plays"/>
  </r>
  <r>
    <x v="0"/>
    <n v="2176"/>
    <n v="59.011948529411768"/>
    <x v="1"/>
    <s v="USD"/>
    <n v="1423375200"/>
    <n v="1427778000"/>
    <b v="0"/>
    <b v="0"/>
    <s v="theater/plays"/>
    <x v="3"/>
    <s v="plays"/>
  </r>
  <r>
    <x v="1"/>
    <n v="169"/>
    <n v="84.757396449704146"/>
    <x v="1"/>
    <s v="USD"/>
    <n v="1420696800"/>
    <n v="1422424800"/>
    <b v="0"/>
    <b v="1"/>
    <s v="film &amp; video/documentary"/>
    <x v="4"/>
    <s v="documentary"/>
  </r>
  <r>
    <x v="1"/>
    <n v="2106"/>
    <n v="78.010921177587846"/>
    <x v="1"/>
    <s v="USD"/>
    <n v="1502946000"/>
    <n v="1503637200"/>
    <b v="0"/>
    <b v="0"/>
    <s v="theater/plays"/>
    <x v="3"/>
    <s v="plays"/>
  </r>
  <r>
    <x v="0"/>
    <n v="441"/>
    <n v="50.05215419501134"/>
    <x v="1"/>
    <s v="USD"/>
    <n v="1547186400"/>
    <n v="1547618400"/>
    <b v="0"/>
    <b v="1"/>
    <s v="film &amp; video/documentary"/>
    <x v="4"/>
    <s v="documentary"/>
  </r>
  <r>
    <x v="0"/>
    <n v="25"/>
    <n v="59.16"/>
    <x v="1"/>
    <s v="USD"/>
    <n v="1444971600"/>
    <n v="1449900000"/>
    <b v="0"/>
    <b v="0"/>
    <s v="music/indie rock"/>
    <x v="1"/>
    <s v="indie rock"/>
  </r>
  <r>
    <x v="1"/>
    <n v="131"/>
    <n v="93.702290076335885"/>
    <x v="1"/>
    <s v="USD"/>
    <n v="1404622800"/>
    <n v="1405141200"/>
    <b v="0"/>
    <b v="0"/>
    <s v="music/rock"/>
    <x v="1"/>
    <s v="rock"/>
  </r>
  <r>
    <x v="0"/>
    <n v="127"/>
    <n v="40.14173228346457"/>
    <x v="1"/>
    <s v="USD"/>
    <n v="1571720400"/>
    <n v="1572933600"/>
    <b v="0"/>
    <b v="0"/>
    <s v="theater/plays"/>
    <x v="3"/>
    <s v="plays"/>
  </r>
  <r>
    <x v="0"/>
    <n v="355"/>
    <n v="70.090140845070422"/>
    <x v="1"/>
    <s v="USD"/>
    <n v="1526878800"/>
    <n v="1530162000"/>
    <b v="0"/>
    <b v="0"/>
    <s v="film &amp; video/documentary"/>
    <x v="4"/>
    <s v="documentary"/>
  </r>
  <r>
    <x v="0"/>
    <n v="44"/>
    <n v="66.181818181818187"/>
    <x v="4"/>
    <s v="GBP"/>
    <n v="1319691600"/>
    <n v="1320904800"/>
    <b v="0"/>
    <b v="0"/>
    <s v="theater/plays"/>
    <x v="3"/>
    <s v="plays"/>
  </r>
  <r>
    <x v="1"/>
    <n v="84"/>
    <n v="47.714285714285715"/>
    <x v="1"/>
    <s v="USD"/>
    <n v="1371963600"/>
    <n v="1372395600"/>
    <b v="0"/>
    <b v="0"/>
    <s v="theater/plays"/>
    <x v="3"/>
    <s v="plays"/>
  </r>
  <r>
    <x v="1"/>
    <n v="155"/>
    <n v="62.896774193548389"/>
    <x v="1"/>
    <s v="USD"/>
    <n v="1433739600"/>
    <n v="1437714000"/>
    <b v="0"/>
    <b v="0"/>
    <s v="theater/plays"/>
    <x v="3"/>
    <s v="plays"/>
  </r>
  <r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x v="1"/>
    <n v="189"/>
    <n v="75.126984126984127"/>
    <x v="1"/>
    <s v="USD"/>
    <n v="1550037600"/>
    <n v="1550556000"/>
    <b v="0"/>
    <b v="1"/>
    <s v="food/food trucks"/>
    <x v="0"/>
    <s v="food trucks"/>
  </r>
  <r>
    <x v="1"/>
    <n v="4799"/>
    <n v="41.004167534903104"/>
    <x v="1"/>
    <s v="USD"/>
    <n v="1486706400"/>
    <n v="1489039200"/>
    <b v="1"/>
    <b v="1"/>
    <s v="film &amp; video/documentary"/>
    <x v="4"/>
    <s v="documentary"/>
  </r>
  <r>
    <x v="1"/>
    <n v="1137"/>
    <n v="50.007915567282325"/>
    <x v="1"/>
    <s v="USD"/>
    <n v="1553835600"/>
    <n v="1556600400"/>
    <b v="0"/>
    <b v="0"/>
    <s v="publishing/nonfiction"/>
    <x v="5"/>
    <s v="nonfiction"/>
  </r>
  <r>
    <x v="0"/>
    <n v="1068"/>
    <n v="96.960674157303373"/>
    <x v="1"/>
    <s v="USD"/>
    <n v="1277528400"/>
    <n v="1278565200"/>
    <b v="0"/>
    <b v="0"/>
    <s v="theater/plays"/>
    <x v="3"/>
    <s v="plays"/>
  </r>
  <r>
    <x v="0"/>
    <n v="424"/>
    <n v="100.93160377358491"/>
    <x v="1"/>
    <s v="USD"/>
    <n v="1339477200"/>
    <n v="1339909200"/>
    <b v="0"/>
    <b v="0"/>
    <s v="technology/wearables"/>
    <x v="2"/>
    <s v="wearables"/>
  </r>
  <r>
    <x v="3"/>
    <n v="145"/>
    <n v="89.227586206896547"/>
    <x v="5"/>
    <s v="CHF"/>
    <n v="1325656800"/>
    <n v="1325829600"/>
    <b v="0"/>
    <b v="0"/>
    <s v="music/indie rock"/>
    <x v="1"/>
    <s v="indie rock"/>
  </r>
  <r>
    <x v="1"/>
    <n v="1152"/>
    <n v="87.979166666666671"/>
    <x v="1"/>
    <s v="USD"/>
    <n v="1288242000"/>
    <n v="1290578400"/>
    <b v="0"/>
    <b v="0"/>
    <s v="theater/plays"/>
    <x v="3"/>
    <s v="plays"/>
  </r>
  <r>
    <x v="1"/>
    <n v="50"/>
    <n v="89.54"/>
    <x v="1"/>
    <s v="USD"/>
    <n v="1379048400"/>
    <n v="1380344400"/>
    <b v="0"/>
    <b v="0"/>
    <s v="photography/photography books"/>
    <x v="7"/>
    <s v="photography books"/>
  </r>
  <r>
    <x v="0"/>
    <n v="151"/>
    <n v="29.09271523178808"/>
    <x v="1"/>
    <s v="USD"/>
    <n v="1389679200"/>
    <n v="1389852000"/>
    <b v="0"/>
    <b v="0"/>
    <s v="publishing/nonfiction"/>
    <x v="5"/>
    <s v="nonfiction"/>
  </r>
  <r>
    <x v="0"/>
    <n v="1608"/>
    <n v="42.006218905472636"/>
    <x v="1"/>
    <s v="USD"/>
    <n v="1294293600"/>
    <n v="1294466400"/>
    <b v="0"/>
    <b v="0"/>
    <s v="technology/wearables"/>
    <x v="2"/>
    <s v="wearables"/>
  </r>
  <r>
    <x v="1"/>
    <n v="3059"/>
    <n v="47.004903563255965"/>
    <x v="0"/>
    <s v="CAD"/>
    <n v="1500267600"/>
    <n v="1500354000"/>
    <b v="0"/>
    <b v="0"/>
    <s v="music/jazz"/>
    <x v="1"/>
    <s v="jazz"/>
  </r>
  <r>
    <x v="1"/>
    <n v="34"/>
    <n v="110.44117647058823"/>
    <x v="1"/>
    <s v="USD"/>
    <n v="1375074000"/>
    <n v="1375938000"/>
    <b v="0"/>
    <b v="1"/>
    <s v="film &amp; video/documentary"/>
    <x v="4"/>
    <s v="documentary"/>
  </r>
  <r>
    <x v="1"/>
    <n v="220"/>
    <n v="41.990909090909092"/>
    <x v="1"/>
    <s v="USD"/>
    <n v="1323324000"/>
    <n v="1323410400"/>
    <b v="1"/>
    <b v="0"/>
    <s v="theater/plays"/>
    <x v="3"/>
    <s v="plays"/>
  </r>
  <r>
    <x v="1"/>
    <n v="1604"/>
    <n v="48.012468827930178"/>
    <x v="2"/>
    <s v="AUD"/>
    <n v="1538715600"/>
    <n v="1539406800"/>
    <b v="0"/>
    <b v="0"/>
    <s v="film &amp; video/drama"/>
    <x v="4"/>
    <s v="drama"/>
  </r>
  <r>
    <x v="1"/>
    <n v="454"/>
    <n v="31.019823788546255"/>
    <x v="1"/>
    <s v="USD"/>
    <n v="1369285200"/>
    <n v="1369803600"/>
    <b v="0"/>
    <b v="0"/>
    <s v="music/rock"/>
    <x v="1"/>
    <s v="rock"/>
  </r>
  <r>
    <x v="1"/>
    <n v="123"/>
    <n v="99.203252032520325"/>
    <x v="6"/>
    <s v="EUR"/>
    <n v="1525755600"/>
    <n v="1525928400"/>
    <b v="0"/>
    <b v="1"/>
    <s v="film &amp; video/animation"/>
    <x v="4"/>
    <s v="animation"/>
  </r>
  <r>
    <x v="0"/>
    <n v="941"/>
    <n v="66.022316684378325"/>
    <x v="1"/>
    <s v="USD"/>
    <n v="1296626400"/>
    <n v="1297231200"/>
    <b v="0"/>
    <b v="0"/>
    <s v="music/indie rock"/>
    <x v="1"/>
    <s v="indie rock"/>
  </r>
  <r>
    <x v="0"/>
    <n v="1"/>
    <n v="2"/>
    <x v="1"/>
    <s v="USD"/>
    <n v="1376629200"/>
    <n v="1378530000"/>
    <b v="0"/>
    <b v="1"/>
    <s v="photography/photography books"/>
    <x v="7"/>
    <s v="photography books"/>
  </r>
  <r>
    <x v="1"/>
    <n v="299"/>
    <n v="46.060200668896321"/>
    <x v="1"/>
    <s v="USD"/>
    <n v="1572152400"/>
    <n v="1572152400"/>
    <b v="0"/>
    <b v="0"/>
    <s v="theater/plays"/>
    <x v="3"/>
    <s v="plays"/>
  </r>
  <r>
    <x v="0"/>
    <n v="40"/>
    <n v="73.650000000000006"/>
    <x v="1"/>
    <s v="USD"/>
    <n v="1325829600"/>
    <n v="1329890400"/>
    <b v="0"/>
    <b v="1"/>
    <s v="film &amp; video/shorts"/>
    <x v="4"/>
    <s v="shorts"/>
  </r>
  <r>
    <x v="0"/>
    <n v="3015"/>
    <n v="55.99336650082919"/>
    <x v="0"/>
    <s v="CAD"/>
    <n v="1273640400"/>
    <n v="1276750800"/>
    <b v="0"/>
    <b v="1"/>
    <s v="theater/plays"/>
    <x v="3"/>
    <s v="plays"/>
  </r>
  <r>
    <x v="1"/>
    <n v="2237"/>
    <n v="68.985695127402778"/>
    <x v="1"/>
    <s v="USD"/>
    <n v="1510639200"/>
    <n v="1510898400"/>
    <b v="0"/>
    <b v="0"/>
    <s v="theater/plays"/>
    <x v="3"/>
    <s v="plays"/>
  </r>
  <r>
    <x v="0"/>
    <n v="435"/>
    <n v="60.981609195402299"/>
    <x v="1"/>
    <s v="USD"/>
    <n v="1528088400"/>
    <n v="1532408400"/>
    <b v="0"/>
    <b v="0"/>
    <s v="theater/plays"/>
    <x v="3"/>
    <s v="plays"/>
  </r>
  <r>
    <x v="1"/>
    <n v="645"/>
    <n v="110.98139534883721"/>
    <x v="1"/>
    <s v="USD"/>
    <n v="1359525600"/>
    <n v="1360562400"/>
    <b v="1"/>
    <b v="0"/>
    <s v="film &amp; video/documentary"/>
    <x v="4"/>
    <s v="documentary"/>
  </r>
  <r>
    <x v="1"/>
    <n v="484"/>
    <n v="25"/>
    <x v="3"/>
    <s v="DKK"/>
    <n v="1570942800"/>
    <n v="1571547600"/>
    <b v="0"/>
    <b v="0"/>
    <s v="theater/plays"/>
    <x v="3"/>
    <s v="plays"/>
  </r>
  <r>
    <x v="1"/>
    <n v="154"/>
    <n v="78.759740259740255"/>
    <x v="0"/>
    <s v="CAD"/>
    <n v="1466398800"/>
    <n v="1468126800"/>
    <b v="0"/>
    <b v="0"/>
    <s v="film &amp; video/documentary"/>
    <x v="4"/>
    <s v="documentary"/>
  </r>
  <r>
    <x v="0"/>
    <n v="714"/>
    <n v="87.960784313725483"/>
    <x v="1"/>
    <s v="USD"/>
    <n v="1492491600"/>
    <n v="1492837200"/>
    <b v="0"/>
    <b v="0"/>
    <s v="music/rock"/>
    <x v="1"/>
    <s v="rock"/>
  </r>
  <r>
    <x v="2"/>
    <n v="1111"/>
    <n v="49.987398739873989"/>
    <x v="1"/>
    <s v="USD"/>
    <n v="1430197200"/>
    <n v="1430197200"/>
    <b v="0"/>
    <b v="0"/>
    <s v="games/mobile games"/>
    <x v="6"/>
    <s v="mobile games"/>
  </r>
  <r>
    <x v="1"/>
    <n v="82"/>
    <n v="99.524390243902445"/>
    <x v="1"/>
    <s v="USD"/>
    <n v="1496034000"/>
    <n v="1496206800"/>
    <b v="0"/>
    <b v="0"/>
    <s v="theater/plays"/>
    <x v="3"/>
    <s v="plays"/>
  </r>
  <r>
    <x v="1"/>
    <n v="134"/>
    <n v="104.82089552238806"/>
    <x v="1"/>
    <s v="USD"/>
    <n v="1388728800"/>
    <n v="1389592800"/>
    <b v="0"/>
    <b v="0"/>
    <s v="publishing/fiction"/>
    <x v="5"/>
    <s v="fiction"/>
  </r>
  <r>
    <x v="2"/>
    <n v="1089"/>
    <n v="108.01469237832875"/>
    <x v="1"/>
    <s v="USD"/>
    <n v="1543298400"/>
    <n v="1545631200"/>
    <b v="0"/>
    <b v="0"/>
    <s v="film &amp; video/animation"/>
    <x v="4"/>
    <s v="animation"/>
  </r>
  <r>
    <x v="0"/>
    <n v="5497"/>
    <n v="28.998544660724033"/>
    <x v="1"/>
    <s v="USD"/>
    <n v="1271739600"/>
    <n v="1272430800"/>
    <b v="0"/>
    <b v="1"/>
    <s v="food/food trucks"/>
    <x v="0"/>
    <s v="food trucks"/>
  </r>
  <r>
    <x v="0"/>
    <n v="418"/>
    <n v="30.028708133971293"/>
    <x v="1"/>
    <s v="USD"/>
    <n v="1326434400"/>
    <n v="1327903200"/>
    <b v="0"/>
    <b v="0"/>
    <s v="theater/plays"/>
    <x v="3"/>
    <s v="plays"/>
  </r>
  <r>
    <x v="0"/>
    <n v="1439"/>
    <n v="41.005559416261292"/>
    <x v="1"/>
    <s v="USD"/>
    <n v="1295244000"/>
    <n v="1296021600"/>
    <b v="0"/>
    <b v="1"/>
    <s v="film &amp; video/documentary"/>
    <x v="4"/>
    <s v="documentary"/>
  </r>
  <r>
    <x v="0"/>
    <n v="15"/>
    <n v="62.866666666666667"/>
    <x v="1"/>
    <s v="USD"/>
    <n v="1541221200"/>
    <n v="1543298400"/>
    <b v="0"/>
    <b v="0"/>
    <s v="theater/plays"/>
    <x v="3"/>
    <s v="plays"/>
  </r>
  <r>
    <x v="0"/>
    <n v="1999"/>
    <n v="47.005002501250623"/>
    <x v="0"/>
    <s v="CAD"/>
    <n v="1336280400"/>
    <n v="1336366800"/>
    <b v="0"/>
    <b v="0"/>
    <s v="film &amp; video/documentary"/>
    <x v="4"/>
    <s v="documentary"/>
  </r>
  <r>
    <x v="1"/>
    <n v="5203"/>
    <n v="26.997693638285604"/>
    <x v="1"/>
    <s v="USD"/>
    <n v="1324533600"/>
    <n v="1325052000"/>
    <b v="0"/>
    <b v="0"/>
    <s v="technology/web"/>
    <x v="2"/>
    <s v="web"/>
  </r>
  <r>
    <x v="1"/>
    <n v="94"/>
    <n v="68.329787234042556"/>
    <x v="1"/>
    <s v="USD"/>
    <n v="1498366800"/>
    <n v="1499576400"/>
    <b v="0"/>
    <b v="0"/>
    <s v="theater/plays"/>
    <x v="3"/>
    <s v="plays"/>
  </r>
  <r>
    <x v="0"/>
    <n v="118"/>
    <n v="50.974576271186443"/>
    <x v="1"/>
    <s v="USD"/>
    <n v="1498712400"/>
    <n v="1501304400"/>
    <b v="0"/>
    <b v="1"/>
    <s v="technology/wearables"/>
    <x v="2"/>
    <s v="wearables"/>
  </r>
  <r>
    <x v="1"/>
    <n v="205"/>
    <n v="54.024390243902438"/>
    <x v="1"/>
    <s v="USD"/>
    <n v="1271480400"/>
    <n v="1273208400"/>
    <b v="0"/>
    <b v="1"/>
    <s v="theater/plays"/>
    <x v="3"/>
    <s v="plays"/>
  </r>
  <r>
    <x v="0"/>
    <n v="162"/>
    <n v="97.055555555555557"/>
    <x v="1"/>
    <s v="USD"/>
    <n v="1316667600"/>
    <n v="1316840400"/>
    <b v="0"/>
    <b v="1"/>
    <s v="food/food trucks"/>
    <x v="0"/>
    <s v="food trucks"/>
  </r>
  <r>
    <x v="0"/>
    <n v="83"/>
    <n v="24.867469879518072"/>
    <x v="1"/>
    <s v="USD"/>
    <n v="1524027600"/>
    <n v="1524546000"/>
    <b v="0"/>
    <b v="0"/>
    <s v="music/indie rock"/>
    <x v="1"/>
    <s v="indie rock"/>
  </r>
  <r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x v="1"/>
    <n v="219"/>
    <n v="47.091324200913242"/>
    <x v="1"/>
    <s v="USD"/>
    <n v="1361944800"/>
    <n v="1362549600"/>
    <b v="0"/>
    <b v="0"/>
    <s v="theater/plays"/>
    <x v="3"/>
    <s v="plays"/>
  </r>
  <r>
    <x v="1"/>
    <n v="2526"/>
    <n v="77.996041171813147"/>
    <x v="1"/>
    <s v="USD"/>
    <n v="1410584400"/>
    <n v="1413349200"/>
    <b v="0"/>
    <b v="1"/>
    <s v="theater/plays"/>
    <x v="3"/>
    <s v="plays"/>
  </r>
  <r>
    <x v="0"/>
    <n v="747"/>
    <n v="62.967871485943775"/>
    <x v="1"/>
    <s v="USD"/>
    <n v="1297404000"/>
    <n v="1298008800"/>
    <b v="0"/>
    <b v="0"/>
    <s v="film &amp; video/animation"/>
    <x v="4"/>
    <s v="animation"/>
  </r>
  <r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x v="0"/>
    <n v="84"/>
    <n v="65.321428571428569"/>
    <x v="1"/>
    <s v="USD"/>
    <n v="1569733200"/>
    <n v="1572670800"/>
    <b v="0"/>
    <b v="0"/>
    <s v="theater/plays"/>
    <x v="3"/>
    <s v="plays"/>
  </r>
  <r>
    <x v="1"/>
    <n v="94"/>
    <n v="104.43617021276596"/>
    <x v="1"/>
    <s v="USD"/>
    <n v="1529643600"/>
    <n v="1531112400"/>
    <b v="1"/>
    <b v="0"/>
    <s v="theater/plays"/>
    <x v="3"/>
    <s v="plays"/>
  </r>
  <r>
    <x v="0"/>
    <n v="91"/>
    <n v="69.989010989010993"/>
    <x v="1"/>
    <s v="USD"/>
    <n v="1399006800"/>
    <n v="1400734800"/>
    <b v="0"/>
    <b v="0"/>
    <s v="theater/plays"/>
    <x v="3"/>
    <s v="plays"/>
  </r>
  <r>
    <x v="0"/>
    <n v="792"/>
    <n v="83.023989898989896"/>
    <x v="1"/>
    <s v="USD"/>
    <n v="1385359200"/>
    <n v="1386741600"/>
    <b v="0"/>
    <b v="1"/>
    <s v="film &amp; video/documentary"/>
    <x v="4"/>
    <s v="documentary"/>
  </r>
  <r>
    <x v="3"/>
    <n v="10"/>
    <n v="90.3"/>
    <x v="0"/>
    <s v="CAD"/>
    <n v="1480572000"/>
    <n v="1481781600"/>
    <b v="1"/>
    <b v="0"/>
    <s v="theater/plays"/>
    <x v="3"/>
    <s v="plays"/>
  </r>
  <r>
    <x v="1"/>
    <n v="1713"/>
    <n v="103.98131932282546"/>
    <x v="6"/>
    <s v="EUR"/>
    <n v="1418623200"/>
    <n v="1419660000"/>
    <b v="0"/>
    <b v="1"/>
    <s v="theater/plays"/>
    <x v="3"/>
    <s v="plays"/>
  </r>
  <r>
    <x v="1"/>
    <n v="249"/>
    <n v="54.931726907630519"/>
    <x v="1"/>
    <s v="USD"/>
    <n v="1555736400"/>
    <n v="1555822800"/>
    <b v="0"/>
    <b v="0"/>
    <s v="music/jazz"/>
    <x v="1"/>
    <s v="jazz"/>
  </r>
  <r>
    <x v="1"/>
    <n v="192"/>
    <n v="51.921875"/>
    <x v="1"/>
    <s v="USD"/>
    <n v="1442120400"/>
    <n v="1442379600"/>
    <b v="0"/>
    <b v="1"/>
    <s v="film &amp; video/animation"/>
    <x v="4"/>
    <s v="animation"/>
  </r>
  <r>
    <x v="1"/>
    <n v="247"/>
    <n v="60.02834008097166"/>
    <x v="1"/>
    <s v="USD"/>
    <n v="1362376800"/>
    <n v="1364965200"/>
    <b v="0"/>
    <b v="0"/>
    <s v="theater/plays"/>
    <x v="3"/>
    <s v="plays"/>
  </r>
  <r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x v="1"/>
    <n v="3131"/>
    <n v="53.003513254551258"/>
    <x v="1"/>
    <s v="USD"/>
    <n v="1498798800"/>
    <n v="1499662800"/>
    <b v="0"/>
    <b v="0"/>
    <s v="film &amp; video/television"/>
    <x v="4"/>
    <s v="television"/>
  </r>
  <r>
    <x v="0"/>
    <n v="32"/>
    <n v="54.5"/>
    <x v="1"/>
    <s v="USD"/>
    <n v="1335416400"/>
    <n v="1337835600"/>
    <b v="0"/>
    <b v="0"/>
    <s v="technology/wearables"/>
    <x v="2"/>
    <s v="wearables"/>
  </r>
  <r>
    <x v="1"/>
    <n v="143"/>
    <n v="75.04195804195804"/>
    <x v="6"/>
    <s v="EUR"/>
    <n v="1504328400"/>
    <n v="1505710800"/>
    <b v="0"/>
    <b v="0"/>
    <s v="theater/plays"/>
    <x v="3"/>
    <s v="plays"/>
  </r>
  <r>
    <x v="3"/>
    <n v="90"/>
    <n v="35.911111111111111"/>
    <x v="1"/>
    <s v="USD"/>
    <n v="1285822800"/>
    <n v="1287464400"/>
    <b v="0"/>
    <b v="0"/>
    <s v="theater/plays"/>
    <x v="3"/>
    <s v="plays"/>
  </r>
  <r>
    <x v="1"/>
    <n v="296"/>
    <n v="36.952702702702702"/>
    <x v="1"/>
    <s v="USD"/>
    <n v="1311483600"/>
    <n v="1311656400"/>
    <b v="0"/>
    <b v="1"/>
    <s v="music/indie rock"/>
    <x v="1"/>
    <s v="indie rock"/>
  </r>
  <r>
    <x v="1"/>
    <n v="170"/>
    <n v="63.170588235294119"/>
    <x v="1"/>
    <s v="USD"/>
    <n v="1291356000"/>
    <n v="1293170400"/>
    <b v="0"/>
    <b v="1"/>
    <s v="theater/plays"/>
    <x v="3"/>
    <s v="plays"/>
  </r>
  <r>
    <x v="0"/>
    <n v="186"/>
    <n v="29.99462365591398"/>
    <x v="1"/>
    <s v="USD"/>
    <n v="1355810400"/>
    <n v="1355983200"/>
    <b v="0"/>
    <b v="0"/>
    <s v="technology/wearables"/>
    <x v="2"/>
    <s v="wearables"/>
  </r>
  <r>
    <x v="3"/>
    <n v="439"/>
    <n v="86"/>
    <x v="4"/>
    <s v="GBP"/>
    <n v="1513663200"/>
    <n v="1515045600"/>
    <b v="0"/>
    <b v="0"/>
    <s v="film &amp; video/television"/>
    <x v="4"/>
    <s v="television"/>
  </r>
  <r>
    <x v="0"/>
    <n v="605"/>
    <n v="75.014876033057845"/>
    <x v="1"/>
    <s v="USD"/>
    <n v="1365915600"/>
    <n v="1366088400"/>
    <b v="0"/>
    <b v="1"/>
    <s v="games/video games"/>
    <x v="6"/>
    <s v="video games"/>
  </r>
  <r>
    <x v="1"/>
    <n v="86"/>
    <n v="101.19767441860465"/>
    <x v="3"/>
    <s v="DKK"/>
    <n v="1551852000"/>
    <n v="1553317200"/>
    <b v="0"/>
    <b v="0"/>
    <s v="games/video games"/>
    <x v="6"/>
    <s v="video games"/>
  </r>
  <r>
    <x v="0"/>
    <n v="1"/>
    <n v="4"/>
    <x v="0"/>
    <s v="CAD"/>
    <n v="1540098000"/>
    <n v="1542088800"/>
    <b v="0"/>
    <b v="0"/>
    <s v="film &amp; video/animation"/>
    <x v="4"/>
    <s v="animation"/>
  </r>
  <r>
    <x v="1"/>
    <n v="6286"/>
    <n v="29.001272669424118"/>
    <x v="1"/>
    <s v="USD"/>
    <n v="1500440400"/>
    <n v="1503118800"/>
    <b v="0"/>
    <b v="0"/>
    <s v="music/rock"/>
    <x v="1"/>
    <s v="rock"/>
  </r>
  <r>
    <x v="0"/>
    <n v="31"/>
    <n v="98.225806451612897"/>
    <x v="1"/>
    <s v="USD"/>
    <n v="1278392400"/>
    <n v="1278478800"/>
    <b v="0"/>
    <b v="0"/>
    <s v="film &amp; video/drama"/>
    <x v="4"/>
    <s v="drama"/>
  </r>
  <r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x v="0"/>
    <n v="39"/>
    <n v="45.205128205128204"/>
    <x v="1"/>
    <s v="USD"/>
    <n v="1382331600"/>
    <n v="1385445600"/>
    <b v="0"/>
    <b v="1"/>
    <s v="film &amp; video/drama"/>
    <x v="4"/>
    <s v="drama"/>
  </r>
  <r>
    <x v="1"/>
    <n v="3727"/>
    <n v="37.001341561577675"/>
    <x v="1"/>
    <s v="USD"/>
    <n v="1316754000"/>
    <n v="1318741200"/>
    <b v="0"/>
    <b v="0"/>
    <s v="theater/plays"/>
    <x v="3"/>
    <s v="plays"/>
  </r>
  <r>
    <x v="1"/>
    <n v="1605"/>
    <n v="94.976947040498445"/>
    <x v="1"/>
    <s v="USD"/>
    <n v="1518242400"/>
    <n v="1518242400"/>
    <b v="0"/>
    <b v="1"/>
    <s v="music/indie rock"/>
    <x v="1"/>
    <s v="indie rock"/>
  </r>
  <r>
    <x v="0"/>
    <n v="46"/>
    <n v="28.956521739130434"/>
    <x v="1"/>
    <s v="USD"/>
    <n v="1476421200"/>
    <n v="1476594000"/>
    <b v="0"/>
    <b v="0"/>
    <s v="theater/plays"/>
    <x v="3"/>
    <s v="plays"/>
  </r>
  <r>
    <x v="1"/>
    <n v="2120"/>
    <n v="55.993396226415094"/>
    <x v="1"/>
    <s v="USD"/>
    <n v="1269752400"/>
    <n v="1273554000"/>
    <b v="0"/>
    <b v="0"/>
    <s v="theater/plays"/>
    <x v="3"/>
    <s v="plays"/>
  </r>
  <r>
    <x v="0"/>
    <n v="105"/>
    <n v="54.038095238095238"/>
    <x v="1"/>
    <s v="USD"/>
    <n v="1419746400"/>
    <n v="1421906400"/>
    <b v="0"/>
    <b v="0"/>
    <s v="film &amp; video/documentary"/>
    <x v="4"/>
    <s v="documentary"/>
  </r>
  <r>
    <x v="1"/>
    <n v="50"/>
    <n v="82.38"/>
    <x v="1"/>
    <s v="USD"/>
    <n v="1281330000"/>
    <n v="1281589200"/>
    <b v="0"/>
    <b v="0"/>
    <s v="theater/plays"/>
    <x v="3"/>
    <s v="plays"/>
  </r>
  <r>
    <x v="1"/>
    <n v="2080"/>
    <n v="66.997115384615384"/>
    <x v="1"/>
    <s v="USD"/>
    <n v="1398661200"/>
    <n v="1400389200"/>
    <b v="0"/>
    <b v="0"/>
    <s v="film &amp; video/drama"/>
    <x v="4"/>
    <s v="drama"/>
  </r>
  <r>
    <x v="0"/>
    <n v="535"/>
    <n v="107.91401869158878"/>
    <x v="1"/>
    <s v="USD"/>
    <n v="1359525600"/>
    <n v="1362808800"/>
    <b v="0"/>
    <b v="0"/>
    <s v="games/mobile games"/>
    <x v="6"/>
    <s v="mobile games"/>
  </r>
  <r>
    <x v="1"/>
    <n v="2105"/>
    <n v="69.009501187648453"/>
    <x v="1"/>
    <s v="USD"/>
    <n v="1388469600"/>
    <n v="1388815200"/>
    <b v="0"/>
    <b v="0"/>
    <s v="film &amp; video/animation"/>
    <x v="4"/>
    <s v="animation"/>
  </r>
  <r>
    <x v="1"/>
    <n v="2436"/>
    <n v="39.006568144499177"/>
    <x v="1"/>
    <s v="USD"/>
    <n v="1518328800"/>
    <n v="1519538400"/>
    <b v="0"/>
    <b v="0"/>
    <s v="theater/plays"/>
    <x v="3"/>
    <s v="plays"/>
  </r>
  <r>
    <x v="1"/>
    <n v="80"/>
    <n v="110.3625"/>
    <x v="1"/>
    <s v="USD"/>
    <n v="1517032800"/>
    <n v="1517810400"/>
    <b v="0"/>
    <b v="0"/>
    <s v="publishing/translations"/>
    <x v="5"/>
    <s v="translations"/>
  </r>
  <r>
    <x v="1"/>
    <n v="42"/>
    <n v="94.857142857142861"/>
    <x v="1"/>
    <s v="USD"/>
    <n v="1368594000"/>
    <n v="1370581200"/>
    <b v="0"/>
    <b v="1"/>
    <s v="technology/wearables"/>
    <x v="2"/>
    <s v="wearables"/>
  </r>
  <r>
    <x v="1"/>
    <n v="139"/>
    <n v="57.935251798561154"/>
    <x v="0"/>
    <s v="CAD"/>
    <n v="1448258400"/>
    <n v="1448863200"/>
    <b v="0"/>
    <b v="1"/>
    <s v="technology/web"/>
    <x v="2"/>
    <s v="web"/>
  </r>
  <r>
    <x v="0"/>
    <n v="16"/>
    <n v="101.25"/>
    <x v="1"/>
    <s v="USD"/>
    <n v="1555218000"/>
    <n v="1556600400"/>
    <b v="0"/>
    <b v="0"/>
    <s v="theater/plays"/>
    <x v="3"/>
    <s v="plays"/>
  </r>
  <r>
    <x v="1"/>
    <n v="159"/>
    <n v="64.95597484276729"/>
    <x v="1"/>
    <s v="USD"/>
    <n v="1431925200"/>
    <n v="1432098000"/>
    <b v="0"/>
    <b v="0"/>
    <s v="film &amp; video/drama"/>
    <x v="4"/>
    <s v="drama"/>
  </r>
  <r>
    <x v="1"/>
    <n v="381"/>
    <n v="27.00524934383202"/>
    <x v="1"/>
    <s v="USD"/>
    <n v="1481522400"/>
    <n v="1482127200"/>
    <b v="0"/>
    <b v="0"/>
    <s v="technology/wearables"/>
    <x v="2"/>
    <s v="wearables"/>
  </r>
  <r>
    <x v="1"/>
    <n v="194"/>
    <n v="50.97422680412371"/>
    <x v="4"/>
    <s v="GBP"/>
    <n v="1335934800"/>
    <n v="1335934800"/>
    <b v="0"/>
    <b v="1"/>
    <s v="food/food trucks"/>
    <x v="0"/>
    <s v="food trucks"/>
  </r>
  <r>
    <x v="0"/>
    <n v="575"/>
    <n v="104.94260869565217"/>
    <x v="1"/>
    <s v="USD"/>
    <n v="1552280400"/>
    <n v="1556946000"/>
    <b v="0"/>
    <b v="0"/>
    <s v="music/rock"/>
    <x v="1"/>
    <s v="rock"/>
  </r>
  <r>
    <x v="1"/>
    <n v="106"/>
    <n v="84.028301886792448"/>
    <x v="1"/>
    <s v="USD"/>
    <n v="1529989200"/>
    <n v="1530075600"/>
    <b v="0"/>
    <b v="0"/>
    <s v="music/electric music"/>
    <x v="1"/>
    <s v="electric music"/>
  </r>
  <r>
    <x v="1"/>
    <n v="142"/>
    <n v="102.85915492957747"/>
    <x v="1"/>
    <s v="USD"/>
    <n v="1418709600"/>
    <n v="1418796000"/>
    <b v="0"/>
    <b v="0"/>
    <s v="film &amp; video/television"/>
    <x v="4"/>
    <s v="television"/>
  </r>
  <r>
    <x v="1"/>
    <n v="211"/>
    <n v="39.962085308056871"/>
    <x v="1"/>
    <s v="USD"/>
    <n v="1372136400"/>
    <n v="1372482000"/>
    <b v="0"/>
    <b v="1"/>
    <s v="publishing/translations"/>
    <x v="5"/>
    <s v="translations"/>
  </r>
  <r>
    <x v="0"/>
    <n v="1120"/>
    <n v="51.001785714285717"/>
    <x v="1"/>
    <s v="USD"/>
    <n v="1533877200"/>
    <n v="1534395600"/>
    <b v="0"/>
    <b v="0"/>
    <s v="publishing/fiction"/>
    <x v="5"/>
    <s v="fiction"/>
  </r>
  <r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x v="1"/>
    <n v="2756"/>
    <n v="58.999637155297535"/>
    <x v="1"/>
    <s v="USD"/>
    <n v="1425877200"/>
    <n v="1426914000"/>
    <b v="0"/>
    <b v="0"/>
    <s v="technology/wearables"/>
    <x v="2"/>
    <s v="wearables"/>
  </r>
  <r>
    <x v="1"/>
    <n v="173"/>
    <n v="71.156069364161851"/>
    <x v="4"/>
    <s v="GBP"/>
    <n v="1501304400"/>
    <n v="1501477200"/>
    <b v="0"/>
    <b v="0"/>
    <s v="food/food trucks"/>
    <x v="0"/>
    <s v="food trucks"/>
  </r>
  <r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x v="0"/>
    <n v="1538"/>
    <n v="103.98634590377114"/>
    <x v="1"/>
    <s v="USD"/>
    <n v="1412139600"/>
    <n v="1415772000"/>
    <b v="0"/>
    <b v="1"/>
    <s v="theater/plays"/>
    <x v="3"/>
    <s v="plays"/>
  </r>
  <r>
    <x v="0"/>
    <n v="9"/>
    <n v="76.555555555555557"/>
    <x v="1"/>
    <s v="USD"/>
    <n v="1330063200"/>
    <n v="1331013600"/>
    <b v="0"/>
    <b v="1"/>
    <s v="publishing/fiction"/>
    <x v="5"/>
    <s v="fiction"/>
  </r>
  <r>
    <x v="0"/>
    <n v="554"/>
    <n v="87.068592057761734"/>
    <x v="1"/>
    <s v="USD"/>
    <n v="1576130400"/>
    <n v="1576735200"/>
    <b v="0"/>
    <b v="0"/>
    <s v="theater/plays"/>
    <x v="3"/>
    <s v="plays"/>
  </r>
  <r>
    <x v="1"/>
    <n v="1572"/>
    <n v="48.99554707379135"/>
    <x v="4"/>
    <s v="GBP"/>
    <n v="1407128400"/>
    <n v="1411362000"/>
    <b v="0"/>
    <b v="1"/>
    <s v="food/food trucks"/>
    <x v="0"/>
    <s v="food trucks"/>
  </r>
  <r>
    <x v="0"/>
    <n v="648"/>
    <n v="42.969135802469133"/>
    <x v="4"/>
    <s v="GBP"/>
    <n v="1560142800"/>
    <n v="1563685200"/>
    <b v="0"/>
    <b v="0"/>
    <s v="theater/plays"/>
    <x v="3"/>
    <s v="plays"/>
  </r>
  <r>
    <x v="0"/>
    <n v="21"/>
    <n v="33.428571428571431"/>
    <x v="4"/>
    <s v="GBP"/>
    <n v="1520575200"/>
    <n v="1521867600"/>
    <b v="0"/>
    <b v="1"/>
    <s v="publishing/translations"/>
    <x v="5"/>
    <s v="translations"/>
  </r>
  <r>
    <x v="1"/>
    <n v="2346"/>
    <n v="83.982949701619773"/>
    <x v="1"/>
    <s v="USD"/>
    <n v="1492664400"/>
    <n v="1495515600"/>
    <b v="0"/>
    <b v="0"/>
    <s v="theater/plays"/>
    <x v="3"/>
    <s v="plays"/>
  </r>
  <r>
    <x v="1"/>
    <n v="115"/>
    <n v="101.41739130434783"/>
    <x v="1"/>
    <s v="USD"/>
    <n v="1454479200"/>
    <n v="1455948000"/>
    <b v="0"/>
    <b v="0"/>
    <s v="theater/plays"/>
    <x v="3"/>
    <s v="plays"/>
  </r>
  <r>
    <x v="1"/>
    <n v="85"/>
    <n v="109.87058823529412"/>
    <x v="6"/>
    <s v="EUR"/>
    <n v="1281934800"/>
    <n v="1282366800"/>
    <b v="0"/>
    <b v="0"/>
    <s v="technology/wearables"/>
    <x v="2"/>
    <s v="wearables"/>
  </r>
  <r>
    <x v="1"/>
    <n v="144"/>
    <n v="31.916666666666668"/>
    <x v="1"/>
    <s v="USD"/>
    <n v="1573970400"/>
    <n v="1574575200"/>
    <b v="0"/>
    <b v="0"/>
    <s v="journalism/audio"/>
    <x v="8"/>
    <s v="audio"/>
  </r>
  <r>
    <x v="1"/>
    <n v="2443"/>
    <n v="70.993450675399103"/>
    <x v="1"/>
    <s v="USD"/>
    <n v="1372654800"/>
    <n v="1374901200"/>
    <b v="0"/>
    <b v="1"/>
    <s v="food/food trucks"/>
    <x v="0"/>
    <s v="food trucks"/>
  </r>
  <r>
    <x v="3"/>
    <n v="595"/>
    <n v="77.026890756302521"/>
    <x v="1"/>
    <s v="USD"/>
    <n v="1275886800"/>
    <n v="1278910800"/>
    <b v="1"/>
    <b v="1"/>
    <s v="film &amp; video/shorts"/>
    <x v="4"/>
    <s v="shorts"/>
  </r>
  <r>
    <x v="1"/>
    <n v="64"/>
    <n v="101.78125"/>
    <x v="1"/>
    <s v="USD"/>
    <n v="1561784400"/>
    <n v="1562907600"/>
    <b v="0"/>
    <b v="0"/>
    <s v="photography/photography books"/>
    <x v="7"/>
    <s v="photography books"/>
  </r>
  <r>
    <x v="1"/>
    <n v="268"/>
    <n v="51.059701492537314"/>
    <x v="1"/>
    <s v="USD"/>
    <n v="1332392400"/>
    <n v="1332478800"/>
    <b v="0"/>
    <b v="0"/>
    <s v="technology/wearables"/>
    <x v="2"/>
    <s v="wearables"/>
  </r>
  <r>
    <x v="1"/>
    <n v="195"/>
    <n v="68.02051282051282"/>
    <x v="3"/>
    <s v="DKK"/>
    <n v="1402376400"/>
    <n v="1402722000"/>
    <b v="0"/>
    <b v="0"/>
    <s v="theater/plays"/>
    <x v="3"/>
    <s v="plays"/>
  </r>
  <r>
    <x v="0"/>
    <n v="54"/>
    <n v="30.87037037037037"/>
    <x v="1"/>
    <s v="USD"/>
    <n v="1495342800"/>
    <n v="1496811600"/>
    <b v="0"/>
    <b v="0"/>
    <s v="film &amp; video/animation"/>
    <x v="4"/>
    <s v="animation"/>
  </r>
  <r>
    <x v="0"/>
    <n v="120"/>
    <n v="27.908333333333335"/>
    <x v="1"/>
    <s v="USD"/>
    <n v="1482213600"/>
    <n v="1482213600"/>
    <b v="0"/>
    <b v="1"/>
    <s v="technology/wearables"/>
    <x v="2"/>
    <s v="wearables"/>
  </r>
  <r>
    <x v="0"/>
    <n v="579"/>
    <n v="79.994818652849744"/>
    <x v="3"/>
    <s v="DKK"/>
    <n v="1420092000"/>
    <n v="1420264800"/>
    <b v="0"/>
    <b v="0"/>
    <s v="technology/web"/>
    <x v="2"/>
    <s v="web"/>
  </r>
  <r>
    <x v="0"/>
    <n v="2072"/>
    <n v="38.003378378378379"/>
    <x v="1"/>
    <s v="USD"/>
    <n v="1458018000"/>
    <n v="1458450000"/>
    <b v="0"/>
    <b v="1"/>
    <s v="film &amp; video/documentary"/>
    <x v="4"/>
    <s v="documentary"/>
  </r>
  <r>
    <x v="0"/>
    <n v="0"/>
    <s v="0"/>
    <x v="1"/>
    <s v="USD"/>
    <n v="1367384400"/>
    <n v="1369803600"/>
    <b v="0"/>
    <b v="1"/>
    <s v="theater/plays"/>
    <x v="3"/>
    <s v="plays"/>
  </r>
  <r>
    <x v="0"/>
    <n v="1796"/>
    <n v="59.990534521158132"/>
    <x v="1"/>
    <s v="USD"/>
    <n v="1363064400"/>
    <n v="1363237200"/>
    <b v="0"/>
    <b v="0"/>
    <s v="film &amp; video/documentary"/>
    <x v="4"/>
    <s v="documentary"/>
  </r>
  <r>
    <x v="1"/>
    <n v="186"/>
    <n v="37.037634408602152"/>
    <x v="2"/>
    <s v="AUD"/>
    <n v="1343365200"/>
    <n v="1345870800"/>
    <b v="0"/>
    <b v="1"/>
    <s v="games/video games"/>
    <x v="6"/>
    <s v="video games"/>
  </r>
  <r>
    <x v="1"/>
    <n v="460"/>
    <n v="99.963043478260872"/>
    <x v="1"/>
    <s v="USD"/>
    <n v="1435726800"/>
    <n v="1437454800"/>
    <b v="0"/>
    <b v="0"/>
    <s v="film &amp; video/drama"/>
    <x v="4"/>
    <s v="drama"/>
  </r>
  <r>
    <x v="0"/>
    <n v="62"/>
    <n v="111.6774193548387"/>
    <x v="6"/>
    <s v="EUR"/>
    <n v="1431925200"/>
    <n v="1432011600"/>
    <b v="0"/>
    <b v="0"/>
    <s v="music/rock"/>
    <x v="1"/>
    <s v="rock"/>
  </r>
  <r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x v="1"/>
    <n v="2528"/>
    <n v="66.010284810126578"/>
    <x v="1"/>
    <s v="USD"/>
    <n v="1511416800"/>
    <n v="1512885600"/>
    <b v="0"/>
    <b v="1"/>
    <s v="theater/plays"/>
    <x v="3"/>
    <s v="plays"/>
  </r>
  <r>
    <x v="0"/>
    <n v="19"/>
    <n v="44.05263157894737"/>
    <x v="1"/>
    <s v="USD"/>
    <n v="1365483600"/>
    <n v="1369717200"/>
    <b v="0"/>
    <b v="1"/>
    <s v="technology/web"/>
    <x v="2"/>
    <s v="web"/>
  </r>
  <r>
    <x v="1"/>
    <n v="3657"/>
    <n v="52.999726551818434"/>
    <x v="1"/>
    <s v="USD"/>
    <n v="1532840400"/>
    <n v="1534654800"/>
    <b v="0"/>
    <b v="0"/>
    <s v="theater/plays"/>
    <x v="3"/>
    <s v="plays"/>
  </r>
  <r>
    <x v="0"/>
    <n v="1258"/>
    <n v="95"/>
    <x v="1"/>
    <s v="USD"/>
    <n v="1336194000"/>
    <n v="1337058000"/>
    <b v="0"/>
    <b v="0"/>
    <s v="theater/plays"/>
    <x v="3"/>
    <s v="plays"/>
  </r>
  <r>
    <x v="1"/>
    <n v="131"/>
    <n v="70.908396946564892"/>
    <x v="2"/>
    <s v="AUD"/>
    <n v="1527742800"/>
    <n v="1529816400"/>
    <b v="0"/>
    <b v="0"/>
    <s v="film &amp; video/drama"/>
    <x v="4"/>
    <s v="drama"/>
  </r>
  <r>
    <x v="0"/>
    <n v="362"/>
    <n v="98.060773480662988"/>
    <x v="1"/>
    <s v="USD"/>
    <n v="1564030800"/>
    <n v="1564894800"/>
    <b v="0"/>
    <b v="0"/>
    <s v="theater/plays"/>
    <x v="3"/>
    <s v="plays"/>
  </r>
  <r>
    <x v="1"/>
    <n v="239"/>
    <n v="53.046025104602514"/>
    <x v="1"/>
    <s v="USD"/>
    <n v="1404536400"/>
    <n v="1404622800"/>
    <b v="0"/>
    <b v="1"/>
    <s v="games/video games"/>
    <x v="6"/>
    <s v="video games"/>
  </r>
  <r>
    <x v="3"/>
    <n v="35"/>
    <n v="93.142857142857139"/>
    <x v="1"/>
    <s v="USD"/>
    <n v="1284008400"/>
    <n v="1284181200"/>
    <b v="0"/>
    <b v="0"/>
    <s v="film &amp; video/television"/>
    <x v="4"/>
    <s v="television"/>
  </r>
  <r>
    <x v="3"/>
    <n v="528"/>
    <n v="58.945075757575758"/>
    <x v="5"/>
    <s v="CHF"/>
    <n v="1386309600"/>
    <n v="1386741600"/>
    <b v="0"/>
    <b v="1"/>
    <s v="music/rock"/>
    <x v="1"/>
    <s v="rock"/>
  </r>
  <r>
    <x v="0"/>
    <n v="133"/>
    <n v="36.067669172932334"/>
    <x v="0"/>
    <s v="CAD"/>
    <n v="1324620000"/>
    <n v="1324792800"/>
    <b v="0"/>
    <b v="1"/>
    <s v="theater/plays"/>
    <x v="3"/>
    <s v="plays"/>
  </r>
  <r>
    <x v="0"/>
    <n v="846"/>
    <n v="63.030732860520096"/>
    <x v="1"/>
    <s v="USD"/>
    <n v="1281070800"/>
    <n v="1284354000"/>
    <b v="0"/>
    <b v="0"/>
    <s v="publishing/nonfiction"/>
    <x v="5"/>
    <s v="nonfiction"/>
  </r>
  <r>
    <x v="1"/>
    <n v="78"/>
    <n v="84.717948717948715"/>
    <x v="1"/>
    <s v="USD"/>
    <n v="1493960400"/>
    <n v="1494392400"/>
    <b v="0"/>
    <b v="0"/>
    <s v="food/food trucks"/>
    <x v="0"/>
    <s v="food trucks"/>
  </r>
  <r>
    <x v="0"/>
    <n v="10"/>
    <n v="62.2"/>
    <x v="1"/>
    <s v="USD"/>
    <n v="1519365600"/>
    <n v="1519538400"/>
    <b v="0"/>
    <b v="1"/>
    <s v="film &amp; video/animation"/>
    <x v="4"/>
    <s v="animation"/>
  </r>
  <r>
    <x v="1"/>
    <n v="1773"/>
    <n v="101.97518330513255"/>
    <x v="1"/>
    <s v="USD"/>
    <n v="1420696800"/>
    <n v="1421906400"/>
    <b v="0"/>
    <b v="1"/>
    <s v="music/rock"/>
    <x v="1"/>
    <s v="rock"/>
  </r>
  <r>
    <x v="1"/>
    <n v="32"/>
    <n v="106.4375"/>
    <x v="1"/>
    <s v="USD"/>
    <n v="1555650000"/>
    <n v="1555909200"/>
    <b v="0"/>
    <b v="0"/>
    <s v="theater/plays"/>
    <x v="3"/>
    <s v="plays"/>
  </r>
  <r>
    <x v="1"/>
    <n v="369"/>
    <n v="29.975609756097562"/>
    <x v="1"/>
    <s v="USD"/>
    <n v="1471928400"/>
    <n v="1472446800"/>
    <b v="0"/>
    <b v="1"/>
    <s v="film &amp; video/drama"/>
    <x v="4"/>
    <s v="drama"/>
  </r>
  <r>
    <x v="0"/>
    <n v="191"/>
    <n v="85.806282722513089"/>
    <x v="1"/>
    <s v="USD"/>
    <n v="1341291600"/>
    <n v="1342328400"/>
    <b v="0"/>
    <b v="0"/>
    <s v="film &amp; video/shorts"/>
    <x v="4"/>
    <s v="shorts"/>
  </r>
  <r>
    <x v="1"/>
    <n v="89"/>
    <n v="70.82022471910112"/>
    <x v="1"/>
    <s v="USD"/>
    <n v="1267682400"/>
    <n v="1268114400"/>
    <b v="0"/>
    <b v="0"/>
    <s v="film &amp; video/shorts"/>
    <x v="4"/>
    <s v="shorts"/>
  </r>
  <r>
    <x v="0"/>
    <n v="1979"/>
    <n v="40.998484082870135"/>
    <x v="1"/>
    <s v="USD"/>
    <n v="1272258000"/>
    <n v="1273381200"/>
    <b v="0"/>
    <b v="0"/>
    <s v="theater/plays"/>
    <x v="3"/>
    <s v="plays"/>
  </r>
  <r>
    <x v="0"/>
    <n v="63"/>
    <n v="28.063492063492063"/>
    <x v="1"/>
    <s v="USD"/>
    <n v="1290492000"/>
    <n v="1290837600"/>
    <b v="0"/>
    <b v="0"/>
    <s v="technology/wearables"/>
    <x v="2"/>
    <s v="wearables"/>
  </r>
  <r>
    <x v="1"/>
    <n v="147"/>
    <n v="88.054421768707485"/>
    <x v="1"/>
    <s v="USD"/>
    <n v="1451109600"/>
    <n v="1454306400"/>
    <b v="0"/>
    <b v="1"/>
    <s v="theater/plays"/>
    <x v="3"/>
    <s v="plays"/>
  </r>
  <r>
    <x v="0"/>
    <n v="6080"/>
    <n v="31"/>
    <x v="0"/>
    <s v="CAD"/>
    <n v="1454652000"/>
    <n v="1457762400"/>
    <b v="0"/>
    <b v="0"/>
    <s v="film &amp; video/animation"/>
    <x v="4"/>
    <s v="animation"/>
  </r>
  <r>
    <x v="0"/>
    <n v="80"/>
    <n v="90.337500000000006"/>
    <x v="4"/>
    <s v="GBP"/>
    <n v="1385186400"/>
    <n v="1389074400"/>
    <b v="0"/>
    <b v="0"/>
    <s v="music/indie rock"/>
    <x v="1"/>
    <s v="indie rock"/>
  </r>
  <r>
    <x v="0"/>
    <n v="9"/>
    <n v="63.777777777777779"/>
    <x v="1"/>
    <s v="USD"/>
    <n v="1399698000"/>
    <n v="1402117200"/>
    <b v="0"/>
    <b v="0"/>
    <s v="games/video games"/>
    <x v="6"/>
    <s v="video games"/>
  </r>
  <r>
    <x v="0"/>
    <n v="1784"/>
    <n v="53.995515695067262"/>
    <x v="1"/>
    <s v="USD"/>
    <n v="1283230800"/>
    <n v="1284440400"/>
    <b v="0"/>
    <b v="1"/>
    <s v="publishing/fiction"/>
    <x v="5"/>
    <s v="fiction"/>
  </r>
  <r>
    <x v="2"/>
    <n v="3640"/>
    <n v="48.993956043956047"/>
    <x v="5"/>
    <s v="CHF"/>
    <n v="1384149600"/>
    <n v="1388988000"/>
    <b v="0"/>
    <b v="0"/>
    <s v="games/video games"/>
    <x v="6"/>
    <s v="video games"/>
  </r>
  <r>
    <x v="1"/>
    <n v="126"/>
    <n v="63.857142857142854"/>
    <x v="0"/>
    <s v="CAD"/>
    <n v="1516860000"/>
    <n v="1516946400"/>
    <b v="0"/>
    <b v="0"/>
    <s v="theater/plays"/>
    <x v="3"/>
    <s v="plays"/>
  </r>
  <r>
    <x v="1"/>
    <n v="2218"/>
    <n v="82.996393146979258"/>
    <x v="4"/>
    <s v="GBP"/>
    <n v="1374642000"/>
    <n v="1377752400"/>
    <b v="0"/>
    <b v="0"/>
    <s v="music/indie rock"/>
    <x v="1"/>
    <s v="indie rock"/>
  </r>
  <r>
    <x v="0"/>
    <n v="243"/>
    <n v="55.08230452674897"/>
    <x v="1"/>
    <s v="USD"/>
    <n v="1534482000"/>
    <n v="1534568400"/>
    <b v="0"/>
    <b v="1"/>
    <s v="film &amp; video/drama"/>
    <x v="4"/>
    <s v="drama"/>
  </r>
  <r>
    <x v="1"/>
    <n v="202"/>
    <n v="62.044554455445542"/>
    <x v="6"/>
    <s v="EUR"/>
    <n v="1528434000"/>
    <n v="1528606800"/>
    <b v="0"/>
    <b v="1"/>
    <s v="theater/plays"/>
    <x v="3"/>
    <s v="plays"/>
  </r>
  <r>
    <x v="1"/>
    <n v="140"/>
    <n v="104.97857142857143"/>
    <x v="6"/>
    <s v="EUR"/>
    <n v="1282626000"/>
    <n v="1284872400"/>
    <b v="0"/>
    <b v="0"/>
    <s v="publishing/fiction"/>
    <x v="5"/>
    <s v="fiction"/>
  </r>
  <r>
    <x v="1"/>
    <n v="1052"/>
    <n v="94.044676806083643"/>
    <x v="3"/>
    <s v="DKK"/>
    <n v="1535605200"/>
    <n v="1537592400"/>
    <b v="1"/>
    <b v="1"/>
    <s v="film &amp; video/documentary"/>
    <x v="4"/>
    <s v="documentary"/>
  </r>
  <r>
    <x v="0"/>
    <n v="1296"/>
    <n v="44.007716049382715"/>
    <x v="1"/>
    <s v="USD"/>
    <n v="1379826000"/>
    <n v="1381208400"/>
    <b v="0"/>
    <b v="0"/>
    <s v="games/mobile games"/>
    <x v="6"/>
    <s v="mobile games"/>
  </r>
  <r>
    <x v="0"/>
    <n v="77"/>
    <n v="92.467532467532465"/>
    <x v="1"/>
    <s v="USD"/>
    <n v="1561957200"/>
    <n v="1562475600"/>
    <b v="0"/>
    <b v="1"/>
    <s v="food/food trucks"/>
    <x v="0"/>
    <s v="food trucks"/>
  </r>
  <r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x v="0"/>
    <n v="395"/>
    <n v="109.07848101265823"/>
    <x v="6"/>
    <s v="EUR"/>
    <n v="1433912400"/>
    <n v="1436158800"/>
    <b v="0"/>
    <b v="0"/>
    <s v="games/mobile games"/>
    <x v="6"/>
    <s v="mobile games"/>
  </r>
  <r>
    <x v="0"/>
    <n v="49"/>
    <n v="39.387755102040813"/>
    <x v="4"/>
    <s v="GBP"/>
    <n v="1453442400"/>
    <n v="1456034400"/>
    <b v="0"/>
    <b v="0"/>
    <s v="music/indie rock"/>
    <x v="1"/>
    <s v="indie rock"/>
  </r>
  <r>
    <x v="0"/>
    <n v="180"/>
    <n v="77.022222222222226"/>
    <x v="1"/>
    <s v="USD"/>
    <n v="1378875600"/>
    <n v="1380171600"/>
    <b v="0"/>
    <b v="0"/>
    <s v="games/video games"/>
    <x v="6"/>
    <s v="video games"/>
  </r>
  <r>
    <x v="1"/>
    <n v="84"/>
    <n v="92.166666666666671"/>
    <x v="1"/>
    <s v="USD"/>
    <n v="1452232800"/>
    <n v="1453356000"/>
    <b v="0"/>
    <b v="0"/>
    <s v="music/rock"/>
    <x v="1"/>
    <s v="rock"/>
  </r>
  <r>
    <x v="0"/>
    <n v="2690"/>
    <n v="61.007063197026021"/>
    <x v="1"/>
    <s v="USD"/>
    <n v="1577253600"/>
    <n v="1578981600"/>
    <b v="0"/>
    <b v="0"/>
    <s v="theater/plays"/>
    <x v="3"/>
    <s v="plays"/>
  </r>
  <r>
    <x v="1"/>
    <n v="88"/>
    <n v="78.068181818181813"/>
    <x v="1"/>
    <s v="USD"/>
    <n v="1537160400"/>
    <n v="1537419600"/>
    <b v="0"/>
    <b v="1"/>
    <s v="theater/plays"/>
    <x v="3"/>
    <s v="plays"/>
  </r>
  <r>
    <x v="1"/>
    <n v="156"/>
    <n v="80.75"/>
    <x v="1"/>
    <s v="USD"/>
    <n v="1422165600"/>
    <n v="1423202400"/>
    <b v="0"/>
    <b v="0"/>
    <s v="film &amp; video/drama"/>
    <x v="4"/>
    <s v="drama"/>
  </r>
  <r>
    <x v="1"/>
    <n v="2985"/>
    <n v="59.991289782244557"/>
    <x v="1"/>
    <s v="USD"/>
    <n v="1459486800"/>
    <n v="1460610000"/>
    <b v="0"/>
    <b v="0"/>
    <s v="theater/plays"/>
    <x v="3"/>
    <s v="plays"/>
  </r>
  <r>
    <x v="1"/>
    <n v="762"/>
    <n v="110.03018372703411"/>
    <x v="1"/>
    <s v="USD"/>
    <n v="1369717200"/>
    <n v="1370494800"/>
    <b v="0"/>
    <b v="0"/>
    <s v="technology/wearables"/>
    <x v="2"/>
    <s v="wearables"/>
  </r>
  <r>
    <x v="3"/>
    <n v="1"/>
    <n v="4"/>
    <x v="5"/>
    <s v="CHF"/>
    <n v="1330495200"/>
    <n v="1332306000"/>
    <b v="0"/>
    <b v="0"/>
    <s v="music/indie rock"/>
    <x v="1"/>
    <s v="indie rock"/>
  </r>
  <r>
    <x v="0"/>
    <n v="2779"/>
    <n v="37.99856063332134"/>
    <x v="2"/>
    <s v="AUD"/>
    <n v="1419055200"/>
    <n v="1422511200"/>
    <b v="0"/>
    <b v="1"/>
    <s v="technology/web"/>
    <x v="2"/>
    <s v="web"/>
  </r>
  <r>
    <x v="0"/>
    <n v="92"/>
    <n v="96.369565217391298"/>
    <x v="1"/>
    <s v="USD"/>
    <n v="1480140000"/>
    <n v="1480312800"/>
    <b v="0"/>
    <b v="0"/>
    <s v="theater/plays"/>
    <x v="3"/>
    <s v="plays"/>
  </r>
  <r>
    <x v="0"/>
    <n v="1028"/>
    <n v="72.978599221789878"/>
    <x v="1"/>
    <s v="USD"/>
    <n v="1293948000"/>
    <n v="1294034400"/>
    <b v="0"/>
    <b v="0"/>
    <s v="music/rock"/>
    <x v="1"/>
    <s v="rock"/>
  </r>
  <r>
    <x v="1"/>
    <n v="554"/>
    <n v="26.007220216606498"/>
    <x v="0"/>
    <s v="CAD"/>
    <n v="1482127200"/>
    <n v="1482645600"/>
    <b v="0"/>
    <b v="0"/>
    <s v="music/indie rock"/>
    <x v="1"/>
    <s v="indie rock"/>
  </r>
  <r>
    <x v="1"/>
    <n v="135"/>
    <n v="104.36296296296297"/>
    <x v="3"/>
    <s v="DKK"/>
    <n v="1396414800"/>
    <n v="1399093200"/>
    <b v="0"/>
    <b v="0"/>
    <s v="music/rock"/>
    <x v="1"/>
    <s v="rock"/>
  </r>
  <r>
    <x v="1"/>
    <n v="122"/>
    <n v="102.18852459016394"/>
    <x v="1"/>
    <s v="USD"/>
    <n v="1315285200"/>
    <n v="1315890000"/>
    <b v="0"/>
    <b v="1"/>
    <s v="publishing/translations"/>
    <x v="5"/>
    <s v="translations"/>
  </r>
  <r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x v="1"/>
    <n v="126"/>
    <n v="63.222222222222221"/>
    <x v="1"/>
    <s v="USD"/>
    <n v="1456293600"/>
    <n v="1460005200"/>
    <b v="0"/>
    <b v="0"/>
    <s v="theater/plays"/>
    <x v="3"/>
    <s v="plays"/>
  </r>
  <r>
    <x v="1"/>
    <n v="1022"/>
    <n v="104.03228962818004"/>
    <x v="1"/>
    <s v="USD"/>
    <n v="1470114000"/>
    <n v="1470718800"/>
    <b v="0"/>
    <b v="0"/>
    <s v="theater/plays"/>
    <x v="3"/>
    <s v="plays"/>
  </r>
  <r>
    <x v="1"/>
    <n v="3177"/>
    <n v="49.994334277620396"/>
    <x v="1"/>
    <s v="USD"/>
    <n v="1321596000"/>
    <n v="1325052000"/>
    <b v="0"/>
    <b v="0"/>
    <s v="film &amp; video/animation"/>
    <x v="4"/>
    <s v="animation"/>
  </r>
  <r>
    <x v="1"/>
    <n v="198"/>
    <n v="56.015151515151516"/>
    <x v="5"/>
    <s v="CHF"/>
    <n v="1318827600"/>
    <n v="1319000400"/>
    <b v="0"/>
    <b v="0"/>
    <s v="theater/plays"/>
    <x v="3"/>
    <s v="plays"/>
  </r>
  <r>
    <x v="0"/>
    <n v="26"/>
    <n v="48.807692307692307"/>
    <x v="5"/>
    <s v="CHF"/>
    <n v="1552366800"/>
    <n v="1552539600"/>
    <b v="0"/>
    <b v="0"/>
    <s v="music/rock"/>
    <x v="1"/>
    <s v="rock"/>
  </r>
  <r>
    <x v="1"/>
    <n v="85"/>
    <n v="60.082352941176474"/>
    <x v="2"/>
    <s v="AUD"/>
    <n v="1542088800"/>
    <n v="1543816800"/>
    <b v="0"/>
    <b v="0"/>
    <s v="film &amp; video/documentary"/>
    <x v="4"/>
    <s v="documentary"/>
  </r>
  <r>
    <x v="0"/>
    <n v="1790"/>
    <n v="78.990502793296088"/>
    <x v="1"/>
    <s v="USD"/>
    <n v="1426395600"/>
    <n v="1427086800"/>
    <b v="0"/>
    <b v="0"/>
    <s v="theater/plays"/>
    <x v="3"/>
    <s v="plays"/>
  </r>
  <r>
    <x v="1"/>
    <n v="3596"/>
    <n v="53.99499443826474"/>
    <x v="1"/>
    <s v="USD"/>
    <n v="1321336800"/>
    <n v="1323064800"/>
    <b v="0"/>
    <b v="0"/>
    <s v="theater/plays"/>
    <x v="3"/>
    <s v="plays"/>
  </r>
  <r>
    <x v="0"/>
    <n v="37"/>
    <n v="111.45945945945945"/>
    <x v="1"/>
    <s v="USD"/>
    <n v="1456293600"/>
    <n v="1458277200"/>
    <b v="0"/>
    <b v="1"/>
    <s v="music/electric music"/>
    <x v="1"/>
    <s v="electric music"/>
  </r>
  <r>
    <x v="1"/>
    <n v="244"/>
    <n v="60.922131147540981"/>
    <x v="1"/>
    <s v="USD"/>
    <n v="1404968400"/>
    <n v="1405141200"/>
    <b v="0"/>
    <b v="0"/>
    <s v="music/rock"/>
    <x v="1"/>
    <s v="rock"/>
  </r>
  <r>
    <x v="1"/>
    <n v="5180"/>
    <n v="26.0015444015444"/>
    <x v="1"/>
    <s v="USD"/>
    <n v="1279170000"/>
    <n v="1283058000"/>
    <b v="0"/>
    <b v="0"/>
    <s v="theater/plays"/>
    <x v="3"/>
    <s v="plays"/>
  </r>
  <r>
    <x v="1"/>
    <n v="589"/>
    <n v="80.993208828522924"/>
    <x v="6"/>
    <s v="EUR"/>
    <n v="1294725600"/>
    <n v="1295762400"/>
    <b v="0"/>
    <b v="0"/>
    <s v="film &amp; video/animation"/>
    <x v="4"/>
    <s v="animation"/>
  </r>
  <r>
    <x v="1"/>
    <n v="2725"/>
    <n v="34.995963302752294"/>
    <x v="1"/>
    <s v="USD"/>
    <n v="1419055200"/>
    <n v="1419573600"/>
    <b v="0"/>
    <b v="1"/>
    <s v="music/rock"/>
    <x v="1"/>
    <s v="rock"/>
  </r>
  <r>
    <x v="0"/>
    <n v="35"/>
    <n v="94.142857142857139"/>
    <x v="6"/>
    <s v="EUR"/>
    <n v="1434690000"/>
    <n v="1438750800"/>
    <b v="0"/>
    <b v="0"/>
    <s v="film &amp; video/shorts"/>
    <x v="4"/>
    <s v="shorts"/>
  </r>
  <r>
    <x v="3"/>
    <n v="94"/>
    <n v="52.085106382978722"/>
    <x v="1"/>
    <s v="USD"/>
    <n v="1443416400"/>
    <n v="1444798800"/>
    <b v="0"/>
    <b v="1"/>
    <s v="music/rock"/>
    <x v="1"/>
    <s v="rock"/>
  </r>
  <r>
    <x v="1"/>
    <n v="300"/>
    <n v="24.986666666666668"/>
    <x v="1"/>
    <s v="USD"/>
    <n v="1399006800"/>
    <n v="1399179600"/>
    <b v="0"/>
    <b v="0"/>
    <s v="journalism/audio"/>
    <x v="8"/>
    <s v="audio"/>
  </r>
  <r>
    <x v="1"/>
    <n v="144"/>
    <n v="69.215277777777771"/>
    <x v="1"/>
    <s v="USD"/>
    <n v="1575698400"/>
    <n v="1576562400"/>
    <b v="0"/>
    <b v="1"/>
    <s v="food/food trucks"/>
    <x v="0"/>
    <s v="food trucks"/>
  </r>
  <r>
    <x v="0"/>
    <n v="558"/>
    <n v="93.944444444444443"/>
    <x v="1"/>
    <s v="USD"/>
    <n v="1400562000"/>
    <n v="1400821200"/>
    <b v="0"/>
    <b v="1"/>
    <s v="theater/plays"/>
    <x v="3"/>
    <s v="plays"/>
  </r>
  <r>
    <x v="0"/>
    <n v="64"/>
    <n v="98.40625"/>
    <x v="1"/>
    <s v="USD"/>
    <n v="1509512400"/>
    <n v="1510984800"/>
    <b v="0"/>
    <b v="0"/>
    <s v="theater/plays"/>
    <x v="3"/>
    <s v="plays"/>
  </r>
  <r>
    <x v="3"/>
    <n v="37"/>
    <n v="41.783783783783782"/>
    <x v="1"/>
    <s v="USD"/>
    <n v="1299823200"/>
    <n v="1302066000"/>
    <b v="0"/>
    <b v="0"/>
    <s v="music/jazz"/>
    <x v="1"/>
    <s v="jazz"/>
  </r>
  <r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x v="1"/>
    <n v="87"/>
    <n v="72.05747126436782"/>
    <x v="1"/>
    <s v="USD"/>
    <n v="1312693200"/>
    <n v="1313730000"/>
    <b v="0"/>
    <b v="0"/>
    <s v="music/jazz"/>
    <x v="1"/>
    <s v="jazz"/>
  </r>
  <r>
    <x v="1"/>
    <n v="3116"/>
    <n v="48.003209242618745"/>
    <x v="1"/>
    <s v="USD"/>
    <n v="1393394400"/>
    <n v="1394085600"/>
    <b v="0"/>
    <b v="0"/>
    <s v="theater/plays"/>
    <x v="3"/>
    <s v="plays"/>
  </r>
  <r>
    <x v="0"/>
    <n v="71"/>
    <n v="54.098591549295776"/>
    <x v="1"/>
    <s v="USD"/>
    <n v="1304053200"/>
    <n v="1305349200"/>
    <b v="0"/>
    <b v="0"/>
    <s v="technology/web"/>
    <x v="2"/>
    <s v="web"/>
  </r>
  <r>
    <x v="0"/>
    <n v="42"/>
    <n v="107.88095238095238"/>
    <x v="1"/>
    <s v="USD"/>
    <n v="1433912400"/>
    <n v="1434344400"/>
    <b v="0"/>
    <b v="1"/>
    <s v="games/video games"/>
    <x v="6"/>
    <s v="video games"/>
  </r>
  <r>
    <x v="1"/>
    <n v="909"/>
    <n v="67.034103410341032"/>
    <x v="1"/>
    <s v="USD"/>
    <n v="1329717600"/>
    <n v="1331186400"/>
    <b v="0"/>
    <b v="0"/>
    <s v="film &amp; video/documentary"/>
    <x v="4"/>
    <s v="documentary"/>
  </r>
  <r>
    <x v="1"/>
    <n v="1613"/>
    <n v="64.01425914445133"/>
    <x v="1"/>
    <s v="USD"/>
    <n v="1335330000"/>
    <n v="1336539600"/>
    <b v="0"/>
    <b v="0"/>
    <s v="technology/web"/>
    <x v="2"/>
    <s v="web"/>
  </r>
  <r>
    <x v="1"/>
    <n v="136"/>
    <n v="96.066176470588232"/>
    <x v="1"/>
    <s v="USD"/>
    <n v="1268888400"/>
    <n v="1269752400"/>
    <b v="0"/>
    <b v="0"/>
    <s v="publishing/translations"/>
    <x v="5"/>
    <s v="translations"/>
  </r>
  <r>
    <x v="1"/>
    <n v="130"/>
    <n v="51.184615384615384"/>
    <x v="1"/>
    <s v="USD"/>
    <n v="1289973600"/>
    <n v="1291615200"/>
    <b v="0"/>
    <b v="0"/>
    <s v="music/rock"/>
    <x v="1"/>
    <s v="rock"/>
  </r>
  <r>
    <x v="0"/>
    <n v="156"/>
    <n v="43.92307692307692"/>
    <x v="0"/>
    <s v="CAD"/>
    <n v="1547877600"/>
    <n v="1552366800"/>
    <b v="0"/>
    <b v="1"/>
    <s v="food/food trucks"/>
    <x v="0"/>
    <s v="food trucks"/>
  </r>
  <r>
    <x v="0"/>
    <n v="1368"/>
    <n v="91.021198830409361"/>
    <x v="4"/>
    <s v="GBP"/>
    <n v="1269493200"/>
    <n v="1272171600"/>
    <b v="0"/>
    <b v="0"/>
    <s v="theater/plays"/>
    <x v="3"/>
    <s v="plays"/>
  </r>
  <r>
    <x v="0"/>
    <n v="102"/>
    <n v="50.127450980392155"/>
    <x v="1"/>
    <s v="USD"/>
    <n v="1436072400"/>
    <n v="1436677200"/>
    <b v="0"/>
    <b v="0"/>
    <s v="film &amp; video/documentary"/>
    <x v="4"/>
    <s v="documentary"/>
  </r>
  <r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x v="1"/>
    <n v="102"/>
    <n v="61.03921568627451"/>
    <x v="1"/>
    <s v="USD"/>
    <n v="1279083600"/>
    <n v="1279947600"/>
    <b v="0"/>
    <b v="0"/>
    <s v="games/video games"/>
    <x v="6"/>
    <s v="video games"/>
  </r>
  <r>
    <x v="0"/>
    <n v="253"/>
    <n v="80.011857707509876"/>
    <x v="1"/>
    <s v="USD"/>
    <n v="1401426000"/>
    <n v="1402203600"/>
    <b v="0"/>
    <b v="0"/>
    <s v="theater/plays"/>
    <x v="3"/>
    <s v="plays"/>
  </r>
  <r>
    <x v="1"/>
    <n v="4006"/>
    <n v="47.001497753369947"/>
    <x v="1"/>
    <s v="USD"/>
    <n v="1395810000"/>
    <n v="1396933200"/>
    <b v="0"/>
    <b v="0"/>
    <s v="film &amp; video/animation"/>
    <x v="4"/>
    <s v="animation"/>
  </r>
  <r>
    <x v="0"/>
    <n v="157"/>
    <n v="71.127388535031841"/>
    <x v="1"/>
    <s v="USD"/>
    <n v="1467003600"/>
    <n v="1467262800"/>
    <b v="0"/>
    <b v="1"/>
    <s v="theater/plays"/>
    <x v="3"/>
    <s v="plays"/>
  </r>
  <r>
    <x v="1"/>
    <n v="1629"/>
    <n v="89.99079189686924"/>
    <x v="1"/>
    <s v="USD"/>
    <n v="1268715600"/>
    <n v="1270530000"/>
    <b v="0"/>
    <b v="1"/>
    <s v="theater/plays"/>
    <x v="3"/>
    <s v="plays"/>
  </r>
  <r>
    <x v="0"/>
    <n v="183"/>
    <n v="43.032786885245905"/>
    <x v="1"/>
    <s v="USD"/>
    <n v="1457157600"/>
    <n v="1457762400"/>
    <b v="0"/>
    <b v="1"/>
    <s v="film &amp; video/drama"/>
    <x v="4"/>
    <s v="drama"/>
  </r>
  <r>
    <x v="1"/>
    <n v="2188"/>
    <n v="67.997714808043881"/>
    <x v="1"/>
    <s v="USD"/>
    <n v="1573970400"/>
    <n v="1575525600"/>
    <b v="0"/>
    <b v="0"/>
    <s v="theater/plays"/>
    <x v="3"/>
    <s v="plays"/>
  </r>
  <r>
    <x v="1"/>
    <n v="2409"/>
    <n v="73.004566210045667"/>
    <x v="6"/>
    <s v="EUR"/>
    <n v="1276578000"/>
    <n v="1279083600"/>
    <b v="0"/>
    <b v="0"/>
    <s v="music/rock"/>
    <x v="1"/>
    <s v="rock"/>
  </r>
  <r>
    <x v="0"/>
    <n v="82"/>
    <n v="62.341463414634148"/>
    <x v="3"/>
    <s v="DKK"/>
    <n v="1423720800"/>
    <n v="1424412000"/>
    <b v="0"/>
    <b v="0"/>
    <s v="film &amp; video/documentary"/>
    <x v="4"/>
    <s v="documentary"/>
  </r>
  <r>
    <x v="0"/>
    <n v="1"/>
    <n v="5"/>
    <x v="4"/>
    <s v="GBP"/>
    <n v="1375160400"/>
    <n v="1376197200"/>
    <b v="0"/>
    <b v="0"/>
    <s v="food/food trucks"/>
    <x v="0"/>
    <s v="food trucks"/>
  </r>
  <r>
    <x v="1"/>
    <n v="194"/>
    <n v="67.103092783505161"/>
    <x v="1"/>
    <s v="USD"/>
    <n v="1401426000"/>
    <n v="1402894800"/>
    <b v="1"/>
    <b v="0"/>
    <s v="technology/wearables"/>
    <x v="2"/>
    <s v="wearables"/>
  </r>
  <r>
    <x v="1"/>
    <n v="1140"/>
    <n v="79.978947368421046"/>
    <x v="1"/>
    <s v="USD"/>
    <n v="1433480400"/>
    <n v="1434430800"/>
    <b v="0"/>
    <b v="0"/>
    <s v="theater/plays"/>
    <x v="3"/>
    <s v="plays"/>
  </r>
  <r>
    <x v="1"/>
    <n v="102"/>
    <n v="62.176470588235297"/>
    <x v="1"/>
    <s v="USD"/>
    <n v="1555563600"/>
    <n v="1557896400"/>
    <b v="0"/>
    <b v="0"/>
    <s v="theater/plays"/>
    <x v="3"/>
    <s v="plays"/>
  </r>
  <r>
    <x v="1"/>
    <n v="2857"/>
    <n v="53.005950297514879"/>
    <x v="1"/>
    <s v="USD"/>
    <n v="1295676000"/>
    <n v="1297490400"/>
    <b v="0"/>
    <b v="0"/>
    <s v="theater/plays"/>
    <x v="3"/>
    <s v="plays"/>
  </r>
  <r>
    <x v="1"/>
    <n v="107"/>
    <n v="57.738317757009348"/>
    <x v="1"/>
    <s v="USD"/>
    <n v="1443848400"/>
    <n v="1447394400"/>
    <b v="0"/>
    <b v="0"/>
    <s v="publishing/nonfiction"/>
    <x v="5"/>
    <s v="nonfiction"/>
  </r>
  <r>
    <x v="1"/>
    <n v="160"/>
    <n v="40.03125"/>
    <x v="4"/>
    <s v="GBP"/>
    <n v="1457330400"/>
    <n v="1458277200"/>
    <b v="0"/>
    <b v="0"/>
    <s v="music/rock"/>
    <x v="1"/>
    <s v="rock"/>
  </r>
  <r>
    <x v="1"/>
    <n v="2230"/>
    <n v="81.016591928251117"/>
    <x v="1"/>
    <s v="USD"/>
    <n v="1395550800"/>
    <n v="1395723600"/>
    <b v="0"/>
    <b v="0"/>
    <s v="food/food trucks"/>
    <x v="0"/>
    <s v="food trucks"/>
  </r>
  <r>
    <x v="1"/>
    <n v="316"/>
    <n v="35.047468354430379"/>
    <x v="1"/>
    <s v="USD"/>
    <n v="1551852000"/>
    <n v="1552197600"/>
    <b v="0"/>
    <b v="1"/>
    <s v="music/jazz"/>
    <x v="1"/>
    <s v="jazz"/>
  </r>
  <r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x v="1"/>
    <n v="6406"/>
    <n v="27.998126756166094"/>
    <x v="1"/>
    <s v="USD"/>
    <n v="1355637600"/>
    <n v="1356847200"/>
    <b v="0"/>
    <b v="0"/>
    <s v="theater/plays"/>
    <x v="3"/>
    <s v="plays"/>
  </r>
  <r>
    <x v="3"/>
    <n v="15"/>
    <n v="75.733333333333334"/>
    <x v="1"/>
    <s v="USD"/>
    <n v="1374728400"/>
    <n v="1375765200"/>
    <b v="0"/>
    <b v="0"/>
    <s v="theater/plays"/>
    <x v="3"/>
    <s v="plays"/>
  </r>
  <r>
    <x v="1"/>
    <n v="192"/>
    <n v="45.026041666666664"/>
    <x v="1"/>
    <s v="USD"/>
    <n v="1287810000"/>
    <n v="1289800800"/>
    <b v="0"/>
    <b v="0"/>
    <s v="music/electric music"/>
    <x v="1"/>
    <s v="electric music"/>
  </r>
  <r>
    <x v="1"/>
    <n v="26"/>
    <n v="73.615384615384613"/>
    <x v="0"/>
    <s v="CAD"/>
    <n v="1503723600"/>
    <n v="1504501200"/>
    <b v="0"/>
    <b v="0"/>
    <s v="theater/plays"/>
    <x v="3"/>
    <s v="plays"/>
  </r>
  <r>
    <x v="1"/>
    <n v="723"/>
    <n v="56.991701244813278"/>
    <x v="1"/>
    <s v="USD"/>
    <n v="1484114400"/>
    <n v="1485669600"/>
    <b v="0"/>
    <b v="0"/>
    <s v="theater/plays"/>
    <x v="3"/>
    <s v="plays"/>
  </r>
  <r>
    <x v="1"/>
    <n v="170"/>
    <n v="85.223529411764702"/>
    <x v="6"/>
    <s v="EUR"/>
    <n v="1461906000"/>
    <n v="1462770000"/>
    <b v="0"/>
    <b v="0"/>
    <s v="theater/plays"/>
    <x v="3"/>
    <s v="plays"/>
  </r>
  <r>
    <x v="1"/>
    <n v="238"/>
    <n v="50.962184873949582"/>
    <x v="4"/>
    <s v="GBP"/>
    <n v="1379653200"/>
    <n v="1379739600"/>
    <b v="0"/>
    <b v="1"/>
    <s v="music/indie rock"/>
    <x v="1"/>
    <s v="indie rock"/>
  </r>
  <r>
    <x v="1"/>
    <n v="55"/>
    <n v="63.563636363636363"/>
    <x v="1"/>
    <s v="USD"/>
    <n v="1401858000"/>
    <n v="1402722000"/>
    <b v="0"/>
    <b v="0"/>
    <s v="theater/plays"/>
    <x v="3"/>
    <s v="plays"/>
  </r>
  <r>
    <x v="0"/>
    <n v="1198"/>
    <n v="80.999165275459092"/>
    <x v="1"/>
    <s v="USD"/>
    <n v="1367470800"/>
    <n v="1369285200"/>
    <b v="0"/>
    <b v="0"/>
    <s v="publishing/nonfiction"/>
    <x v="5"/>
    <s v="nonfiction"/>
  </r>
  <r>
    <x v="0"/>
    <n v="648"/>
    <n v="86.044753086419746"/>
    <x v="1"/>
    <s v="USD"/>
    <n v="1304658000"/>
    <n v="1304744400"/>
    <b v="1"/>
    <b v="1"/>
    <s v="theater/plays"/>
    <x v="3"/>
    <s v="plays"/>
  </r>
  <r>
    <x v="1"/>
    <n v="128"/>
    <n v="90.0390625"/>
    <x v="2"/>
    <s v="AUD"/>
    <n v="1467954000"/>
    <n v="1468299600"/>
    <b v="0"/>
    <b v="0"/>
    <s v="photography/photography books"/>
    <x v="7"/>
    <s v="photography books"/>
  </r>
  <r>
    <x v="1"/>
    <n v="2144"/>
    <n v="74.006063432835816"/>
    <x v="1"/>
    <s v="USD"/>
    <n v="1473742800"/>
    <n v="1474174800"/>
    <b v="0"/>
    <b v="0"/>
    <s v="theater/plays"/>
    <x v="3"/>
    <s v="plays"/>
  </r>
  <r>
    <x v="0"/>
    <n v="64"/>
    <n v="92.4375"/>
    <x v="1"/>
    <s v="USD"/>
    <n v="1523768400"/>
    <n v="1526014800"/>
    <b v="0"/>
    <b v="0"/>
    <s v="music/indie rock"/>
    <x v="1"/>
    <s v="indie rock"/>
  </r>
  <r>
    <x v="1"/>
    <n v="2693"/>
    <n v="55.999257333828446"/>
    <x v="4"/>
    <s v="GBP"/>
    <n v="1437022800"/>
    <n v="1437454800"/>
    <b v="0"/>
    <b v="0"/>
    <s v="theater/plays"/>
    <x v="3"/>
    <s v="plays"/>
  </r>
  <r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x v="0"/>
    <n v="62"/>
    <n v="93.596774193548384"/>
    <x v="1"/>
    <s v="USD"/>
    <n v="1580104800"/>
    <n v="1581314400"/>
    <b v="0"/>
    <b v="0"/>
    <s v="theater/plays"/>
    <x v="3"/>
    <s v="plays"/>
  </r>
  <r>
    <x v="1"/>
    <n v="189"/>
    <n v="69.867724867724874"/>
    <x v="1"/>
    <s v="USD"/>
    <n v="1285650000"/>
    <n v="1286427600"/>
    <b v="0"/>
    <b v="1"/>
    <s v="theater/plays"/>
    <x v="3"/>
    <s v="plays"/>
  </r>
  <r>
    <x v="1"/>
    <n v="154"/>
    <n v="72.129870129870127"/>
    <x v="4"/>
    <s v="GBP"/>
    <n v="1276664400"/>
    <n v="1278738000"/>
    <b v="1"/>
    <b v="0"/>
    <s v="food/food trucks"/>
    <x v="0"/>
    <s v="food trucks"/>
  </r>
  <r>
    <x v="1"/>
    <n v="96"/>
    <n v="30.041666666666668"/>
    <x v="1"/>
    <s v="USD"/>
    <n v="1286168400"/>
    <n v="1286427600"/>
    <b v="0"/>
    <b v="0"/>
    <s v="music/indie rock"/>
    <x v="1"/>
    <s v="indie rock"/>
  </r>
  <r>
    <x v="0"/>
    <n v="750"/>
    <n v="73.968000000000004"/>
    <x v="1"/>
    <s v="USD"/>
    <n v="1467781200"/>
    <n v="1467954000"/>
    <b v="0"/>
    <b v="1"/>
    <s v="theater/plays"/>
    <x v="3"/>
    <s v="plays"/>
  </r>
  <r>
    <x v="3"/>
    <n v="87"/>
    <n v="68.65517241379311"/>
    <x v="1"/>
    <s v="USD"/>
    <n v="1556686800"/>
    <n v="1557637200"/>
    <b v="0"/>
    <b v="1"/>
    <s v="theater/plays"/>
    <x v="3"/>
    <s v="plays"/>
  </r>
  <r>
    <x v="1"/>
    <n v="3063"/>
    <n v="59.992164544564154"/>
    <x v="1"/>
    <s v="USD"/>
    <n v="1553576400"/>
    <n v="1553922000"/>
    <b v="0"/>
    <b v="0"/>
    <s v="theater/plays"/>
    <x v="3"/>
    <s v="plays"/>
  </r>
  <r>
    <x v="2"/>
    <n v="278"/>
    <n v="111.15827338129496"/>
    <x v="1"/>
    <s v="USD"/>
    <n v="1414904400"/>
    <n v="1416463200"/>
    <b v="0"/>
    <b v="0"/>
    <s v="theater/plays"/>
    <x v="3"/>
    <s v="plays"/>
  </r>
  <r>
    <x v="0"/>
    <n v="105"/>
    <n v="53.038095238095238"/>
    <x v="1"/>
    <s v="USD"/>
    <n v="1446876000"/>
    <n v="1447221600"/>
    <b v="0"/>
    <b v="0"/>
    <s v="film &amp; video/animation"/>
    <x v="4"/>
    <s v="animation"/>
  </r>
  <r>
    <x v="3"/>
    <n v="1658"/>
    <n v="55.985524728588658"/>
    <x v="1"/>
    <s v="USD"/>
    <n v="1490418000"/>
    <n v="1491627600"/>
    <b v="0"/>
    <b v="0"/>
    <s v="film &amp; video/television"/>
    <x v="4"/>
    <s v="television"/>
  </r>
  <r>
    <x v="1"/>
    <n v="2266"/>
    <n v="69.986760812003524"/>
    <x v="1"/>
    <s v="USD"/>
    <n v="1360389600"/>
    <n v="1363150800"/>
    <b v="0"/>
    <b v="0"/>
    <s v="film &amp; video/television"/>
    <x v="4"/>
    <s v="television"/>
  </r>
  <r>
    <x v="0"/>
    <n v="2604"/>
    <n v="48.998079877112133"/>
    <x v="3"/>
    <s v="DKK"/>
    <n v="1326866400"/>
    <n v="1330754400"/>
    <b v="0"/>
    <b v="1"/>
    <s v="film &amp; video/animation"/>
    <x v="4"/>
    <s v="animation"/>
  </r>
  <r>
    <x v="0"/>
    <n v="65"/>
    <n v="103.84615384615384"/>
    <x v="1"/>
    <s v="USD"/>
    <n v="1479103200"/>
    <n v="1479794400"/>
    <b v="0"/>
    <b v="0"/>
    <s v="theater/plays"/>
    <x v="3"/>
    <s v="plays"/>
  </r>
  <r>
    <x v="0"/>
    <n v="94"/>
    <n v="99.127659574468083"/>
    <x v="1"/>
    <s v="USD"/>
    <n v="1280206800"/>
    <n v="1281243600"/>
    <b v="0"/>
    <b v="1"/>
    <s v="theater/plays"/>
    <x v="3"/>
    <s v="plays"/>
  </r>
  <r>
    <x v="2"/>
    <n v="45"/>
    <n v="107.37777777777778"/>
    <x v="1"/>
    <s v="USD"/>
    <n v="1532754000"/>
    <n v="1532754000"/>
    <b v="0"/>
    <b v="1"/>
    <s v="film &amp; video/drama"/>
    <x v="4"/>
    <s v="drama"/>
  </r>
  <r>
    <x v="0"/>
    <n v="257"/>
    <n v="76.922178988326849"/>
    <x v="1"/>
    <s v="USD"/>
    <n v="1453096800"/>
    <n v="1453356000"/>
    <b v="0"/>
    <b v="0"/>
    <s v="theater/plays"/>
    <x v="3"/>
    <s v="plays"/>
  </r>
  <r>
    <x v="1"/>
    <n v="194"/>
    <n v="58.128865979381445"/>
    <x v="5"/>
    <s v="CHF"/>
    <n v="1487570400"/>
    <n v="1489986000"/>
    <b v="0"/>
    <b v="0"/>
    <s v="theater/plays"/>
    <x v="3"/>
    <s v="plays"/>
  </r>
  <r>
    <x v="1"/>
    <n v="129"/>
    <n v="103.73643410852713"/>
    <x v="0"/>
    <s v="CAD"/>
    <n v="1545026400"/>
    <n v="1545804000"/>
    <b v="0"/>
    <b v="0"/>
    <s v="technology/wearables"/>
    <x v="2"/>
    <s v="wearables"/>
  </r>
  <r>
    <x v="1"/>
    <n v="375"/>
    <n v="87.962666666666664"/>
    <x v="1"/>
    <s v="USD"/>
    <n v="1488348000"/>
    <n v="1489899600"/>
    <b v="0"/>
    <b v="0"/>
    <s v="theater/plays"/>
    <x v="3"/>
    <s v="plays"/>
  </r>
  <r>
    <x v="0"/>
    <n v="2928"/>
    <n v="28"/>
    <x v="0"/>
    <s v="CAD"/>
    <n v="1545112800"/>
    <n v="1546495200"/>
    <b v="0"/>
    <b v="0"/>
    <s v="theater/plays"/>
    <x v="3"/>
    <s v="plays"/>
  </r>
  <r>
    <x v="0"/>
    <n v="4697"/>
    <n v="37.999361294443261"/>
    <x v="1"/>
    <s v="USD"/>
    <n v="1537938000"/>
    <n v="1539752400"/>
    <b v="0"/>
    <b v="1"/>
    <s v="music/rock"/>
    <x v="1"/>
    <s v="rock"/>
  </r>
  <r>
    <x v="0"/>
    <n v="2915"/>
    <n v="29.999313893653515"/>
    <x v="1"/>
    <s v="USD"/>
    <n v="1363150800"/>
    <n v="1364101200"/>
    <b v="0"/>
    <b v="0"/>
    <s v="games/video games"/>
    <x v="6"/>
    <s v="video games"/>
  </r>
  <r>
    <x v="0"/>
    <n v="18"/>
    <n v="103.5"/>
    <x v="1"/>
    <s v="USD"/>
    <n v="1523250000"/>
    <n v="1525323600"/>
    <b v="0"/>
    <b v="0"/>
    <s v="publishing/translations"/>
    <x v="5"/>
    <s v="translations"/>
  </r>
  <r>
    <x v="3"/>
    <n v="723"/>
    <n v="85.994467496542185"/>
    <x v="1"/>
    <s v="USD"/>
    <n v="1499317200"/>
    <n v="1500872400"/>
    <b v="1"/>
    <b v="0"/>
    <s v="food/food trucks"/>
    <x v="0"/>
    <s v="food trucks"/>
  </r>
  <r>
    <x v="0"/>
    <n v="602"/>
    <n v="98.011627906976742"/>
    <x v="5"/>
    <s v="CHF"/>
    <n v="1287550800"/>
    <n v="1288501200"/>
    <b v="1"/>
    <b v="1"/>
    <s v="theater/plays"/>
    <x v="3"/>
    <s v="plays"/>
  </r>
  <r>
    <x v="0"/>
    <n v="1"/>
    <n v="2"/>
    <x v="1"/>
    <s v="USD"/>
    <n v="1404795600"/>
    <n v="1407128400"/>
    <b v="0"/>
    <b v="0"/>
    <s v="music/jazz"/>
    <x v="1"/>
    <s v="jazz"/>
  </r>
  <r>
    <x v="0"/>
    <n v="3868"/>
    <n v="44.994570837642193"/>
    <x v="6"/>
    <s v="EUR"/>
    <n v="1393048800"/>
    <n v="1394344800"/>
    <b v="0"/>
    <b v="0"/>
    <s v="film &amp; video/shorts"/>
    <x v="4"/>
    <s v="shorts"/>
  </r>
  <r>
    <x v="1"/>
    <n v="409"/>
    <n v="31.012224938875306"/>
    <x v="1"/>
    <s v="USD"/>
    <n v="1470373200"/>
    <n v="1474088400"/>
    <b v="0"/>
    <b v="0"/>
    <s v="technology/web"/>
    <x v="2"/>
    <s v="web"/>
  </r>
  <r>
    <x v="1"/>
    <n v="234"/>
    <n v="59.970085470085472"/>
    <x v="1"/>
    <s v="USD"/>
    <n v="1460091600"/>
    <n v="1460264400"/>
    <b v="0"/>
    <b v="0"/>
    <s v="technology/web"/>
    <x v="2"/>
    <s v="web"/>
  </r>
  <r>
    <x v="1"/>
    <n v="3016"/>
    <n v="58.9973474801061"/>
    <x v="1"/>
    <s v="USD"/>
    <n v="1440392400"/>
    <n v="1440824400"/>
    <b v="0"/>
    <b v="0"/>
    <s v="music/metal"/>
    <x v="1"/>
    <s v="metal"/>
  </r>
  <r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x v="0"/>
    <n v="504"/>
    <n v="98.966269841269835"/>
    <x v="2"/>
    <s v="AUD"/>
    <n v="1514440800"/>
    <n v="1514872800"/>
    <b v="0"/>
    <b v="0"/>
    <s v="food/food trucks"/>
    <x v="0"/>
    <s v="food trucks"/>
  </r>
  <r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x v="3"/>
    <n v="390"/>
    <n v="81.010256410256417"/>
    <x v="1"/>
    <s v="USD"/>
    <n v="1440910800"/>
    <n v="1442898000"/>
    <b v="0"/>
    <b v="0"/>
    <s v="music/rock"/>
    <x v="1"/>
    <s v="rock"/>
  </r>
  <r>
    <x v="0"/>
    <n v="750"/>
    <n v="76.013333333333335"/>
    <x v="4"/>
    <s v="GBP"/>
    <n v="1296108000"/>
    <n v="1296194400"/>
    <b v="0"/>
    <b v="0"/>
    <s v="film &amp; video/documentary"/>
    <x v="4"/>
    <s v="documentary"/>
  </r>
  <r>
    <x v="0"/>
    <n v="77"/>
    <n v="96.597402597402592"/>
    <x v="1"/>
    <s v="USD"/>
    <n v="1440133200"/>
    <n v="1440910800"/>
    <b v="1"/>
    <b v="0"/>
    <s v="theater/plays"/>
    <x v="3"/>
    <s v="plays"/>
  </r>
  <r>
    <x v="0"/>
    <n v="752"/>
    <n v="76.957446808510639"/>
    <x v="3"/>
    <s v="DKK"/>
    <n v="1332910800"/>
    <n v="1335502800"/>
    <b v="0"/>
    <b v="0"/>
    <s v="music/jazz"/>
    <x v="1"/>
    <s v="jazz"/>
  </r>
  <r>
    <x v="0"/>
    <n v="131"/>
    <n v="67.984732824427482"/>
    <x v="1"/>
    <s v="USD"/>
    <n v="1544335200"/>
    <n v="1544680800"/>
    <b v="0"/>
    <b v="0"/>
    <s v="theater/plays"/>
    <x v="3"/>
    <s v="plays"/>
  </r>
  <r>
    <x v="0"/>
    <n v="87"/>
    <n v="88.781609195402297"/>
    <x v="1"/>
    <s v="USD"/>
    <n v="1286427600"/>
    <n v="1288414800"/>
    <b v="0"/>
    <b v="0"/>
    <s v="theater/plays"/>
    <x v="3"/>
    <s v="plays"/>
  </r>
  <r>
    <x v="0"/>
    <n v="1063"/>
    <n v="24.99623706491063"/>
    <x v="1"/>
    <s v="USD"/>
    <n v="1329717600"/>
    <n v="1330581600"/>
    <b v="0"/>
    <b v="0"/>
    <s v="music/jazz"/>
    <x v="1"/>
    <s v="jazz"/>
  </r>
  <r>
    <x v="1"/>
    <n v="272"/>
    <n v="44.922794117647058"/>
    <x v="1"/>
    <s v="USD"/>
    <n v="1310187600"/>
    <n v="1311397200"/>
    <b v="0"/>
    <b v="1"/>
    <s v="film &amp; video/documentary"/>
    <x v="4"/>
    <s v="documentary"/>
  </r>
  <r>
    <x v="3"/>
    <n v="25"/>
    <n v="79.400000000000006"/>
    <x v="1"/>
    <s v="USD"/>
    <n v="1377838800"/>
    <n v="1378357200"/>
    <b v="0"/>
    <b v="1"/>
    <s v="theater/plays"/>
    <x v="3"/>
    <s v="plays"/>
  </r>
  <r>
    <x v="1"/>
    <n v="419"/>
    <n v="29.009546539379475"/>
    <x v="1"/>
    <s v="USD"/>
    <n v="1410325200"/>
    <n v="1411102800"/>
    <b v="0"/>
    <b v="0"/>
    <s v="journalism/audio"/>
    <x v="8"/>
    <s v="audio"/>
  </r>
  <r>
    <x v="0"/>
    <n v="76"/>
    <n v="73.59210526315789"/>
    <x v="1"/>
    <s v="USD"/>
    <n v="1343797200"/>
    <n v="1344834000"/>
    <b v="0"/>
    <b v="0"/>
    <s v="theater/plays"/>
    <x v="3"/>
    <s v="plays"/>
  </r>
  <r>
    <x v="1"/>
    <n v="1621"/>
    <n v="107.97038864898211"/>
    <x v="6"/>
    <s v="EUR"/>
    <n v="1498453200"/>
    <n v="1499230800"/>
    <b v="0"/>
    <b v="0"/>
    <s v="theater/plays"/>
    <x v="3"/>
    <s v="plays"/>
  </r>
  <r>
    <x v="1"/>
    <n v="1101"/>
    <n v="68.987284287011803"/>
    <x v="1"/>
    <s v="USD"/>
    <n v="1456380000"/>
    <n v="1457416800"/>
    <b v="0"/>
    <b v="0"/>
    <s v="music/indie rock"/>
    <x v="1"/>
    <s v="indie rock"/>
  </r>
  <r>
    <x v="1"/>
    <n v="1073"/>
    <n v="111.02236719478098"/>
    <x v="1"/>
    <s v="USD"/>
    <n v="1280552400"/>
    <n v="1280898000"/>
    <b v="0"/>
    <b v="1"/>
    <s v="theater/plays"/>
    <x v="3"/>
    <s v="plays"/>
  </r>
  <r>
    <x v="0"/>
    <n v="4428"/>
    <n v="24.997515808491418"/>
    <x v="2"/>
    <s v="AUD"/>
    <n v="1521608400"/>
    <n v="1522472400"/>
    <b v="0"/>
    <b v="0"/>
    <s v="theater/plays"/>
    <x v="3"/>
    <s v="plays"/>
  </r>
  <r>
    <x v="0"/>
    <n v="58"/>
    <n v="42.155172413793103"/>
    <x v="6"/>
    <s v="EUR"/>
    <n v="1460696400"/>
    <n v="1462510800"/>
    <b v="0"/>
    <b v="0"/>
    <s v="music/indie rock"/>
    <x v="1"/>
    <s v="indie rock"/>
  </r>
  <r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x v="1"/>
    <n v="331"/>
    <n v="36.0392749244713"/>
    <x v="1"/>
    <s v="USD"/>
    <n v="1568178000"/>
    <n v="1568782800"/>
    <b v="0"/>
    <b v="0"/>
    <s v="journalism/audio"/>
    <x v="8"/>
    <s v="audio"/>
  </r>
  <r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x v="0"/>
    <n v="111"/>
    <n v="39.927927927927925"/>
    <x v="1"/>
    <s v="USD"/>
    <n v="1468126800"/>
    <n v="1472446800"/>
    <b v="0"/>
    <b v="0"/>
    <s v="publishing/fiction"/>
    <x v="5"/>
    <s v="fiction"/>
  </r>
  <r>
    <x v="3"/>
    <n v="215"/>
    <n v="83.158139534883716"/>
    <x v="1"/>
    <s v="USD"/>
    <n v="1547877600"/>
    <n v="1548050400"/>
    <b v="0"/>
    <b v="0"/>
    <s v="film &amp; video/drama"/>
    <x v="4"/>
    <s v="drama"/>
  </r>
  <r>
    <x v="1"/>
    <n v="363"/>
    <n v="39.97520661157025"/>
    <x v="1"/>
    <s v="USD"/>
    <n v="1571374800"/>
    <n v="1571806800"/>
    <b v="0"/>
    <b v="1"/>
    <s v="food/food trucks"/>
    <x v="0"/>
    <s v="food trucks"/>
  </r>
  <r>
    <x v="0"/>
    <n v="2955"/>
    <n v="47.993908629441627"/>
    <x v="1"/>
    <s v="USD"/>
    <n v="1576303200"/>
    <n v="1576476000"/>
    <b v="0"/>
    <b v="1"/>
    <s v="games/mobile games"/>
    <x v="6"/>
    <s v="mobile games"/>
  </r>
  <r>
    <x v="0"/>
    <n v="1657"/>
    <n v="95.978877489438744"/>
    <x v="1"/>
    <s v="USD"/>
    <n v="1324447200"/>
    <n v="1324965600"/>
    <b v="0"/>
    <b v="0"/>
    <s v="theater/plays"/>
    <x v="3"/>
    <s v="plays"/>
  </r>
  <r>
    <x v="1"/>
    <n v="103"/>
    <n v="78.728155339805824"/>
    <x v="1"/>
    <s v="USD"/>
    <n v="1386741600"/>
    <n v="1387519200"/>
    <b v="0"/>
    <b v="0"/>
    <s v="theater/plays"/>
    <x v="3"/>
    <s v="plays"/>
  </r>
  <r>
    <x v="1"/>
    <n v="147"/>
    <n v="56.081632653061227"/>
    <x v="1"/>
    <s v="USD"/>
    <n v="1537074000"/>
    <n v="1537246800"/>
    <b v="0"/>
    <b v="0"/>
    <s v="theater/plays"/>
    <x v="3"/>
    <s v="plays"/>
  </r>
  <r>
    <x v="1"/>
    <n v="110"/>
    <n v="69.090909090909093"/>
    <x v="0"/>
    <s v="CAD"/>
    <n v="1277787600"/>
    <n v="1279515600"/>
    <b v="0"/>
    <b v="0"/>
    <s v="publishing/nonfiction"/>
    <x v="5"/>
    <s v="nonfiction"/>
  </r>
  <r>
    <x v="0"/>
    <n v="926"/>
    <n v="102.05291576673866"/>
    <x v="0"/>
    <s v="CAD"/>
    <n v="1440306000"/>
    <n v="1442379600"/>
    <b v="0"/>
    <b v="0"/>
    <s v="theater/plays"/>
    <x v="3"/>
    <s v="plays"/>
  </r>
  <r>
    <x v="1"/>
    <n v="134"/>
    <n v="107.32089552238806"/>
    <x v="1"/>
    <s v="USD"/>
    <n v="1522126800"/>
    <n v="1523077200"/>
    <b v="0"/>
    <b v="0"/>
    <s v="technology/wearables"/>
    <x v="2"/>
    <s v="wearables"/>
  </r>
  <r>
    <x v="1"/>
    <n v="269"/>
    <n v="51.970260223048328"/>
    <x v="1"/>
    <s v="USD"/>
    <n v="1489298400"/>
    <n v="1489554000"/>
    <b v="0"/>
    <b v="0"/>
    <s v="theater/plays"/>
    <x v="3"/>
    <s v="plays"/>
  </r>
  <r>
    <x v="1"/>
    <n v="175"/>
    <n v="71.137142857142862"/>
    <x v="1"/>
    <s v="USD"/>
    <n v="1547100000"/>
    <n v="1548482400"/>
    <b v="0"/>
    <b v="1"/>
    <s v="film &amp; video/television"/>
    <x v="4"/>
    <s v="television"/>
  </r>
  <r>
    <x v="1"/>
    <n v="69"/>
    <n v="106.49275362318841"/>
    <x v="1"/>
    <s v="USD"/>
    <n v="1383022800"/>
    <n v="1384063200"/>
    <b v="0"/>
    <b v="0"/>
    <s v="technology/web"/>
    <x v="2"/>
    <s v="web"/>
  </r>
  <r>
    <x v="1"/>
    <n v="190"/>
    <n v="42.93684210526316"/>
    <x v="1"/>
    <s v="USD"/>
    <n v="1322373600"/>
    <n v="1322892000"/>
    <b v="0"/>
    <b v="1"/>
    <s v="film &amp; video/documentary"/>
    <x v="4"/>
    <s v="documentary"/>
  </r>
  <r>
    <x v="1"/>
    <n v="237"/>
    <n v="30.037974683544302"/>
    <x v="1"/>
    <s v="USD"/>
    <n v="1349240400"/>
    <n v="1350709200"/>
    <b v="1"/>
    <b v="1"/>
    <s v="film &amp; video/documentary"/>
    <x v="4"/>
    <s v="documentary"/>
  </r>
  <r>
    <x v="0"/>
    <n v="77"/>
    <n v="70.623376623376629"/>
    <x v="4"/>
    <s v="GBP"/>
    <n v="1562648400"/>
    <n v="1564203600"/>
    <b v="0"/>
    <b v="0"/>
    <s v="music/rock"/>
    <x v="1"/>
    <s v="rock"/>
  </r>
  <r>
    <x v="0"/>
    <n v="1748"/>
    <n v="66.016018306636155"/>
    <x v="1"/>
    <s v="USD"/>
    <n v="1508216400"/>
    <n v="1509685200"/>
    <b v="0"/>
    <b v="0"/>
    <s v="theater/plays"/>
    <x v="3"/>
    <s v="plays"/>
  </r>
  <r>
    <x v="0"/>
    <n v="79"/>
    <n v="96.911392405063296"/>
    <x v="1"/>
    <s v="USD"/>
    <n v="1511762400"/>
    <n v="1514959200"/>
    <b v="0"/>
    <b v="0"/>
    <s v="theater/plays"/>
    <x v="3"/>
    <s v="plays"/>
  </r>
  <r>
    <x v="1"/>
    <n v="196"/>
    <n v="62.867346938775512"/>
    <x v="6"/>
    <s v="EUR"/>
    <n v="1447480800"/>
    <n v="1448863200"/>
    <b v="1"/>
    <b v="0"/>
    <s v="music/rock"/>
    <x v="1"/>
    <s v="rock"/>
  </r>
  <r>
    <x v="0"/>
    <n v="889"/>
    <n v="108.98537682789652"/>
    <x v="1"/>
    <s v="USD"/>
    <n v="1429506000"/>
    <n v="1429592400"/>
    <b v="0"/>
    <b v="1"/>
    <s v="theater/plays"/>
    <x v="3"/>
    <s v="plays"/>
  </r>
  <r>
    <x v="1"/>
    <n v="7295"/>
    <n v="26.999314599040439"/>
    <x v="1"/>
    <s v="USD"/>
    <n v="1522472400"/>
    <n v="1522645200"/>
    <b v="0"/>
    <b v="0"/>
    <s v="music/electric music"/>
    <x v="1"/>
    <s v="electric music"/>
  </r>
  <r>
    <x v="1"/>
    <n v="2893"/>
    <n v="65.004147943311438"/>
    <x v="0"/>
    <s v="CAD"/>
    <n v="1322114400"/>
    <n v="1323324000"/>
    <b v="0"/>
    <b v="0"/>
    <s v="technology/wearables"/>
    <x v="2"/>
    <s v="wearables"/>
  </r>
  <r>
    <x v="0"/>
    <n v="56"/>
    <n v="111.51785714285714"/>
    <x v="1"/>
    <s v="USD"/>
    <n v="1561438800"/>
    <n v="1561525200"/>
    <b v="0"/>
    <b v="0"/>
    <s v="film &amp; video/drama"/>
    <x v="4"/>
    <s v="drama"/>
  </r>
  <r>
    <x v="0"/>
    <n v="1"/>
    <n v="3"/>
    <x v="1"/>
    <s v="USD"/>
    <n v="1264399200"/>
    <n v="1265695200"/>
    <b v="0"/>
    <b v="0"/>
    <s v="technology/wearables"/>
    <x v="2"/>
    <s v="wearables"/>
  </r>
  <r>
    <x v="1"/>
    <n v="820"/>
    <n v="110.99268292682927"/>
    <x v="1"/>
    <s v="USD"/>
    <n v="1301202000"/>
    <n v="1301806800"/>
    <b v="1"/>
    <b v="0"/>
    <s v="theater/plays"/>
    <x v="3"/>
    <s v="plays"/>
  </r>
  <r>
    <x v="0"/>
    <n v="83"/>
    <n v="56.746987951807228"/>
    <x v="1"/>
    <s v="USD"/>
    <n v="1374469200"/>
    <n v="1374901200"/>
    <b v="0"/>
    <b v="0"/>
    <s v="technology/wearables"/>
    <x v="2"/>
    <s v="wearables"/>
  </r>
  <r>
    <x v="1"/>
    <n v="2038"/>
    <n v="97.020608439646708"/>
    <x v="1"/>
    <s v="USD"/>
    <n v="1334984400"/>
    <n v="1336453200"/>
    <b v="1"/>
    <b v="1"/>
    <s v="publishing/translations"/>
    <x v="5"/>
    <s v="translations"/>
  </r>
  <r>
    <x v="1"/>
    <n v="116"/>
    <n v="92.08620689655173"/>
    <x v="1"/>
    <s v="USD"/>
    <n v="1467608400"/>
    <n v="1468904400"/>
    <b v="0"/>
    <b v="0"/>
    <s v="film &amp; video/animation"/>
    <x v="4"/>
    <s v="animation"/>
  </r>
  <r>
    <x v="0"/>
    <n v="2025"/>
    <n v="82.986666666666665"/>
    <x v="4"/>
    <s v="GBP"/>
    <n v="1386741600"/>
    <n v="1387087200"/>
    <b v="0"/>
    <b v="0"/>
    <s v="publishing/nonfiction"/>
    <x v="5"/>
    <s v="nonfiction"/>
  </r>
  <r>
    <x v="1"/>
    <n v="1345"/>
    <n v="103.03791821561339"/>
    <x v="2"/>
    <s v="AUD"/>
    <n v="1546754400"/>
    <n v="1547445600"/>
    <b v="0"/>
    <b v="1"/>
    <s v="technology/web"/>
    <x v="2"/>
    <s v="web"/>
  </r>
  <r>
    <x v="1"/>
    <n v="168"/>
    <n v="68.922619047619051"/>
    <x v="1"/>
    <s v="USD"/>
    <n v="1544248800"/>
    <n v="1547359200"/>
    <b v="0"/>
    <b v="0"/>
    <s v="film &amp; video/drama"/>
    <x v="4"/>
    <s v="drama"/>
  </r>
  <r>
    <x v="1"/>
    <n v="137"/>
    <n v="87.737226277372258"/>
    <x v="5"/>
    <s v="CHF"/>
    <n v="1495429200"/>
    <n v="1496293200"/>
    <b v="0"/>
    <b v="0"/>
    <s v="theater/plays"/>
    <x v="3"/>
    <s v="plays"/>
  </r>
  <r>
    <x v="1"/>
    <n v="186"/>
    <n v="75.021505376344081"/>
    <x v="6"/>
    <s v="EUR"/>
    <n v="1334811600"/>
    <n v="1335416400"/>
    <b v="0"/>
    <b v="0"/>
    <s v="theater/plays"/>
    <x v="3"/>
    <s v="plays"/>
  </r>
  <r>
    <x v="1"/>
    <n v="125"/>
    <n v="50.863999999999997"/>
    <x v="1"/>
    <s v="USD"/>
    <n v="1531544400"/>
    <n v="1532149200"/>
    <b v="0"/>
    <b v="1"/>
    <s v="theater/plays"/>
    <x v="3"/>
    <s v="plays"/>
  </r>
  <r>
    <x v="0"/>
    <n v="14"/>
    <n v="90"/>
    <x v="6"/>
    <s v="EUR"/>
    <n v="1453615200"/>
    <n v="1453788000"/>
    <b v="1"/>
    <b v="1"/>
    <s v="theater/plays"/>
    <x v="3"/>
    <s v="plays"/>
  </r>
  <r>
    <x v="1"/>
    <n v="202"/>
    <n v="72.896039603960389"/>
    <x v="1"/>
    <s v="USD"/>
    <n v="1467954000"/>
    <n v="1471496400"/>
    <b v="0"/>
    <b v="0"/>
    <s v="theater/plays"/>
    <x v="3"/>
    <s v="plays"/>
  </r>
  <r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x v="1"/>
    <n v="1785"/>
    <n v="101.98095238095237"/>
    <x v="1"/>
    <s v="USD"/>
    <n v="1408424400"/>
    <n v="1408510800"/>
    <b v="0"/>
    <b v="0"/>
    <s v="music/rock"/>
    <x v="1"/>
    <s v="rock"/>
  </r>
  <r>
    <x v="0"/>
    <n v="656"/>
    <n v="44.009146341463413"/>
    <x v="1"/>
    <s v="USD"/>
    <n v="1281157200"/>
    <n v="1281589200"/>
    <b v="0"/>
    <b v="0"/>
    <s v="games/mobile games"/>
    <x v="6"/>
    <s v="mobile games"/>
  </r>
  <r>
    <x v="1"/>
    <n v="157"/>
    <n v="65.942675159235662"/>
    <x v="1"/>
    <s v="USD"/>
    <n v="1373432400"/>
    <n v="1375851600"/>
    <b v="0"/>
    <b v="1"/>
    <s v="theater/plays"/>
    <x v="3"/>
    <s v="plays"/>
  </r>
  <r>
    <x v="1"/>
    <n v="555"/>
    <n v="24.987387387387386"/>
    <x v="1"/>
    <s v="USD"/>
    <n v="1313989200"/>
    <n v="1315803600"/>
    <b v="0"/>
    <b v="0"/>
    <s v="film &amp; video/documentary"/>
    <x v="4"/>
    <s v="documentary"/>
  </r>
  <r>
    <x v="1"/>
    <n v="297"/>
    <n v="28.003367003367003"/>
    <x v="1"/>
    <s v="USD"/>
    <n v="1371445200"/>
    <n v="1373691600"/>
    <b v="0"/>
    <b v="0"/>
    <s v="technology/wearables"/>
    <x v="2"/>
    <s v="wearables"/>
  </r>
  <r>
    <x v="1"/>
    <n v="123"/>
    <n v="85.829268292682926"/>
    <x v="1"/>
    <s v="USD"/>
    <n v="1338267600"/>
    <n v="1339218000"/>
    <b v="0"/>
    <b v="0"/>
    <s v="publishing/fiction"/>
    <x v="5"/>
    <s v="fiction"/>
  </r>
  <r>
    <x v="3"/>
    <n v="38"/>
    <n v="84.921052631578945"/>
    <x v="3"/>
    <s v="DKK"/>
    <n v="1519192800"/>
    <n v="1520402400"/>
    <b v="0"/>
    <b v="1"/>
    <s v="theater/plays"/>
    <x v="3"/>
    <s v="plays"/>
  </r>
  <r>
    <x v="3"/>
    <n v="60"/>
    <n v="90.483333333333334"/>
    <x v="1"/>
    <s v="USD"/>
    <n v="1522818000"/>
    <n v="1523336400"/>
    <b v="0"/>
    <b v="0"/>
    <s v="music/rock"/>
    <x v="1"/>
    <s v="rock"/>
  </r>
  <r>
    <x v="1"/>
    <n v="3036"/>
    <n v="25.00197628458498"/>
    <x v="1"/>
    <s v="USD"/>
    <n v="1509948000"/>
    <n v="1512280800"/>
    <b v="0"/>
    <b v="0"/>
    <s v="film &amp; video/documentary"/>
    <x v="4"/>
    <s v="documentary"/>
  </r>
  <r>
    <x v="1"/>
    <n v="144"/>
    <n v="92.013888888888886"/>
    <x v="2"/>
    <s v="AUD"/>
    <n v="1456898400"/>
    <n v="1458709200"/>
    <b v="0"/>
    <b v="0"/>
    <s v="theater/plays"/>
    <x v="3"/>
    <s v="plays"/>
  </r>
  <r>
    <x v="1"/>
    <n v="121"/>
    <n v="93.066115702479337"/>
    <x v="4"/>
    <s v="GBP"/>
    <n v="1413954000"/>
    <n v="1414126800"/>
    <b v="0"/>
    <b v="1"/>
    <s v="theater/plays"/>
    <x v="3"/>
    <s v="plays"/>
  </r>
  <r>
    <x v="0"/>
    <n v="1596"/>
    <n v="61.008145363408524"/>
    <x v="1"/>
    <s v="USD"/>
    <n v="1416031200"/>
    <n v="1416204000"/>
    <b v="0"/>
    <b v="0"/>
    <s v="games/mobile games"/>
    <x v="6"/>
    <s v="mobile games"/>
  </r>
  <r>
    <x v="3"/>
    <n v="524"/>
    <n v="92.036259541984734"/>
    <x v="1"/>
    <s v="USD"/>
    <n v="1287982800"/>
    <n v="1288501200"/>
    <b v="0"/>
    <b v="1"/>
    <s v="theater/plays"/>
    <x v="3"/>
    <s v="plays"/>
  </r>
  <r>
    <x v="1"/>
    <n v="181"/>
    <n v="81.132596685082873"/>
    <x v="1"/>
    <s v="USD"/>
    <n v="1547964000"/>
    <n v="1552971600"/>
    <b v="0"/>
    <b v="0"/>
    <s v="technology/web"/>
    <x v="2"/>
    <s v="web"/>
  </r>
  <r>
    <x v="0"/>
    <n v="10"/>
    <n v="73.5"/>
    <x v="1"/>
    <s v="USD"/>
    <n v="1464152400"/>
    <n v="1465102800"/>
    <b v="0"/>
    <b v="0"/>
    <s v="theater/plays"/>
    <x v="3"/>
    <s v="plays"/>
  </r>
  <r>
    <x v="1"/>
    <n v="122"/>
    <n v="85.221311475409834"/>
    <x v="1"/>
    <s v="USD"/>
    <n v="1359957600"/>
    <n v="1360130400"/>
    <b v="0"/>
    <b v="0"/>
    <s v="film &amp; video/drama"/>
    <x v="4"/>
    <s v="drama"/>
  </r>
  <r>
    <x v="1"/>
    <n v="1071"/>
    <n v="110.96825396825396"/>
    <x v="0"/>
    <s v="CAD"/>
    <n v="1432357200"/>
    <n v="1432875600"/>
    <b v="0"/>
    <b v="0"/>
    <s v="technology/wearables"/>
    <x v="2"/>
    <s v="wearables"/>
  </r>
  <r>
    <x v="3"/>
    <n v="219"/>
    <n v="32.968036529680369"/>
    <x v="1"/>
    <s v="USD"/>
    <n v="1500786000"/>
    <n v="1500872400"/>
    <b v="0"/>
    <b v="0"/>
    <s v="technology/web"/>
    <x v="2"/>
    <s v="web"/>
  </r>
  <r>
    <x v="0"/>
    <n v="1121"/>
    <n v="96.005352363960753"/>
    <x v="1"/>
    <s v="USD"/>
    <n v="1490158800"/>
    <n v="1492146000"/>
    <b v="0"/>
    <b v="1"/>
    <s v="music/rock"/>
    <x v="1"/>
    <s v="rock"/>
  </r>
  <r>
    <x v="1"/>
    <n v="980"/>
    <n v="84.96632653061225"/>
    <x v="1"/>
    <s v="USD"/>
    <n v="1406178000"/>
    <n v="1407301200"/>
    <b v="0"/>
    <b v="0"/>
    <s v="music/metal"/>
    <x v="1"/>
    <s v="metal"/>
  </r>
  <r>
    <x v="1"/>
    <n v="536"/>
    <n v="25.007462686567163"/>
    <x v="1"/>
    <s v="USD"/>
    <n v="1485583200"/>
    <n v="1486620000"/>
    <b v="0"/>
    <b v="1"/>
    <s v="theater/plays"/>
    <x v="3"/>
    <s v="plays"/>
  </r>
  <r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x v="3"/>
    <n v="29"/>
    <n v="87.34482758620689"/>
    <x v="1"/>
    <s v="USD"/>
    <n v="1424412000"/>
    <n v="1424757600"/>
    <b v="0"/>
    <b v="0"/>
    <s v="publishing/nonfiction"/>
    <x v="5"/>
    <s v="nonfiction"/>
  </r>
  <r>
    <x v="1"/>
    <n v="180"/>
    <n v="27.933333333333334"/>
    <x v="1"/>
    <s v="USD"/>
    <n v="1478844000"/>
    <n v="1479880800"/>
    <b v="0"/>
    <b v="0"/>
    <s v="music/indie rock"/>
    <x v="1"/>
    <s v="indie rock"/>
  </r>
  <r>
    <x v="0"/>
    <n v="15"/>
    <n v="103.8"/>
    <x v="1"/>
    <s v="USD"/>
    <n v="1416117600"/>
    <n v="1418018400"/>
    <b v="0"/>
    <b v="1"/>
    <s v="theater/plays"/>
    <x v="3"/>
    <s v="plays"/>
  </r>
  <r>
    <x v="0"/>
    <n v="191"/>
    <n v="31.937172774869111"/>
    <x v="1"/>
    <s v="USD"/>
    <n v="1340946000"/>
    <n v="1341032400"/>
    <b v="0"/>
    <b v="0"/>
    <s v="music/indie rock"/>
    <x v="1"/>
    <s v="indie rock"/>
  </r>
  <r>
    <x v="0"/>
    <n v="16"/>
    <n v="99.5"/>
    <x v="1"/>
    <s v="USD"/>
    <n v="1486101600"/>
    <n v="1486360800"/>
    <b v="0"/>
    <b v="0"/>
    <s v="theater/plays"/>
    <x v="3"/>
    <s v="plays"/>
  </r>
  <r>
    <x v="1"/>
    <n v="130"/>
    <n v="108.84615384615384"/>
    <x v="1"/>
    <s v="USD"/>
    <n v="1274590800"/>
    <n v="1274677200"/>
    <b v="0"/>
    <b v="0"/>
    <s v="theater/plays"/>
    <x v="3"/>
    <s v="plays"/>
  </r>
  <r>
    <x v="1"/>
    <n v="122"/>
    <n v="110.76229508196721"/>
    <x v="1"/>
    <s v="USD"/>
    <n v="1263880800"/>
    <n v="1267509600"/>
    <b v="0"/>
    <b v="0"/>
    <s v="music/electric music"/>
    <x v="1"/>
    <s v="electric music"/>
  </r>
  <r>
    <x v="0"/>
    <n v="17"/>
    <n v="29.647058823529413"/>
    <x v="1"/>
    <s v="USD"/>
    <n v="1445403600"/>
    <n v="1445922000"/>
    <b v="0"/>
    <b v="1"/>
    <s v="theater/plays"/>
    <x v="3"/>
    <s v="plays"/>
  </r>
  <r>
    <x v="1"/>
    <n v="140"/>
    <n v="101.71428571428571"/>
    <x v="1"/>
    <s v="USD"/>
    <n v="1533877200"/>
    <n v="1534050000"/>
    <b v="0"/>
    <b v="1"/>
    <s v="theater/plays"/>
    <x v="3"/>
    <s v="plays"/>
  </r>
  <r>
    <x v="0"/>
    <n v="34"/>
    <n v="61.5"/>
    <x v="1"/>
    <s v="USD"/>
    <n v="1275195600"/>
    <n v="1277528400"/>
    <b v="0"/>
    <b v="0"/>
    <s v="technology/wearables"/>
    <x v="2"/>
    <s v="wearables"/>
  </r>
  <r>
    <x v="1"/>
    <n v="3388"/>
    <n v="35"/>
    <x v="1"/>
    <s v="USD"/>
    <n v="1318136400"/>
    <n v="1318568400"/>
    <b v="0"/>
    <b v="0"/>
    <s v="technology/web"/>
    <x v="2"/>
    <s v="web"/>
  </r>
  <r>
    <x v="1"/>
    <n v="280"/>
    <n v="40.049999999999997"/>
    <x v="1"/>
    <s v="USD"/>
    <n v="1283403600"/>
    <n v="1284354000"/>
    <b v="0"/>
    <b v="0"/>
    <s v="theater/plays"/>
    <x v="3"/>
    <s v="plays"/>
  </r>
  <r>
    <x v="3"/>
    <n v="614"/>
    <n v="110.97231270358306"/>
    <x v="1"/>
    <s v="USD"/>
    <n v="1267423200"/>
    <n v="1269579600"/>
    <b v="0"/>
    <b v="1"/>
    <s v="film &amp; video/animation"/>
    <x v="4"/>
    <s v="animation"/>
  </r>
  <r>
    <x v="1"/>
    <n v="366"/>
    <n v="36.959016393442624"/>
    <x v="6"/>
    <s v="EUR"/>
    <n v="1412744400"/>
    <n v="1413781200"/>
    <b v="0"/>
    <b v="1"/>
    <s v="technology/wearables"/>
    <x v="2"/>
    <s v="wearables"/>
  </r>
  <r>
    <x v="0"/>
    <n v="1"/>
    <n v="1"/>
    <x v="4"/>
    <s v="GBP"/>
    <n v="1277960400"/>
    <n v="1280120400"/>
    <b v="0"/>
    <b v="0"/>
    <s v="music/electric music"/>
    <x v="1"/>
    <s v="electric music"/>
  </r>
  <r>
    <x v="1"/>
    <n v="270"/>
    <n v="30.974074074074075"/>
    <x v="1"/>
    <s v="USD"/>
    <n v="1458190800"/>
    <n v="1459486800"/>
    <b v="1"/>
    <b v="1"/>
    <s v="publishing/nonfiction"/>
    <x v="5"/>
    <s v="nonfiction"/>
  </r>
  <r>
    <x v="3"/>
    <n v="114"/>
    <n v="47.035087719298247"/>
    <x v="1"/>
    <s v="USD"/>
    <n v="1280984400"/>
    <n v="1282539600"/>
    <b v="0"/>
    <b v="1"/>
    <s v="theater/plays"/>
    <x v="3"/>
    <s v="plays"/>
  </r>
  <r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x v="1"/>
    <n v="3205"/>
    <n v="37.005616224648989"/>
    <x v="1"/>
    <s v="USD"/>
    <n v="1351400400"/>
    <n v="1355983200"/>
    <b v="0"/>
    <b v="0"/>
    <s v="theater/plays"/>
    <x v="3"/>
    <s v="plays"/>
  </r>
  <r>
    <x v="1"/>
    <n v="288"/>
    <n v="26.027777777777779"/>
    <x v="3"/>
    <s v="DKK"/>
    <n v="1514354400"/>
    <n v="1515391200"/>
    <b v="0"/>
    <b v="1"/>
    <s v="theater/plays"/>
    <x v="3"/>
    <s v="plays"/>
  </r>
  <r>
    <x v="1"/>
    <n v="148"/>
    <n v="67.817567567567565"/>
    <x v="1"/>
    <s v="USD"/>
    <n v="1421733600"/>
    <n v="1422252000"/>
    <b v="0"/>
    <b v="0"/>
    <s v="theater/plays"/>
    <x v="3"/>
    <s v="plays"/>
  </r>
  <r>
    <x v="1"/>
    <n v="114"/>
    <n v="49.964912280701753"/>
    <x v="1"/>
    <s v="USD"/>
    <n v="1305176400"/>
    <n v="1305522000"/>
    <b v="0"/>
    <b v="0"/>
    <s v="film &amp; video/drama"/>
    <x v="4"/>
    <s v="drama"/>
  </r>
  <r>
    <x v="1"/>
    <n v="1518"/>
    <n v="110.01646903820817"/>
    <x v="0"/>
    <s v="CAD"/>
    <n v="1414126800"/>
    <n v="1414904400"/>
    <b v="0"/>
    <b v="0"/>
    <s v="music/rock"/>
    <x v="1"/>
    <s v="rock"/>
  </r>
  <r>
    <x v="0"/>
    <n v="1274"/>
    <n v="89.964678178963894"/>
    <x v="1"/>
    <s v="USD"/>
    <n v="1517810400"/>
    <n v="1520402400"/>
    <b v="0"/>
    <b v="0"/>
    <s v="music/electric music"/>
    <x v="1"/>
    <s v="electric music"/>
  </r>
  <r>
    <x v="0"/>
    <n v="210"/>
    <n v="79.009523809523813"/>
    <x v="6"/>
    <s v="EUR"/>
    <n v="1564635600"/>
    <n v="1567141200"/>
    <b v="0"/>
    <b v="1"/>
    <s v="games/video games"/>
    <x v="6"/>
    <s v="video games"/>
  </r>
  <r>
    <x v="1"/>
    <n v="166"/>
    <n v="86.867469879518069"/>
    <x v="1"/>
    <s v="USD"/>
    <n v="1500699600"/>
    <n v="1501131600"/>
    <b v="0"/>
    <b v="0"/>
    <s v="music/rock"/>
    <x v="1"/>
    <s v="rock"/>
  </r>
  <r>
    <x v="1"/>
    <n v="100"/>
    <n v="62.04"/>
    <x v="2"/>
    <s v="AUD"/>
    <n v="1354082400"/>
    <n v="1355032800"/>
    <b v="0"/>
    <b v="0"/>
    <s v="music/jazz"/>
    <x v="1"/>
    <s v="jazz"/>
  </r>
  <r>
    <x v="1"/>
    <n v="235"/>
    <n v="26.970212765957445"/>
    <x v="1"/>
    <s v="USD"/>
    <n v="1336453200"/>
    <n v="1339477200"/>
    <b v="0"/>
    <b v="1"/>
    <s v="theater/plays"/>
    <x v="3"/>
    <s v="plays"/>
  </r>
  <r>
    <x v="1"/>
    <n v="148"/>
    <n v="54.121621621621621"/>
    <x v="1"/>
    <s v="USD"/>
    <n v="1305262800"/>
    <n v="1305954000"/>
    <b v="0"/>
    <b v="0"/>
    <s v="music/rock"/>
    <x v="1"/>
    <s v="rock"/>
  </r>
  <r>
    <x v="1"/>
    <n v="198"/>
    <n v="41.035353535353536"/>
    <x v="1"/>
    <s v="USD"/>
    <n v="1492232400"/>
    <n v="1494392400"/>
    <b v="1"/>
    <b v="1"/>
    <s v="music/indie rock"/>
    <x v="1"/>
    <s v="indie rock"/>
  </r>
  <r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x v="0"/>
    <n v="513"/>
    <n v="107.93762183235867"/>
    <x v="1"/>
    <s v="USD"/>
    <n v="1444107600"/>
    <n v="1447999200"/>
    <b v="0"/>
    <b v="0"/>
    <s v="publishing/translations"/>
    <x v="5"/>
    <s v="translations"/>
  </r>
  <r>
    <x v="1"/>
    <n v="150"/>
    <n v="73.92"/>
    <x v="1"/>
    <s v="USD"/>
    <n v="1386741600"/>
    <n v="1388037600"/>
    <b v="0"/>
    <b v="0"/>
    <s v="theater/plays"/>
    <x v="3"/>
    <s v="plays"/>
  </r>
  <r>
    <x v="0"/>
    <n v="3410"/>
    <n v="31.995894428152493"/>
    <x v="1"/>
    <s v="USD"/>
    <n v="1376542800"/>
    <n v="1378789200"/>
    <b v="0"/>
    <b v="0"/>
    <s v="games/video games"/>
    <x v="6"/>
    <s v="video games"/>
  </r>
  <r>
    <x v="1"/>
    <n v="216"/>
    <n v="53.898148148148145"/>
    <x v="6"/>
    <s v="EUR"/>
    <n v="1397451600"/>
    <n v="1398056400"/>
    <b v="0"/>
    <b v="1"/>
    <s v="theater/plays"/>
    <x v="3"/>
    <s v="plays"/>
  </r>
  <r>
    <x v="3"/>
    <n v="26"/>
    <n v="106.5"/>
    <x v="1"/>
    <s v="USD"/>
    <n v="1548482400"/>
    <n v="1550815200"/>
    <b v="0"/>
    <b v="0"/>
    <s v="theater/plays"/>
    <x v="3"/>
    <s v="plays"/>
  </r>
  <r>
    <x v="1"/>
    <n v="5139"/>
    <n v="32.999805409612762"/>
    <x v="1"/>
    <s v="USD"/>
    <n v="1549692000"/>
    <n v="1550037600"/>
    <b v="0"/>
    <b v="0"/>
    <s v="music/indie rock"/>
    <x v="1"/>
    <s v="indie rock"/>
  </r>
  <r>
    <x v="1"/>
    <n v="2353"/>
    <n v="43.00254993625159"/>
    <x v="1"/>
    <s v="USD"/>
    <n v="1492059600"/>
    <n v="1492923600"/>
    <b v="0"/>
    <b v="0"/>
    <s v="theater/plays"/>
    <x v="3"/>
    <s v="plays"/>
  </r>
  <r>
    <x v="1"/>
    <n v="78"/>
    <n v="86.858974358974365"/>
    <x v="6"/>
    <s v="EUR"/>
    <n v="1463979600"/>
    <n v="1467522000"/>
    <b v="0"/>
    <b v="0"/>
    <s v="technology/web"/>
    <x v="2"/>
    <s v="web"/>
  </r>
  <r>
    <x v="0"/>
    <n v="10"/>
    <n v="96.8"/>
    <x v="1"/>
    <s v="USD"/>
    <n v="1415253600"/>
    <n v="1416117600"/>
    <b v="0"/>
    <b v="0"/>
    <s v="music/rock"/>
    <x v="1"/>
    <s v="rock"/>
  </r>
  <r>
    <x v="0"/>
    <n v="2201"/>
    <n v="32.995456610631528"/>
    <x v="1"/>
    <s v="USD"/>
    <n v="1562216400"/>
    <n v="1563771600"/>
    <b v="0"/>
    <b v="0"/>
    <s v="theater/plays"/>
    <x v="3"/>
    <s v="plays"/>
  </r>
  <r>
    <x v="0"/>
    <n v="676"/>
    <n v="68.028106508875737"/>
    <x v="1"/>
    <s v="USD"/>
    <n v="1316754000"/>
    <n v="1319259600"/>
    <b v="0"/>
    <b v="0"/>
    <s v="theater/plays"/>
    <x v="3"/>
    <s v="plays"/>
  </r>
  <r>
    <x v="1"/>
    <n v="174"/>
    <n v="58.867816091954026"/>
    <x v="5"/>
    <s v="CHF"/>
    <n v="1313211600"/>
    <n v="1313643600"/>
    <b v="0"/>
    <b v="0"/>
    <s v="film &amp; video/animation"/>
    <x v="4"/>
    <s v="animation"/>
  </r>
  <r>
    <x v="0"/>
    <n v="831"/>
    <n v="105.04572803850782"/>
    <x v="1"/>
    <s v="USD"/>
    <n v="1439528400"/>
    <n v="1440306000"/>
    <b v="0"/>
    <b v="1"/>
    <s v="theater/plays"/>
    <x v="3"/>
    <s v="plays"/>
  </r>
  <r>
    <x v="1"/>
    <n v="164"/>
    <n v="33.054878048780488"/>
    <x v="1"/>
    <s v="USD"/>
    <n v="1469163600"/>
    <n v="1470805200"/>
    <b v="0"/>
    <b v="1"/>
    <s v="film &amp; video/drama"/>
    <x v="4"/>
    <s v="drama"/>
  </r>
  <r>
    <x v="3"/>
    <n v="56"/>
    <n v="78.821428571428569"/>
    <x v="5"/>
    <s v="CHF"/>
    <n v="1288501200"/>
    <n v="1292911200"/>
    <b v="0"/>
    <b v="0"/>
    <s v="theater/plays"/>
    <x v="3"/>
    <s v="plays"/>
  </r>
  <r>
    <x v="1"/>
    <n v="161"/>
    <n v="68.204968944099377"/>
    <x v="1"/>
    <s v="USD"/>
    <n v="1298959200"/>
    <n v="1301374800"/>
    <b v="0"/>
    <b v="1"/>
    <s v="film &amp; video/animation"/>
    <x v="4"/>
    <s v="animation"/>
  </r>
  <r>
    <x v="1"/>
    <n v="138"/>
    <n v="75.731884057971016"/>
    <x v="1"/>
    <s v="USD"/>
    <n v="1387260000"/>
    <n v="1387864800"/>
    <b v="0"/>
    <b v="0"/>
    <s v="music/rock"/>
    <x v="1"/>
    <s v="rock"/>
  </r>
  <r>
    <x v="1"/>
    <n v="3308"/>
    <n v="30.996070133010882"/>
    <x v="1"/>
    <s v="USD"/>
    <n v="1457244000"/>
    <n v="1458190800"/>
    <b v="0"/>
    <b v="0"/>
    <s v="technology/web"/>
    <x v="2"/>
    <s v="web"/>
  </r>
  <r>
    <x v="1"/>
    <n v="127"/>
    <n v="101.88188976377953"/>
    <x v="2"/>
    <s v="AUD"/>
    <n v="1556341200"/>
    <n v="1559278800"/>
    <b v="0"/>
    <b v="1"/>
    <s v="film &amp; video/animation"/>
    <x v="4"/>
    <s v="animation"/>
  </r>
  <r>
    <x v="1"/>
    <n v="207"/>
    <n v="52.879227053140099"/>
    <x v="6"/>
    <s v="EUR"/>
    <n v="1522126800"/>
    <n v="1522731600"/>
    <b v="0"/>
    <b v="1"/>
    <s v="music/jazz"/>
    <x v="1"/>
    <s v="jazz"/>
  </r>
  <r>
    <x v="0"/>
    <n v="859"/>
    <n v="71.005820721769496"/>
    <x v="0"/>
    <s v="CAD"/>
    <n v="1305954000"/>
    <n v="1306731600"/>
    <b v="0"/>
    <b v="0"/>
    <s v="music/rock"/>
    <x v="1"/>
    <s v="rock"/>
  </r>
  <r>
    <x v="2"/>
    <n v="31"/>
    <n v="102.38709677419355"/>
    <x v="1"/>
    <s v="USD"/>
    <n v="1350709200"/>
    <n v="1352527200"/>
    <b v="0"/>
    <b v="0"/>
    <s v="film &amp; video/animation"/>
    <x v="4"/>
    <s v="animation"/>
  </r>
  <r>
    <x v="0"/>
    <n v="45"/>
    <n v="74.466666666666669"/>
    <x v="1"/>
    <s v="USD"/>
    <n v="1401166800"/>
    <n v="1404363600"/>
    <b v="0"/>
    <b v="0"/>
    <s v="theater/plays"/>
    <x v="3"/>
    <s v="plays"/>
  </r>
  <r>
    <x v="3"/>
    <n v="1113"/>
    <n v="51.009883198562441"/>
    <x v="1"/>
    <s v="USD"/>
    <n v="1266127200"/>
    <n v="1266645600"/>
    <b v="0"/>
    <b v="0"/>
    <s v="theater/plays"/>
    <x v="3"/>
    <s v="plays"/>
  </r>
  <r>
    <x v="0"/>
    <n v="6"/>
    <n v="90"/>
    <x v="1"/>
    <s v="USD"/>
    <n v="1481436000"/>
    <n v="1482818400"/>
    <b v="0"/>
    <b v="0"/>
    <s v="food/food trucks"/>
    <x v="0"/>
    <s v="food trucks"/>
  </r>
  <r>
    <x v="0"/>
    <n v="7"/>
    <n v="97.142857142857139"/>
    <x v="1"/>
    <s v="USD"/>
    <n v="1372222800"/>
    <n v="1374642000"/>
    <b v="0"/>
    <b v="1"/>
    <s v="theater/plays"/>
    <x v="3"/>
    <s v="plays"/>
  </r>
  <r>
    <x v="1"/>
    <n v="181"/>
    <n v="72.071823204419886"/>
    <x v="5"/>
    <s v="CHF"/>
    <n v="1372136400"/>
    <n v="1372482000"/>
    <b v="0"/>
    <b v="0"/>
    <s v="publishing/nonfiction"/>
    <x v="5"/>
    <s v="nonfiction"/>
  </r>
  <r>
    <x v="1"/>
    <n v="110"/>
    <n v="75.236363636363635"/>
    <x v="1"/>
    <s v="USD"/>
    <n v="1513922400"/>
    <n v="1514959200"/>
    <b v="0"/>
    <b v="0"/>
    <s v="music/rock"/>
    <x v="1"/>
    <s v="rock"/>
  </r>
  <r>
    <x v="0"/>
    <n v="31"/>
    <n v="32.967741935483872"/>
    <x v="1"/>
    <s v="USD"/>
    <n v="1477976400"/>
    <n v="1478235600"/>
    <b v="0"/>
    <b v="0"/>
    <s v="film &amp; video/drama"/>
    <x v="4"/>
    <s v="drama"/>
  </r>
  <r>
    <x v="0"/>
    <n v="78"/>
    <n v="54.807692307692307"/>
    <x v="1"/>
    <s v="USD"/>
    <n v="1407474000"/>
    <n v="1408078800"/>
    <b v="0"/>
    <b v="1"/>
    <s v="games/mobile games"/>
    <x v="6"/>
    <s v="mobile games"/>
  </r>
  <r>
    <x v="1"/>
    <n v="185"/>
    <n v="45.037837837837834"/>
    <x v="1"/>
    <s v="USD"/>
    <n v="1546149600"/>
    <n v="1548136800"/>
    <b v="0"/>
    <b v="0"/>
    <s v="technology/web"/>
    <x v="2"/>
    <s v="web"/>
  </r>
  <r>
    <x v="1"/>
    <n v="121"/>
    <n v="52.958677685950413"/>
    <x v="1"/>
    <s v="USD"/>
    <n v="1338440400"/>
    <n v="1340859600"/>
    <b v="0"/>
    <b v="1"/>
    <s v="theater/plays"/>
    <x v="3"/>
    <s v="plays"/>
  </r>
  <r>
    <x v="0"/>
    <n v="1225"/>
    <n v="60.017959183673469"/>
    <x v="4"/>
    <s v="GBP"/>
    <n v="1454133600"/>
    <n v="1454479200"/>
    <b v="0"/>
    <b v="0"/>
    <s v="theater/plays"/>
    <x v="3"/>
    <s v="plays"/>
  </r>
  <r>
    <x v="0"/>
    <n v="1"/>
    <n v="1"/>
    <x v="5"/>
    <s v="CHF"/>
    <n v="1434085200"/>
    <n v="1434430800"/>
    <b v="0"/>
    <b v="0"/>
    <s v="music/rock"/>
    <x v="1"/>
    <s v="rock"/>
  </r>
  <r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x v="1"/>
    <n v="233"/>
    <n v="28.012875536480685"/>
    <x v="1"/>
    <s v="USD"/>
    <n v="1548568800"/>
    <n v="1551506400"/>
    <b v="0"/>
    <b v="0"/>
    <s v="theater/plays"/>
    <x v="3"/>
    <s v="plays"/>
  </r>
  <r>
    <x v="1"/>
    <n v="218"/>
    <n v="32.050458715596328"/>
    <x v="1"/>
    <s v="USD"/>
    <n v="1514872800"/>
    <n v="1516600800"/>
    <b v="0"/>
    <b v="0"/>
    <s v="music/rock"/>
    <x v="1"/>
    <s v="rock"/>
  </r>
  <r>
    <x v="0"/>
    <n v="67"/>
    <n v="73.611940298507463"/>
    <x v="2"/>
    <s v="AUD"/>
    <n v="1416031200"/>
    <n v="1420437600"/>
    <b v="0"/>
    <b v="0"/>
    <s v="film &amp; video/documentary"/>
    <x v="4"/>
    <s v="documentary"/>
  </r>
  <r>
    <x v="1"/>
    <n v="76"/>
    <n v="108.71052631578948"/>
    <x v="1"/>
    <s v="USD"/>
    <n v="1330927200"/>
    <n v="1332997200"/>
    <b v="0"/>
    <b v="1"/>
    <s v="film &amp; video/drama"/>
    <x v="4"/>
    <s v="drama"/>
  </r>
  <r>
    <x v="1"/>
    <n v="43"/>
    <n v="42.97674418604651"/>
    <x v="1"/>
    <s v="USD"/>
    <n v="1571115600"/>
    <n v="1574920800"/>
    <b v="0"/>
    <b v="1"/>
    <s v="theater/plays"/>
    <x v="3"/>
    <s v="plays"/>
  </r>
  <r>
    <x v="0"/>
    <n v="19"/>
    <n v="83.315789473684205"/>
    <x v="1"/>
    <s v="USD"/>
    <n v="1463461200"/>
    <n v="1464930000"/>
    <b v="0"/>
    <b v="0"/>
    <s v="food/food trucks"/>
    <x v="0"/>
    <s v="food trucks"/>
  </r>
  <r>
    <x v="0"/>
    <n v="2108"/>
    <n v="42"/>
    <x v="5"/>
    <s v="CHF"/>
    <n v="1344920400"/>
    <n v="1345006800"/>
    <b v="0"/>
    <b v="0"/>
    <s v="film &amp; video/documentary"/>
    <x v="4"/>
    <s v="documentary"/>
  </r>
  <r>
    <x v="1"/>
    <n v="221"/>
    <n v="55.927601809954751"/>
    <x v="1"/>
    <s v="USD"/>
    <n v="1511848800"/>
    <n v="1512712800"/>
    <b v="0"/>
    <b v="1"/>
    <s v="theater/plays"/>
    <x v="3"/>
    <s v="plays"/>
  </r>
  <r>
    <x v="0"/>
    <n v="679"/>
    <n v="105.03681885125184"/>
    <x v="1"/>
    <s v="USD"/>
    <n v="1452319200"/>
    <n v="1452492000"/>
    <b v="0"/>
    <b v="1"/>
    <s v="games/video games"/>
    <x v="6"/>
    <s v="video games"/>
  </r>
  <r>
    <x v="1"/>
    <n v="2805"/>
    <n v="48"/>
    <x v="0"/>
    <s v="CAD"/>
    <n v="1523854800"/>
    <n v="1524286800"/>
    <b v="0"/>
    <b v="0"/>
    <s v="publishing/nonfiction"/>
    <x v="5"/>
    <s v="nonfiction"/>
  </r>
  <r>
    <x v="1"/>
    <n v="68"/>
    <n v="112.66176470588235"/>
    <x v="1"/>
    <s v="USD"/>
    <n v="1346043600"/>
    <n v="1346907600"/>
    <b v="0"/>
    <b v="0"/>
    <s v="games/video games"/>
    <x v="6"/>
    <s v="video games"/>
  </r>
  <r>
    <x v="0"/>
    <n v="36"/>
    <n v="81.944444444444443"/>
    <x v="3"/>
    <s v="DKK"/>
    <n v="1464325200"/>
    <n v="1464498000"/>
    <b v="0"/>
    <b v="1"/>
    <s v="music/rock"/>
    <x v="1"/>
    <s v="rock"/>
  </r>
  <r>
    <x v="1"/>
    <n v="183"/>
    <n v="64.049180327868854"/>
    <x v="0"/>
    <s v="CAD"/>
    <n v="1511935200"/>
    <n v="1514181600"/>
    <b v="0"/>
    <b v="0"/>
    <s v="music/rock"/>
    <x v="1"/>
    <s v="rock"/>
  </r>
  <r>
    <x v="1"/>
    <n v="133"/>
    <n v="106.39097744360902"/>
    <x v="1"/>
    <s v="USD"/>
    <n v="1392012000"/>
    <n v="1392184800"/>
    <b v="1"/>
    <b v="1"/>
    <s v="theater/plays"/>
    <x v="3"/>
    <s v="plays"/>
  </r>
  <r>
    <x v="1"/>
    <n v="2489"/>
    <n v="76.011249497790274"/>
    <x v="6"/>
    <s v="EUR"/>
    <n v="1556946000"/>
    <n v="1559365200"/>
    <b v="0"/>
    <b v="1"/>
    <s v="publishing/nonfiction"/>
    <x v="5"/>
    <s v="nonfiction"/>
  </r>
  <r>
    <x v="1"/>
    <n v="69"/>
    <n v="111.07246376811594"/>
    <x v="1"/>
    <s v="USD"/>
    <n v="1548050400"/>
    <n v="1549173600"/>
    <b v="0"/>
    <b v="1"/>
    <s v="theater/plays"/>
    <x v="3"/>
    <s v="plays"/>
  </r>
  <r>
    <x v="0"/>
    <n v="47"/>
    <n v="95.936170212765958"/>
    <x v="1"/>
    <s v="USD"/>
    <n v="1353736800"/>
    <n v="1355032800"/>
    <b v="1"/>
    <b v="0"/>
    <s v="games/video games"/>
    <x v="6"/>
    <s v="video games"/>
  </r>
  <r>
    <x v="1"/>
    <n v="279"/>
    <n v="43.043010752688176"/>
    <x v="4"/>
    <s v="GBP"/>
    <n v="1532840400"/>
    <n v="1533963600"/>
    <b v="0"/>
    <b v="1"/>
    <s v="music/rock"/>
    <x v="1"/>
    <s v="rock"/>
  </r>
  <r>
    <x v="1"/>
    <n v="210"/>
    <n v="67.966666666666669"/>
    <x v="1"/>
    <s v="USD"/>
    <n v="1488261600"/>
    <n v="1489381200"/>
    <b v="0"/>
    <b v="0"/>
    <s v="film &amp; video/documentary"/>
    <x v="4"/>
    <s v="documentary"/>
  </r>
  <r>
    <x v="1"/>
    <n v="2100"/>
    <n v="89.991428571428571"/>
    <x v="1"/>
    <s v="USD"/>
    <n v="1393567200"/>
    <n v="1395032400"/>
    <b v="0"/>
    <b v="0"/>
    <s v="music/rock"/>
    <x v="1"/>
    <s v="rock"/>
  </r>
  <r>
    <x v="1"/>
    <n v="252"/>
    <n v="58.095238095238095"/>
    <x v="1"/>
    <s v="USD"/>
    <n v="1410325200"/>
    <n v="1412485200"/>
    <b v="1"/>
    <b v="1"/>
    <s v="music/rock"/>
    <x v="1"/>
    <s v="rock"/>
  </r>
  <r>
    <x v="1"/>
    <n v="1280"/>
    <n v="83.996875000000003"/>
    <x v="1"/>
    <s v="USD"/>
    <n v="1276923600"/>
    <n v="1279688400"/>
    <b v="0"/>
    <b v="1"/>
    <s v="publishing/nonfiction"/>
    <x v="5"/>
    <s v="nonfiction"/>
  </r>
  <r>
    <x v="1"/>
    <n v="157"/>
    <n v="88.853503184713375"/>
    <x v="4"/>
    <s v="GBP"/>
    <n v="1500958800"/>
    <n v="1501995600"/>
    <b v="0"/>
    <b v="0"/>
    <s v="film &amp; video/shorts"/>
    <x v="4"/>
    <s v="shorts"/>
  </r>
  <r>
    <x v="1"/>
    <n v="194"/>
    <n v="65.963917525773198"/>
    <x v="1"/>
    <s v="USD"/>
    <n v="1292220000"/>
    <n v="1294639200"/>
    <b v="0"/>
    <b v="1"/>
    <s v="theater/plays"/>
    <x v="3"/>
    <s v="plays"/>
  </r>
  <r>
    <x v="1"/>
    <n v="82"/>
    <n v="74.804878048780495"/>
    <x v="2"/>
    <s v="AUD"/>
    <n v="1304398800"/>
    <n v="1305435600"/>
    <b v="0"/>
    <b v="1"/>
    <s v="film &amp; video/drama"/>
    <x v="4"/>
    <s v="drama"/>
  </r>
  <r>
    <x v="0"/>
    <n v="70"/>
    <n v="69.98571428571428"/>
    <x v="1"/>
    <s v="USD"/>
    <n v="1535432400"/>
    <n v="1537592400"/>
    <b v="0"/>
    <b v="0"/>
    <s v="theater/plays"/>
    <x v="3"/>
    <s v="plays"/>
  </r>
  <r>
    <x v="0"/>
    <n v="154"/>
    <n v="32.006493506493506"/>
    <x v="1"/>
    <s v="USD"/>
    <n v="1433826000"/>
    <n v="1435122000"/>
    <b v="0"/>
    <b v="0"/>
    <s v="theater/plays"/>
    <x v="3"/>
    <s v="plays"/>
  </r>
  <r>
    <x v="0"/>
    <n v="22"/>
    <n v="64.727272727272734"/>
    <x v="1"/>
    <s v="USD"/>
    <n v="1514959200"/>
    <n v="1520056800"/>
    <b v="0"/>
    <b v="0"/>
    <s v="theater/plays"/>
    <x v="3"/>
    <s v="plays"/>
  </r>
  <r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x v="1"/>
    <n v="1297"/>
    <n v="104.97764070932922"/>
    <x v="3"/>
    <s v="DKK"/>
    <n v="1445490000"/>
    <n v="1448431200"/>
    <b v="1"/>
    <b v="0"/>
    <s v="publishing/translations"/>
    <x v="5"/>
    <s v="translations"/>
  </r>
  <r>
    <x v="1"/>
    <n v="165"/>
    <n v="64.987878787878785"/>
    <x v="3"/>
    <s v="DKK"/>
    <n v="1297663200"/>
    <n v="1298613600"/>
    <b v="0"/>
    <b v="0"/>
    <s v="publishing/translations"/>
    <x v="5"/>
    <s v="translations"/>
  </r>
  <r>
    <x v="1"/>
    <n v="119"/>
    <n v="94.352941176470594"/>
    <x v="1"/>
    <s v="USD"/>
    <n v="1371963600"/>
    <n v="1372482000"/>
    <b v="0"/>
    <b v="0"/>
    <s v="theater/plays"/>
    <x v="3"/>
    <s v="plays"/>
  </r>
  <r>
    <x v="0"/>
    <n v="1758"/>
    <n v="44.001706484641637"/>
    <x v="1"/>
    <s v="USD"/>
    <n v="1425103200"/>
    <n v="1425621600"/>
    <b v="0"/>
    <b v="0"/>
    <s v="technology/web"/>
    <x v="2"/>
    <s v="web"/>
  </r>
  <r>
    <x v="0"/>
    <n v="94"/>
    <n v="64.744680851063833"/>
    <x v="1"/>
    <s v="USD"/>
    <n v="1265349600"/>
    <n v="1266300000"/>
    <b v="0"/>
    <b v="0"/>
    <s v="music/indie rock"/>
    <x v="1"/>
    <s v="indie rock"/>
  </r>
  <r>
    <x v="1"/>
    <n v="1797"/>
    <n v="84.00667779632721"/>
    <x v="1"/>
    <s v="USD"/>
    <n v="1301202000"/>
    <n v="1305867600"/>
    <b v="0"/>
    <b v="0"/>
    <s v="music/jazz"/>
    <x v="1"/>
    <s v="jazz"/>
  </r>
  <r>
    <x v="1"/>
    <n v="261"/>
    <n v="34.061302681992338"/>
    <x v="1"/>
    <s v="USD"/>
    <n v="1538024400"/>
    <n v="1538802000"/>
    <b v="0"/>
    <b v="0"/>
    <s v="theater/plays"/>
    <x v="3"/>
    <s v="plays"/>
  </r>
  <r>
    <x v="1"/>
    <n v="157"/>
    <n v="93.273885350318466"/>
    <x v="1"/>
    <s v="USD"/>
    <n v="1395032400"/>
    <n v="1398920400"/>
    <b v="0"/>
    <b v="1"/>
    <s v="film &amp; video/documentary"/>
    <x v="4"/>
    <s v="documentary"/>
  </r>
  <r>
    <x v="1"/>
    <n v="3533"/>
    <n v="32.998301726577978"/>
    <x v="1"/>
    <s v="USD"/>
    <n v="1405486800"/>
    <n v="1405659600"/>
    <b v="0"/>
    <b v="1"/>
    <s v="theater/plays"/>
    <x v="3"/>
    <s v="plays"/>
  </r>
  <r>
    <x v="1"/>
    <n v="155"/>
    <n v="83.812903225806451"/>
    <x v="1"/>
    <s v="USD"/>
    <n v="1455861600"/>
    <n v="1457244000"/>
    <b v="0"/>
    <b v="0"/>
    <s v="technology/web"/>
    <x v="2"/>
    <s v="web"/>
  </r>
  <r>
    <x v="1"/>
    <n v="132"/>
    <n v="63.992424242424242"/>
    <x v="6"/>
    <s v="EUR"/>
    <n v="1529038800"/>
    <n v="1529298000"/>
    <b v="0"/>
    <b v="0"/>
    <s v="technology/wearables"/>
    <x v="2"/>
    <s v="wearables"/>
  </r>
  <r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x v="3"/>
    <n v="94"/>
    <n v="93.053191489361708"/>
    <x v="1"/>
    <s v="USD"/>
    <n v="1327212000"/>
    <n v="1327471200"/>
    <b v="0"/>
    <b v="0"/>
    <s v="film &amp; video/documentary"/>
    <x v="4"/>
    <s v="documentary"/>
  </r>
  <r>
    <x v="1"/>
    <n v="1354"/>
    <n v="101.98449039881831"/>
    <x v="4"/>
    <s v="GBP"/>
    <n v="1526360400"/>
    <n v="1529557200"/>
    <b v="0"/>
    <b v="0"/>
    <s v="technology/web"/>
    <x v="2"/>
    <s v="web"/>
  </r>
  <r>
    <x v="1"/>
    <n v="48"/>
    <n v="105.9375"/>
    <x v="1"/>
    <s v="USD"/>
    <n v="1532149200"/>
    <n v="1535259600"/>
    <b v="1"/>
    <b v="1"/>
    <s v="technology/web"/>
    <x v="2"/>
    <s v="web"/>
  </r>
  <r>
    <x v="1"/>
    <n v="110"/>
    <n v="101.58181818181818"/>
    <x v="1"/>
    <s v="USD"/>
    <n v="1515304800"/>
    <n v="1515564000"/>
    <b v="0"/>
    <b v="0"/>
    <s v="food/food trucks"/>
    <x v="0"/>
    <s v="food trucks"/>
  </r>
  <r>
    <x v="1"/>
    <n v="172"/>
    <n v="62.970930232558139"/>
    <x v="1"/>
    <s v="USD"/>
    <n v="1276318800"/>
    <n v="1277096400"/>
    <b v="0"/>
    <b v="0"/>
    <s v="film &amp; video/drama"/>
    <x v="4"/>
    <s v="drama"/>
  </r>
  <r>
    <x v="1"/>
    <n v="307"/>
    <n v="29.045602605863191"/>
    <x v="1"/>
    <s v="USD"/>
    <n v="1328767200"/>
    <n v="1329026400"/>
    <b v="0"/>
    <b v="1"/>
    <s v="music/indie rock"/>
    <x v="1"/>
    <s v="indie rock"/>
  </r>
  <r>
    <x v="0"/>
    <n v="1"/>
    <n v="1"/>
    <x v="1"/>
    <s v="USD"/>
    <n v="1321682400"/>
    <n v="1322978400"/>
    <b v="1"/>
    <b v="0"/>
    <s v="music/rock"/>
    <x v="1"/>
    <s v="rock"/>
  </r>
  <r>
    <x v="1"/>
    <n v="160"/>
    <n v="77.924999999999997"/>
    <x v="1"/>
    <s v="USD"/>
    <n v="1335934800"/>
    <n v="1338786000"/>
    <b v="0"/>
    <b v="0"/>
    <s v="music/electric music"/>
    <x v="1"/>
    <s v="electric music"/>
  </r>
  <r>
    <x v="0"/>
    <n v="31"/>
    <n v="80.806451612903231"/>
    <x v="1"/>
    <s v="USD"/>
    <n v="1310792400"/>
    <n v="1311656400"/>
    <b v="0"/>
    <b v="1"/>
    <s v="games/video games"/>
    <x v="6"/>
    <s v="video games"/>
  </r>
  <r>
    <x v="1"/>
    <n v="1467"/>
    <n v="76.006816632583508"/>
    <x v="0"/>
    <s v="CAD"/>
    <n v="1308546000"/>
    <n v="1308978000"/>
    <b v="0"/>
    <b v="1"/>
    <s v="music/indie rock"/>
    <x v="1"/>
    <s v="indie rock"/>
  </r>
  <r>
    <x v="1"/>
    <n v="2662"/>
    <n v="72.993613824192337"/>
    <x v="0"/>
    <s v="CAD"/>
    <n v="1574056800"/>
    <n v="1576389600"/>
    <b v="0"/>
    <b v="0"/>
    <s v="publishing/fiction"/>
    <x v="5"/>
    <s v="fiction"/>
  </r>
  <r>
    <x v="1"/>
    <n v="452"/>
    <n v="53"/>
    <x v="2"/>
    <s v="AUD"/>
    <n v="1308373200"/>
    <n v="1311051600"/>
    <b v="0"/>
    <b v="0"/>
    <s v="theater/plays"/>
    <x v="3"/>
    <s v="plays"/>
  </r>
  <r>
    <x v="1"/>
    <n v="158"/>
    <n v="54.164556962025316"/>
    <x v="1"/>
    <s v="USD"/>
    <n v="1335243600"/>
    <n v="1336712400"/>
    <b v="0"/>
    <b v="0"/>
    <s v="food/food trucks"/>
    <x v="0"/>
    <s v="food trucks"/>
  </r>
  <r>
    <x v="1"/>
    <n v="225"/>
    <n v="32.946666666666665"/>
    <x v="5"/>
    <s v="CHF"/>
    <n v="1328421600"/>
    <n v="1330408800"/>
    <b v="1"/>
    <b v="0"/>
    <s v="film &amp; video/shorts"/>
    <x v="4"/>
    <s v="shorts"/>
  </r>
  <r>
    <x v="0"/>
    <n v="35"/>
    <n v="79.371428571428567"/>
    <x v="1"/>
    <s v="USD"/>
    <n v="1524286800"/>
    <n v="1524891600"/>
    <b v="1"/>
    <b v="0"/>
    <s v="food/food trucks"/>
    <x v="0"/>
    <s v="food trucks"/>
  </r>
  <r>
    <x v="0"/>
    <n v="63"/>
    <n v="41.174603174603178"/>
    <x v="1"/>
    <s v="USD"/>
    <n v="1362117600"/>
    <n v="1363669200"/>
    <b v="0"/>
    <b v="1"/>
    <s v="theater/plays"/>
    <x v="3"/>
    <s v="plays"/>
  </r>
  <r>
    <x v="1"/>
    <n v="65"/>
    <n v="77.430769230769229"/>
    <x v="1"/>
    <s v="USD"/>
    <n v="1550556000"/>
    <n v="1551420000"/>
    <b v="0"/>
    <b v="1"/>
    <s v="technology/wearables"/>
    <x v="2"/>
    <s v="wearables"/>
  </r>
  <r>
    <x v="1"/>
    <n v="163"/>
    <n v="57.159509202453989"/>
    <x v="1"/>
    <s v="USD"/>
    <n v="1269147600"/>
    <n v="1269838800"/>
    <b v="0"/>
    <b v="0"/>
    <s v="theater/plays"/>
    <x v="3"/>
    <s v="plays"/>
  </r>
  <r>
    <x v="1"/>
    <n v="85"/>
    <n v="77.17647058823529"/>
    <x v="1"/>
    <s v="USD"/>
    <n v="1312174800"/>
    <n v="1312520400"/>
    <b v="0"/>
    <b v="0"/>
    <s v="theater/plays"/>
    <x v="3"/>
    <s v="plays"/>
  </r>
  <r>
    <x v="1"/>
    <n v="217"/>
    <n v="24.953917050691246"/>
    <x v="1"/>
    <s v="USD"/>
    <n v="1434517200"/>
    <n v="1436504400"/>
    <b v="0"/>
    <b v="1"/>
    <s v="film &amp; video/television"/>
    <x v="4"/>
    <s v="television"/>
  </r>
  <r>
    <x v="1"/>
    <n v="150"/>
    <n v="97.18"/>
    <x v="1"/>
    <s v="USD"/>
    <n v="1471582800"/>
    <n v="1472014800"/>
    <b v="0"/>
    <b v="0"/>
    <s v="film &amp; video/shorts"/>
    <x v="4"/>
    <s v="shorts"/>
  </r>
  <r>
    <x v="1"/>
    <n v="3272"/>
    <n v="46.000916870415651"/>
    <x v="1"/>
    <s v="USD"/>
    <n v="1410757200"/>
    <n v="1411534800"/>
    <b v="0"/>
    <b v="0"/>
    <s v="theater/plays"/>
    <x v="3"/>
    <s v="plays"/>
  </r>
  <r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x v="1"/>
    <n v="300"/>
    <n v="25.99"/>
    <x v="1"/>
    <s v="USD"/>
    <n v="1539061200"/>
    <n v="1539579600"/>
    <b v="0"/>
    <b v="0"/>
    <s v="food/food trucks"/>
    <x v="0"/>
    <s v="food trucks"/>
  </r>
  <r>
    <x v="1"/>
    <n v="126"/>
    <n v="102.69047619047619"/>
    <x v="1"/>
    <s v="USD"/>
    <n v="1381554000"/>
    <n v="1382504400"/>
    <b v="0"/>
    <b v="0"/>
    <s v="theater/plays"/>
    <x v="3"/>
    <s v="plays"/>
  </r>
  <r>
    <x v="0"/>
    <n v="526"/>
    <n v="72.958174904942965"/>
    <x v="1"/>
    <s v="USD"/>
    <n v="1277096400"/>
    <n v="1278306000"/>
    <b v="0"/>
    <b v="0"/>
    <s v="film &amp; video/drama"/>
    <x v="4"/>
    <s v="drama"/>
  </r>
  <r>
    <x v="0"/>
    <n v="121"/>
    <n v="57.190082644628099"/>
    <x v="1"/>
    <s v="USD"/>
    <n v="1440392400"/>
    <n v="1442552400"/>
    <b v="0"/>
    <b v="0"/>
    <s v="theater/plays"/>
    <x v="3"/>
    <s v="plays"/>
  </r>
  <r>
    <x v="1"/>
    <n v="2320"/>
    <n v="84.013793103448279"/>
    <x v="1"/>
    <s v="USD"/>
    <n v="1509512400"/>
    <n v="1511071200"/>
    <b v="0"/>
    <b v="1"/>
    <s v="theater/plays"/>
    <x v="3"/>
    <s v="plays"/>
  </r>
  <r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x v="0"/>
    <n v="67"/>
    <n v="81.567164179104481"/>
    <x v="1"/>
    <s v="USD"/>
    <n v="1294898400"/>
    <n v="1294984800"/>
    <b v="0"/>
    <b v="0"/>
    <s v="music/rock"/>
    <x v="1"/>
    <s v="rock"/>
  </r>
  <r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x v="0"/>
    <n v="1229"/>
    <n v="103.033360455655"/>
    <x v="1"/>
    <s v="USD"/>
    <n v="1469509200"/>
    <n v="1469595600"/>
    <b v="0"/>
    <b v="0"/>
    <s v="food/food trucks"/>
    <x v="0"/>
    <s v="food trucks"/>
  </r>
  <r>
    <x v="0"/>
    <n v="12"/>
    <n v="84.333333333333329"/>
    <x v="6"/>
    <s v="EUR"/>
    <n v="1579068000"/>
    <n v="1581141600"/>
    <b v="0"/>
    <b v="0"/>
    <s v="music/metal"/>
    <x v="1"/>
    <s v="metal"/>
  </r>
  <r>
    <x v="1"/>
    <n v="53"/>
    <n v="102.60377358490567"/>
    <x v="1"/>
    <s v="USD"/>
    <n v="1487743200"/>
    <n v="1488520800"/>
    <b v="0"/>
    <b v="0"/>
    <s v="publishing/nonfiction"/>
    <x v="5"/>
    <s v="nonfiction"/>
  </r>
  <r>
    <x v="1"/>
    <n v="2414"/>
    <n v="79.992129246064621"/>
    <x v="1"/>
    <s v="USD"/>
    <n v="1563685200"/>
    <n v="1563858000"/>
    <b v="0"/>
    <b v="0"/>
    <s v="music/electric music"/>
    <x v="1"/>
    <s v="electric music"/>
  </r>
  <r>
    <x v="0"/>
    <n v="452"/>
    <n v="70.055309734513273"/>
    <x v="1"/>
    <s v="USD"/>
    <n v="1436418000"/>
    <n v="1438923600"/>
    <b v="0"/>
    <b v="1"/>
    <s v="theater/plays"/>
    <x v="3"/>
    <s v="plays"/>
  </r>
  <r>
    <x v="1"/>
    <n v="80"/>
    <n v="37"/>
    <x v="1"/>
    <s v="USD"/>
    <n v="1421820000"/>
    <n v="1422165600"/>
    <b v="0"/>
    <b v="0"/>
    <s v="theater/plays"/>
    <x v="3"/>
    <s v="plays"/>
  </r>
  <r>
    <x v="1"/>
    <n v="193"/>
    <n v="41.911917098445599"/>
    <x v="1"/>
    <s v="USD"/>
    <n v="1274763600"/>
    <n v="1277874000"/>
    <b v="0"/>
    <b v="0"/>
    <s v="film &amp; video/shorts"/>
    <x v="4"/>
    <s v="shorts"/>
  </r>
  <r>
    <x v="0"/>
    <n v="1886"/>
    <n v="57.992576882290564"/>
    <x v="1"/>
    <s v="USD"/>
    <n v="1399179600"/>
    <n v="1399352400"/>
    <b v="0"/>
    <b v="1"/>
    <s v="theater/plays"/>
    <x v="3"/>
    <s v="plays"/>
  </r>
  <r>
    <x v="1"/>
    <n v="52"/>
    <n v="40.942307692307693"/>
    <x v="1"/>
    <s v="USD"/>
    <n v="1275800400"/>
    <n v="1279083600"/>
    <b v="0"/>
    <b v="0"/>
    <s v="theater/plays"/>
    <x v="3"/>
    <s v="plays"/>
  </r>
  <r>
    <x v="0"/>
    <n v="1825"/>
    <n v="69.9972602739726"/>
    <x v="1"/>
    <s v="USD"/>
    <n v="1282798800"/>
    <n v="1284354000"/>
    <b v="0"/>
    <b v="0"/>
    <s v="music/indie rock"/>
    <x v="1"/>
    <s v="indie rock"/>
  </r>
  <r>
    <x v="0"/>
    <n v="31"/>
    <n v="73.838709677419359"/>
    <x v="1"/>
    <s v="USD"/>
    <n v="1437109200"/>
    <n v="1441170000"/>
    <b v="0"/>
    <b v="1"/>
    <s v="theater/plays"/>
    <x v="3"/>
    <s v="plays"/>
  </r>
  <r>
    <x v="1"/>
    <n v="290"/>
    <n v="41.979310344827589"/>
    <x v="1"/>
    <s v="USD"/>
    <n v="1491886800"/>
    <n v="1493528400"/>
    <b v="0"/>
    <b v="0"/>
    <s v="theater/plays"/>
    <x v="3"/>
    <s v="plays"/>
  </r>
  <r>
    <x v="1"/>
    <n v="122"/>
    <n v="77.93442622950819"/>
    <x v="1"/>
    <s v="USD"/>
    <n v="1394600400"/>
    <n v="1395205200"/>
    <b v="0"/>
    <b v="1"/>
    <s v="music/electric music"/>
    <x v="1"/>
    <s v="electric music"/>
  </r>
  <r>
    <x v="1"/>
    <n v="1470"/>
    <n v="106.01972789115646"/>
    <x v="1"/>
    <s v="USD"/>
    <n v="1561352400"/>
    <n v="1561438800"/>
    <b v="0"/>
    <b v="0"/>
    <s v="music/indie rock"/>
    <x v="1"/>
    <s v="indie rock"/>
  </r>
  <r>
    <x v="1"/>
    <n v="165"/>
    <n v="47.018181818181816"/>
    <x v="0"/>
    <s v="CAD"/>
    <n v="1322892000"/>
    <n v="1326693600"/>
    <b v="0"/>
    <b v="0"/>
    <s v="film &amp; video/documentary"/>
    <x v="4"/>
    <s v="documentary"/>
  </r>
  <r>
    <x v="1"/>
    <n v="182"/>
    <n v="76.016483516483518"/>
    <x v="1"/>
    <s v="USD"/>
    <n v="1274418000"/>
    <n v="1277960400"/>
    <b v="0"/>
    <b v="0"/>
    <s v="publishing/translations"/>
    <x v="5"/>
    <s v="translations"/>
  </r>
  <r>
    <x v="1"/>
    <n v="199"/>
    <n v="54.120603015075375"/>
    <x v="6"/>
    <s v="EUR"/>
    <n v="1434344400"/>
    <n v="1434690000"/>
    <b v="0"/>
    <b v="1"/>
    <s v="film &amp; video/documentary"/>
    <x v="4"/>
    <s v="documentary"/>
  </r>
  <r>
    <x v="1"/>
    <n v="56"/>
    <n v="57.285714285714285"/>
    <x v="4"/>
    <s v="GBP"/>
    <n v="1373518800"/>
    <n v="1376110800"/>
    <b v="0"/>
    <b v="1"/>
    <s v="film &amp; video/television"/>
    <x v="4"/>
    <s v="television"/>
  </r>
  <r>
    <x v="0"/>
    <n v="107"/>
    <n v="103.81308411214954"/>
    <x v="1"/>
    <s v="USD"/>
    <n v="1517637600"/>
    <n v="1518415200"/>
    <b v="0"/>
    <b v="0"/>
    <s v="theater/plays"/>
    <x v="3"/>
    <s v="plays"/>
  </r>
  <r>
    <x v="1"/>
    <n v="1460"/>
    <n v="105.02602739726028"/>
    <x v="2"/>
    <s v="AUD"/>
    <n v="1310619600"/>
    <n v="1310878800"/>
    <b v="0"/>
    <b v="1"/>
    <s v="food/food trucks"/>
    <x v="0"/>
    <s v="food trucks"/>
  </r>
  <r>
    <x v="0"/>
    <n v="27"/>
    <n v="90.259259259259252"/>
    <x v="1"/>
    <s v="USD"/>
    <n v="1556427600"/>
    <n v="1556600400"/>
    <b v="0"/>
    <b v="0"/>
    <s v="theater/plays"/>
    <x v="3"/>
    <s v="plays"/>
  </r>
  <r>
    <x v="0"/>
    <n v="1221"/>
    <n v="76.978705978705975"/>
    <x v="1"/>
    <s v="USD"/>
    <n v="1576476000"/>
    <n v="1576994400"/>
    <b v="0"/>
    <b v="0"/>
    <s v="film &amp; video/documentary"/>
    <x v="4"/>
    <s v="documentary"/>
  </r>
  <r>
    <x v="1"/>
    <n v="123"/>
    <n v="102.60162601626017"/>
    <x v="5"/>
    <s v="CHF"/>
    <n v="1381122000"/>
    <n v="1382677200"/>
    <b v="0"/>
    <b v="0"/>
    <s v="music/jazz"/>
    <x v="1"/>
    <s v="jazz"/>
  </r>
  <r>
    <x v="0"/>
    <n v="1"/>
    <n v="2"/>
    <x v="1"/>
    <s v="USD"/>
    <n v="1411102800"/>
    <n v="1411189200"/>
    <b v="0"/>
    <b v="1"/>
    <s v="technology/web"/>
    <x v="2"/>
    <s v="web"/>
  </r>
  <r>
    <x v="1"/>
    <n v="159"/>
    <n v="55.0062893081761"/>
    <x v="1"/>
    <s v="USD"/>
    <n v="1531803600"/>
    <n v="1534654800"/>
    <b v="0"/>
    <b v="1"/>
    <s v="music/rock"/>
    <x v="1"/>
    <s v="rock"/>
  </r>
  <r>
    <x v="1"/>
    <n v="110"/>
    <n v="32.127272727272725"/>
    <x v="1"/>
    <s v="USD"/>
    <n v="1454133600"/>
    <n v="1457762400"/>
    <b v="0"/>
    <b v="0"/>
    <s v="technology/web"/>
    <x v="2"/>
    <s v="web"/>
  </r>
  <r>
    <x v="2"/>
    <n v="14"/>
    <n v="50.642857142857146"/>
    <x v="1"/>
    <s v="USD"/>
    <n v="1336194000"/>
    <n v="1337490000"/>
    <b v="0"/>
    <b v="1"/>
    <s v="publishing/nonfiction"/>
    <x v="5"/>
    <s v="nonfiction"/>
  </r>
  <r>
    <x v="0"/>
    <n v="16"/>
    <n v="49.6875"/>
    <x v="1"/>
    <s v="USD"/>
    <n v="1349326800"/>
    <n v="1349672400"/>
    <b v="0"/>
    <b v="0"/>
    <s v="publishing/radio &amp; podcasts"/>
    <x v="5"/>
    <s v="radio &amp; podcasts"/>
  </r>
  <r>
    <x v="1"/>
    <n v="236"/>
    <n v="54.894067796610166"/>
    <x v="1"/>
    <s v="USD"/>
    <n v="1379566800"/>
    <n v="1379826000"/>
    <b v="0"/>
    <b v="0"/>
    <s v="theater/plays"/>
    <x v="3"/>
    <s v="plays"/>
  </r>
  <r>
    <x v="1"/>
    <n v="191"/>
    <n v="46.931937172774866"/>
    <x v="1"/>
    <s v="USD"/>
    <n v="1494651600"/>
    <n v="1497762000"/>
    <b v="1"/>
    <b v="1"/>
    <s v="film &amp; video/documentary"/>
    <x v="4"/>
    <s v="documentary"/>
  </r>
  <r>
    <x v="0"/>
    <n v="41"/>
    <n v="44.951219512195124"/>
    <x v="1"/>
    <s v="USD"/>
    <n v="1303880400"/>
    <n v="1304485200"/>
    <b v="0"/>
    <b v="0"/>
    <s v="theater/plays"/>
    <x v="3"/>
    <s v="plays"/>
  </r>
  <r>
    <x v="1"/>
    <n v="3934"/>
    <n v="30.99898322318251"/>
    <x v="1"/>
    <s v="USD"/>
    <n v="1335934800"/>
    <n v="1336885200"/>
    <b v="0"/>
    <b v="0"/>
    <s v="games/video games"/>
    <x v="6"/>
    <s v="video games"/>
  </r>
  <r>
    <x v="1"/>
    <n v="80"/>
    <n v="107.7625"/>
    <x v="0"/>
    <s v="CAD"/>
    <n v="1528088400"/>
    <n v="1530421200"/>
    <b v="0"/>
    <b v="1"/>
    <s v="theater/plays"/>
    <x v="3"/>
    <s v="plays"/>
  </r>
  <r>
    <x v="3"/>
    <n v="296"/>
    <n v="102.07770270270271"/>
    <x v="1"/>
    <s v="USD"/>
    <n v="1421906400"/>
    <n v="1421992800"/>
    <b v="0"/>
    <b v="0"/>
    <s v="theater/plays"/>
    <x v="3"/>
    <s v="plays"/>
  </r>
  <r>
    <x v="1"/>
    <n v="462"/>
    <n v="24.976190476190474"/>
    <x v="1"/>
    <s v="USD"/>
    <n v="1568005200"/>
    <n v="1568178000"/>
    <b v="1"/>
    <b v="0"/>
    <s v="technology/web"/>
    <x v="2"/>
    <s v="web"/>
  </r>
  <r>
    <x v="1"/>
    <n v="179"/>
    <n v="79.944134078212286"/>
    <x v="1"/>
    <s v="USD"/>
    <n v="1346821200"/>
    <n v="1347944400"/>
    <b v="1"/>
    <b v="0"/>
    <s v="film &amp; video/drama"/>
    <x v="4"/>
    <s v="drama"/>
  </r>
  <r>
    <x v="0"/>
    <n v="523"/>
    <n v="67.946462715105156"/>
    <x v="2"/>
    <s v="AUD"/>
    <n v="1557637200"/>
    <n v="1558760400"/>
    <b v="0"/>
    <b v="0"/>
    <s v="film &amp; video/drama"/>
    <x v="4"/>
    <s v="drama"/>
  </r>
  <r>
    <x v="0"/>
    <n v="141"/>
    <n v="26.070921985815602"/>
    <x v="4"/>
    <s v="GBP"/>
    <n v="1375592400"/>
    <n v="1376629200"/>
    <b v="0"/>
    <b v="0"/>
    <s v="theater/plays"/>
    <x v="3"/>
    <s v="plays"/>
  </r>
  <r>
    <x v="1"/>
    <n v="1866"/>
    <n v="105.0032154340836"/>
    <x v="4"/>
    <s v="GBP"/>
    <n v="1503982800"/>
    <n v="1504760400"/>
    <b v="0"/>
    <b v="0"/>
    <s v="film &amp; video/television"/>
    <x v="4"/>
    <s v="television"/>
  </r>
  <r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x v="2"/>
    <n v="27"/>
    <n v="77.666666666666671"/>
    <x v="4"/>
    <s v="GBP"/>
    <n v="1309237200"/>
    <n v="1311310800"/>
    <b v="0"/>
    <b v="1"/>
    <s v="film &amp; video/shorts"/>
    <x v="4"/>
    <s v="shorts"/>
  </r>
  <r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x v="0"/>
    <n v="225"/>
    <n v="92.955555555555549"/>
    <x v="2"/>
    <s v="AUD"/>
    <n v="1507957200"/>
    <n v="1510725600"/>
    <b v="0"/>
    <b v="1"/>
    <s v="theater/plays"/>
    <x v="3"/>
    <s v="plays"/>
  </r>
  <r>
    <x v="1"/>
    <n v="255"/>
    <n v="37.945098039215686"/>
    <x v="1"/>
    <s v="USD"/>
    <n v="1549519200"/>
    <n v="1551247200"/>
    <b v="1"/>
    <b v="0"/>
    <s v="film &amp; video/animation"/>
    <x v="4"/>
    <s v="animation"/>
  </r>
  <r>
    <x v="0"/>
    <n v="38"/>
    <n v="31.842105263157894"/>
    <x v="1"/>
    <s v="USD"/>
    <n v="1329026400"/>
    <n v="1330236000"/>
    <b v="0"/>
    <b v="0"/>
    <s v="technology/web"/>
    <x v="2"/>
    <s v="web"/>
  </r>
  <r>
    <x v="1"/>
    <n v="2261"/>
    <n v="40"/>
    <x v="1"/>
    <s v="USD"/>
    <n v="1544335200"/>
    <n v="1545112800"/>
    <b v="0"/>
    <b v="1"/>
    <s v="music/world music"/>
    <x v="1"/>
    <s v="world music"/>
  </r>
  <r>
    <x v="1"/>
    <n v="40"/>
    <n v="101.1"/>
    <x v="1"/>
    <s v="USD"/>
    <n v="1279083600"/>
    <n v="1279170000"/>
    <b v="0"/>
    <b v="0"/>
    <s v="theater/plays"/>
    <x v="3"/>
    <s v="plays"/>
  </r>
  <r>
    <x v="1"/>
    <n v="2289"/>
    <n v="84.006989951944078"/>
    <x v="6"/>
    <s v="EUR"/>
    <n v="1572498000"/>
    <n v="1573452000"/>
    <b v="0"/>
    <b v="0"/>
    <s v="theater/plays"/>
    <x v="3"/>
    <s v="plays"/>
  </r>
  <r>
    <x v="1"/>
    <n v="65"/>
    <n v="103.41538461538461"/>
    <x v="1"/>
    <s v="USD"/>
    <n v="1506056400"/>
    <n v="1507093200"/>
    <b v="0"/>
    <b v="0"/>
    <s v="theater/plays"/>
    <x v="3"/>
    <s v="plays"/>
  </r>
  <r>
    <x v="0"/>
    <n v="15"/>
    <n v="105.13333333333334"/>
    <x v="1"/>
    <s v="USD"/>
    <n v="1463029200"/>
    <n v="1463374800"/>
    <b v="0"/>
    <b v="0"/>
    <s v="food/food trucks"/>
    <x v="0"/>
    <s v="food trucks"/>
  </r>
  <r>
    <x v="0"/>
    <n v="37"/>
    <n v="89.21621621621621"/>
    <x v="1"/>
    <s v="USD"/>
    <n v="1342069200"/>
    <n v="1344574800"/>
    <b v="0"/>
    <b v="0"/>
    <s v="theater/plays"/>
    <x v="3"/>
    <s v="plays"/>
  </r>
  <r>
    <x v="1"/>
    <n v="3777"/>
    <n v="51.995234312946785"/>
    <x v="6"/>
    <s v="EUR"/>
    <n v="1388296800"/>
    <n v="1389074400"/>
    <b v="0"/>
    <b v="0"/>
    <s v="technology/web"/>
    <x v="2"/>
    <s v="web"/>
  </r>
  <r>
    <x v="1"/>
    <n v="184"/>
    <n v="64.956521739130437"/>
    <x v="4"/>
    <s v="GBP"/>
    <n v="1493787600"/>
    <n v="1494997200"/>
    <b v="0"/>
    <b v="0"/>
    <s v="theater/plays"/>
    <x v="3"/>
    <s v="plays"/>
  </r>
  <r>
    <x v="1"/>
    <n v="85"/>
    <n v="46.235294117647058"/>
    <x v="1"/>
    <s v="USD"/>
    <n v="1424844000"/>
    <n v="1425448800"/>
    <b v="0"/>
    <b v="1"/>
    <s v="theater/plays"/>
    <x v="3"/>
    <s v="plays"/>
  </r>
  <r>
    <x v="0"/>
    <n v="112"/>
    <n v="51.151785714285715"/>
    <x v="1"/>
    <s v="USD"/>
    <n v="1403931600"/>
    <n v="1404104400"/>
    <b v="0"/>
    <b v="1"/>
    <s v="theater/plays"/>
    <x v="3"/>
    <s v="plays"/>
  </r>
  <r>
    <x v="1"/>
    <n v="144"/>
    <n v="33.909722222222221"/>
    <x v="1"/>
    <s v="USD"/>
    <n v="1394514000"/>
    <n v="1394773200"/>
    <b v="0"/>
    <b v="0"/>
    <s v="music/rock"/>
    <x v="1"/>
    <s v="rock"/>
  </r>
  <r>
    <x v="1"/>
    <n v="1902"/>
    <n v="92.016298633017882"/>
    <x v="1"/>
    <s v="USD"/>
    <n v="1365397200"/>
    <n v="1366520400"/>
    <b v="0"/>
    <b v="0"/>
    <s v="theater/plays"/>
    <x v="3"/>
    <s v="plays"/>
  </r>
  <r>
    <x v="1"/>
    <n v="105"/>
    <n v="107.42857142857143"/>
    <x v="1"/>
    <s v="USD"/>
    <n v="1456120800"/>
    <n v="1456639200"/>
    <b v="0"/>
    <b v="0"/>
    <s v="theater/plays"/>
    <x v="3"/>
    <s v="plays"/>
  </r>
  <r>
    <x v="1"/>
    <n v="132"/>
    <n v="75.848484848484844"/>
    <x v="1"/>
    <s v="USD"/>
    <n v="1437714000"/>
    <n v="1438318800"/>
    <b v="0"/>
    <b v="0"/>
    <s v="theater/plays"/>
    <x v="3"/>
    <s v="plays"/>
  </r>
  <r>
    <x v="0"/>
    <n v="21"/>
    <n v="80.476190476190482"/>
    <x v="1"/>
    <s v="USD"/>
    <n v="1563771600"/>
    <n v="1564030800"/>
    <b v="1"/>
    <b v="0"/>
    <s v="theater/plays"/>
    <x v="3"/>
    <s v="plays"/>
  </r>
  <r>
    <x v="3"/>
    <n v="976"/>
    <n v="86.978483606557376"/>
    <x v="1"/>
    <s v="USD"/>
    <n v="1448517600"/>
    <n v="1449295200"/>
    <b v="0"/>
    <b v="0"/>
    <s v="film &amp; video/documentary"/>
    <x v="4"/>
    <s v="documentary"/>
  </r>
  <r>
    <x v="1"/>
    <n v="96"/>
    <n v="105.13541666666667"/>
    <x v="1"/>
    <s v="USD"/>
    <n v="1528779600"/>
    <n v="1531890000"/>
    <b v="0"/>
    <b v="1"/>
    <s v="publishing/fiction"/>
    <x v="5"/>
    <s v="fiction"/>
  </r>
  <r>
    <x v="0"/>
    <n v="67"/>
    <n v="57.298507462686565"/>
    <x v="1"/>
    <s v="USD"/>
    <n v="1304744400"/>
    <n v="1306213200"/>
    <b v="0"/>
    <b v="1"/>
    <s v="games/video games"/>
    <x v="6"/>
    <s v="video games"/>
  </r>
  <r>
    <x v="2"/>
    <n v="66"/>
    <n v="93.348484848484844"/>
    <x v="0"/>
    <s v="CAD"/>
    <n v="1354341600"/>
    <n v="1356242400"/>
    <b v="0"/>
    <b v="0"/>
    <s v="technology/web"/>
    <x v="2"/>
    <s v="web"/>
  </r>
  <r>
    <x v="0"/>
    <n v="78"/>
    <n v="71.987179487179489"/>
    <x v="1"/>
    <s v="USD"/>
    <n v="1294552800"/>
    <n v="1297576800"/>
    <b v="1"/>
    <b v="0"/>
    <s v="theater/plays"/>
    <x v="3"/>
    <s v="plays"/>
  </r>
  <r>
    <x v="0"/>
    <n v="67"/>
    <n v="92.611940298507463"/>
    <x v="2"/>
    <s v="AUD"/>
    <n v="1295935200"/>
    <n v="1296194400"/>
    <b v="0"/>
    <b v="0"/>
    <s v="theater/plays"/>
    <x v="3"/>
    <s v="plays"/>
  </r>
  <r>
    <x v="1"/>
    <n v="114"/>
    <n v="104.99122807017544"/>
    <x v="1"/>
    <s v="USD"/>
    <n v="1411534800"/>
    <n v="1414558800"/>
    <b v="0"/>
    <b v="0"/>
    <s v="food/food trucks"/>
    <x v="0"/>
    <s v="food trucks"/>
  </r>
  <r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x v="0"/>
    <n v="181"/>
    <n v="84.187845303867405"/>
    <x v="1"/>
    <s v="USD"/>
    <n v="1308200400"/>
    <n v="1308373200"/>
    <b v="0"/>
    <b v="0"/>
    <s v="theater/plays"/>
    <x v="3"/>
    <s v="plays"/>
  </r>
  <r>
    <x v="0"/>
    <n v="13"/>
    <n v="73.92307692307692"/>
    <x v="1"/>
    <s v="USD"/>
    <n v="1411707600"/>
    <n v="1412312400"/>
    <b v="0"/>
    <b v="0"/>
    <s v="theater/plays"/>
    <x v="3"/>
    <s v="plays"/>
  </r>
  <r>
    <x v="3"/>
    <n v="160"/>
    <n v="36.987499999999997"/>
    <x v="1"/>
    <s v="USD"/>
    <n v="1418364000"/>
    <n v="1419228000"/>
    <b v="1"/>
    <b v="1"/>
    <s v="film &amp; video/documentary"/>
    <x v="4"/>
    <s v="documentary"/>
  </r>
  <r>
    <x v="1"/>
    <n v="203"/>
    <n v="46.896551724137929"/>
    <x v="1"/>
    <s v="USD"/>
    <n v="1429333200"/>
    <n v="1430974800"/>
    <b v="0"/>
    <b v="0"/>
    <s v="technology/web"/>
    <x v="2"/>
    <s v="web"/>
  </r>
  <r>
    <x v="0"/>
    <n v="1"/>
    <n v="5"/>
    <x v="1"/>
    <s v="USD"/>
    <n v="1555390800"/>
    <n v="1555822800"/>
    <b v="0"/>
    <b v="1"/>
    <s v="theater/plays"/>
    <x v="3"/>
    <s v="plays"/>
  </r>
  <r>
    <x v="1"/>
    <n v="1559"/>
    <n v="102.02437459910199"/>
    <x v="1"/>
    <s v="USD"/>
    <n v="1482732000"/>
    <n v="1482818400"/>
    <b v="0"/>
    <b v="1"/>
    <s v="music/rock"/>
    <x v="1"/>
    <s v="rock"/>
  </r>
  <r>
    <x v="3"/>
    <n v="2266"/>
    <n v="45.007502206531335"/>
    <x v="1"/>
    <s v="USD"/>
    <n v="1470718800"/>
    <n v="1471928400"/>
    <b v="0"/>
    <b v="0"/>
    <s v="film &amp; video/documentary"/>
    <x v="4"/>
    <s v="documentary"/>
  </r>
  <r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x v="1"/>
    <n v="1548"/>
    <n v="101.02325581395348"/>
    <x v="2"/>
    <s v="AUD"/>
    <n v="1348290000"/>
    <n v="1350363600"/>
    <b v="0"/>
    <b v="0"/>
    <s v="technology/web"/>
    <x v="2"/>
    <s v="web"/>
  </r>
  <r>
    <x v="1"/>
    <n v="80"/>
    <n v="97.037499999999994"/>
    <x v="1"/>
    <s v="USD"/>
    <n v="1353823200"/>
    <n v="1353996000"/>
    <b v="0"/>
    <b v="0"/>
    <s v="theater/plays"/>
    <x v="3"/>
    <s v="plays"/>
  </r>
  <r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x v="1"/>
    <n v="131"/>
    <n v="94.916030534351151"/>
    <x v="1"/>
    <s v="USD"/>
    <n v="1329372000"/>
    <n v="1329631200"/>
    <b v="0"/>
    <b v="0"/>
    <s v="theater/plays"/>
    <x v="3"/>
    <s v="plays"/>
  </r>
  <r>
    <x v="1"/>
    <n v="112"/>
    <n v="72.151785714285708"/>
    <x v="1"/>
    <s v="USD"/>
    <n v="1277096400"/>
    <n v="1278997200"/>
    <b v="0"/>
    <b v="0"/>
    <s v="film &amp; video/animation"/>
    <x v="4"/>
    <s v="animation"/>
  </r>
  <r>
    <x v="0"/>
    <n v="130"/>
    <n v="51.007692307692309"/>
    <x v="1"/>
    <s v="USD"/>
    <n v="1277701200"/>
    <n v="1280120400"/>
    <b v="0"/>
    <b v="0"/>
    <s v="publishing/translations"/>
    <x v="5"/>
    <s v="translations"/>
  </r>
  <r>
    <x v="0"/>
    <n v="55"/>
    <n v="85.054545454545448"/>
    <x v="1"/>
    <s v="USD"/>
    <n v="1454911200"/>
    <n v="1458104400"/>
    <b v="0"/>
    <b v="0"/>
    <s v="technology/web"/>
    <x v="2"/>
    <s v="web"/>
  </r>
  <r>
    <x v="1"/>
    <n v="155"/>
    <n v="43.87096774193548"/>
    <x v="1"/>
    <s v="USD"/>
    <n v="1297922400"/>
    <n v="1298268000"/>
    <b v="0"/>
    <b v="0"/>
    <s v="publishing/translations"/>
    <x v="5"/>
    <s v="translations"/>
  </r>
  <r>
    <x v="1"/>
    <n v="266"/>
    <n v="40.063909774436091"/>
    <x v="1"/>
    <s v="USD"/>
    <n v="1384408800"/>
    <n v="1386223200"/>
    <b v="0"/>
    <b v="0"/>
    <s v="food/food trucks"/>
    <x v="0"/>
    <s v="food trucks"/>
  </r>
  <r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x v="1"/>
    <n v="155"/>
    <n v="84.92903225806451"/>
    <x v="1"/>
    <s v="USD"/>
    <n v="1431320400"/>
    <n v="1431752400"/>
    <b v="0"/>
    <b v="0"/>
    <s v="theater/plays"/>
    <x v="3"/>
    <s v="plays"/>
  </r>
  <r>
    <x v="1"/>
    <n v="207"/>
    <n v="41.067632850241544"/>
    <x v="4"/>
    <s v="GBP"/>
    <n v="1264399200"/>
    <n v="1267855200"/>
    <b v="0"/>
    <b v="0"/>
    <s v="music/rock"/>
    <x v="1"/>
    <s v="rock"/>
  </r>
  <r>
    <x v="1"/>
    <n v="245"/>
    <n v="54.971428571428568"/>
    <x v="1"/>
    <s v="USD"/>
    <n v="1497502800"/>
    <n v="1497675600"/>
    <b v="0"/>
    <b v="0"/>
    <s v="theater/plays"/>
    <x v="3"/>
    <s v="plays"/>
  </r>
  <r>
    <x v="1"/>
    <n v="1573"/>
    <n v="77.010807374443743"/>
    <x v="1"/>
    <s v="USD"/>
    <n v="1333688400"/>
    <n v="1336885200"/>
    <b v="0"/>
    <b v="0"/>
    <s v="music/world music"/>
    <x v="1"/>
    <s v="world music"/>
  </r>
  <r>
    <x v="1"/>
    <n v="114"/>
    <n v="71.201754385964918"/>
    <x v="1"/>
    <s v="USD"/>
    <n v="1293861600"/>
    <n v="1295157600"/>
    <b v="0"/>
    <b v="0"/>
    <s v="food/food trucks"/>
    <x v="0"/>
    <s v="food trucks"/>
  </r>
  <r>
    <x v="1"/>
    <n v="93"/>
    <n v="91.935483870967744"/>
    <x v="1"/>
    <s v="USD"/>
    <n v="1576994400"/>
    <n v="1577599200"/>
    <b v="0"/>
    <b v="0"/>
    <s v="theater/plays"/>
    <x v="3"/>
    <s v="plays"/>
  </r>
  <r>
    <x v="0"/>
    <n v="594"/>
    <n v="97.069023569023571"/>
    <x v="1"/>
    <s v="USD"/>
    <n v="1304917200"/>
    <n v="1305003600"/>
    <b v="0"/>
    <b v="0"/>
    <s v="theater/plays"/>
    <x v="3"/>
    <s v="plays"/>
  </r>
  <r>
    <x v="0"/>
    <n v="24"/>
    <n v="58.916666666666664"/>
    <x v="1"/>
    <s v="USD"/>
    <n v="1381208400"/>
    <n v="1381726800"/>
    <b v="0"/>
    <b v="0"/>
    <s v="film &amp; video/television"/>
    <x v="4"/>
    <s v="television"/>
  </r>
  <r>
    <x v="1"/>
    <n v="1681"/>
    <n v="58.015466983938133"/>
    <x v="1"/>
    <s v="USD"/>
    <n v="1401685200"/>
    <n v="1402462800"/>
    <b v="0"/>
    <b v="1"/>
    <s v="technology/web"/>
    <x v="2"/>
    <s v="web"/>
  </r>
  <r>
    <x v="0"/>
    <n v="252"/>
    <n v="103.87301587301587"/>
    <x v="1"/>
    <s v="USD"/>
    <n v="1291960800"/>
    <n v="1292133600"/>
    <b v="0"/>
    <b v="1"/>
    <s v="theater/plays"/>
    <x v="3"/>
    <s v="plays"/>
  </r>
  <r>
    <x v="1"/>
    <n v="32"/>
    <n v="93.46875"/>
    <x v="1"/>
    <s v="USD"/>
    <n v="1368853200"/>
    <n v="1368939600"/>
    <b v="0"/>
    <b v="0"/>
    <s v="music/indie rock"/>
    <x v="1"/>
    <s v="indie rock"/>
  </r>
  <r>
    <x v="1"/>
    <n v="135"/>
    <n v="61.970370370370368"/>
    <x v="1"/>
    <s v="USD"/>
    <n v="1448776800"/>
    <n v="1452146400"/>
    <b v="0"/>
    <b v="1"/>
    <s v="theater/plays"/>
    <x v="3"/>
    <s v="plays"/>
  </r>
  <r>
    <x v="1"/>
    <n v="140"/>
    <n v="92.042857142857144"/>
    <x v="1"/>
    <s v="USD"/>
    <n v="1296194400"/>
    <n v="1296712800"/>
    <b v="0"/>
    <b v="1"/>
    <s v="theater/plays"/>
    <x v="3"/>
    <s v="plays"/>
  </r>
  <r>
    <x v="0"/>
    <n v="67"/>
    <n v="77.268656716417908"/>
    <x v="1"/>
    <s v="USD"/>
    <n v="1517983200"/>
    <n v="1520748000"/>
    <b v="0"/>
    <b v="0"/>
    <s v="food/food trucks"/>
    <x v="0"/>
    <s v="food trucks"/>
  </r>
  <r>
    <x v="1"/>
    <n v="92"/>
    <n v="93.923913043478265"/>
    <x v="1"/>
    <s v="USD"/>
    <n v="1478930400"/>
    <n v="1480831200"/>
    <b v="0"/>
    <b v="0"/>
    <s v="games/video games"/>
    <x v="6"/>
    <s v="video games"/>
  </r>
  <r>
    <x v="1"/>
    <n v="1015"/>
    <n v="84.969458128078813"/>
    <x v="4"/>
    <s v="GBP"/>
    <n v="1426395600"/>
    <n v="1426914000"/>
    <b v="0"/>
    <b v="0"/>
    <s v="theater/plays"/>
    <x v="3"/>
    <s v="plays"/>
  </r>
  <r>
    <x v="0"/>
    <n v="742"/>
    <n v="105.97035040431267"/>
    <x v="1"/>
    <s v="USD"/>
    <n v="1446181200"/>
    <n v="1446616800"/>
    <b v="1"/>
    <b v="0"/>
    <s v="publishing/nonfiction"/>
    <x v="5"/>
    <s v="nonfiction"/>
  </r>
  <r>
    <x v="1"/>
    <n v="323"/>
    <n v="36.969040247678016"/>
    <x v="1"/>
    <s v="USD"/>
    <n v="1514181600"/>
    <n v="1517032800"/>
    <b v="0"/>
    <b v="0"/>
    <s v="technology/web"/>
    <x v="2"/>
    <s v="web"/>
  </r>
  <r>
    <x v="0"/>
    <n v="75"/>
    <n v="81.533333333333331"/>
    <x v="1"/>
    <s v="USD"/>
    <n v="1311051600"/>
    <n v="1311224400"/>
    <b v="0"/>
    <b v="1"/>
    <s v="film &amp; video/documentary"/>
    <x v="4"/>
    <s v="documentary"/>
  </r>
  <r>
    <x v="1"/>
    <n v="2326"/>
    <n v="80.999140154772135"/>
    <x v="1"/>
    <s v="USD"/>
    <n v="1564894800"/>
    <n v="1566190800"/>
    <b v="0"/>
    <b v="0"/>
    <s v="film &amp; video/documentary"/>
    <x v="4"/>
    <s v="documentary"/>
  </r>
  <r>
    <x v="1"/>
    <n v="381"/>
    <n v="26.010498687664043"/>
    <x v="1"/>
    <s v="USD"/>
    <n v="1567918800"/>
    <n v="1570165200"/>
    <b v="0"/>
    <b v="0"/>
    <s v="theater/plays"/>
    <x v="3"/>
    <s v="plays"/>
  </r>
  <r>
    <x v="0"/>
    <n v="4405"/>
    <n v="25.998410896708286"/>
    <x v="1"/>
    <s v="USD"/>
    <n v="1386309600"/>
    <n v="1388556000"/>
    <b v="0"/>
    <b v="1"/>
    <s v="music/rock"/>
    <x v="1"/>
    <s v="rock"/>
  </r>
  <r>
    <x v="0"/>
    <n v="92"/>
    <n v="34.173913043478258"/>
    <x v="1"/>
    <s v="USD"/>
    <n v="1301979600"/>
    <n v="1303189200"/>
    <b v="0"/>
    <b v="0"/>
    <s v="music/rock"/>
    <x v="1"/>
    <s v="rock"/>
  </r>
  <r>
    <x v="1"/>
    <n v="480"/>
    <n v="28.002083333333335"/>
    <x v="1"/>
    <s v="USD"/>
    <n v="1493269200"/>
    <n v="1494478800"/>
    <b v="0"/>
    <b v="0"/>
    <s v="film &amp; video/documentary"/>
    <x v="4"/>
    <s v="documentary"/>
  </r>
  <r>
    <x v="0"/>
    <n v="64"/>
    <n v="76.546875"/>
    <x v="1"/>
    <s v="USD"/>
    <n v="1478930400"/>
    <n v="1480744800"/>
    <b v="0"/>
    <b v="0"/>
    <s v="publishing/radio &amp; podcasts"/>
    <x v="5"/>
    <s v="radio &amp; podcasts"/>
  </r>
  <r>
    <x v="1"/>
    <n v="226"/>
    <n v="53.053097345132741"/>
    <x v="1"/>
    <s v="USD"/>
    <n v="1555390800"/>
    <n v="1555822800"/>
    <b v="0"/>
    <b v="0"/>
    <s v="publishing/translations"/>
    <x v="5"/>
    <s v="translations"/>
  </r>
  <r>
    <x v="0"/>
    <n v="64"/>
    <n v="106.859375"/>
    <x v="1"/>
    <s v="USD"/>
    <n v="1456984800"/>
    <n v="1458882000"/>
    <b v="0"/>
    <b v="1"/>
    <s v="film &amp; video/drama"/>
    <x v="4"/>
    <s v="drama"/>
  </r>
  <r>
    <x v="1"/>
    <n v="241"/>
    <n v="46.020746887966808"/>
    <x v="1"/>
    <s v="USD"/>
    <n v="1411621200"/>
    <n v="1411966800"/>
    <b v="0"/>
    <b v="1"/>
    <s v="music/rock"/>
    <x v="1"/>
    <s v="rock"/>
  </r>
  <r>
    <x v="1"/>
    <n v="132"/>
    <n v="100.17424242424242"/>
    <x v="1"/>
    <s v="USD"/>
    <n v="1525669200"/>
    <n v="1526878800"/>
    <b v="0"/>
    <b v="1"/>
    <s v="film &amp; video/drama"/>
    <x v="4"/>
    <s v="drama"/>
  </r>
  <r>
    <x v="3"/>
    <n v="75"/>
    <n v="101.44"/>
    <x v="6"/>
    <s v="EUR"/>
    <n v="1450936800"/>
    <n v="1452405600"/>
    <b v="0"/>
    <b v="1"/>
    <s v="photography/photography books"/>
    <x v="7"/>
    <s v="photography books"/>
  </r>
  <r>
    <x v="0"/>
    <n v="842"/>
    <n v="87.972684085510693"/>
    <x v="1"/>
    <s v="USD"/>
    <n v="1413522000"/>
    <n v="1414040400"/>
    <b v="0"/>
    <b v="1"/>
    <s v="publishing/translations"/>
    <x v="5"/>
    <s v="translations"/>
  </r>
  <r>
    <x v="1"/>
    <n v="2043"/>
    <n v="74.995594713656388"/>
    <x v="1"/>
    <s v="USD"/>
    <n v="1541307600"/>
    <n v="1543816800"/>
    <b v="0"/>
    <b v="1"/>
    <s v="food/food trucks"/>
    <x v="0"/>
    <s v="food trucks"/>
  </r>
  <r>
    <x v="0"/>
    <n v="112"/>
    <n v="42.982142857142854"/>
    <x v="1"/>
    <s v="USD"/>
    <n v="1357106400"/>
    <n v="1359698400"/>
    <b v="0"/>
    <b v="0"/>
    <s v="theater/plays"/>
    <x v="3"/>
    <s v="plays"/>
  </r>
  <r>
    <x v="3"/>
    <n v="139"/>
    <n v="33.115107913669064"/>
    <x v="6"/>
    <s v="EUR"/>
    <n v="1390197600"/>
    <n v="1390629600"/>
    <b v="0"/>
    <b v="0"/>
    <s v="theater/plays"/>
    <x v="3"/>
    <s v="plays"/>
  </r>
  <r>
    <x v="0"/>
    <n v="374"/>
    <n v="101.13101604278074"/>
    <x v="1"/>
    <s v="USD"/>
    <n v="1265868000"/>
    <n v="1267077600"/>
    <b v="0"/>
    <b v="1"/>
    <s v="music/indie rock"/>
    <x v="1"/>
    <s v="indie rock"/>
  </r>
  <r>
    <x v="3"/>
    <n v="1122"/>
    <n v="55.98841354723708"/>
    <x v="1"/>
    <s v="USD"/>
    <n v="1467176400"/>
    <n v="1467781200"/>
    <b v="0"/>
    <b v="0"/>
    <s v="food/food trucks"/>
    <x v="0"/>
    <s v="food trucks"/>
  </r>
  <r>
    <x v="4"/>
    <m/>
    <m/>
    <x v="7"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4F07A-166D-4618-8009-A654190A39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3" firstHeaderRow="1" firstDataRow="2" firstDataCol="1" rowPageCount="1" colPageCount="1"/>
  <pivotFields count="12"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0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item="0" hier="-1"/>
  </pageFields>
  <dataFields count="1">
    <dataField name="Count of outcome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ADE9D-DC31-4CA2-9C3F-BC0459CC7EF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31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383BF-7FAF-429B-BB1F-57AC4F2901E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Normal="100" workbookViewId="0">
      <selection activeCell="F2" sqref="F2"/>
    </sheetView>
  </sheetViews>
  <sheetFormatPr defaultColWidth="10.6640625" defaultRowHeight="30" customHeight="1" x14ac:dyDescent="0.35"/>
  <cols>
    <col min="1" max="1" width="4.1640625" bestFit="1" customWidth="1"/>
    <col min="2" max="2" width="30.6640625" bestFit="1" customWidth="1"/>
    <col min="3" max="3" width="33.5" style="3" customWidth="1"/>
    <col min="4" max="4" width="16.4140625" customWidth="1"/>
    <col min="5" max="6" width="16.08203125" customWidth="1"/>
    <col min="7" max="7" width="17.58203125" customWidth="1"/>
    <col min="8" max="8" width="15.4140625" customWidth="1"/>
    <col min="9" max="9" width="16.9140625" customWidth="1"/>
    <col min="11" max="11" width="14.9140625" customWidth="1"/>
    <col min="12" max="12" width="17.33203125" customWidth="1"/>
    <col min="13" max="13" width="14.83203125" customWidth="1"/>
    <col min="14" max="14" width="26.33203125" customWidth="1"/>
    <col min="15" max="15" width="24" customWidth="1"/>
    <col min="16" max="16" width="15.1640625" customWidth="1"/>
    <col min="17" max="17" width="17.4140625" customWidth="1"/>
    <col min="18" max="18" width="28" bestFit="1" customWidth="1"/>
    <col min="19" max="19" width="16.58203125" customWidth="1"/>
    <col min="20" max="20" width="21.33203125" customWidth="1"/>
  </cols>
  <sheetData>
    <row r="1" spans="1:20" s="1" customFormat="1" ht="15.5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30" customHeight="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5" t="str">
        <f>IFERROR(E2/H2,"0")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30" customHeight="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5">
        <f t="shared" ref="I3:I66" si="1">IFERROR(E3/H3,"0")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0" customHeight="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0" customHeight="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30" customHeight="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30" customHeight="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30" customHeight="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30" customHeight="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30" customHeight="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30" customHeight="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30" customHeight="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0" customHeight="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30" customHeight="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0" customHeight="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30" customHeight="1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30" customHeight="1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30" customHeight="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30" customHeight="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30" customHeight="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30" customHeight="1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30" customHeight="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30" customHeight="1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30" customHeight="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30" customHeight="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30" customHeight="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30" customHeight="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30" customHeight="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30" customHeight="1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30" customHeight="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30" customHeight="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30" customHeight="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30" customHeight="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30" customHeight="1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30" customHeight="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0" customHeight="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30" customHeight="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30" customHeight="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0" customHeight="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30" customHeight="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30" customHeight="1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30" customHeight="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30" customHeight="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30" customHeight="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30" customHeight="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30" customHeight="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0" customHeight="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30" customHeight="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30" customHeight="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30" customHeight="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30" customHeight="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0" customHeight="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30" customHeight="1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30" customHeight="1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30" customHeight="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0" customHeight="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0" customHeight="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0" customHeight="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30" customHeight="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30" customHeight="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30" customHeight="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30" customHeight="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0" customHeight="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0" customHeight="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30" customHeight="1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30" customHeight="1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30" customHeight="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(E67/D67)*100</f>
        <v>236.14754098360655</v>
      </c>
      <c r="G67" t="s">
        <v>20</v>
      </c>
      <c r="H67">
        <v>236</v>
      </c>
      <c r="I67" s="5">
        <f t="shared" ref="I67:I130" si="7">IFERROR(E67/H67,"0")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t="30" customHeight="1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5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0" customHeight="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30" customHeight="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0" customHeight="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30" customHeight="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0" customHeight="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30" customHeight="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30" customHeight="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30" customHeight="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30" customHeight="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30" customHeight="1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30" customHeight="1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0" customHeight="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30" customHeight="1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30" customHeight="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30" customHeight="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30" customHeight="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30" customHeight="1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0" customHeight="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30" customHeight="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30" customHeight="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0" customHeight="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30" customHeight="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30" customHeight="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30" customHeight="1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30" customHeight="1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0" customHeight="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30" customHeight="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30" customHeight="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0" customHeight="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30" customHeight="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30" customHeight="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30" customHeight="1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0" customHeight="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30" customHeight="1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30" customHeight="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30" customHeight="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30" customHeight="1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30" customHeight="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30" customHeight="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30" customHeight="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0" customHeight="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0" customHeight="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30" customHeight="1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0" customHeight="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30" customHeight="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30" customHeight="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30" customHeight="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30" customHeight="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30" customHeight="1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0" customHeight="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30" customHeight="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30" customHeight="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0" customHeight="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30" customHeight="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30" customHeight="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30" customHeight="1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30" customHeight="1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30" customHeight="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30" customHeight="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30" customHeight="1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30" customHeight="1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30" customHeight="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30" customHeight="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(E131/D131)*100</f>
        <v>3.202693602693603</v>
      </c>
      <c r="G131" t="s">
        <v>74</v>
      </c>
      <c r="H131">
        <v>55</v>
      </c>
      <c r="I131" s="5">
        <f t="shared" ref="I131:I194" si="13">IFERROR(E131/H131,"0")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t="30" customHeight="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5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0" customHeight="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5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30" customHeight="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5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30" customHeight="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30" customHeight="1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5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30" customHeight="1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5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0" customHeight="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5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30" customHeight="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5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0" customHeight="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5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30" customHeight="1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5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0" customHeight="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5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30" customHeight="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5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0" customHeight="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5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30" customHeight="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30" customHeight="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5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30" customHeight="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5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0" customHeight="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5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0" customHeight="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5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30" customHeight="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5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30" customHeight="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5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30" customHeight="1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5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30" customHeight="1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5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30" customHeight="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5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30" customHeight="1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30" customHeight="1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5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30" customHeight="1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5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30" customHeight="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5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30" customHeight="1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5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30" customHeight="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5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30" customHeight="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5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30" customHeight="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5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0" customHeight="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5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0" customHeight="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5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30" customHeight="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30" customHeight="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5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30" customHeight="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5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30" customHeight="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5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30" customHeight="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5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30" customHeight="1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5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30" customHeight="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5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30" customHeight="1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5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0" customHeight="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5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30" customHeight="1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5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0" customHeight="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30" customHeight="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5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30" customHeight="1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5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0" customHeight="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5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30" customHeight="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5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30" customHeight="1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5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0" customHeight="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5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30" customHeight="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5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30" customHeight="1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5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0" customHeight="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5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0" customHeight="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30" customHeight="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5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30" customHeight="1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5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30" customHeight="1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5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30" customHeight="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5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30" customHeight="1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5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30" customHeight="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5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30" customHeight="1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5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30" customHeight="1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5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0" customHeight="1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5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30" customHeight="1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(E195/D195)*100</f>
        <v>45.636363636363633</v>
      </c>
      <c r="G195" t="s">
        <v>14</v>
      </c>
      <c r="H195">
        <v>65</v>
      </c>
      <c r="I195" s="5">
        <f t="shared" ref="I195:I258" si="19">IFERROR(E195/H195,"0")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t="30" customHeight="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5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30" customHeight="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5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30" customHeight="1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5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30" customHeight="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5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30" customHeight="1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5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30" customHeight="1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5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30" customHeight="1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5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0" customHeight="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5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30" customHeight="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5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0" customHeight="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30" customHeight="1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5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30" customHeight="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5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30" customHeight="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5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0" customHeight="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5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30" customHeight="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5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0" customHeight="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5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30" customHeight="1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5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0" customHeight="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5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0" customHeight="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5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0" customHeight="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30" customHeight="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5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30" customHeight="1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5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30" customHeight="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5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30" customHeight="1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5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30" customHeight="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5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30" customHeight="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5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30" customHeight="1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5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0" customHeight="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5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30" customHeight="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5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30" customHeight="1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30" customHeight="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5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30" customHeight="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5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30" customHeight="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5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0" customHeight="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5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30" customHeight="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5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30" customHeight="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5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30" customHeight="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5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30" customHeight="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5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30" customHeight="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5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30" customHeight="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30" customHeight="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5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0" customHeight="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5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30" customHeight="1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5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0" customHeight="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5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30" customHeight="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5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0" customHeight="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5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30" customHeight="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5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0" customHeight="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5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30" customHeight="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5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0" customHeight="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0" customHeight="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5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30" customHeight="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5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0" customHeight="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5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30" customHeight="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5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30" customHeight="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5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30" customHeight="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5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30" customHeight="1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5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30" customHeight="1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5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0" customHeight="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5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30" customHeight="1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0" customHeight="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5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0" customHeight="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5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30" customHeight="1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5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30" customHeight="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(E259/D259)*100</f>
        <v>146</v>
      </c>
      <c r="G259" t="s">
        <v>20</v>
      </c>
      <c r="H259">
        <v>92</v>
      </c>
      <c r="I259" s="5">
        <f t="shared" ref="I259:I322" si="25">IFERROR(E259/H259,"0")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t="30" customHeight="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5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0" customHeight="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5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30" customHeight="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5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0" customHeight="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5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30" customHeight="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5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30" customHeight="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30" customHeight="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5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30" customHeight="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5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30" customHeight="1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5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30" customHeight="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5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30" customHeight="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5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30" customHeight="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5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30" customHeight="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5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0" customHeight="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5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30" customHeight="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5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30" customHeight="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0" customHeight="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5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0" customHeight="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5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30" customHeight="1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5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0" customHeight="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5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30" customHeight="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5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0" customHeight="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5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0" customHeight="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5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30" customHeight="1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5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30" customHeight="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5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0" customHeight="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30" customHeight="1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5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30" customHeight="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5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30" customHeight="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5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30" customHeight="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5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30" customHeight="1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5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30" customHeight="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5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30" customHeight="1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5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30" customHeight="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5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30" customHeight="1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5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30" customHeight="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30" customHeight="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5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0" customHeight="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5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0" customHeight="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5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30" customHeight="1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5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30" customHeight="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5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0" customHeight="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5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30" customHeight="1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5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0" customHeight="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5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30" customHeight="1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5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30" customHeight="1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30" customHeight="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5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30" customHeight="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5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0" customHeight="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5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0" customHeight="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5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30" customHeight="1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5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30" customHeight="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5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30" customHeight="1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5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30" customHeight="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5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30" customHeight="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5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30" customHeight="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30" customHeight="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5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0" customHeight="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5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30" customHeight="1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5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30" customHeight="1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5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0" customHeight="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5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30" customHeight="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5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30" customHeight="1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5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0" customHeight="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(E323/D323)*100</f>
        <v>94.144366197183089</v>
      </c>
      <c r="G323" t="s">
        <v>14</v>
      </c>
      <c r="H323">
        <v>2468</v>
      </c>
      <c r="I323" s="5">
        <f t="shared" ref="I323:I386" si="31">IFERROR(E323/H323,"0")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0" customHeight="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5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30" customHeight="1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30" customHeight="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5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0" customHeight="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5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0" customHeight="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5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30" customHeight="1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5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0" customHeight="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5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30" customHeight="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5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0" customHeight="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5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30" customHeight="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5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0" customHeight="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5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30" customHeight="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30" customHeight="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5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30" customHeight="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5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30" customHeight="1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5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30" customHeight="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5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30" customHeight="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5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30" customHeight="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5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30" customHeight="1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5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0" customHeight="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5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30" customHeight="1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5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30" customHeight="1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30" customHeight="1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5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30" customHeight="1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5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30" customHeight="1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5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30" customHeight="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5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30" customHeight="1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5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30" customHeight="1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5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30" customHeight="1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5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30" customHeight="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5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30" customHeight="1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5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30" customHeight="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30" customHeight="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5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30" customHeight="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5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30" customHeight="1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5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30" customHeight="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5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30" customHeight="1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5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30" customHeight="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5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30" customHeight="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5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30" customHeight="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5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30" customHeight="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5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30" customHeight="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30" customHeight="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5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30" customHeight="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5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30" customHeight="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5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30" customHeight="1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5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30" customHeight="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5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30" customHeight="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5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30" customHeight="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5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30" customHeight="1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5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0" customHeight="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5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30" customHeight="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0" customHeight="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5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0" customHeight="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5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30" customHeight="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5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30" customHeight="1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5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30" customHeight="1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5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30" customHeight="1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5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0" customHeight="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5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30" customHeight="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5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0" customHeight="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5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30" customHeight="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30" customHeight="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5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0" customHeight="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(E387/D387)*100</f>
        <v>146.16709511568124</v>
      </c>
      <c r="G387" t="s">
        <v>20</v>
      </c>
      <c r="H387">
        <v>1137</v>
      </c>
      <c r="I387" s="5">
        <f t="shared" ref="I387:I450" si="37">IFERROR(E387/H387,"0")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0" customHeight="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5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30" customHeight="1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5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30" customHeight="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5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30" customHeight="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5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30" customHeight="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5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30" customHeight="1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5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0" customHeight="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5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30" customHeight="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30" customHeight="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5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0" customHeight="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5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30" customHeight="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5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30" customHeight="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5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0" customHeight="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5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30" customHeight="1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5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0" customHeight="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5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30" customHeight="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5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30" customHeight="1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5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30" customHeight="1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30" customHeight="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5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30" customHeight="1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5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0" customHeight="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5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30" customHeight="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5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30" customHeight="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5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30" customHeight="1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5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30" customHeight="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5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30" customHeight="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5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30" customHeight="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5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30" customHeight="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30" customHeight="1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5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30" customHeight="1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5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0" customHeight="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5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30" customHeight="1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5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30" customHeight="1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5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30" customHeight="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5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30" customHeight="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5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30" customHeight="1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5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0" customHeight="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5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30" customHeight="1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30" customHeight="1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5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30" customHeight="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5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30" customHeight="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5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30" customHeight="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5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30" customHeight="1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5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30" customHeight="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5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0" customHeight="1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5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30" customHeight="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5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0" customHeight="1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5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30" customHeight="1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30" customHeight="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5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30" customHeight="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5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30" customHeight="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5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30" customHeight="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5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0" customHeight="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5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30" customHeight="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5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30" customHeight="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5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30" customHeight="1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5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30" customHeight="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5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30" customHeight="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30" customHeight="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5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0" customHeight="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5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30" customHeight="1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5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0" customHeight="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5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30" customHeight="1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5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30" customHeight="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(E451/D451)*100</f>
        <v>967</v>
      </c>
      <c r="G451" t="s">
        <v>20</v>
      </c>
      <c r="H451">
        <v>86</v>
      </c>
      <c r="I451" s="5">
        <f t="shared" ref="I451:I514" si="43">IFERROR(E451/H451,"0")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t="30" customHeight="1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5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30" customHeight="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5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0" customHeight="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5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0" customHeight="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30" customHeight="1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5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30" customHeight="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5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0" customHeight="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5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30" customHeight="1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5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30" customHeight="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5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30" customHeight="1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5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30" customHeight="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5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30" customHeight="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5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30" customHeight="1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5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0" customHeight="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30" customHeight="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5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30" customHeight="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5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30" customHeight="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5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0" customHeight="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5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30" customHeight="1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5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30" customHeight="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5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30" customHeight="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5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30" customHeight="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5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0" customHeight="1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5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30" customHeight="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30" customHeight="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5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0" customHeight="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5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0" customHeight="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5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30" customHeight="1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5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30" customHeight="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5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30" customHeight="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5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30" customHeight="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5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0" customHeight="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5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0" customHeight="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5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30" customHeight="1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30" customHeight="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5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0" customHeight="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5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0" customHeight="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5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30" customHeight="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5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30" customHeight="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5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30" customHeight="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5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0" customHeight="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5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0" customHeight="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5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30" customHeight="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5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30" customHeight="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0" customHeight="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5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30" customHeight="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5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30" customHeight="1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5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30" customHeight="1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5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30" customHeight="1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5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0" customHeight="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5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30" customHeight="1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 t="str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30" customHeight="1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5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30" customHeight="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5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0" customHeight="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30" customHeight="1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5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30" customHeight="1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5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30" customHeight="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5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0" customHeight="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5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30" customHeight="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5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30" customHeight="1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5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30" customHeight="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5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30" customHeight="1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5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30" customHeight="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5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30" customHeight="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(E515/D515)*100</f>
        <v>39.277108433734945</v>
      </c>
      <c r="G515" t="s">
        <v>74</v>
      </c>
      <c r="H515">
        <v>35</v>
      </c>
      <c r="I515" s="5">
        <f t="shared" ref="I515:I578" si="49">IFERROR(E515/H515,"0")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t="30" customHeight="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5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30" customHeight="1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5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30" customHeight="1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5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30" customHeight="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5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0" customHeight="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5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30" customHeight="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5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30" customHeight="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5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30" customHeight="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5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0" customHeight="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5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30" customHeight="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30" customHeight="1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5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0" customHeight="1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5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0" customHeight="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5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30" customHeight="1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5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30" customHeight="1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5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30" customHeight="1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5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0" customHeight="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5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0" customHeight="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5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30" customHeight="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5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30" customHeight="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30" customHeight="1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5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30" customHeight="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5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30" customHeight="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5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30" customHeight="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5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30" customHeight="1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5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30" customHeight="1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5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30" customHeight="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5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30" customHeight="1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5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30" customHeight="1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5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30" customHeight="1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0" customHeight="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5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30" customHeight="1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5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0" customHeight="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5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30" customHeight="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5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30" customHeight="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5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0" customHeight="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5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0" customHeight="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5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0" customHeight="1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5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30" customHeight="1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5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0" customHeight="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0" customHeight="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5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30" customHeight="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5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30" customHeight="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5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30" customHeight="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5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30" customHeight="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5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30" customHeight="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5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30" customHeight="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5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30" customHeight="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5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0" customHeight="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5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30" customHeight="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30" customHeight="1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5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30" customHeight="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5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30" customHeight="1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5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0" customHeight="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5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30" customHeight="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5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30" customHeight="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5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30" customHeight="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5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30" customHeight="1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5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30" customHeight="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5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30" customHeight="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30" customHeight="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5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30" customHeight="1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5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0" customHeight="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5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30" customHeight="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(E579/D579)*100</f>
        <v>18.853658536585368</v>
      </c>
      <c r="G579" t="s">
        <v>74</v>
      </c>
      <c r="H579">
        <v>37</v>
      </c>
      <c r="I579" s="5">
        <f t="shared" ref="I579:I642" si="55">IFERROR(E579/H579,"0")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t="30" customHeight="1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5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30" customHeight="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5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30" customHeight="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5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30" customHeight="1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5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30" customHeight="1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5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0" customHeight="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0" customHeight="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5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30" customHeight="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5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0" customHeight="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5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30" customHeight="1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5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30" customHeight="1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5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30" customHeight="1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5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0" customHeight="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5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30" customHeight="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5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0" customHeight="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5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0" customHeight="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0" customHeight="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5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0" customHeight="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5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30" customHeight="1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5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30" customHeight="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5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30" customHeight="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5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0" customHeight="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5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30" customHeight="1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5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30" customHeight="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5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0" customHeight="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5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30" customHeight="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30" customHeight="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5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30" customHeight="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5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30" customHeight="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5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30" customHeight="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5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30" customHeight="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5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30" customHeight="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5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0" customHeight="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5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30" customHeight="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5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30" customHeight="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5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0" customHeight="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0" customHeight="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5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30" customHeight="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5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30" customHeight="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5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30" customHeight="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5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30" customHeight="1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5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30" customHeight="1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5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30" customHeight="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5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30" customHeight="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5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30" customHeight="1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5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30" customHeight="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30" customHeight="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5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0" customHeight="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5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0" customHeight="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5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30" customHeight="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5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30" customHeight="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5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30" customHeight="1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5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30" customHeight="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5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30" customHeight="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5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30" customHeight="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5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0" customHeight="1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30" customHeight="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5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30" customHeight="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5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30" customHeight="1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5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30" customHeight="1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5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30" customHeight="1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5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30" customHeight="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5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30" customHeight="1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5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0" customHeight="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(E643/D643)*100</f>
        <v>119.96808510638297</v>
      </c>
      <c r="G643" t="s">
        <v>20</v>
      </c>
      <c r="H643">
        <v>194</v>
      </c>
      <c r="I643" s="5">
        <f t="shared" ref="I643:I706" si="61">IFERROR(E643/H643,"0")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t="30" customHeight="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5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30" customHeight="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30" customHeight="1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5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30" customHeight="1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5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30" customHeight="1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5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30" customHeight="1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5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30" customHeight="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5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30" customHeight="1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5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30" customHeight="1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5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30" customHeight="1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5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30" customHeight="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5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0" customHeight="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30" customHeight="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5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30" customHeight="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5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0" customHeight="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5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30" customHeight="1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5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30" customHeight="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5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30" customHeight="1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5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30" customHeight="1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5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30" customHeight="1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5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30" customHeight="1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5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30" customHeight="1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30" customHeight="1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5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30" customHeight="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5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30" customHeight="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5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0" customHeight="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5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0" customHeight="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5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30" customHeight="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5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0" customHeight="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5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0" customHeight="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5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30" customHeight="1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5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30" customHeight="1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30" customHeight="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5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30" customHeight="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5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30" customHeight="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5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30" customHeight="1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5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30" customHeight="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5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30" customHeight="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5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0" customHeight="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5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0" customHeight="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5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30" customHeight="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5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30" customHeight="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30" customHeight="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5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30" customHeight="1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5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30" customHeight="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5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30" customHeight="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5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30" customHeight="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5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30" customHeight="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5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30" customHeight="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5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30" customHeight="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5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0" customHeight="1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5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0" customHeight="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30" customHeight="1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5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30" customHeight="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5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30" customHeight="1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5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0" customHeight="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5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30" customHeight="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5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30" customHeight="1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5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0" customHeight="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5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0" customHeight="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5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0" customHeight="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5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30" customHeight="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0" customHeight="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5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30" customHeight="1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(E707/D707)*100</f>
        <v>99.026517383618156</v>
      </c>
      <c r="G707" t="s">
        <v>14</v>
      </c>
      <c r="H707">
        <v>2025</v>
      </c>
      <c r="I707" s="5">
        <f t="shared" ref="I707:I770" si="67">IFERROR(E707/H707,"0")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0" customHeight="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5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0" customHeight="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5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30" customHeight="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5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30" customHeight="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5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0" customHeight="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5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0" customHeight="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5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0" customHeight="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5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30" customHeight="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30" customHeight="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5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30" customHeight="1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5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30" customHeight="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5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0" customHeight="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5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30" customHeight="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5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30" customHeight="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5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0" customHeight="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5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30" customHeight="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5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30" customHeight="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5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30" customHeight="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0" customHeight="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5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30" customHeight="1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5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0" customHeight="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5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30" customHeight="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5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0" customHeight="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5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0" customHeight="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5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30" customHeight="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5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30" customHeight="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5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30" customHeight="1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5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30" customHeight="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30" customHeight="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5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0" customHeight="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5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30" customHeight="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5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0" customHeight="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5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0" customHeight="1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5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30" customHeight="1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5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0" customHeight="1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5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30" customHeight="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5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30" customHeight="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5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0" customHeight="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30" customHeight="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5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0" customHeight="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5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30" customHeight="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5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30" customHeight="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5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30" customHeight="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5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30" customHeight="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5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0" customHeight="1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5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30" customHeight="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5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30" customHeight="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5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30" customHeight="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30" customHeight="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5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30" customHeight="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5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0" customHeight="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5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30" customHeight="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5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30" customHeight="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5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0" customHeight="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5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30" customHeight="1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5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30" customHeight="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5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30" customHeight="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5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30" customHeight="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0" customHeight="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5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30" customHeight="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5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0" customHeight="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5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30" customHeight="1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5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30" customHeight="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5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30" customHeight="1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(E771/D771)*100</f>
        <v>86.867834394904463</v>
      </c>
      <c r="G771" t="s">
        <v>14</v>
      </c>
      <c r="H771">
        <v>3410</v>
      </c>
      <c r="I771" s="5">
        <f t="shared" ref="I771:I834" si="73">IFERROR(E771/H771,"0")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30" customHeight="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5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30" customHeight="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5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30" customHeight="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5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30" customHeight="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30" customHeight="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5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0" customHeight="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5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30" customHeight="1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5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30" customHeight="1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5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30" customHeight="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5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30" customHeight="1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5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0" customHeight="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5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30" customHeight="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5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30" customHeight="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5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30" customHeight="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30" customHeight="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5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0" customHeight="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5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30" customHeight="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5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30" customHeight="1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5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30" customHeight="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5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30" customHeight="1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5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30" customHeight="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5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30" customHeight="1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5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30" customHeight="1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5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30" customHeight="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30" customHeight="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5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0" customHeight="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5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30" customHeight="1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5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30" customHeight="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5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30" customHeight="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5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30" customHeight="1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5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30" customHeight="1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5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30" customHeight="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5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0" customHeight="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5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0" customHeight="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30" customHeight="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5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0" customHeight="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5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30" customHeight="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5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30" customHeight="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5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30" customHeight="1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5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30" customHeight="1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5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0" customHeight="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5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30" customHeight="1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5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30" customHeight="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5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30" customHeight="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30" customHeight="1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5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0" customHeight="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5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0" customHeight="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5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30" customHeight="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5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30" customHeight="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5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0" customHeight="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5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30" customHeight="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5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30" customHeight="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5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30" customHeight="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5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0" customHeight="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30" customHeight="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5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30" customHeight="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5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0" customHeight="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5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0" customHeight="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5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0" customHeight="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5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30" customHeight="1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5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0" customHeight="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5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0" customHeight="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5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30" customHeight="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5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30" customHeight="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(E835/D835)*100</f>
        <v>157.69117647058823</v>
      </c>
      <c r="G835" t="s">
        <v>20</v>
      </c>
      <c r="H835">
        <v>165</v>
      </c>
      <c r="I835" s="5">
        <f t="shared" ref="I835:I898" si="79">IFERROR(E835/H835,"0")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t="30" customHeight="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5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30" customHeight="1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5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30" customHeight="1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5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30" customHeight="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5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30" customHeight="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5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30" customHeight="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5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30" customHeight="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5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30" customHeight="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5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0" customHeight="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5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0" customHeight="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30" customHeight="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5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30" customHeight="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5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30" customHeight="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5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30" customHeight="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5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30" customHeight="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5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0" customHeight="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5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0" customHeight="1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5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0" customHeight="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5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0" customHeight="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5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30" customHeight="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0" customHeight="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5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30" customHeight="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5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30" customHeight="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5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0" customHeight="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5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0" customHeight="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5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0" customHeight="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5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0" customHeight="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5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30" customHeight="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5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0" customHeight="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5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30" customHeight="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30" customHeight="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5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0" customHeight="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5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30" customHeight="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5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0" customHeight="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5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30" customHeight="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5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30" customHeight="1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5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30" customHeight="1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5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0" customHeight="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5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30" customHeight="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5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30" customHeight="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30" customHeight="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5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30" customHeight="1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5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0" customHeight="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5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30" customHeight="1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5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30" customHeight="1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5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30" customHeight="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5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0" customHeight="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5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30" customHeight="1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5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30" customHeight="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5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0" customHeight="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30" customHeight="1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5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30" customHeight="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5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30" customHeight="1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5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0" customHeight="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5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0" customHeight="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5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30" customHeight="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5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30" customHeight="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5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0" customHeight="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5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30" customHeight="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5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30" customHeight="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30" customHeight="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5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0" customHeight="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5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0" customHeight="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5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30" customHeight="1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(E899/D899)*100</f>
        <v>27.693181818181817</v>
      </c>
      <c r="G899" t="s">
        <v>14</v>
      </c>
      <c r="H899">
        <v>27</v>
      </c>
      <c r="I899" s="5">
        <f t="shared" ref="I899:I962" si="85">IFERROR(E899/H899,"0")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t="30" customHeight="1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5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30" customHeight="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5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30" customHeight="1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5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30" customHeight="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5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30" customHeight="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5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0" customHeight="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30" customHeight="1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5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30" customHeight="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5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0" customHeight="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5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30" customHeight="1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5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30" customHeight="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5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30" customHeight="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5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30" customHeight="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5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30" customHeight="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5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30" customHeight="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5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30" customHeight="1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30" customHeight="1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5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0" customHeight="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5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0" customHeight="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5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30" customHeight="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5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30" customHeight="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5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30" customHeight="1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5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30" customHeight="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5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30" customHeight="1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5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30" customHeight="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5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30" customHeight="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30" customHeight="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5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0" customHeight="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5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30" customHeight="1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5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30" customHeight="1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5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30" customHeight="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5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30" customHeight="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5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30" customHeight="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5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30" customHeight="1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5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30" customHeight="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5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30" customHeight="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30" customHeight="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5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0" customHeight="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5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30" customHeight="1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5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30" customHeight="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5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30" customHeight="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5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0" customHeight="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5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30" customHeight="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5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30" customHeight="1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5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30" customHeight="1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5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30" customHeight="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30" customHeight="1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5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30" customHeight="1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5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0" customHeight="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5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30" customHeight="1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5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30" customHeight="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5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0" customHeight="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5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0" customHeight="1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5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30" customHeight="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5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30" customHeight="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5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0" customHeight="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30" customHeight="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5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0" customHeight="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5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30" customHeight="1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5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30" customHeight="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5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0" customHeight="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5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30" customHeight="1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5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30" customHeight="1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5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0" customHeight="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(E963/D963)*100</f>
        <v>119.29824561403508</v>
      </c>
      <c r="G963" t="s">
        <v>20</v>
      </c>
      <c r="H963">
        <v>155</v>
      </c>
      <c r="I963" s="5">
        <f t="shared" ref="I963:I1001" si="91">IFERROR(E963/H963,"0")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ht="30" customHeight="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5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30" customHeight="1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30" customHeight="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5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30" customHeight="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5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30" customHeight="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5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30" customHeight="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5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0" customHeight="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5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30" customHeight="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5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0" customHeight="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5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30" customHeight="1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5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0" customHeight="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5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30" customHeight="1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30" customHeight="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5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30" customHeight="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5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0" customHeight="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5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30" customHeight="1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5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30" customHeight="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5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30" customHeight="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5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30" customHeight="1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5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30" customHeight="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5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30" customHeight="1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5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30" customHeight="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0" customHeight="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5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30" customHeight="1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5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0" customHeight="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5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30" customHeight="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5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30" customHeight="1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5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30" customHeight="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5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30" customHeight="1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5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30" customHeight="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5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30" customHeight="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5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30" customHeight="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30" customHeight="1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5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30" customHeight="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5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0" customHeight="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5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30" customHeight="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5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30" customHeight="1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5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30" customHeight="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5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2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  <cfRule type="colorScale" priority="2">
      <colorScale>
        <cfvo type="min"/>
        <cfvo type="percentile" val="100"/>
        <cfvo type="max"/>
        <color rgb="FFFF0000"/>
        <color rgb="FF00B050"/>
        <color rgb="FF0070C0"/>
      </colorScale>
    </cfRule>
  </conditionalFormatting>
  <conditionalFormatting sqref="G2:G1001">
    <cfRule type="expression" dxfId="7" priority="4">
      <formula>$G2="live"</formula>
    </cfRule>
    <cfRule type="expression" dxfId="6" priority="5">
      <formula>$G2="successful"</formula>
    </cfRule>
    <cfRule type="expression" dxfId="5" priority="6">
      <formula>$G2="failed"</formula>
    </cfRule>
    <cfRule type="expression" dxfId="4" priority="3">
      <formula>$G2="canceled"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9B7BD-D338-4FD3-A79C-47220B01557C}">
  <sheetPr codeName="Sheet2"/>
  <dimension ref="A1:F13"/>
  <sheetViews>
    <sheetView workbookViewId="0">
      <selection activeCell="F21" sqref="F21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6" x14ac:dyDescent="0.35">
      <c r="A1" s="6" t="s">
        <v>6</v>
      </c>
      <c r="B1" t="s">
        <v>26</v>
      </c>
    </row>
    <row r="3" spans="1:6" x14ac:dyDescent="0.35">
      <c r="A3" s="6" t="s">
        <v>2045</v>
      </c>
      <c r="B3" s="6" t="s">
        <v>2046</v>
      </c>
    </row>
    <row r="4" spans="1:6" x14ac:dyDescent="0.3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5">
      <c r="A5" s="7" t="s">
        <v>2036</v>
      </c>
      <c r="C5">
        <v>3</v>
      </c>
      <c r="D5">
        <v>1</v>
      </c>
      <c r="E5">
        <v>6</v>
      </c>
      <c r="F5">
        <v>10</v>
      </c>
    </row>
    <row r="6" spans="1:6" x14ac:dyDescent="0.35">
      <c r="A6" s="7" t="s">
        <v>2037</v>
      </c>
      <c r="B6">
        <v>1</v>
      </c>
      <c r="C6">
        <v>1</v>
      </c>
      <c r="E6">
        <v>1</v>
      </c>
      <c r="F6">
        <v>3</v>
      </c>
    </row>
    <row r="7" spans="1:6" x14ac:dyDescent="0.35">
      <c r="A7" s="7" t="s">
        <v>2038</v>
      </c>
      <c r="C7">
        <v>1</v>
      </c>
      <c r="E7">
        <v>2</v>
      </c>
      <c r="F7">
        <v>3</v>
      </c>
    </row>
    <row r="8" spans="1:6" x14ac:dyDescent="0.35">
      <c r="A8" s="7" t="s">
        <v>2039</v>
      </c>
      <c r="B8">
        <v>1</v>
      </c>
      <c r="C8">
        <v>2</v>
      </c>
      <c r="E8">
        <v>2</v>
      </c>
      <c r="F8">
        <v>5</v>
      </c>
    </row>
    <row r="9" spans="1:6" x14ac:dyDescent="0.35">
      <c r="A9" s="7" t="s">
        <v>2040</v>
      </c>
      <c r="C9">
        <v>2</v>
      </c>
      <c r="E9">
        <v>1</v>
      </c>
      <c r="F9">
        <v>3</v>
      </c>
    </row>
    <row r="10" spans="1:6" x14ac:dyDescent="0.35">
      <c r="A10" s="7" t="s">
        <v>2041</v>
      </c>
      <c r="C10">
        <v>1</v>
      </c>
      <c r="E10">
        <v>1</v>
      </c>
      <c r="F10">
        <v>2</v>
      </c>
    </row>
    <row r="11" spans="1:6" x14ac:dyDescent="0.35">
      <c r="A11" s="7" t="s">
        <v>2042</v>
      </c>
      <c r="C11">
        <v>1</v>
      </c>
      <c r="E11">
        <v>5</v>
      </c>
      <c r="F11">
        <v>6</v>
      </c>
    </row>
    <row r="12" spans="1:6" x14ac:dyDescent="0.35">
      <c r="A12" s="7" t="s">
        <v>2043</v>
      </c>
      <c r="C12">
        <v>5</v>
      </c>
      <c r="E12">
        <v>6</v>
      </c>
      <c r="F12">
        <v>11</v>
      </c>
    </row>
    <row r="13" spans="1:6" x14ac:dyDescent="0.35">
      <c r="A13" s="7" t="s">
        <v>2035</v>
      </c>
      <c r="B13">
        <v>2</v>
      </c>
      <c r="C13">
        <v>16</v>
      </c>
      <c r="D13">
        <v>1</v>
      </c>
      <c r="E13">
        <v>24</v>
      </c>
      <c r="F13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3FB7-0AAF-4335-AFAA-F08B4AD848E3}">
  <sheetPr codeName="Sheet3"/>
  <dimension ref="A1:G31"/>
  <sheetViews>
    <sheetView workbookViewId="0">
      <selection activeCell="F33" sqref="F33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6.83203125" bestFit="1" customWidth="1"/>
    <col min="7" max="7" width="11" bestFit="1" customWidth="1"/>
  </cols>
  <sheetData>
    <row r="1" spans="1:7" x14ac:dyDescent="0.35">
      <c r="A1" s="6" t="s">
        <v>6</v>
      </c>
      <c r="B1" t="s">
        <v>2044</v>
      </c>
    </row>
    <row r="2" spans="1:7" x14ac:dyDescent="0.35">
      <c r="A2" s="6" t="s">
        <v>2031</v>
      </c>
      <c r="B2" t="s">
        <v>2044</v>
      </c>
    </row>
    <row r="4" spans="1:7" x14ac:dyDescent="0.35">
      <c r="A4" s="6" t="s">
        <v>2045</v>
      </c>
      <c r="B4" s="6" t="s">
        <v>2046</v>
      </c>
    </row>
    <row r="5" spans="1:7" x14ac:dyDescent="0.3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  <c r="G5" t="s">
        <v>2035</v>
      </c>
    </row>
    <row r="6" spans="1:7" x14ac:dyDescent="0.35">
      <c r="A6" s="7" t="s">
        <v>2047</v>
      </c>
      <c r="B6" s="11">
        <v>1</v>
      </c>
      <c r="C6" s="11">
        <v>10</v>
      </c>
      <c r="D6" s="11">
        <v>2</v>
      </c>
      <c r="E6" s="11">
        <v>21</v>
      </c>
      <c r="F6" s="11"/>
      <c r="G6" s="11">
        <v>34</v>
      </c>
    </row>
    <row r="7" spans="1:7" x14ac:dyDescent="0.35">
      <c r="A7" s="7" t="s">
        <v>2048</v>
      </c>
      <c r="B7" s="11"/>
      <c r="C7" s="11"/>
      <c r="D7" s="11"/>
      <c r="E7" s="11">
        <v>4</v>
      </c>
      <c r="F7" s="11"/>
      <c r="G7" s="11">
        <v>4</v>
      </c>
    </row>
    <row r="8" spans="1:7" x14ac:dyDescent="0.35">
      <c r="A8" s="7" t="s">
        <v>2049</v>
      </c>
      <c r="B8" s="11">
        <v>4</v>
      </c>
      <c r="C8" s="11">
        <v>21</v>
      </c>
      <c r="D8" s="11">
        <v>1</v>
      </c>
      <c r="E8" s="11">
        <v>34</v>
      </c>
      <c r="F8" s="11"/>
      <c r="G8" s="11">
        <v>60</v>
      </c>
    </row>
    <row r="9" spans="1:7" x14ac:dyDescent="0.35">
      <c r="A9" s="7" t="s">
        <v>2050</v>
      </c>
      <c r="B9" s="11">
        <v>2</v>
      </c>
      <c r="C9" s="11">
        <v>12</v>
      </c>
      <c r="D9" s="11">
        <v>1</v>
      </c>
      <c r="E9" s="11">
        <v>22</v>
      </c>
      <c r="F9" s="11"/>
      <c r="G9" s="11">
        <v>37</v>
      </c>
    </row>
    <row r="10" spans="1:7" x14ac:dyDescent="0.35">
      <c r="A10" s="7" t="s">
        <v>2051</v>
      </c>
      <c r="B10" s="11"/>
      <c r="C10" s="11">
        <v>8</v>
      </c>
      <c r="D10" s="11"/>
      <c r="E10" s="11">
        <v>10</v>
      </c>
      <c r="F10" s="11"/>
      <c r="G10" s="11">
        <v>18</v>
      </c>
    </row>
    <row r="11" spans="1:7" x14ac:dyDescent="0.35">
      <c r="A11" s="7" t="s">
        <v>2052</v>
      </c>
      <c r="B11" s="11">
        <v>1</v>
      </c>
      <c r="C11" s="11">
        <v>7</v>
      </c>
      <c r="D11" s="11"/>
      <c r="E11" s="11">
        <v>9</v>
      </c>
      <c r="F11" s="11"/>
      <c r="G11" s="11">
        <v>17</v>
      </c>
    </row>
    <row r="12" spans="1:7" x14ac:dyDescent="0.35">
      <c r="A12" s="7" t="s">
        <v>2053</v>
      </c>
      <c r="B12" s="11">
        <v>4</v>
      </c>
      <c r="C12" s="11">
        <v>20</v>
      </c>
      <c r="D12" s="11"/>
      <c r="E12" s="11">
        <v>22</v>
      </c>
      <c r="F12" s="11"/>
      <c r="G12" s="11">
        <v>46</v>
      </c>
    </row>
    <row r="13" spans="1:7" x14ac:dyDescent="0.35">
      <c r="A13" s="7" t="s">
        <v>2054</v>
      </c>
      <c r="B13" s="11">
        <v>3</v>
      </c>
      <c r="C13" s="11">
        <v>19</v>
      </c>
      <c r="D13" s="11"/>
      <c r="E13" s="11">
        <v>23</v>
      </c>
      <c r="F13" s="11"/>
      <c r="G13" s="11">
        <v>45</v>
      </c>
    </row>
    <row r="14" spans="1:7" x14ac:dyDescent="0.35">
      <c r="A14" s="7" t="s">
        <v>2055</v>
      </c>
      <c r="B14" s="11">
        <v>1</v>
      </c>
      <c r="C14" s="11">
        <v>6</v>
      </c>
      <c r="D14" s="11"/>
      <c r="E14" s="11">
        <v>10</v>
      </c>
      <c r="F14" s="11"/>
      <c r="G14" s="11">
        <v>17</v>
      </c>
    </row>
    <row r="15" spans="1:7" x14ac:dyDescent="0.35">
      <c r="A15" s="7" t="s">
        <v>2056</v>
      </c>
      <c r="B15" s="11"/>
      <c r="C15" s="11">
        <v>3</v>
      </c>
      <c r="D15" s="11"/>
      <c r="E15" s="11">
        <v>4</v>
      </c>
      <c r="F15" s="11"/>
      <c r="G15" s="11">
        <v>7</v>
      </c>
    </row>
    <row r="16" spans="1:7" x14ac:dyDescent="0.35">
      <c r="A16" s="7" t="s">
        <v>2057</v>
      </c>
      <c r="B16" s="11"/>
      <c r="C16" s="11">
        <v>8</v>
      </c>
      <c r="D16" s="11">
        <v>1</v>
      </c>
      <c r="E16" s="11">
        <v>4</v>
      </c>
      <c r="F16" s="11"/>
      <c r="G16" s="11">
        <v>13</v>
      </c>
    </row>
    <row r="17" spans="1:7" x14ac:dyDescent="0.35">
      <c r="A17" s="7" t="s">
        <v>2058</v>
      </c>
      <c r="B17" s="11">
        <v>1</v>
      </c>
      <c r="C17" s="11">
        <v>6</v>
      </c>
      <c r="D17" s="11">
        <v>1</v>
      </c>
      <c r="E17" s="11">
        <v>13</v>
      </c>
      <c r="F17" s="11"/>
      <c r="G17" s="11">
        <v>21</v>
      </c>
    </row>
    <row r="18" spans="1:7" x14ac:dyDescent="0.35">
      <c r="A18" s="7" t="s">
        <v>2059</v>
      </c>
      <c r="B18" s="11">
        <v>4</v>
      </c>
      <c r="C18" s="11">
        <v>11</v>
      </c>
      <c r="D18" s="11">
        <v>1</v>
      </c>
      <c r="E18" s="11">
        <v>26</v>
      </c>
      <c r="F18" s="11"/>
      <c r="G18" s="11">
        <v>42</v>
      </c>
    </row>
    <row r="19" spans="1:7" x14ac:dyDescent="0.35">
      <c r="A19" s="7" t="s">
        <v>2060</v>
      </c>
      <c r="B19" s="11">
        <v>23</v>
      </c>
      <c r="C19" s="11">
        <v>132</v>
      </c>
      <c r="D19" s="11">
        <v>2</v>
      </c>
      <c r="E19" s="11">
        <v>187</v>
      </c>
      <c r="F19" s="11"/>
      <c r="G19" s="11">
        <v>344</v>
      </c>
    </row>
    <row r="20" spans="1:7" x14ac:dyDescent="0.35">
      <c r="A20" s="7" t="s">
        <v>2061</v>
      </c>
      <c r="B20" s="11"/>
      <c r="C20" s="11">
        <v>4</v>
      </c>
      <c r="D20" s="11"/>
      <c r="E20" s="11">
        <v>4</v>
      </c>
      <c r="F20" s="11"/>
      <c r="G20" s="11">
        <v>8</v>
      </c>
    </row>
    <row r="21" spans="1:7" x14ac:dyDescent="0.35">
      <c r="A21" s="7" t="s">
        <v>2062</v>
      </c>
      <c r="B21" s="11">
        <v>6</v>
      </c>
      <c r="C21" s="11">
        <v>30</v>
      </c>
      <c r="D21" s="11"/>
      <c r="E21" s="11">
        <v>49</v>
      </c>
      <c r="F21" s="11"/>
      <c r="G21" s="11">
        <v>85</v>
      </c>
    </row>
    <row r="22" spans="1:7" x14ac:dyDescent="0.35">
      <c r="A22" s="7" t="s">
        <v>2063</v>
      </c>
      <c r="B22" s="11"/>
      <c r="C22" s="11">
        <v>9</v>
      </c>
      <c r="D22" s="11"/>
      <c r="E22" s="11">
        <v>5</v>
      </c>
      <c r="F22" s="11"/>
      <c r="G22" s="11">
        <v>14</v>
      </c>
    </row>
    <row r="23" spans="1:7" x14ac:dyDescent="0.35">
      <c r="A23" s="7" t="s">
        <v>2064</v>
      </c>
      <c r="B23" s="11">
        <v>1</v>
      </c>
      <c r="C23" s="11">
        <v>5</v>
      </c>
      <c r="D23" s="11">
        <v>1</v>
      </c>
      <c r="E23" s="11">
        <v>9</v>
      </c>
      <c r="F23" s="11"/>
      <c r="G23" s="11">
        <v>16</v>
      </c>
    </row>
    <row r="24" spans="1:7" x14ac:dyDescent="0.35">
      <c r="A24" s="7" t="s">
        <v>2065</v>
      </c>
      <c r="B24" s="11">
        <v>3</v>
      </c>
      <c r="C24" s="11">
        <v>3</v>
      </c>
      <c r="D24" s="11"/>
      <c r="E24" s="11">
        <v>11</v>
      </c>
      <c r="F24" s="11"/>
      <c r="G24" s="11">
        <v>17</v>
      </c>
    </row>
    <row r="25" spans="1:7" x14ac:dyDescent="0.35">
      <c r="A25" s="7" t="s">
        <v>2066</v>
      </c>
      <c r="B25" s="11"/>
      <c r="C25" s="11">
        <v>7</v>
      </c>
      <c r="D25" s="11"/>
      <c r="E25" s="11">
        <v>14</v>
      </c>
      <c r="F25" s="11"/>
      <c r="G25" s="11">
        <v>21</v>
      </c>
    </row>
    <row r="26" spans="1:7" x14ac:dyDescent="0.35">
      <c r="A26" s="7" t="s">
        <v>2067</v>
      </c>
      <c r="B26" s="11">
        <v>1</v>
      </c>
      <c r="C26" s="11">
        <v>15</v>
      </c>
      <c r="D26" s="11">
        <v>2</v>
      </c>
      <c r="E26" s="11">
        <v>17</v>
      </c>
      <c r="F26" s="11"/>
      <c r="G26" s="11">
        <v>35</v>
      </c>
    </row>
    <row r="27" spans="1:7" x14ac:dyDescent="0.35">
      <c r="A27" s="7" t="s">
        <v>2068</v>
      </c>
      <c r="B27" s="11"/>
      <c r="C27" s="11">
        <v>16</v>
      </c>
      <c r="D27" s="11">
        <v>1</v>
      </c>
      <c r="E27" s="11">
        <v>28</v>
      </c>
      <c r="F27" s="11"/>
      <c r="G27" s="11">
        <v>45</v>
      </c>
    </row>
    <row r="28" spans="1:7" x14ac:dyDescent="0.35">
      <c r="A28" s="7" t="s">
        <v>2069</v>
      </c>
      <c r="B28" s="11">
        <v>2</v>
      </c>
      <c r="C28" s="11">
        <v>12</v>
      </c>
      <c r="D28" s="11">
        <v>1</v>
      </c>
      <c r="E28" s="11">
        <v>36</v>
      </c>
      <c r="F28" s="11"/>
      <c r="G28" s="11">
        <v>51</v>
      </c>
    </row>
    <row r="29" spans="1:7" x14ac:dyDescent="0.35">
      <c r="A29" s="7" t="s">
        <v>2070</v>
      </c>
      <c r="B29" s="11"/>
      <c r="C29" s="11"/>
      <c r="D29" s="11"/>
      <c r="E29" s="11">
        <v>3</v>
      </c>
      <c r="F29" s="11"/>
      <c r="G29" s="11">
        <v>3</v>
      </c>
    </row>
    <row r="30" spans="1:7" x14ac:dyDescent="0.35">
      <c r="A30" s="7" t="s">
        <v>2034</v>
      </c>
      <c r="B30" s="11"/>
      <c r="C30" s="11"/>
      <c r="D30" s="11"/>
      <c r="E30" s="11"/>
      <c r="F30" s="11"/>
      <c r="G30" s="11"/>
    </row>
    <row r="31" spans="1:7" x14ac:dyDescent="0.35">
      <c r="A31" s="7" t="s">
        <v>2035</v>
      </c>
      <c r="B31" s="11">
        <v>57</v>
      </c>
      <c r="C31" s="11">
        <v>364</v>
      </c>
      <c r="D31" s="11">
        <v>14</v>
      </c>
      <c r="E31" s="11">
        <v>565</v>
      </c>
      <c r="F31" s="11"/>
      <c r="G31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89D17-DE8C-42B1-A34B-EDFF07A789BE}">
  <sheetPr codeName="Sheet4"/>
  <dimension ref="A1:F18"/>
  <sheetViews>
    <sheetView workbookViewId="0">
      <selection activeCell="J33" sqref="J33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6" x14ac:dyDescent="0.35">
      <c r="A1" s="6" t="s">
        <v>2031</v>
      </c>
      <c r="B1" t="s">
        <v>2044</v>
      </c>
    </row>
    <row r="2" spans="1:6" x14ac:dyDescent="0.35">
      <c r="A2" s="6" t="s">
        <v>2085</v>
      </c>
      <c r="B2" t="s">
        <v>2044</v>
      </c>
    </row>
    <row r="4" spans="1:6" x14ac:dyDescent="0.35">
      <c r="A4" s="6" t="s">
        <v>2045</v>
      </c>
      <c r="B4" s="6" t="s">
        <v>2046</v>
      </c>
    </row>
    <row r="5" spans="1:6" x14ac:dyDescent="0.3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5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7" t="s">
        <v>2035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35AC-CB8D-435B-B084-F61AF8874B80}">
  <sheetPr codeName="Sheet5"/>
  <dimension ref="A1:J14"/>
  <sheetViews>
    <sheetView topLeftCell="C2" workbookViewId="0">
      <selection activeCell="C27" sqref="C27"/>
    </sheetView>
  </sheetViews>
  <sheetFormatPr defaultRowHeight="15.5" x14ac:dyDescent="0.35"/>
  <cols>
    <col min="1" max="2" width="8.6640625" hidden="1" customWidth="1"/>
    <col min="3" max="3" width="26.58203125" customWidth="1"/>
    <col min="4" max="4" width="17.83203125" customWidth="1"/>
    <col min="5" max="5" width="19" customWidth="1"/>
    <col min="6" max="6" width="16.08203125" customWidth="1"/>
    <col min="7" max="7" width="13.08203125" customWidth="1"/>
    <col min="8" max="8" width="20.83203125" customWidth="1"/>
    <col min="9" max="9" width="15.1640625" customWidth="1"/>
    <col min="10" max="10" width="19" customWidth="1"/>
  </cols>
  <sheetData>
    <row r="1" spans="1:10" hidden="1" x14ac:dyDescent="0.35">
      <c r="D1" t="s">
        <v>20</v>
      </c>
      <c r="E1" t="s">
        <v>14</v>
      </c>
      <c r="F1" t="s">
        <v>74</v>
      </c>
    </row>
    <row r="2" spans="1:10" s="1" customFormat="1" x14ac:dyDescent="0.35">
      <c r="A2" s="1" t="s">
        <v>2104</v>
      </c>
      <c r="B2" s="1" t="s">
        <v>2105</v>
      </c>
      <c r="C2" s="12" t="s">
        <v>2086</v>
      </c>
      <c r="D2" s="12" t="s">
        <v>2087</v>
      </c>
      <c r="E2" s="12" t="s">
        <v>2088</v>
      </c>
      <c r="F2" s="12" t="s">
        <v>2106</v>
      </c>
      <c r="G2" s="12" t="s">
        <v>2089</v>
      </c>
      <c r="H2" s="12" t="s">
        <v>2090</v>
      </c>
      <c r="I2" s="12" t="s">
        <v>2091</v>
      </c>
      <c r="J2" s="12" t="s">
        <v>2092</v>
      </c>
    </row>
    <row r="3" spans="1:10" x14ac:dyDescent="0.35">
      <c r="A3">
        <v>0</v>
      </c>
      <c r="B3">
        <v>1000</v>
      </c>
      <c r="C3" s="13" t="s">
        <v>2093</v>
      </c>
      <c r="D3" s="14">
        <f>COUNTIFS(Crowdfunding!$D$2:$D$1001,"&lt;"&amp;$B$3,Crowdfunding!$G$2:$G$1001,D1)</f>
        <v>30</v>
      </c>
      <c r="E3" s="14">
        <f>COUNTIFS(Crowdfunding!$D$2:$D$1001,"&lt;"&amp;$B$3,Crowdfunding!$G$2:$G$1001,E1)</f>
        <v>20</v>
      </c>
      <c r="F3" s="14">
        <f>COUNTIFS(Crowdfunding!$D$2:$D$1001,"&lt;"&amp;$B$3,Crowdfunding!$G$2:$G$1001,F1)</f>
        <v>1</v>
      </c>
      <c r="G3" s="14">
        <f>SUM(D3:F3)</f>
        <v>51</v>
      </c>
      <c r="H3" s="15">
        <f>(D3/$G3)</f>
        <v>0.58823529411764708</v>
      </c>
      <c r="I3" s="15">
        <f>(E3/$G3)</f>
        <v>0.39215686274509803</v>
      </c>
      <c r="J3" s="15">
        <f>(F3/$G3)</f>
        <v>1.9607843137254902E-2</v>
      </c>
    </row>
    <row r="4" spans="1:10" x14ac:dyDescent="0.35">
      <c r="A4">
        <v>1000</v>
      </c>
      <c r="B4">
        <v>4999</v>
      </c>
      <c r="C4" s="13" t="s">
        <v>2094</v>
      </c>
      <c r="D4" s="14">
        <f>COUNTIFS(Crowdfunding!$D$2:$D$1001,"&gt;="&amp;$A4,Crowdfunding!$D$2:$D$1001,"&lt;="&amp;$B4,Crowdfunding!$G$2:$G$1001,D$1)</f>
        <v>191</v>
      </c>
      <c r="E4" s="14">
        <f>COUNTIFS(Crowdfunding!$D$2:$D$1001,"&gt;="&amp;$A4,Crowdfunding!$D$2:$D$1001,"&lt;"&amp;$B4,Crowdfunding!$G$2:$G$1001,$E$1)</f>
        <v>38</v>
      </c>
      <c r="F4" s="14">
        <f>COUNTIFS(Crowdfunding!$D$2:$D$1001,"&gt;="&amp;$A4,Crowdfunding!$D$2:$D$1001,"&lt;"&amp;$B4,Crowdfunding!$G$2:$G$1001,$F$1)</f>
        <v>2</v>
      </c>
      <c r="G4" s="14">
        <f t="shared" ref="G4:G14" si="0">SUM(D4:F4)</f>
        <v>231</v>
      </c>
      <c r="H4" s="15">
        <f t="shared" ref="H4:H14" si="1">(D4/G4)</f>
        <v>0.82683982683982682</v>
      </c>
      <c r="I4" s="15">
        <f t="shared" ref="I4:I14" si="2">(E4/$G4)</f>
        <v>0.16450216450216451</v>
      </c>
      <c r="J4" s="15">
        <f t="shared" ref="J4:J14" si="3">(F4/$G4)</f>
        <v>8.658008658008658E-3</v>
      </c>
    </row>
    <row r="5" spans="1:10" x14ac:dyDescent="0.35">
      <c r="A5">
        <v>5000</v>
      </c>
      <c r="B5">
        <v>9999</v>
      </c>
      <c r="C5" s="13" t="s">
        <v>2095</v>
      </c>
      <c r="D5" s="14">
        <f>COUNTIFS(Crowdfunding!$D$2:$D$1001,"&gt;="&amp;$A5,Crowdfunding!$D$2:$D$1001,"&lt;="&amp;$B5,Crowdfunding!$G$2:$G$1001,D$1)</f>
        <v>164</v>
      </c>
      <c r="E5" s="14">
        <f>COUNTIFS(Crowdfunding!$D$2:$D$1001,"&gt;="&amp;$A5,Crowdfunding!$D$2:$D$1001,"&lt;"&amp;$B5,Crowdfunding!$G$2:$G$1001,$E$1)</f>
        <v>126</v>
      </c>
      <c r="F5" s="14">
        <f>COUNTIFS(Crowdfunding!$D$2:$D$1001,"&gt;="&amp;$A5,Crowdfunding!$D$2:$D$1001,"&lt;"&amp;$B5,Crowdfunding!$G$2:$G$1001,$F$1)</f>
        <v>25</v>
      </c>
      <c r="G5" s="14">
        <f t="shared" si="0"/>
        <v>315</v>
      </c>
      <c r="H5" s="15">
        <f t="shared" si="1"/>
        <v>0.52063492063492067</v>
      </c>
      <c r="I5" s="15">
        <f t="shared" si="2"/>
        <v>0.4</v>
      </c>
      <c r="J5" s="15">
        <f t="shared" si="3"/>
        <v>7.9365079365079361E-2</v>
      </c>
    </row>
    <row r="6" spans="1:10" x14ac:dyDescent="0.35">
      <c r="A6">
        <v>10000</v>
      </c>
      <c r="B6">
        <v>14999</v>
      </c>
      <c r="C6" s="13" t="s">
        <v>2096</v>
      </c>
      <c r="D6" s="14">
        <f>COUNTIFS(Crowdfunding!$D$2:$D$1001,"&gt;="&amp;$A6,Crowdfunding!$D$2:$D$1001,"&lt;="&amp;$B6,Crowdfunding!$G$2:$G$1001,D$1)</f>
        <v>4</v>
      </c>
      <c r="E6" s="14">
        <f>COUNTIFS(Crowdfunding!$D$2:$D$1001,"&gt;="&amp;$A6,Crowdfunding!$D$2:$D$1001,"&lt;"&amp;$B6,Crowdfunding!$G$2:$G$1001,$E$1)</f>
        <v>5</v>
      </c>
      <c r="F6" s="14">
        <f>COUNTIFS(Crowdfunding!$D$2:$D$1001,"&gt;="&amp;$A6,Crowdfunding!$D$2:$D$1001,"&lt;"&amp;$B6,Crowdfunding!$G$2:$G$1001,$F$1)</f>
        <v>0</v>
      </c>
      <c r="G6" s="14">
        <f t="shared" si="0"/>
        <v>9</v>
      </c>
      <c r="H6" s="15">
        <f t="shared" si="1"/>
        <v>0.44444444444444442</v>
      </c>
      <c r="I6" s="15">
        <f t="shared" si="2"/>
        <v>0.55555555555555558</v>
      </c>
      <c r="J6" s="15">
        <f t="shared" si="3"/>
        <v>0</v>
      </c>
    </row>
    <row r="7" spans="1:10" x14ac:dyDescent="0.35">
      <c r="A7">
        <v>15000</v>
      </c>
      <c r="B7">
        <v>19999</v>
      </c>
      <c r="C7" s="13" t="s">
        <v>2097</v>
      </c>
      <c r="D7" s="14">
        <f>COUNTIFS(Crowdfunding!$D$2:$D$1001,"&gt;="&amp;$A7,Crowdfunding!$D$2:$D$1001,"&lt;="&amp;$B7,Crowdfunding!$G$2:$G$1001,D$1)</f>
        <v>10</v>
      </c>
      <c r="E7" s="14">
        <f>COUNTIFS(Crowdfunding!$D$2:$D$1001,"&gt;="&amp;$A7,Crowdfunding!$D$2:$D$1001,"&lt;"&amp;$B7,Crowdfunding!$G$2:$G$1001,$E$1)</f>
        <v>0</v>
      </c>
      <c r="F7" s="14">
        <f>COUNTIFS(Crowdfunding!$D$2:$D$1001,"&gt;="&amp;$A7,Crowdfunding!$D$2:$D$1001,"&lt;"&amp;$B7,Crowdfunding!$G$2:$G$1001,$F$1)</f>
        <v>0</v>
      </c>
      <c r="G7" s="14">
        <f t="shared" si="0"/>
        <v>10</v>
      </c>
      <c r="H7" s="15">
        <f t="shared" si="1"/>
        <v>1</v>
      </c>
      <c r="I7" s="15">
        <f t="shared" si="2"/>
        <v>0</v>
      </c>
      <c r="J7" s="15">
        <f t="shared" si="3"/>
        <v>0</v>
      </c>
    </row>
    <row r="8" spans="1:10" x14ac:dyDescent="0.35">
      <c r="A8">
        <v>20000</v>
      </c>
      <c r="B8">
        <v>24999</v>
      </c>
      <c r="C8" s="13" t="s">
        <v>2098</v>
      </c>
      <c r="D8" s="14">
        <f>COUNTIFS(Crowdfunding!$D$2:$D$1001,"&gt;="&amp;$A8,Crowdfunding!$D$2:$D$1001,"&lt;="&amp;$B8,Crowdfunding!$G$2:$G$1001,D$1)</f>
        <v>7</v>
      </c>
      <c r="E8" s="14">
        <f>COUNTIFS(Crowdfunding!$D$2:$D$1001,"&gt;="&amp;$A8,Crowdfunding!$D$2:$D$1001,"&lt;"&amp;$B8,Crowdfunding!$G$2:$G$1001,$E$1)</f>
        <v>0</v>
      </c>
      <c r="F8" s="14">
        <f>COUNTIFS(Crowdfunding!$D$2:$D$1001,"&gt;="&amp;$A8,Crowdfunding!$D$2:$D$1001,"&lt;"&amp;$B8,Crowdfunding!$G$2:$G$1001,$F$1)</f>
        <v>0</v>
      </c>
      <c r="G8" s="14">
        <f t="shared" si="0"/>
        <v>7</v>
      </c>
      <c r="H8" s="15">
        <f t="shared" si="1"/>
        <v>1</v>
      </c>
      <c r="I8" s="15">
        <f t="shared" si="2"/>
        <v>0</v>
      </c>
      <c r="J8" s="15">
        <f t="shared" si="3"/>
        <v>0</v>
      </c>
    </row>
    <row r="9" spans="1:10" x14ac:dyDescent="0.35">
      <c r="A9">
        <v>25000</v>
      </c>
      <c r="B9">
        <v>29999</v>
      </c>
      <c r="C9" s="13" t="s">
        <v>2099</v>
      </c>
      <c r="D9" s="14">
        <f>COUNTIFS(Crowdfunding!$D$2:$D$1001,"&gt;="&amp;$A9,Crowdfunding!$D$2:$D$1001,"&lt;="&amp;$B9,Crowdfunding!$G$2:$G$1001,D$1)</f>
        <v>11</v>
      </c>
      <c r="E9" s="14">
        <f>COUNTIFS(Crowdfunding!$D$2:$D$1001,"&gt;="&amp;$A9,Crowdfunding!$D$2:$D$1001,"&lt;"&amp;$B9,Crowdfunding!$G$2:$G$1001,$E$1)</f>
        <v>3</v>
      </c>
      <c r="F9" s="14">
        <f>COUNTIFS(Crowdfunding!$D$2:$D$1001,"&gt;="&amp;$A9,Crowdfunding!$D$2:$D$1001,"&lt;"&amp;$B9,Crowdfunding!$G$2:$G$1001,$F$1)</f>
        <v>0</v>
      </c>
      <c r="G9" s="14">
        <f t="shared" si="0"/>
        <v>14</v>
      </c>
      <c r="H9" s="15">
        <f t="shared" si="1"/>
        <v>0.7857142857142857</v>
      </c>
      <c r="I9" s="15">
        <f t="shared" si="2"/>
        <v>0.21428571428571427</v>
      </c>
      <c r="J9" s="15">
        <f t="shared" si="3"/>
        <v>0</v>
      </c>
    </row>
    <row r="10" spans="1:10" x14ac:dyDescent="0.35">
      <c r="A10">
        <v>30000</v>
      </c>
      <c r="B10">
        <v>34999</v>
      </c>
      <c r="C10" s="13" t="s">
        <v>2100</v>
      </c>
      <c r="D10" s="14">
        <f>COUNTIFS(Crowdfunding!$D$2:$D$1001,"&gt;="&amp;$A10,Crowdfunding!$D$2:$D$1001,"&lt;="&amp;$B10,Crowdfunding!$G$2:$G$1001,D$1)</f>
        <v>7</v>
      </c>
      <c r="E10" s="14">
        <f>COUNTIFS(Crowdfunding!$D$2:$D$1001,"&gt;="&amp;$A10,Crowdfunding!$D$2:$D$1001,"&lt;"&amp;$B10,Crowdfunding!$G$2:$G$1001,$E$1)</f>
        <v>0</v>
      </c>
      <c r="F10" s="14">
        <f>COUNTIFS(Crowdfunding!$D$2:$D$1001,"&gt;="&amp;$A10,Crowdfunding!$D$2:$D$1001,"&lt;"&amp;$B10,Crowdfunding!$G$2:$G$1001,$F$1)</f>
        <v>0</v>
      </c>
      <c r="G10" s="14">
        <f t="shared" si="0"/>
        <v>7</v>
      </c>
      <c r="H10" s="15">
        <f t="shared" si="1"/>
        <v>1</v>
      </c>
      <c r="I10" s="15">
        <f t="shared" si="2"/>
        <v>0</v>
      </c>
      <c r="J10" s="15">
        <f t="shared" si="3"/>
        <v>0</v>
      </c>
    </row>
    <row r="11" spans="1:10" x14ac:dyDescent="0.35">
      <c r="A11">
        <v>35000</v>
      </c>
      <c r="B11">
        <v>39999</v>
      </c>
      <c r="C11" s="13" t="s">
        <v>2101</v>
      </c>
      <c r="D11" s="14">
        <f>COUNTIFS(Crowdfunding!$D$2:$D$1001,"&gt;="&amp;$A11,Crowdfunding!$D$2:$D$1001,"&lt;="&amp;$B11,Crowdfunding!$G$2:$G$1001,D$1)</f>
        <v>8</v>
      </c>
      <c r="E11" s="14">
        <f>COUNTIFS(Crowdfunding!$D$2:$D$1001,"&gt;="&amp;$A11,Crowdfunding!$D$2:$D$1001,"&lt;"&amp;$B11,Crowdfunding!$G$2:$G$1001,$E$1)</f>
        <v>3</v>
      </c>
      <c r="F11" s="14">
        <f>COUNTIFS(Crowdfunding!$D$2:$D$1001,"&gt;="&amp;$A11,Crowdfunding!$D$2:$D$1001,"&lt;"&amp;$B11,Crowdfunding!$G$2:$G$1001,$F$1)</f>
        <v>1</v>
      </c>
      <c r="G11" s="14">
        <f t="shared" si="0"/>
        <v>12</v>
      </c>
      <c r="H11" s="15">
        <f t="shared" si="1"/>
        <v>0.66666666666666663</v>
      </c>
      <c r="I11" s="15">
        <f t="shared" si="2"/>
        <v>0.25</v>
      </c>
      <c r="J11" s="15">
        <f t="shared" si="3"/>
        <v>8.3333333333333329E-2</v>
      </c>
    </row>
    <row r="12" spans="1:10" x14ac:dyDescent="0.35">
      <c r="A12">
        <v>40000</v>
      </c>
      <c r="B12">
        <v>44999</v>
      </c>
      <c r="C12" s="13" t="s">
        <v>2102</v>
      </c>
      <c r="D12" s="14">
        <f>COUNTIFS(Crowdfunding!$D$2:$D$1001,"&gt;="&amp;$A12,Crowdfunding!$D$2:$D$1001,"&lt;="&amp;$B12,Crowdfunding!$G$2:$G$1001,D$1)</f>
        <v>11</v>
      </c>
      <c r="E12" s="14">
        <f>COUNTIFS(Crowdfunding!$D$2:$D$1001,"&gt;="&amp;$A12,Crowdfunding!$D$2:$D$1001,"&lt;"&amp;$B12,Crowdfunding!$G$2:$G$1001,$E$1)</f>
        <v>3</v>
      </c>
      <c r="F12" s="14">
        <f>COUNTIFS(Crowdfunding!$D$2:$D$1001,"&gt;="&amp;$A12,Crowdfunding!$D$2:$D$1001,"&lt;"&amp;$B12,Crowdfunding!$G$2:$G$1001,$F$1)</f>
        <v>0</v>
      </c>
      <c r="G12" s="14">
        <f t="shared" si="0"/>
        <v>14</v>
      </c>
      <c r="H12" s="15">
        <f t="shared" si="1"/>
        <v>0.7857142857142857</v>
      </c>
      <c r="I12" s="15">
        <f t="shared" si="2"/>
        <v>0.21428571428571427</v>
      </c>
      <c r="J12" s="15">
        <f t="shared" si="3"/>
        <v>0</v>
      </c>
    </row>
    <row r="13" spans="1:10" x14ac:dyDescent="0.35">
      <c r="A13">
        <v>45000</v>
      </c>
      <c r="B13">
        <v>49999</v>
      </c>
      <c r="C13" s="13" t="s">
        <v>2107</v>
      </c>
      <c r="D13" s="14">
        <f>COUNTIFS(Crowdfunding!$D$2:$D$1001,"&gt;="&amp;$A13,Crowdfunding!$D$2:$D$1001,"&lt;="&amp;$B13,Crowdfunding!$G$2:$G$1001,D$1)</f>
        <v>8</v>
      </c>
      <c r="E13" s="14">
        <f>COUNTIFS(Crowdfunding!$D$2:$D$1001,"&gt;="&amp;$A13,Crowdfunding!$D$2:$D$1001,"&lt;"&amp;$B13,Crowdfunding!$G$2:$G$1001,$E$1)</f>
        <v>3</v>
      </c>
      <c r="F13" s="14">
        <f>COUNTIFS(Crowdfunding!$D$2:$D$1001,"&gt;="&amp;$A13,Crowdfunding!$D$2:$D$1001,"&lt;"&amp;$B13,Crowdfunding!$G$2:$G$1001,$F$1)</f>
        <v>0</v>
      </c>
      <c r="G13" s="14">
        <f t="shared" si="0"/>
        <v>11</v>
      </c>
      <c r="H13" s="15">
        <f t="shared" si="1"/>
        <v>0.72727272727272729</v>
      </c>
      <c r="I13" s="15">
        <f t="shared" si="2"/>
        <v>0.27272727272727271</v>
      </c>
      <c r="J13" s="15">
        <f t="shared" si="3"/>
        <v>0</v>
      </c>
    </row>
    <row r="14" spans="1:10" x14ac:dyDescent="0.35">
      <c r="A14">
        <v>50000</v>
      </c>
      <c r="C14" s="13" t="s">
        <v>2103</v>
      </c>
      <c r="D14" s="14">
        <f>COUNTIFS(Crowdfunding!$D$2:$D$1001,"&gt;="&amp;$A14,Crowdfunding!$G$2:$G$1001,D$1)</f>
        <v>114</v>
      </c>
      <c r="E14" s="14">
        <f>COUNTIFS(Crowdfunding!$D$2:$D$1001,"&gt;="&amp;$A14,Crowdfunding!$G$2:$G$1001,E$1)</f>
        <v>163</v>
      </c>
      <c r="F14" s="14">
        <f>COUNTIFS(Crowdfunding!$D$2:$D$1001,"&gt;="&amp;$A14,Crowdfunding!$G$2:$G$1001,F$1)</f>
        <v>28</v>
      </c>
      <c r="G14" s="14">
        <f t="shared" si="0"/>
        <v>305</v>
      </c>
      <c r="H14" s="15">
        <f t="shared" si="1"/>
        <v>0.3737704918032787</v>
      </c>
      <c r="I14" s="15">
        <f t="shared" si="2"/>
        <v>0.53442622950819674</v>
      </c>
      <c r="J14" s="15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0DC0-D3F4-4691-83E8-7B21B51BD2C7}">
  <sheetPr codeName="Sheet6"/>
  <dimension ref="A1:L566"/>
  <sheetViews>
    <sheetView tabSelected="1" topLeftCell="A7" workbookViewId="0">
      <selection activeCell="J14" sqref="J14"/>
    </sheetView>
  </sheetViews>
  <sheetFormatPr defaultRowHeight="15.5" x14ac:dyDescent="0.35"/>
  <cols>
    <col min="1" max="1" width="15.08203125" style="9" customWidth="1"/>
    <col min="2" max="3" width="16.33203125" customWidth="1"/>
    <col min="4" max="4" width="13.75" style="10" customWidth="1"/>
    <col min="5" max="5" width="16.1640625" customWidth="1"/>
    <col min="9" max="9" width="5.25" customWidth="1"/>
    <col min="11" max="11" width="20.08203125" customWidth="1"/>
    <col min="12" max="12" width="12.83203125" customWidth="1"/>
  </cols>
  <sheetData>
    <row r="1" spans="1:12" x14ac:dyDescent="0.35">
      <c r="A1" s="1" t="s">
        <v>4</v>
      </c>
      <c r="B1" s="1" t="s">
        <v>5</v>
      </c>
      <c r="D1" s="1" t="s">
        <v>4</v>
      </c>
      <c r="E1" s="1" t="s">
        <v>5</v>
      </c>
    </row>
    <row r="2" spans="1:12" x14ac:dyDescent="0.35">
      <c r="A2" s="9" t="s">
        <v>20</v>
      </c>
      <c r="B2">
        <v>158</v>
      </c>
      <c r="D2" s="10" t="s">
        <v>14</v>
      </c>
      <c r="E2">
        <v>0</v>
      </c>
    </row>
    <row r="3" spans="1:12" x14ac:dyDescent="0.35">
      <c r="A3" s="9" t="s">
        <v>20</v>
      </c>
      <c r="B3">
        <v>1425</v>
      </c>
      <c r="D3" s="10" t="s">
        <v>14</v>
      </c>
      <c r="E3">
        <v>24</v>
      </c>
    </row>
    <row r="4" spans="1:12" x14ac:dyDescent="0.35">
      <c r="A4" s="9" t="s">
        <v>20</v>
      </c>
      <c r="B4">
        <v>174</v>
      </c>
      <c r="D4" s="10" t="s">
        <v>14</v>
      </c>
      <c r="E4">
        <v>53</v>
      </c>
      <c r="K4" s="16" t="s">
        <v>2108</v>
      </c>
      <c r="L4" s="14"/>
    </row>
    <row r="5" spans="1:12" x14ac:dyDescent="0.35">
      <c r="A5" s="9" t="s">
        <v>20</v>
      </c>
      <c r="B5">
        <v>227</v>
      </c>
      <c r="D5" s="10" t="s">
        <v>14</v>
      </c>
      <c r="E5">
        <v>18</v>
      </c>
      <c r="K5" s="17" t="s">
        <v>2116</v>
      </c>
      <c r="L5" s="18">
        <f>AVERAGE(B2:B566)</f>
        <v>851.14690265486729</v>
      </c>
    </row>
    <row r="6" spans="1:12" x14ac:dyDescent="0.35">
      <c r="A6" s="9" t="s">
        <v>20</v>
      </c>
      <c r="B6">
        <v>220</v>
      </c>
      <c r="D6" s="10" t="s">
        <v>14</v>
      </c>
      <c r="E6">
        <v>44</v>
      </c>
      <c r="K6" s="17" t="s">
        <v>2109</v>
      </c>
      <c r="L6" s="14">
        <f>MEDIAN(B2:B566)</f>
        <v>201</v>
      </c>
    </row>
    <row r="7" spans="1:12" x14ac:dyDescent="0.35">
      <c r="A7" s="9" t="s">
        <v>20</v>
      </c>
      <c r="B7">
        <v>98</v>
      </c>
      <c r="D7" s="10" t="s">
        <v>14</v>
      </c>
      <c r="E7">
        <v>27</v>
      </c>
      <c r="K7" s="17" t="s">
        <v>2110</v>
      </c>
      <c r="L7" s="14">
        <f>MIN(B2:B566)</f>
        <v>16</v>
      </c>
    </row>
    <row r="8" spans="1:12" x14ac:dyDescent="0.35">
      <c r="A8" s="9" t="s">
        <v>20</v>
      </c>
      <c r="B8">
        <v>100</v>
      </c>
      <c r="D8" s="10" t="s">
        <v>14</v>
      </c>
      <c r="E8">
        <v>55</v>
      </c>
      <c r="K8" s="17" t="s">
        <v>2111</v>
      </c>
      <c r="L8" s="19">
        <f>MAX(B2:B566)</f>
        <v>7295</v>
      </c>
    </row>
    <row r="9" spans="1:12" x14ac:dyDescent="0.35">
      <c r="A9" s="9" t="s">
        <v>20</v>
      </c>
      <c r="B9">
        <v>1249</v>
      </c>
      <c r="D9" s="10" t="s">
        <v>14</v>
      </c>
      <c r="E9">
        <v>200</v>
      </c>
      <c r="K9" s="17" t="s">
        <v>2114</v>
      </c>
      <c r="L9" s="19">
        <f>_xlfn.VAR.P(B2:B566)</f>
        <v>1603373.7324019109</v>
      </c>
    </row>
    <row r="10" spans="1:12" x14ac:dyDescent="0.35">
      <c r="A10" s="9" t="s">
        <v>20</v>
      </c>
      <c r="B10">
        <v>1396</v>
      </c>
      <c r="D10" s="10" t="s">
        <v>14</v>
      </c>
      <c r="E10">
        <v>452</v>
      </c>
      <c r="K10" s="17" t="s">
        <v>2117</v>
      </c>
      <c r="L10" s="19">
        <f>_xlfn.STDEV.P(B2:B566)</f>
        <v>1266.2439466397898</v>
      </c>
    </row>
    <row r="11" spans="1:12" x14ac:dyDescent="0.35">
      <c r="A11" s="9" t="s">
        <v>20</v>
      </c>
      <c r="B11">
        <v>890</v>
      </c>
      <c r="D11" s="10" t="s">
        <v>14</v>
      </c>
      <c r="E11">
        <v>674</v>
      </c>
    </row>
    <row r="12" spans="1:12" x14ac:dyDescent="0.35">
      <c r="A12" s="9" t="s">
        <v>20</v>
      </c>
      <c r="B12">
        <v>142</v>
      </c>
      <c r="D12" s="10" t="s">
        <v>14</v>
      </c>
      <c r="E12">
        <v>558</v>
      </c>
      <c r="K12" s="20" t="s">
        <v>2112</v>
      </c>
      <c r="L12" s="14"/>
    </row>
    <row r="13" spans="1:12" x14ac:dyDescent="0.35">
      <c r="A13" s="9" t="s">
        <v>20</v>
      </c>
      <c r="B13">
        <v>2673</v>
      </c>
      <c r="D13" s="10" t="s">
        <v>14</v>
      </c>
      <c r="E13">
        <v>15</v>
      </c>
      <c r="K13" s="17" t="s">
        <v>2116</v>
      </c>
      <c r="L13" s="18">
        <f>AVERAGE(E2:E365)</f>
        <v>585.61538461538464</v>
      </c>
    </row>
    <row r="14" spans="1:12" x14ac:dyDescent="0.35">
      <c r="A14" s="9" t="s">
        <v>20</v>
      </c>
      <c r="B14">
        <v>163</v>
      </c>
      <c r="D14" s="10" t="s">
        <v>14</v>
      </c>
      <c r="E14">
        <v>2307</v>
      </c>
      <c r="K14" s="17" t="s">
        <v>2109</v>
      </c>
      <c r="L14" s="18">
        <f>MEDIAN(E2:E365)</f>
        <v>114.5</v>
      </c>
    </row>
    <row r="15" spans="1:12" x14ac:dyDescent="0.35">
      <c r="A15" s="9" t="s">
        <v>20</v>
      </c>
      <c r="B15">
        <v>2220</v>
      </c>
      <c r="D15" s="10" t="s">
        <v>14</v>
      </c>
      <c r="E15">
        <v>88</v>
      </c>
      <c r="K15" s="17" t="s">
        <v>2110</v>
      </c>
      <c r="L15" s="14">
        <f>MIN(E2:E365)</f>
        <v>0</v>
      </c>
    </row>
    <row r="16" spans="1:12" x14ac:dyDescent="0.35">
      <c r="A16" s="9" t="s">
        <v>20</v>
      </c>
      <c r="B16">
        <v>1606</v>
      </c>
      <c r="D16" s="10" t="s">
        <v>14</v>
      </c>
      <c r="E16">
        <v>48</v>
      </c>
      <c r="K16" s="17" t="s">
        <v>2111</v>
      </c>
      <c r="L16" s="19">
        <f>MAX(E2:E365)</f>
        <v>6080</v>
      </c>
    </row>
    <row r="17" spans="1:12" x14ac:dyDescent="0.35">
      <c r="A17" s="9" t="s">
        <v>20</v>
      </c>
      <c r="B17">
        <v>129</v>
      </c>
      <c r="D17" s="10" t="s">
        <v>14</v>
      </c>
      <c r="E17">
        <v>1</v>
      </c>
      <c r="K17" s="17" t="s">
        <v>2114</v>
      </c>
      <c r="L17" s="19">
        <f>_xlfn.VAR.P(E2:E365)</f>
        <v>921574.68174133555</v>
      </c>
    </row>
    <row r="18" spans="1:12" x14ac:dyDescent="0.35">
      <c r="A18" s="9" t="s">
        <v>20</v>
      </c>
      <c r="B18">
        <v>226</v>
      </c>
      <c r="D18" s="10" t="s">
        <v>14</v>
      </c>
      <c r="E18">
        <v>1467</v>
      </c>
      <c r="K18" s="17" t="s">
        <v>2115</v>
      </c>
      <c r="L18" s="19">
        <f>_xlfn.STDEV.P(E2:E365)</f>
        <v>959.98681331637863</v>
      </c>
    </row>
    <row r="19" spans="1:12" x14ac:dyDescent="0.35">
      <c r="A19" s="9" t="s">
        <v>20</v>
      </c>
      <c r="B19">
        <v>5419</v>
      </c>
      <c r="D19" s="10" t="s">
        <v>14</v>
      </c>
      <c r="E19">
        <v>75</v>
      </c>
    </row>
    <row r="20" spans="1:12" x14ac:dyDescent="0.35">
      <c r="A20" s="9" t="s">
        <v>20</v>
      </c>
      <c r="B20">
        <v>165</v>
      </c>
      <c r="D20" s="10" t="s">
        <v>14</v>
      </c>
      <c r="E20">
        <v>120</v>
      </c>
    </row>
    <row r="21" spans="1:12" x14ac:dyDescent="0.35">
      <c r="A21" s="9" t="s">
        <v>20</v>
      </c>
      <c r="B21">
        <v>1965</v>
      </c>
      <c r="D21" s="10" t="s">
        <v>14</v>
      </c>
      <c r="E21">
        <v>2253</v>
      </c>
      <c r="J21" s="22" t="s">
        <v>2118</v>
      </c>
      <c r="K21" s="21" t="s">
        <v>2113</v>
      </c>
      <c r="L21" s="14"/>
    </row>
    <row r="22" spans="1:12" x14ac:dyDescent="0.35">
      <c r="A22" s="9" t="s">
        <v>20</v>
      </c>
      <c r="B22">
        <v>16</v>
      </c>
      <c r="D22" s="10" t="s">
        <v>14</v>
      </c>
      <c r="E22">
        <v>5</v>
      </c>
      <c r="K22" s="14"/>
      <c r="L22" s="14"/>
    </row>
    <row r="23" spans="1:12" x14ac:dyDescent="0.35">
      <c r="A23" s="9" t="s">
        <v>20</v>
      </c>
      <c r="B23">
        <v>107</v>
      </c>
      <c r="D23" s="10" t="s">
        <v>14</v>
      </c>
      <c r="E23">
        <v>38</v>
      </c>
      <c r="K23" s="17" t="s">
        <v>2114</v>
      </c>
      <c r="L23" s="19">
        <f>_xlfn.VAR.P(B2:B566,E2:E365)</f>
        <v>1353033.3976856256</v>
      </c>
    </row>
    <row r="24" spans="1:12" x14ac:dyDescent="0.35">
      <c r="A24" s="9" t="s">
        <v>20</v>
      </c>
      <c r="B24">
        <v>134</v>
      </c>
      <c r="D24" s="10" t="s">
        <v>14</v>
      </c>
      <c r="E24">
        <v>12</v>
      </c>
      <c r="K24" s="17" t="s">
        <v>2115</v>
      </c>
      <c r="L24" s="19">
        <f>_xlfn.STDEV.P(B2:B566,E2:E365)</f>
        <v>1163.1996379322104</v>
      </c>
    </row>
    <row r="25" spans="1:12" x14ac:dyDescent="0.35">
      <c r="A25" s="9" t="s">
        <v>20</v>
      </c>
      <c r="B25">
        <v>198</v>
      </c>
      <c r="D25" s="10" t="s">
        <v>14</v>
      </c>
      <c r="E25">
        <v>1684</v>
      </c>
    </row>
    <row r="26" spans="1:12" x14ac:dyDescent="0.35">
      <c r="A26" s="9" t="s">
        <v>20</v>
      </c>
      <c r="B26">
        <v>111</v>
      </c>
      <c r="D26" s="10" t="s">
        <v>14</v>
      </c>
      <c r="E26">
        <v>56</v>
      </c>
    </row>
    <row r="27" spans="1:12" x14ac:dyDescent="0.35">
      <c r="A27" s="9" t="s">
        <v>20</v>
      </c>
      <c r="B27">
        <v>222</v>
      </c>
      <c r="D27" s="10" t="s">
        <v>14</v>
      </c>
      <c r="E27">
        <v>838</v>
      </c>
    </row>
    <row r="28" spans="1:12" x14ac:dyDescent="0.35">
      <c r="A28" s="9" t="s">
        <v>20</v>
      </c>
      <c r="B28">
        <v>6212</v>
      </c>
      <c r="D28" s="10" t="s">
        <v>14</v>
      </c>
      <c r="E28">
        <v>1000</v>
      </c>
    </row>
    <row r="29" spans="1:12" x14ac:dyDescent="0.35">
      <c r="A29" s="9" t="s">
        <v>20</v>
      </c>
      <c r="B29">
        <v>98</v>
      </c>
      <c r="D29" s="10" t="s">
        <v>14</v>
      </c>
      <c r="E29">
        <v>1482</v>
      </c>
    </row>
    <row r="30" spans="1:12" x14ac:dyDescent="0.35">
      <c r="A30" s="9" t="s">
        <v>20</v>
      </c>
      <c r="B30">
        <v>92</v>
      </c>
      <c r="D30" s="10" t="s">
        <v>14</v>
      </c>
      <c r="E30">
        <v>106</v>
      </c>
    </row>
    <row r="31" spans="1:12" x14ac:dyDescent="0.35">
      <c r="A31" s="9" t="s">
        <v>20</v>
      </c>
      <c r="B31">
        <v>149</v>
      </c>
      <c r="D31" s="10" t="s">
        <v>14</v>
      </c>
      <c r="E31">
        <v>679</v>
      </c>
    </row>
    <row r="32" spans="1:12" x14ac:dyDescent="0.35">
      <c r="A32" s="9" t="s">
        <v>20</v>
      </c>
      <c r="B32">
        <v>2431</v>
      </c>
      <c r="D32" s="10" t="s">
        <v>14</v>
      </c>
      <c r="E32">
        <v>1220</v>
      </c>
    </row>
    <row r="33" spans="1:5" x14ac:dyDescent="0.35">
      <c r="A33" s="9" t="s">
        <v>20</v>
      </c>
      <c r="B33">
        <v>303</v>
      </c>
      <c r="D33" s="10" t="s">
        <v>14</v>
      </c>
      <c r="E33">
        <v>1</v>
      </c>
    </row>
    <row r="34" spans="1:5" x14ac:dyDescent="0.35">
      <c r="A34" s="9" t="s">
        <v>20</v>
      </c>
      <c r="B34">
        <v>209</v>
      </c>
      <c r="D34" s="10" t="s">
        <v>14</v>
      </c>
      <c r="E34">
        <v>37</v>
      </c>
    </row>
    <row r="35" spans="1:5" x14ac:dyDescent="0.35">
      <c r="A35" s="9" t="s">
        <v>20</v>
      </c>
      <c r="B35">
        <v>131</v>
      </c>
      <c r="D35" s="10" t="s">
        <v>14</v>
      </c>
      <c r="E35">
        <v>60</v>
      </c>
    </row>
    <row r="36" spans="1:5" x14ac:dyDescent="0.35">
      <c r="A36" s="9" t="s">
        <v>20</v>
      </c>
      <c r="B36">
        <v>164</v>
      </c>
      <c r="D36" s="10" t="s">
        <v>14</v>
      </c>
      <c r="E36">
        <v>296</v>
      </c>
    </row>
    <row r="37" spans="1:5" x14ac:dyDescent="0.35">
      <c r="A37" s="9" t="s">
        <v>20</v>
      </c>
      <c r="B37">
        <v>201</v>
      </c>
      <c r="D37" s="10" t="s">
        <v>14</v>
      </c>
      <c r="E37">
        <v>3304</v>
      </c>
    </row>
    <row r="38" spans="1:5" x14ac:dyDescent="0.35">
      <c r="A38" s="9" t="s">
        <v>20</v>
      </c>
      <c r="B38">
        <v>211</v>
      </c>
      <c r="D38" s="10" t="s">
        <v>14</v>
      </c>
      <c r="E38">
        <v>73</v>
      </c>
    </row>
    <row r="39" spans="1:5" x14ac:dyDescent="0.35">
      <c r="A39" s="9" t="s">
        <v>20</v>
      </c>
      <c r="B39">
        <v>128</v>
      </c>
      <c r="D39" s="10" t="s">
        <v>14</v>
      </c>
      <c r="E39">
        <v>3387</v>
      </c>
    </row>
    <row r="40" spans="1:5" x14ac:dyDescent="0.35">
      <c r="A40" s="9" t="s">
        <v>20</v>
      </c>
      <c r="B40">
        <v>1600</v>
      </c>
      <c r="D40" s="10" t="s">
        <v>14</v>
      </c>
      <c r="E40">
        <v>662</v>
      </c>
    </row>
    <row r="41" spans="1:5" x14ac:dyDescent="0.35">
      <c r="A41" s="9" t="s">
        <v>20</v>
      </c>
      <c r="B41">
        <v>249</v>
      </c>
      <c r="D41" s="10" t="s">
        <v>14</v>
      </c>
      <c r="E41">
        <v>774</v>
      </c>
    </row>
    <row r="42" spans="1:5" x14ac:dyDescent="0.35">
      <c r="A42" s="9" t="s">
        <v>20</v>
      </c>
      <c r="B42">
        <v>236</v>
      </c>
      <c r="D42" s="10" t="s">
        <v>14</v>
      </c>
      <c r="E42">
        <v>672</v>
      </c>
    </row>
    <row r="43" spans="1:5" x14ac:dyDescent="0.35">
      <c r="A43" s="9" t="s">
        <v>20</v>
      </c>
      <c r="B43">
        <v>4065</v>
      </c>
      <c r="D43" s="10" t="s">
        <v>14</v>
      </c>
      <c r="E43">
        <v>940</v>
      </c>
    </row>
    <row r="44" spans="1:5" x14ac:dyDescent="0.35">
      <c r="A44" s="9" t="s">
        <v>20</v>
      </c>
      <c r="B44">
        <v>246</v>
      </c>
      <c r="D44" s="10" t="s">
        <v>14</v>
      </c>
      <c r="E44">
        <v>117</v>
      </c>
    </row>
    <row r="45" spans="1:5" x14ac:dyDescent="0.35">
      <c r="A45" s="9" t="s">
        <v>20</v>
      </c>
      <c r="B45">
        <v>2475</v>
      </c>
      <c r="D45" s="10" t="s">
        <v>14</v>
      </c>
      <c r="E45">
        <v>115</v>
      </c>
    </row>
    <row r="46" spans="1:5" x14ac:dyDescent="0.35">
      <c r="A46" s="9" t="s">
        <v>20</v>
      </c>
      <c r="B46">
        <v>76</v>
      </c>
      <c r="D46" s="10" t="s">
        <v>14</v>
      </c>
      <c r="E46">
        <v>326</v>
      </c>
    </row>
    <row r="47" spans="1:5" x14ac:dyDescent="0.35">
      <c r="A47" s="9" t="s">
        <v>20</v>
      </c>
      <c r="B47">
        <v>54</v>
      </c>
      <c r="D47" s="10" t="s">
        <v>14</v>
      </c>
      <c r="E47">
        <v>1</v>
      </c>
    </row>
    <row r="48" spans="1:5" x14ac:dyDescent="0.35">
      <c r="A48" s="9" t="s">
        <v>20</v>
      </c>
      <c r="B48">
        <v>88</v>
      </c>
      <c r="D48" s="10" t="s">
        <v>14</v>
      </c>
      <c r="E48">
        <v>1467</v>
      </c>
    </row>
    <row r="49" spans="1:5" x14ac:dyDescent="0.35">
      <c r="A49" s="9" t="s">
        <v>20</v>
      </c>
      <c r="B49">
        <v>85</v>
      </c>
      <c r="D49" s="10" t="s">
        <v>14</v>
      </c>
      <c r="E49">
        <v>5681</v>
      </c>
    </row>
    <row r="50" spans="1:5" x14ac:dyDescent="0.35">
      <c r="A50" s="9" t="s">
        <v>20</v>
      </c>
      <c r="B50">
        <v>170</v>
      </c>
      <c r="D50" s="10" t="s">
        <v>14</v>
      </c>
      <c r="E50">
        <v>1059</v>
      </c>
    </row>
    <row r="51" spans="1:5" x14ac:dyDescent="0.35">
      <c r="A51" s="9" t="s">
        <v>20</v>
      </c>
      <c r="B51">
        <v>330</v>
      </c>
      <c r="D51" s="10" t="s">
        <v>14</v>
      </c>
      <c r="E51">
        <v>1194</v>
      </c>
    </row>
    <row r="52" spans="1:5" x14ac:dyDescent="0.35">
      <c r="A52" s="9" t="s">
        <v>20</v>
      </c>
      <c r="B52">
        <v>127</v>
      </c>
      <c r="D52" s="10" t="s">
        <v>14</v>
      </c>
      <c r="E52">
        <v>30</v>
      </c>
    </row>
    <row r="53" spans="1:5" x14ac:dyDescent="0.35">
      <c r="A53" s="9" t="s">
        <v>20</v>
      </c>
      <c r="B53">
        <v>411</v>
      </c>
      <c r="D53" s="10" t="s">
        <v>14</v>
      </c>
      <c r="E53">
        <v>75</v>
      </c>
    </row>
    <row r="54" spans="1:5" x14ac:dyDescent="0.35">
      <c r="A54" s="9" t="s">
        <v>20</v>
      </c>
      <c r="B54">
        <v>180</v>
      </c>
      <c r="D54" s="10" t="s">
        <v>14</v>
      </c>
      <c r="E54">
        <v>955</v>
      </c>
    </row>
    <row r="55" spans="1:5" x14ac:dyDescent="0.35">
      <c r="A55" s="9" t="s">
        <v>20</v>
      </c>
      <c r="B55">
        <v>374</v>
      </c>
      <c r="D55" s="10" t="s">
        <v>14</v>
      </c>
      <c r="E55">
        <v>67</v>
      </c>
    </row>
    <row r="56" spans="1:5" x14ac:dyDescent="0.35">
      <c r="A56" s="9" t="s">
        <v>20</v>
      </c>
      <c r="B56">
        <v>71</v>
      </c>
      <c r="D56" s="10" t="s">
        <v>14</v>
      </c>
      <c r="E56">
        <v>5</v>
      </c>
    </row>
    <row r="57" spans="1:5" x14ac:dyDescent="0.35">
      <c r="A57" s="9" t="s">
        <v>20</v>
      </c>
      <c r="B57">
        <v>203</v>
      </c>
      <c r="D57" s="10" t="s">
        <v>14</v>
      </c>
      <c r="E57">
        <v>26</v>
      </c>
    </row>
    <row r="58" spans="1:5" x14ac:dyDescent="0.35">
      <c r="A58" s="9" t="s">
        <v>20</v>
      </c>
      <c r="B58">
        <v>113</v>
      </c>
      <c r="D58" s="10" t="s">
        <v>14</v>
      </c>
      <c r="E58">
        <v>1130</v>
      </c>
    </row>
    <row r="59" spans="1:5" x14ac:dyDescent="0.35">
      <c r="A59" s="9" t="s">
        <v>20</v>
      </c>
      <c r="B59">
        <v>96</v>
      </c>
      <c r="D59" s="10" t="s">
        <v>14</v>
      </c>
      <c r="E59">
        <v>782</v>
      </c>
    </row>
    <row r="60" spans="1:5" x14ac:dyDescent="0.35">
      <c r="A60" s="9" t="s">
        <v>20</v>
      </c>
      <c r="B60">
        <v>498</v>
      </c>
      <c r="D60" s="10" t="s">
        <v>14</v>
      </c>
      <c r="E60">
        <v>210</v>
      </c>
    </row>
    <row r="61" spans="1:5" x14ac:dyDescent="0.35">
      <c r="A61" s="9" t="s">
        <v>20</v>
      </c>
      <c r="B61">
        <v>180</v>
      </c>
      <c r="D61" s="10" t="s">
        <v>14</v>
      </c>
      <c r="E61">
        <v>136</v>
      </c>
    </row>
    <row r="62" spans="1:5" x14ac:dyDescent="0.35">
      <c r="A62" s="9" t="s">
        <v>20</v>
      </c>
      <c r="B62">
        <v>27</v>
      </c>
      <c r="D62" s="10" t="s">
        <v>14</v>
      </c>
      <c r="E62">
        <v>86</v>
      </c>
    </row>
    <row r="63" spans="1:5" x14ac:dyDescent="0.35">
      <c r="A63" s="9" t="s">
        <v>20</v>
      </c>
      <c r="B63">
        <v>2331</v>
      </c>
      <c r="D63" s="10" t="s">
        <v>14</v>
      </c>
      <c r="E63">
        <v>19</v>
      </c>
    </row>
    <row r="64" spans="1:5" x14ac:dyDescent="0.35">
      <c r="A64" s="9" t="s">
        <v>20</v>
      </c>
      <c r="B64">
        <v>113</v>
      </c>
      <c r="D64" s="10" t="s">
        <v>14</v>
      </c>
      <c r="E64">
        <v>886</v>
      </c>
    </row>
    <row r="65" spans="1:5" x14ac:dyDescent="0.35">
      <c r="A65" s="9" t="s">
        <v>20</v>
      </c>
      <c r="B65">
        <v>164</v>
      </c>
      <c r="D65" s="10" t="s">
        <v>14</v>
      </c>
      <c r="E65">
        <v>35</v>
      </c>
    </row>
    <row r="66" spans="1:5" x14ac:dyDescent="0.35">
      <c r="A66" s="9" t="s">
        <v>20</v>
      </c>
      <c r="B66">
        <v>164</v>
      </c>
      <c r="D66" s="10" t="s">
        <v>14</v>
      </c>
      <c r="E66">
        <v>24</v>
      </c>
    </row>
    <row r="67" spans="1:5" x14ac:dyDescent="0.35">
      <c r="A67" s="9" t="s">
        <v>20</v>
      </c>
      <c r="B67">
        <v>336</v>
      </c>
      <c r="D67" s="10" t="s">
        <v>14</v>
      </c>
      <c r="E67">
        <v>86</v>
      </c>
    </row>
    <row r="68" spans="1:5" x14ac:dyDescent="0.35">
      <c r="A68" s="9" t="s">
        <v>20</v>
      </c>
      <c r="B68">
        <v>1917</v>
      </c>
      <c r="D68" s="10" t="s">
        <v>14</v>
      </c>
      <c r="E68">
        <v>243</v>
      </c>
    </row>
    <row r="69" spans="1:5" x14ac:dyDescent="0.35">
      <c r="A69" s="9" t="s">
        <v>20</v>
      </c>
      <c r="B69">
        <v>95</v>
      </c>
      <c r="D69" s="10" t="s">
        <v>14</v>
      </c>
      <c r="E69">
        <v>65</v>
      </c>
    </row>
    <row r="70" spans="1:5" x14ac:dyDescent="0.35">
      <c r="A70" s="9" t="s">
        <v>20</v>
      </c>
      <c r="B70">
        <v>147</v>
      </c>
      <c r="D70" s="10" t="s">
        <v>14</v>
      </c>
      <c r="E70">
        <v>100</v>
      </c>
    </row>
    <row r="71" spans="1:5" x14ac:dyDescent="0.35">
      <c r="A71" s="9" t="s">
        <v>20</v>
      </c>
      <c r="B71">
        <v>86</v>
      </c>
      <c r="D71" s="10" t="s">
        <v>14</v>
      </c>
      <c r="E71">
        <v>168</v>
      </c>
    </row>
    <row r="72" spans="1:5" x14ac:dyDescent="0.35">
      <c r="A72" s="9" t="s">
        <v>20</v>
      </c>
      <c r="B72">
        <v>83</v>
      </c>
      <c r="D72" s="10" t="s">
        <v>14</v>
      </c>
      <c r="E72">
        <v>13</v>
      </c>
    </row>
    <row r="73" spans="1:5" x14ac:dyDescent="0.35">
      <c r="A73" s="9" t="s">
        <v>20</v>
      </c>
      <c r="B73">
        <v>676</v>
      </c>
      <c r="D73" s="10" t="s">
        <v>14</v>
      </c>
      <c r="E73">
        <v>1</v>
      </c>
    </row>
    <row r="74" spans="1:5" x14ac:dyDescent="0.35">
      <c r="A74" s="9" t="s">
        <v>20</v>
      </c>
      <c r="B74">
        <v>361</v>
      </c>
      <c r="D74" s="10" t="s">
        <v>14</v>
      </c>
      <c r="E74">
        <v>40</v>
      </c>
    </row>
    <row r="75" spans="1:5" x14ac:dyDescent="0.35">
      <c r="A75" s="9" t="s">
        <v>20</v>
      </c>
      <c r="B75">
        <v>131</v>
      </c>
      <c r="D75" s="10" t="s">
        <v>14</v>
      </c>
      <c r="E75">
        <v>226</v>
      </c>
    </row>
    <row r="76" spans="1:5" x14ac:dyDescent="0.35">
      <c r="A76" s="9" t="s">
        <v>20</v>
      </c>
      <c r="B76">
        <v>126</v>
      </c>
      <c r="D76" s="10" t="s">
        <v>14</v>
      </c>
      <c r="E76">
        <v>1625</v>
      </c>
    </row>
    <row r="77" spans="1:5" x14ac:dyDescent="0.35">
      <c r="A77" s="9" t="s">
        <v>20</v>
      </c>
      <c r="B77">
        <v>275</v>
      </c>
      <c r="D77" s="10" t="s">
        <v>14</v>
      </c>
      <c r="E77">
        <v>143</v>
      </c>
    </row>
    <row r="78" spans="1:5" x14ac:dyDescent="0.35">
      <c r="A78" s="9" t="s">
        <v>20</v>
      </c>
      <c r="B78">
        <v>67</v>
      </c>
      <c r="D78" s="10" t="s">
        <v>14</v>
      </c>
      <c r="E78">
        <v>934</v>
      </c>
    </row>
    <row r="79" spans="1:5" x14ac:dyDescent="0.35">
      <c r="A79" s="9" t="s">
        <v>20</v>
      </c>
      <c r="B79">
        <v>154</v>
      </c>
      <c r="D79" s="10" t="s">
        <v>14</v>
      </c>
      <c r="E79">
        <v>17</v>
      </c>
    </row>
    <row r="80" spans="1:5" x14ac:dyDescent="0.35">
      <c r="A80" s="9" t="s">
        <v>20</v>
      </c>
      <c r="B80">
        <v>1782</v>
      </c>
      <c r="D80" s="10" t="s">
        <v>14</v>
      </c>
      <c r="E80">
        <v>2179</v>
      </c>
    </row>
    <row r="81" spans="1:5" x14ac:dyDescent="0.35">
      <c r="A81" s="9" t="s">
        <v>20</v>
      </c>
      <c r="B81">
        <v>903</v>
      </c>
      <c r="D81" s="10" t="s">
        <v>14</v>
      </c>
      <c r="E81">
        <v>931</v>
      </c>
    </row>
    <row r="82" spans="1:5" x14ac:dyDescent="0.35">
      <c r="A82" s="9" t="s">
        <v>20</v>
      </c>
      <c r="B82">
        <v>94</v>
      </c>
      <c r="D82" s="10" t="s">
        <v>14</v>
      </c>
      <c r="E82">
        <v>92</v>
      </c>
    </row>
    <row r="83" spans="1:5" x14ac:dyDescent="0.35">
      <c r="A83" s="9" t="s">
        <v>20</v>
      </c>
      <c r="B83">
        <v>180</v>
      </c>
      <c r="D83" s="10" t="s">
        <v>14</v>
      </c>
      <c r="E83">
        <v>57</v>
      </c>
    </row>
    <row r="84" spans="1:5" x14ac:dyDescent="0.35">
      <c r="A84" s="9" t="s">
        <v>20</v>
      </c>
      <c r="B84">
        <v>533</v>
      </c>
      <c r="D84" s="10" t="s">
        <v>14</v>
      </c>
      <c r="E84">
        <v>41</v>
      </c>
    </row>
    <row r="85" spans="1:5" x14ac:dyDescent="0.35">
      <c r="A85" s="9" t="s">
        <v>20</v>
      </c>
      <c r="B85">
        <v>2443</v>
      </c>
      <c r="D85" s="10" t="s">
        <v>14</v>
      </c>
      <c r="E85">
        <v>1</v>
      </c>
    </row>
    <row r="86" spans="1:5" x14ac:dyDescent="0.35">
      <c r="A86" s="9" t="s">
        <v>20</v>
      </c>
      <c r="B86">
        <v>89</v>
      </c>
      <c r="D86" s="10" t="s">
        <v>14</v>
      </c>
      <c r="E86">
        <v>101</v>
      </c>
    </row>
    <row r="87" spans="1:5" x14ac:dyDescent="0.35">
      <c r="A87" s="9" t="s">
        <v>20</v>
      </c>
      <c r="B87">
        <v>159</v>
      </c>
      <c r="D87" s="10" t="s">
        <v>14</v>
      </c>
      <c r="E87">
        <v>1335</v>
      </c>
    </row>
    <row r="88" spans="1:5" x14ac:dyDescent="0.35">
      <c r="A88" s="9" t="s">
        <v>20</v>
      </c>
      <c r="B88">
        <v>50</v>
      </c>
      <c r="D88" s="10" t="s">
        <v>14</v>
      </c>
      <c r="E88">
        <v>15</v>
      </c>
    </row>
    <row r="89" spans="1:5" x14ac:dyDescent="0.35">
      <c r="A89" s="9" t="s">
        <v>20</v>
      </c>
      <c r="B89">
        <v>186</v>
      </c>
      <c r="D89" s="10" t="s">
        <v>14</v>
      </c>
      <c r="E89">
        <v>454</v>
      </c>
    </row>
    <row r="90" spans="1:5" x14ac:dyDescent="0.35">
      <c r="A90" s="9" t="s">
        <v>20</v>
      </c>
      <c r="B90">
        <v>1071</v>
      </c>
      <c r="D90" s="10" t="s">
        <v>14</v>
      </c>
      <c r="E90">
        <v>3182</v>
      </c>
    </row>
    <row r="91" spans="1:5" x14ac:dyDescent="0.35">
      <c r="A91" s="9" t="s">
        <v>20</v>
      </c>
      <c r="B91">
        <v>117</v>
      </c>
      <c r="D91" s="10" t="s">
        <v>14</v>
      </c>
      <c r="E91">
        <v>15</v>
      </c>
    </row>
    <row r="92" spans="1:5" x14ac:dyDescent="0.35">
      <c r="A92" s="9" t="s">
        <v>20</v>
      </c>
      <c r="B92">
        <v>70</v>
      </c>
      <c r="D92" s="10" t="s">
        <v>14</v>
      </c>
      <c r="E92">
        <v>133</v>
      </c>
    </row>
    <row r="93" spans="1:5" x14ac:dyDescent="0.35">
      <c r="A93" s="9" t="s">
        <v>20</v>
      </c>
      <c r="B93">
        <v>135</v>
      </c>
      <c r="D93" s="10" t="s">
        <v>14</v>
      </c>
      <c r="E93">
        <v>2062</v>
      </c>
    </row>
    <row r="94" spans="1:5" x14ac:dyDescent="0.35">
      <c r="A94" s="9" t="s">
        <v>20</v>
      </c>
      <c r="B94">
        <v>768</v>
      </c>
      <c r="D94" s="10" t="s">
        <v>14</v>
      </c>
      <c r="E94">
        <v>29</v>
      </c>
    </row>
    <row r="95" spans="1:5" x14ac:dyDescent="0.35">
      <c r="A95" s="9" t="s">
        <v>20</v>
      </c>
      <c r="B95">
        <v>199</v>
      </c>
      <c r="D95" s="10" t="s">
        <v>14</v>
      </c>
      <c r="E95">
        <v>132</v>
      </c>
    </row>
    <row r="96" spans="1:5" x14ac:dyDescent="0.35">
      <c r="A96" s="9" t="s">
        <v>20</v>
      </c>
      <c r="B96">
        <v>107</v>
      </c>
      <c r="D96" s="10" t="s">
        <v>14</v>
      </c>
      <c r="E96">
        <v>137</v>
      </c>
    </row>
    <row r="97" spans="1:5" x14ac:dyDescent="0.35">
      <c r="A97" s="9" t="s">
        <v>20</v>
      </c>
      <c r="B97">
        <v>195</v>
      </c>
      <c r="D97" s="10" t="s">
        <v>14</v>
      </c>
      <c r="E97">
        <v>908</v>
      </c>
    </row>
    <row r="98" spans="1:5" x14ac:dyDescent="0.35">
      <c r="A98" s="9" t="s">
        <v>20</v>
      </c>
      <c r="B98">
        <v>3376</v>
      </c>
      <c r="D98" s="10" t="s">
        <v>14</v>
      </c>
      <c r="E98">
        <v>10</v>
      </c>
    </row>
    <row r="99" spans="1:5" x14ac:dyDescent="0.35">
      <c r="A99" s="9" t="s">
        <v>20</v>
      </c>
      <c r="B99">
        <v>41</v>
      </c>
      <c r="D99" s="10" t="s">
        <v>14</v>
      </c>
      <c r="E99">
        <v>1910</v>
      </c>
    </row>
    <row r="100" spans="1:5" x14ac:dyDescent="0.35">
      <c r="A100" s="9" t="s">
        <v>20</v>
      </c>
      <c r="B100">
        <v>1821</v>
      </c>
      <c r="D100" s="10" t="s">
        <v>14</v>
      </c>
      <c r="E100">
        <v>38</v>
      </c>
    </row>
    <row r="101" spans="1:5" x14ac:dyDescent="0.35">
      <c r="A101" s="9" t="s">
        <v>20</v>
      </c>
      <c r="B101">
        <v>164</v>
      </c>
      <c r="D101" s="10" t="s">
        <v>14</v>
      </c>
      <c r="E101">
        <v>104</v>
      </c>
    </row>
    <row r="102" spans="1:5" x14ac:dyDescent="0.35">
      <c r="A102" s="9" t="s">
        <v>20</v>
      </c>
      <c r="B102">
        <v>157</v>
      </c>
      <c r="D102" s="10" t="s">
        <v>14</v>
      </c>
      <c r="E102">
        <v>49</v>
      </c>
    </row>
    <row r="103" spans="1:5" x14ac:dyDescent="0.35">
      <c r="A103" s="9" t="s">
        <v>20</v>
      </c>
      <c r="B103">
        <v>246</v>
      </c>
      <c r="D103" s="10" t="s">
        <v>14</v>
      </c>
      <c r="E103">
        <v>1</v>
      </c>
    </row>
    <row r="104" spans="1:5" x14ac:dyDescent="0.35">
      <c r="A104" s="9" t="s">
        <v>20</v>
      </c>
      <c r="B104">
        <v>1396</v>
      </c>
      <c r="D104" s="10" t="s">
        <v>14</v>
      </c>
      <c r="E104">
        <v>245</v>
      </c>
    </row>
    <row r="105" spans="1:5" x14ac:dyDescent="0.35">
      <c r="A105" s="9" t="s">
        <v>20</v>
      </c>
      <c r="B105">
        <v>2506</v>
      </c>
      <c r="D105" s="10" t="s">
        <v>14</v>
      </c>
      <c r="E105">
        <v>32</v>
      </c>
    </row>
    <row r="106" spans="1:5" x14ac:dyDescent="0.35">
      <c r="A106" s="9" t="s">
        <v>20</v>
      </c>
      <c r="B106">
        <v>244</v>
      </c>
      <c r="D106" s="10" t="s">
        <v>14</v>
      </c>
      <c r="E106">
        <v>7</v>
      </c>
    </row>
    <row r="107" spans="1:5" x14ac:dyDescent="0.35">
      <c r="A107" s="9" t="s">
        <v>20</v>
      </c>
      <c r="B107">
        <v>146</v>
      </c>
      <c r="D107" s="10" t="s">
        <v>14</v>
      </c>
      <c r="E107">
        <v>803</v>
      </c>
    </row>
    <row r="108" spans="1:5" x14ac:dyDescent="0.35">
      <c r="A108" s="9" t="s">
        <v>20</v>
      </c>
      <c r="B108">
        <v>1267</v>
      </c>
      <c r="D108" s="10" t="s">
        <v>14</v>
      </c>
      <c r="E108">
        <v>16</v>
      </c>
    </row>
    <row r="109" spans="1:5" x14ac:dyDescent="0.35">
      <c r="A109" s="9" t="s">
        <v>20</v>
      </c>
      <c r="B109">
        <v>1561</v>
      </c>
      <c r="D109" s="10" t="s">
        <v>14</v>
      </c>
      <c r="E109">
        <v>31</v>
      </c>
    </row>
    <row r="110" spans="1:5" x14ac:dyDescent="0.35">
      <c r="A110" s="9" t="s">
        <v>20</v>
      </c>
      <c r="B110">
        <v>48</v>
      </c>
      <c r="D110" s="10" t="s">
        <v>14</v>
      </c>
      <c r="E110">
        <v>108</v>
      </c>
    </row>
    <row r="111" spans="1:5" x14ac:dyDescent="0.35">
      <c r="A111" s="9" t="s">
        <v>20</v>
      </c>
      <c r="B111">
        <v>2739</v>
      </c>
      <c r="D111" s="10" t="s">
        <v>14</v>
      </c>
      <c r="E111">
        <v>30</v>
      </c>
    </row>
    <row r="112" spans="1:5" x14ac:dyDescent="0.35">
      <c r="A112" s="9" t="s">
        <v>20</v>
      </c>
      <c r="B112">
        <v>3537</v>
      </c>
      <c r="D112" s="10" t="s">
        <v>14</v>
      </c>
      <c r="E112">
        <v>17</v>
      </c>
    </row>
    <row r="113" spans="1:5" x14ac:dyDescent="0.35">
      <c r="A113" s="9" t="s">
        <v>20</v>
      </c>
      <c r="B113">
        <v>2107</v>
      </c>
      <c r="D113" s="10" t="s">
        <v>14</v>
      </c>
      <c r="E113">
        <v>80</v>
      </c>
    </row>
    <row r="114" spans="1:5" x14ac:dyDescent="0.35">
      <c r="A114" s="9" t="s">
        <v>20</v>
      </c>
      <c r="B114">
        <v>3318</v>
      </c>
      <c r="D114" s="10" t="s">
        <v>14</v>
      </c>
      <c r="E114">
        <v>2468</v>
      </c>
    </row>
    <row r="115" spans="1:5" x14ac:dyDescent="0.35">
      <c r="A115" s="9" t="s">
        <v>20</v>
      </c>
      <c r="B115">
        <v>340</v>
      </c>
      <c r="D115" s="10" t="s">
        <v>14</v>
      </c>
      <c r="E115">
        <v>26</v>
      </c>
    </row>
    <row r="116" spans="1:5" x14ac:dyDescent="0.35">
      <c r="A116" s="9" t="s">
        <v>20</v>
      </c>
      <c r="B116">
        <v>1442</v>
      </c>
      <c r="D116" s="10" t="s">
        <v>14</v>
      </c>
      <c r="E116">
        <v>73</v>
      </c>
    </row>
    <row r="117" spans="1:5" x14ac:dyDescent="0.35">
      <c r="A117" s="9" t="s">
        <v>20</v>
      </c>
      <c r="B117">
        <v>126</v>
      </c>
      <c r="D117" s="10" t="s">
        <v>14</v>
      </c>
      <c r="E117">
        <v>128</v>
      </c>
    </row>
    <row r="118" spans="1:5" x14ac:dyDescent="0.35">
      <c r="A118" s="9" t="s">
        <v>20</v>
      </c>
      <c r="B118">
        <v>524</v>
      </c>
      <c r="D118" s="10" t="s">
        <v>14</v>
      </c>
      <c r="E118">
        <v>33</v>
      </c>
    </row>
    <row r="119" spans="1:5" x14ac:dyDescent="0.35">
      <c r="A119" s="9" t="s">
        <v>20</v>
      </c>
      <c r="B119">
        <v>1989</v>
      </c>
      <c r="D119" s="10" t="s">
        <v>14</v>
      </c>
      <c r="E119">
        <v>1072</v>
      </c>
    </row>
    <row r="120" spans="1:5" x14ac:dyDescent="0.35">
      <c r="A120" s="9" t="s">
        <v>20</v>
      </c>
      <c r="B120">
        <v>157</v>
      </c>
      <c r="D120" s="10" t="s">
        <v>14</v>
      </c>
      <c r="E120">
        <v>393</v>
      </c>
    </row>
    <row r="121" spans="1:5" x14ac:dyDescent="0.35">
      <c r="A121" s="9" t="s">
        <v>20</v>
      </c>
      <c r="B121">
        <v>4498</v>
      </c>
      <c r="D121" s="10" t="s">
        <v>14</v>
      </c>
      <c r="E121">
        <v>1257</v>
      </c>
    </row>
    <row r="122" spans="1:5" x14ac:dyDescent="0.35">
      <c r="A122" s="9" t="s">
        <v>20</v>
      </c>
      <c r="B122">
        <v>80</v>
      </c>
      <c r="D122" s="10" t="s">
        <v>14</v>
      </c>
      <c r="E122">
        <v>328</v>
      </c>
    </row>
    <row r="123" spans="1:5" x14ac:dyDescent="0.35">
      <c r="A123" s="9" t="s">
        <v>20</v>
      </c>
      <c r="B123">
        <v>43</v>
      </c>
      <c r="D123" s="10" t="s">
        <v>14</v>
      </c>
      <c r="E123">
        <v>147</v>
      </c>
    </row>
    <row r="124" spans="1:5" x14ac:dyDescent="0.35">
      <c r="A124" s="9" t="s">
        <v>20</v>
      </c>
      <c r="B124">
        <v>2053</v>
      </c>
      <c r="D124" s="10" t="s">
        <v>14</v>
      </c>
      <c r="E124">
        <v>830</v>
      </c>
    </row>
    <row r="125" spans="1:5" x14ac:dyDescent="0.35">
      <c r="A125" s="9" t="s">
        <v>20</v>
      </c>
      <c r="B125">
        <v>168</v>
      </c>
      <c r="D125" s="10" t="s">
        <v>14</v>
      </c>
      <c r="E125">
        <v>331</v>
      </c>
    </row>
    <row r="126" spans="1:5" x14ac:dyDescent="0.35">
      <c r="A126" s="9" t="s">
        <v>20</v>
      </c>
      <c r="B126">
        <v>4289</v>
      </c>
      <c r="D126" s="10" t="s">
        <v>14</v>
      </c>
      <c r="E126">
        <v>25</v>
      </c>
    </row>
    <row r="127" spans="1:5" x14ac:dyDescent="0.35">
      <c r="A127" s="9" t="s">
        <v>20</v>
      </c>
      <c r="B127">
        <v>165</v>
      </c>
      <c r="D127" s="10" t="s">
        <v>14</v>
      </c>
      <c r="E127">
        <v>3483</v>
      </c>
    </row>
    <row r="128" spans="1:5" x14ac:dyDescent="0.35">
      <c r="A128" s="9" t="s">
        <v>20</v>
      </c>
      <c r="B128">
        <v>1815</v>
      </c>
      <c r="D128" s="10" t="s">
        <v>14</v>
      </c>
      <c r="E128">
        <v>923</v>
      </c>
    </row>
    <row r="129" spans="1:5" x14ac:dyDescent="0.35">
      <c r="A129" s="9" t="s">
        <v>20</v>
      </c>
      <c r="B129">
        <v>397</v>
      </c>
      <c r="D129" s="10" t="s">
        <v>14</v>
      </c>
      <c r="E129">
        <v>1</v>
      </c>
    </row>
    <row r="130" spans="1:5" x14ac:dyDescent="0.35">
      <c r="A130" s="9" t="s">
        <v>20</v>
      </c>
      <c r="B130">
        <v>1539</v>
      </c>
      <c r="D130" s="10" t="s">
        <v>14</v>
      </c>
      <c r="E130">
        <v>33</v>
      </c>
    </row>
    <row r="131" spans="1:5" x14ac:dyDescent="0.35">
      <c r="A131" s="9" t="s">
        <v>20</v>
      </c>
      <c r="B131">
        <v>138</v>
      </c>
      <c r="D131" s="10" t="s">
        <v>14</v>
      </c>
      <c r="E131">
        <v>40</v>
      </c>
    </row>
    <row r="132" spans="1:5" x14ac:dyDescent="0.35">
      <c r="A132" s="9" t="s">
        <v>20</v>
      </c>
      <c r="B132">
        <v>3594</v>
      </c>
      <c r="D132" s="10" t="s">
        <v>14</v>
      </c>
      <c r="E132">
        <v>23</v>
      </c>
    </row>
    <row r="133" spans="1:5" x14ac:dyDescent="0.35">
      <c r="A133" s="9" t="s">
        <v>20</v>
      </c>
      <c r="B133">
        <v>5880</v>
      </c>
      <c r="D133" s="10" t="s">
        <v>14</v>
      </c>
      <c r="E133">
        <v>75</v>
      </c>
    </row>
    <row r="134" spans="1:5" x14ac:dyDescent="0.35">
      <c r="A134" s="9" t="s">
        <v>20</v>
      </c>
      <c r="B134">
        <v>112</v>
      </c>
      <c r="D134" s="10" t="s">
        <v>14</v>
      </c>
      <c r="E134">
        <v>2176</v>
      </c>
    </row>
    <row r="135" spans="1:5" x14ac:dyDescent="0.35">
      <c r="A135" s="9" t="s">
        <v>20</v>
      </c>
      <c r="B135">
        <v>943</v>
      </c>
      <c r="D135" s="10" t="s">
        <v>14</v>
      </c>
      <c r="E135">
        <v>441</v>
      </c>
    </row>
    <row r="136" spans="1:5" x14ac:dyDescent="0.35">
      <c r="A136" s="9" t="s">
        <v>20</v>
      </c>
      <c r="B136">
        <v>2468</v>
      </c>
      <c r="D136" s="10" t="s">
        <v>14</v>
      </c>
      <c r="E136">
        <v>25</v>
      </c>
    </row>
    <row r="137" spans="1:5" x14ac:dyDescent="0.35">
      <c r="A137" s="9" t="s">
        <v>20</v>
      </c>
      <c r="B137">
        <v>2551</v>
      </c>
      <c r="D137" s="10" t="s">
        <v>14</v>
      </c>
      <c r="E137">
        <v>127</v>
      </c>
    </row>
    <row r="138" spans="1:5" x14ac:dyDescent="0.35">
      <c r="A138" s="9" t="s">
        <v>20</v>
      </c>
      <c r="B138">
        <v>101</v>
      </c>
      <c r="D138" s="10" t="s">
        <v>14</v>
      </c>
      <c r="E138">
        <v>355</v>
      </c>
    </row>
    <row r="139" spans="1:5" x14ac:dyDescent="0.35">
      <c r="A139" s="9" t="s">
        <v>20</v>
      </c>
      <c r="B139">
        <v>92</v>
      </c>
      <c r="D139" s="10" t="s">
        <v>14</v>
      </c>
      <c r="E139">
        <v>44</v>
      </c>
    </row>
    <row r="140" spans="1:5" x14ac:dyDescent="0.35">
      <c r="A140" s="9" t="s">
        <v>20</v>
      </c>
      <c r="B140">
        <v>62</v>
      </c>
      <c r="D140" s="10" t="s">
        <v>14</v>
      </c>
      <c r="E140">
        <v>67</v>
      </c>
    </row>
    <row r="141" spans="1:5" x14ac:dyDescent="0.35">
      <c r="A141" s="9" t="s">
        <v>20</v>
      </c>
      <c r="B141">
        <v>149</v>
      </c>
      <c r="D141" s="10" t="s">
        <v>14</v>
      </c>
      <c r="E141">
        <v>1068</v>
      </c>
    </row>
    <row r="142" spans="1:5" x14ac:dyDescent="0.35">
      <c r="A142" s="9" t="s">
        <v>20</v>
      </c>
      <c r="B142">
        <v>329</v>
      </c>
      <c r="D142" s="10" t="s">
        <v>14</v>
      </c>
      <c r="E142">
        <v>424</v>
      </c>
    </row>
    <row r="143" spans="1:5" x14ac:dyDescent="0.35">
      <c r="A143" s="9" t="s">
        <v>20</v>
      </c>
      <c r="B143">
        <v>97</v>
      </c>
      <c r="D143" s="10" t="s">
        <v>14</v>
      </c>
      <c r="E143">
        <v>151</v>
      </c>
    </row>
    <row r="144" spans="1:5" x14ac:dyDescent="0.35">
      <c r="A144" s="9" t="s">
        <v>20</v>
      </c>
      <c r="B144">
        <v>1784</v>
      </c>
      <c r="D144" s="10" t="s">
        <v>14</v>
      </c>
      <c r="E144">
        <v>1608</v>
      </c>
    </row>
    <row r="145" spans="1:5" x14ac:dyDescent="0.35">
      <c r="A145" s="9" t="s">
        <v>20</v>
      </c>
      <c r="B145">
        <v>1684</v>
      </c>
      <c r="D145" s="10" t="s">
        <v>14</v>
      </c>
      <c r="E145">
        <v>941</v>
      </c>
    </row>
    <row r="146" spans="1:5" x14ac:dyDescent="0.35">
      <c r="A146" s="9" t="s">
        <v>20</v>
      </c>
      <c r="B146">
        <v>250</v>
      </c>
      <c r="D146" s="10" t="s">
        <v>14</v>
      </c>
      <c r="E146">
        <v>1</v>
      </c>
    </row>
    <row r="147" spans="1:5" x14ac:dyDescent="0.35">
      <c r="A147" s="9" t="s">
        <v>20</v>
      </c>
      <c r="B147">
        <v>238</v>
      </c>
      <c r="D147" s="10" t="s">
        <v>14</v>
      </c>
      <c r="E147">
        <v>40</v>
      </c>
    </row>
    <row r="148" spans="1:5" x14ac:dyDescent="0.35">
      <c r="A148" s="9" t="s">
        <v>20</v>
      </c>
      <c r="B148">
        <v>53</v>
      </c>
      <c r="D148" s="10" t="s">
        <v>14</v>
      </c>
      <c r="E148">
        <v>3015</v>
      </c>
    </row>
    <row r="149" spans="1:5" x14ac:dyDescent="0.35">
      <c r="A149" s="9" t="s">
        <v>20</v>
      </c>
      <c r="B149">
        <v>214</v>
      </c>
      <c r="D149" s="10" t="s">
        <v>14</v>
      </c>
      <c r="E149">
        <v>435</v>
      </c>
    </row>
    <row r="150" spans="1:5" x14ac:dyDescent="0.35">
      <c r="A150" s="9" t="s">
        <v>20</v>
      </c>
      <c r="B150">
        <v>222</v>
      </c>
      <c r="D150" s="10" t="s">
        <v>14</v>
      </c>
      <c r="E150">
        <v>714</v>
      </c>
    </row>
    <row r="151" spans="1:5" x14ac:dyDescent="0.35">
      <c r="A151" s="9" t="s">
        <v>20</v>
      </c>
      <c r="B151">
        <v>1884</v>
      </c>
      <c r="D151" s="10" t="s">
        <v>14</v>
      </c>
      <c r="E151">
        <v>5497</v>
      </c>
    </row>
    <row r="152" spans="1:5" x14ac:dyDescent="0.35">
      <c r="A152" s="9" t="s">
        <v>20</v>
      </c>
      <c r="B152">
        <v>218</v>
      </c>
      <c r="D152" s="10" t="s">
        <v>14</v>
      </c>
      <c r="E152">
        <v>418</v>
      </c>
    </row>
    <row r="153" spans="1:5" x14ac:dyDescent="0.35">
      <c r="A153" s="9" t="s">
        <v>20</v>
      </c>
      <c r="B153">
        <v>6465</v>
      </c>
      <c r="D153" s="10" t="s">
        <v>14</v>
      </c>
      <c r="E153">
        <v>1439</v>
      </c>
    </row>
    <row r="154" spans="1:5" x14ac:dyDescent="0.35">
      <c r="A154" s="9" t="s">
        <v>20</v>
      </c>
      <c r="B154">
        <v>59</v>
      </c>
      <c r="D154" s="10" t="s">
        <v>14</v>
      </c>
      <c r="E154">
        <v>15</v>
      </c>
    </row>
    <row r="155" spans="1:5" x14ac:dyDescent="0.35">
      <c r="A155" s="9" t="s">
        <v>20</v>
      </c>
      <c r="B155">
        <v>88</v>
      </c>
      <c r="D155" s="10" t="s">
        <v>14</v>
      </c>
      <c r="E155">
        <v>1999</v>
      </c>
    </row>
    <row r="156" spans="1:5" x14ac:dyDescent="0.35">
      <c r="A156" s="9" t="s">
        <v>20</v>
      </c>
      <c r="B156">
        <v>1697</v>
      </c>
      <c r="D156" s="10" t="s">
        <v>14</v>
      </c>
      <c r="E156">
        <v>118</v>
      </c>
    </row>
    <row r="157" spans="1:5" x14ac:dyDescent="0.35">
      <c r="A157" s="9" t="s">
        <v>20</v>
      </c>
      <c r="B157">
        <v>92</v>
      </c>
      <c r="D157" s="10" t="s">
        <v>14</v>
      </c>
      <c r="E157">
        <v>162</v>
      </c>
    </row>
    <row r="158" spans="1:5" x14ac:dyDescent="0.35">
      <c r="A158" s="9" t="s">
        <v>20</v>
      </c>
      <c r="B158">
        <v>186</v>
      </c>
      <c r="D158" s="10" t="s">
        <v>14</v>
      </c>
      <c r="E158">
        <v>83</v>
      </c>
    </row>
    <row r="159" spans="1:5" x14ac:dyDescent="0.35">
      <c r="A159" s="9" t="s">
        <v>20</v>
      </c>
      <c r="B159">
        <v>138</v>
      </c>
      <c r="D159" s="10" t="s">
        <v>14</v>
      </c>
      <c r="E159">
        <v>747</v>
      </c>
    </row>
    <row r="160" spans="1:5" x14ac:dyDescent="0.35">
      <c r="A160" s="9" t="s">
        <v>20</v>
      </c>
      <c r="B160">
        <v>261</v>
      </c>
      <c r="D160" s="10" t="s">
        <v>14</v>
      </c>
      <c r="E160">
        <v>84</v>
      </c>
    </row>
    <row r="161" spans="1:5" x14ac:dyDescent="0.35">
      <c r="A161" s="9" t="s">
        <v>20</v>
      </c>
      <c r="B161">
        <v>107</v>
      </c>
      <c r="D161" s="10" t="s">
        <v>14</v>
      </c>
      <c r="E161">
        <v>91</v>
      </c>
    </row>
    <row r="162" spans="1:5" x14ac:dyDescent="0.35">
      <c r="A162" s="9" t="s">
        <v>20</v>
      </c>
      <c r="B162">
        <v>199</v>
      </c>
      <c r="D162" s="10" t="s">
        <v>14</v>
      </c>
      <c r="E162">
        <v>792</v>
      </c>
    </row>
    <row r="163" spans="1:5" x14ac:dyDescent="0.35">
      <c r="A163" s="9" t="s">
        <v>20</v>
      </c>
      <c r="B163">
        <v>5512</v>
      </c>
      <c r="D163" s="10" t="s">
        <v>14</v>
      </c>
      <c r="E163">
        <v>32</v>
      </c>
    </row>
    <row r="164" spans="1:5" x14ac:dyDescent="0.35">
      <c r="A164" s="9" t="s">
        <v>20</v>
      </c>
      <c r="B164">
        <v>86</v>
      </c>
      <c r="D164" s="10" t="s">
        <v>14</v>
      </c>
      <c r="E164">
        <v>186</v>
      </c>
    </row>
    <row r="165" spans="1:5" x14ac:dyDescent="0.35">
      <c r="A165" s="9" t="s">
        <v>20</v>
      </c>
      <c r="B165">
        <v>2768</v>
      </c>
      <c r="D165" s="10" t="s">
        <v>14</v>
      </c>
      <c r="E165">
        <v>605</v>
      </c>
    </row>
    <row r="166" spans="1:5" x14ac:dyDescent="0.35">
      <c r="A166" s="9" t="s">
        <v>20</v>
      </c>
      <c r="B166">
        <v>48</v>
      </c>
      <c r="D166" s="10" t="s">
        <v>14</v>
      </c>
      <c r="E166">
        <v>1</v>
      </c>
    </row>
    <row r="167" spans="1:5" x14ac:dyDescent="0.35">
      <c r="A167" s="9" t="s">
        <v>20</v>
      </c>
      <c r="B167">
        <v>87</v>
      </c>
      <c r="D167" s="10" t="s">
        <v>14</v>
      </c>
      <c r="E167">
        <v>31</v>
      </c>
    </row>
    <row r="168" spans="1:5" x14ac:dyDescent="0.35">
      <c r="A168" s="9" t="s">
        <v>20</v>
      </c>
      <c r="B168">
        <v>1894</v>
      </c>
      <c r="D168" s="10" t="s">
        <v>14</v>
      </c>
      <c r="E168">
        <v>1181</v>
      </c>
    </row>
    <row r="169" spans="1:5" x14ac:dyDescent="0.35">
      <c r="A169" s="9" t="s">
        <v>20</v>
      </c>
      <c r="B169">
        <v>282</v>
      </c>
      <c r="D169" s="10" t="s">
        <v>14</v>
      </c>
      <c r="E169">
        <v>39</v>
      </c>
    </row>
    <row r="170" spans="1:5" x14ac:dyDescent="0.35">
      <c r="A170" s="9" t="s">
        <v>20</v>
      </c>
      <c r="B170">
        <v>116</v>
      </c>
      <c r="D170" s="10" t="s">
        <v>14</v>
      </c>
      <c r="E170">
        <v>46</v>
      </c>
    </row>
    <row r="171" spans="1:5" x14ac:dyDescent="0.35">
      <c r="A171" s="9" t="s">
        <v>20</v>
      </c>
      <c r="B171">
        <v>83</v>
      </c>
      <c r="D171" s="10" t="s">
        <v>14</v>
      </c>
      <c r="E171">
        <v>105</v>
      </c>
    </row>
    <row r="172" spans="1:5" x14ac:dyDescent="0.35">
      <c r="A172" s="9" t="s">
        <v>20</v>
      </c>
      <c r="B172">
        <v>91</v>
      </c>
      <c r="D172" s="10" t="s">
        <v>14</v>
      </c>
      <c r="E172">
        <v>535</v>
      </c>
    </row>
    <row r="173" spans="1:5" x14ac:dyDescent="0.35">
      <c r="A173" s="9" t="s">
        <v>20</v>
      </c>
      <c r="B173">
        <v>546</v>
      </c>
      <c r="D173" s="10" t="s">
        <v>14</v>
      </c>
      <c r="E173">
        <v>16</v>
      </c>
    </row>
    <row r="174" spans="1:5" x14ac:dyDescent="0.35">
      <c r="A174" s="9" t="s">
        <v>20</v>
      </c>
      <c r="B174">
        <v>393</v>
      </c>
      <c r="D174" s="10" t="s">
        <v>14</v>
      </c>
      <c r="E174">
        <v>575</v>
      </c>
    </row>
    <row r="175" spans="1:5" x14ac:dyDescent="0.35">
      <c r="A175" s="9" t="s">
        <v>20</v>
      </c>
      <c r="B175">
        <v>133</v>
      </c>
      <c r="D175" s="10" t="s">
        <v>14</v>
      </c>
      <c r="E175">
        <v>1120</v>
      </c>
    </row>
    <row r="176" spans="1:5" x14ac:dyDescent="0.35">
      <c r="A176" s="9" t="s">
        <v>20</v>
      </c>
      <c r="B176">
        <v>254</v>
      </c>
      <c r="D176" s="10" t="s">
        <v>14</v>
      </c>
      <c r="E176">
        <v>113</v>
      </c>
    </row>
    <row r="177" spans="1:5" x14ac:dyDescent="0.35">
      <c r="A177" s="9" t="s">
        <v>20</v>
      </c>
      <c r="B177">
        <v>176</v>
      </c>
      <c r="D177" s="10" t="s">
        <v>14</v>
      </c>
      <c r="E177">
        <v>1538</v>
      </c>
    </row>
    <row r="178" spans="1:5" x14ac:dyDescent="0.35">
      <c r="A178" s="9" t="s">
        <v>20</v>
      </c>
      <c r="B178">
        <v>337</v>
      </c>
      <c r="D178" s="10" t="s">
        <v>14</v>
      </c>
      <c r="E178">
        <v>9</v>
      </c>
    </row>
    <row r="179" spans="1:5" x14ac:dyDescent="0.35">
      <c r="A179" s="9" t="s">
        <v>20</v>
      </c>
      <c r="B179">
        <v>107</v>
      </c>
      <c r="D179" s="10" t="s">
        <v>14</v>
      </c>
      <c r="E179">
        <v>554</v>
      </c>
    </row>
    <row r="180" spans="1:5" x14ac:dyDescent="0.35">
      <c r="A180" s="9" t="s">
        <v>20</v>
      </c>
      <c r="B180">
        <v>183</v>
      </c>
      <c r="D180" s="10" t="s">
        <v>14</v>
      </c>
      <c r="E180">
        <v>648</v>
      </c>
    </row>
    <row r="181" spans="1:5" x14ac:dyDescent="0.35">
      <c r="A181" s="9" t="s">
        <v>20</v>
      </c>
      <c r="B181">
        <v>72</v>
      </c>
      <c r="D181" s="10" t="s">
        <v>14</v>
      </c>
      <c r="E181">
        <v>21</v>
      </c>
    </row>
    <row r="182" spans="1:5" x14ac:dyDescent="0.35">
      <c r="A182" s="9" t="s">
        <v>20</v>
      </c>
      <c r="B182">
        <v>295</v>
      </c>
      <c r="D182" s="10" t="s">
        <v>14</v>
      </c>
      <c r="E182">
        <v>54</v>
      </c>
    </row>
    <row r="183" spans="1:5" x14ac:dyDescent="0.35">
      <c r="A183" s="9" t="s">
        <v>20</v>
      </c>
      <c r="B183">
        <v>142</v>
      </c>
      <c r="D183" s="10" t="s">
        <v>14</v>
      </c>
      <c r="E183">
        <v>120</v>
      </c>
    </row>
    <row r="184" spans="1:5" x14ac:dyDescent="0.35">
      <c r="A184" s="9" t="s">
        <v>20</v>
      </c>
      <c r="B184">
        <v>85</v>
      </c>
      <c r="D184" s="10" t="s">
        <v>14</v>
      </c>
      <c r="E184">
        <v>579</v>
      </c>
    </row>
    <row r="185" spans="1:5" x14ac:dyDescent="0.35">
      <c r="A185" s="9" t="s">
        <v>20</v>
      </c>
      <c r="B185">
        <v>659</v>
      </c>
      <c r="D185" s="10" t="s">
        <v>14</v>
      </c>
      <c r="E185">
        <v>2072</v>
      </c>
    </row>
    <row r="186" spans="1:5" x14ac:dyDescent="0.35">
      <c r="A186" s="9" t="s">
        <v>20</v>
      </c>
      <c r="B186">
        <v>121</v>
      </c>
      <c r="D186" s="10" t="s">
        <v>14</v>
      </c>
      <c r="E186">
        <v>0</v>
      </c>
    </row>
    <row r="187" spans="1:5" x14ac:dyDescent="0.35">
      <c r="A187" s="9" t="s">
        <v>20</v>
      </c>
      <c r="B187">
        <v>3742</v>
      </c>
      <c r="D187" s="10" t="s">
        <v>14</v>
      </c>
      <c r="E187">
        <v>1796</v>
      </c>
    </row>
    <row r="188" spans="1:5" x14ac:dyDescent="0.35">
      <c r="A188" s="9" t="s">
        <v>20</v>
      </c>
      <c r="B188">
        <v>223</v>
      </c>
      <c r="D188" s="10" t="s">
        <v>14</v>
      </c>
      <c r="E188">
        <v>62</v>
      </c>
    </row>
    <row r="189" spans="1:5" x14ac:dyDescent="0.35">
      <c r="A189" s="9" t="s">
        <v>20</v>
      </c>
      <c r="B189">
        <v>133</v>
      </c>
      <c r="D189" s="10" t="s">
        <v>14</v>
      </c>
      <c r="E189">
        <v>347</v>
      </c>
    </row>
    <row r="190" spans="1:5" x14ac:dyDescent="0.35">
      <c r="A190" s="9" t="s">
        <v>20</v>
      </c>
      <c r="B190">
        <v>5168</v>
      </c>
      <c r="D190" s="10" t="s">
        <v>14</v>
      </c>
      <c r="E190">
        <v>19</v>
      </c>
    </row>
    <row r="191" spans="1:5" x14ac:dyDescent="0.35">
      <c r="A191" s="9" t="s">
        <v>20</v>
      </c>
      <c r="B191">
        <v>307</v>
      </c>
      <c r="D191" s="10" t="s">
        <v>14</v>
      </c>
      <c r="E191">
        <v>1258</v>
      </c>
    </row>
    <row r="192" spans="1:5" x14ac:dyDescent="0.35">
      <c r="A192" s="9" t="s">
        <v>20</v>
      </c>
      <c r="B192">
        <v>2441</v>
      </c>
      <c r="D192" s="10" t="s">
        <v>14</v>
      </c>
      <c r="E192">
        <v>362</v>
      </c>
    </row>
    <row r="193" spans="1:5" x14ac:dyDescent="0.35">
      <c r="A193" s="9" t="s">
        <v>20</v>
      </c>
      <c r="B193">
        <v>1385</v>
      </c>
      <c r="D193" s="10" t="s">
        <v>14</v>
      </c>
      <c r="E193">
        <v>133</v>
      </c>
    </row>
    <row r="194" spans="1:5" x14ac:dyDescent="0.35">
      <c r="A194" s="9" t="s">
        <v>20</v>
      </c>
      <c r="B194">
        <v>190</v>
      </c>
      <c r="D194" s="10" t="s">
        <v>14</v>
      </c>
      <c r="E194">
        <v>846</v>
      </c>
    </row>
    <row r="195" spans="1:5" x14ac:dyDescent="0.35">
      <c r="A195" s="9" t="s">
        <v>20</v>
      </c>
      <c r="B195">
        <v>470</v>
      </c>
      <c r="D195" s="10" t="s">
        <v>14</v>
      </c>
      <c r="E195">
        <v>10</v>
      </c>
    </row>
    <row r="196" spans="1:5" x14ac:dyDescent="0.35">
      <c r="A196" s="9" t="s">
        <v>20</v>
      </c>
      <c r="B196">
        <v>253</v>
      </c>
      <c r="D196" s="10" t="s">
        <v>14</v>
      </c>
      <c r="E196">
        <v>191</v>
      </c>
    </row>
    <row r="197" spans="1:5" x14ac:dyDescent="0.35">
      <c r="A197" s="9" t="s">
        <v>20</v>
      </c>
      <c r="B197">
        <v>1113</v>
      </c>
      <c r="D197" s="10" t="s">
        <v>14</v>
      </c>
      <c r="E197">
        <v>1979</v>
      </c>
    </row>
    <row r="198" spans="1:5" x14ac:dyDescent="0.35">
      <c r="A198" s="9" t="s">
        <v>20</v>
      </c>
      <c r="B198">
        <v>2283</v>
      </c>
      <c r="D198" s="10" t="s">
        <v>14</v>
      </c>
      <c r="E198">
        <v>63</v>
      </c>
    </row>
    <row r="199" spans="1:5" x14ac:dyDescent="0.35">
      <c r="A199" s="9" t="s">
        <v>20</v>
      </c>
      <c r="B199">
        <v>1095</v>
      </c>
      <c r="D199" s="10" t="s">
        <v>14</v>
      </c>
      <c r="E199">
        <v>6080</v>
      </c>
    </row>
    <row r="200" spans="1:5" x14ac:dyDescent="0.35">
      <c r="A200" s="9" t="s">
        <v>20</v>
      </c>
      <c r="B200">
        <v>1690</v>
      </c>
      <c r="D200" s="10" t="s">
        <v>14</v>
      </c>
      <c r="E200">
        <v>80</v>
      </c>
    </row>
    <row r="201" spans="1:5" x14ac:dyDescent="0.35">
      <c r="A201" s="9" t="s">
        <v>20</v>
      </c>
      <c r="B201">
        <v>191</v>
      </c>
      <c r="D201" s="10" t="s">
        <v>14</v>
      </c>
      <c r="E201">
        <v>9</v>
      </c>
    </row>
    <row r="202" spans="1:5" x14ac:dyDescent="0.35">
      <c r="A202" s="9" t="s">
        <v>20</v>
      </c>
      <c r="B202">
        <v>2013</v>
      </c>
      <c r="D202" s="10" t="s">
        <v>14</v>
      </c>
      <c r="E202">
        <v>1784</v>
      </c>
    </row>
    <row r="203" spans="1:5" x14ac:dyDescent="0.35">
      <c r="A203" s="9" t="s">
        <v>20</v>
      </c>
      <c r="B203">
        <v>1703</v>
      </c>
      <c r="D203" s="10" t="s">
        <v>14</v>
      </c>
      <c r="E203">
        <v>243</v>
      </c>
    </row>
    <row r="204" spans="1:5" x14ac:dyDescent="0.35">
      <c r="A204" s="9" t="s">
        <v>20</v>
      </c>
      <c r="B204">
        <v>80</v>
      </c>
      <c r="D204" s="10" t="s">
        <v>14</v>
      </c>
      <c r="E204">
        <v>1296</v>
      </c>
    </row>
    <row r="205" spans="1:5" x14ac:dyDescent="0.35">
      <c r="A205" s="9" t="s">
        <v>20</v>
      </c>
      <c r="B205">
        <v>41</v>
      </c>
      <c r="D205" s="10" t="s">
        <v>14</v>
      </c>
      <c r="E205">
        <v>77</v>
      </c>
    </row>
    <row r="206" spans="1:5" x14ac:dyDescent="0.35">
      <c r="A206" s="9" t="s">
        <v>20</v>
      </c>
      <c r="B206">
        <v>187</v>
      </c>
      <c r="D206" s="10" t="s">
        <v>14</v>
      </c>
      <c r="E206">
        <v>395</v>
      </c>
    </row>
    <row r="207" spans="1:5" x14ac:dyDescent="0.35">
      <c r="A207" s="9" t="s">
        <v>20</v>
      </c>
      <c r="B207">
        <v>2875</v>
      </c>
      <c r="D207" s="10" t="s">
        <v>14</v>
      </c>
      <c r="E207">
        <v>49</v>
      </c>
    </row>
    <row r="208" spans="1:5" x14ac:dyDescent="0.35">
      <c r="A208" s="9" t="s">
        <v>20</v>
      </c>
      <c r="B208">
        <v>88</v>
      </c>
      <c r="D208" s="10" t="s">
        <v>14</v>
      </c>
      <c r="E208">
        <v>180</v>
      </c>
    </row>
    <row r="209" spans="1:5" x14ac:dyDescent="0.35">
      <c r="A209" s="9" t="s">
        <v>20</v>
      </c>
      <c r="B209">
        <v>191</v>
      </c>
      <c r="D209" s="10" t="s">
        <v>14</v>
      </c>
      <c r="E209">
        <v>2690</v>
      </c>
    </row>
    <row r="210" spans="1:5" x14ac:dyDescent="0.35">
      <c r="A210" s="9" t="s">
        <v>20</v>
      </c>
      <c r="B210">
        <v>139</v>
      </c>
      <c r="D210" s="10" t="s">
        <v>14</v>
      </c>
      <c r="E210">
        <v>2779</v>
      </c>
    </row>
    <row r="211" spans="1:5" x14ac:dyDescent="0.35">
      <c r="A211" s="9" t="s">
        <v>20</v>
      </c>
      <c r="B211">
        <v>186</v>
      </c>
      <c r="D211" s="10" t="s">
        <v>14</v>
      </c>
      <c r="E211">
        <v>92</v>
      </c>
    </row>
    <row r="212" spans="1:5" x14ac:dyDescent="0.35">
      <c r="A212" s="9" t="s">
        <v>20</v>
      </c>
      <c r="B212">
        <v>112</v>
      </c>
      <c r="D212" s="10" t="s">
        <v>14</v>
      </c>
      <c r="E212">
        <v>1028</v>
      </c>
    </row>
    <row r="213" spans="1:5" x14ac:dyDescent="0.35">
      <c r="A213" s="9" t="s">
        <v>20</v>
      </c>
      <c r="B213">
        <v>101</v>
      </c>
      <c r="D213" s="10" t="s">
        <v>14</v>
      </c>
      <c r="E213">
        <v>26</v>
      </c>
    </row>
    <row r="214" spans="1:5" x14ac:dyDescent="0.35">
      <c r="A214" s="9" t="s">
        <v>20</v>
      </c>
      <c r="B214">
        <v>206</v>
      </c>
      <c r="D214" s="10" t="s">
        <v>14</v>
      </c>
      <c r="E214">
        <v>1790</v>
      </c>
    </row>
    <row r="215" spans="1:5" x14ac:dyDescent="0.35">
      <c r="A215" s="9" t="s">
        <v>20</v>
      </c>
      <c r="B215">
        <v>154</v>
      </c>
      <c r="D215" s="10" t="s">
        <v>14</v>
      </c>
      <c r="E215">
        <v>37</v>
      </c>
    </row>
    <row r="216" spans="1:5" x14ac:dyDescent="0.35">
      <c r="A216" s="9" t="s">
        <v>20</v>
      </c>
      <c r="B216">
        <v>5966</v>
      </c>
      <c r="D216" s="10" t="s">
        <v>14</v>
      </c>
      <c r="E216">
        <v>35</v>
      </c>
    </row>
    <row r="217" spans="1:5" x14ac:dyDescent="0.35">
      <c r="A217" s="9" t="s">
        <v>20</v>
      </c>
      <c r="B217">
        <v>169</v>
      </c>
      <c r="D217" s="10" t="s">
        <v>14</v>
      </c>
      <c r="E217">
        <v>558</v>
      </c>
    </row>
    <row r="218" spans="1:5" x14ac:dyDescent="0.35">
      <c r="A218" s="9" t="s">
        <v>20</v>
      </c>
      <c r="B218">
        <v>2106</v>
      </c>
      <c r="D218" s="10" t="s">
        <v>14</v>
      </c>
      <c r="E218">
        <v>64</v>
      </c>
    </row>
    <row r="219" spans="1:5" x14ac:dyDescent="0.35">
      <c r="A219" s="9" t="s">
        <v>20</v>
      </c>
      <c r="B219">
        <v>131</v>
      </c>
      <c r="D219" s="10" t="s">
        <v>14</v>
      </c>
      <c r="E219">
        <v>245</v>
      </c>
    </row>
    <row r="220" spans="1:5" x14ac:dyDescent="0.35">
      <c r="A220" s="9" t="s">
        <v>20</v>
      </c>
      <c r="B220">
        <v>84</v>
      </c>
      <c r="D220" s="10" t="s">
        <v>14</v>
      </c>
      <c r="E220">
        <v>71</v>
      </c>
    </row>
    <row r="221" spans="1:5" x14ac:dyDescent="0.35">
      <c r="A221" s="9" t="s">
        <v>20</v>
      </c>
      <c r="B221">
        <v>155</v>
      </c>
      <c r="D221" s="10" t="s">
        <v>14</v>
      </c>
      <c r="E221">
        <v>42</v>
      </c>
    </row>
    <row r="222" spans="1:5" x14ac:dyDescent="0.35">
      <c r="A222" s="9" t="s">
        <v>20</v>
      </c>
      <c r="B222">
        <v>189</v>
      </c>
      <c r="D222" s="10" t="s">
        <v>14</v>
      </c>
      <c r="E222">
        <v>156</v>
      </c>
    </row>
    <row r="223" spans="1:5" x14ac:dyDescent="0.35">
      <c r="A223" s="9" t="s">
        <v>20</v>
      </c>
      <c r="B223">
        <v>4799</v>
      </c>
      <c r="D223" s="10" t="s">
        <v>14</v>
      </c>
      <c r="E223">
        <v>1368</v>
      </c>
    </row>
    <row r="224" spans="1:5" x14ac:dyDescent="0.35">
      <c r="A224" s="9" t="s">
        <v>20</v>
      </c>
      <c r="B224">
        <v>1137</v>
      </c>
      <c r="D224" s="10" t="s">
        <v>14</v>
      </c>
      <c r="E224">
        <v>102</v>
      </c>
    </row>
    <row r="225" spans="1:5" x14ac:dyDescent="0.35">
      <c r="A225" s="9" t="s">
        <v>20</v>
      </c>
      <c r="B225">
        <v>1152</v>
      </c>
      <c r="D225" s="10" t="s">
        <v>14</v>
      </c>
      <c r="E225">
        <v>86</v>
      </c>
    </row>
    <row r="226" spans="1:5" x14ac:dyDescent="0.35">
      <c r="A226" s="9" t="s">
        <v>20</v>
      </c>
      <c r="B226">
        <v>50</v>
      </c>
      <c r="D226" s="10" t="s">
        <v>14</v>
      </c>
      <c r="E226">
        <v>253</v>
      </c>
    </row>
    <row r="227" spans="1:5" x14ac:dyDescent="0.35">
      <c r="A227" s="9" t="s">
        <v>20</v>
      </c>
      <c r="B227">
        <v>3059</v>
      </c>
      <c r="D227" s="10" t="s">
        <v>14</v>
      </c>
      <c r="E227">
        <v>157</v>
      </c>
    </row>
    <row r="228" spans="1:5" x14ac:dyDescent="0.35">
      <c r="A228" s="9" t="s">
        <v>20</v>
      </c>
      <c r="B228">
        <v>34</v>
      </c>
      <c r="D228" s="10" t="s">
        <v>14</v>
      </c>
      <c r="E228">
        <v>183</v>
      </c>
    </row>
    <row r="229" spans="1:5" x14ac:dyDescent="0.35">
      <c r="A229" s="9" t="s">
        <v>20</v>
      </c>
      <c r="B229">
        <v>220</v>
      </c>
      <c r="D229" s="10" t="s">
        <v>14</v>
      </c>
      <c r="E229">
        <v>82</v>
      </c>
    </row>
    <row r="230" spans="1:5" x14ac:dyDescent="0.35">
      <c r="A230" s="9" t="s">
        <v>20</v>
      </c>
      <c r="B230">
        <v>1604</v>
      </c>
      <c r="D230" s="10" t="s">
        <v>14</v>
      </c>
      <c r="E230">
        <v>1</v>
      </c>
    </row>
    <row r="231" spans="1:5" x14ac:dyDescent="0.35">
      <c r="A231" s="9" t="s">
        <v>20</v>
      </c>
      <c r="B231">
        <v>454</v>
      </c>
      <c r="D231" s="10" t="s">
        <v>14</v>
      </c>
      <c r="E231">
        <v>1198</v>
      </c>
    </row>
    <row r="232" spans="1:5" x14ac:dyDescent="0.35">
      <c r="A232" s="9" t="s">
        <v>20</v>
      </c>
      <c r="B232">
        <v>123</v>
      </c>
      <c r="D232" s="10" t="s">
        <v>14</v>
      </c>
      <c r="E232">
        <v>648</v>
      </c>
    </row>
    <row r="233" spans="1:5" x14ac:dyDescent="0.35">
      <c r="A233" s="9" t="s">
        <v>20</v>
      </c>
      <c r="B233">
        <v>299</v>
      </c>
      <c r="D233" s="10" t="s">
        <v>14</v>
      </c>
      <c r="E233">
        <v>64</v>
      </c>
    </row>
    <row r="234" spans="1:5" x14ac:dyDescent="0.35">
      <c r="A234" s="9" t="s">
        <v>20</v>
      </c>
      <c r="B234">
        <v>2237</v>
      </c>
      <c r="D234" s="10" t="s">
        <v>14</v>
      </c>
      <c r="E234">
        <v>62</v>
      </c>
    </row>
    <row r="235" spans="1:5" x14ac:dyDescent="0.35">
      <c r="A235" s="9" t="s">
        <v>20</v>
      </c>
      <c r="B235">
        <v>645</v>
      </c>
      <c r="D235" s="10" t="s">
        <v>14</v>
      </c>
      <c r="E235">
        <v>750</v>
      </c>
    </row>
    <row r="236" spans="1:5" x14ac:dyDescent="0.35">
      <c r="A236" s="9" t="s">
        <v>20</v>
      </c>
      <c r="B236">
        <v>484</v>
      </c>
      <c r="D236" s="10" t="s">
        <v>14</v>
      </c>
      <c r="E236">
        <v>105</v>
      </c>
    </row>
    <row r="237" spans="1:5" x14ac:dyDescent="0.35">
      <c r="A237" s="9" t="s">
        <v>20</v>
      </c>
      <c r="B237">
        <v>154</v>
      </c>
      <c r="D237" s="10" t="s">
        <v>14</v>
      </c>
      <c r="E237">
        <v>2604</v>
      </c>
    </row>
    <row r="238" spans="1:5" x14ac:dyDescent="0.35">
      <c r="A238" s="9" t="s">
        <v>20</v>
      </c>
      <c r="B238">
        <v>82</v>
      </c>
      <c r="D238" s="10" t="s">
        <v>14</v>
      </c>
      <c r="E238">
        <v>65</v>
      </c>
    </row>
    <row r="239" spans="1:5" x14ac:dyDescent="0.35">
      <c r="A239" s="9" t="s">
        <v>20</v>
      </c>
      <c r="B239">
        <v>134</v>
      </c>
      <c r="D239" s="10" t="s">
        <v>14</v>
      </c>
      <c r="E239">
        <v>94</v>
      </c>
    </row>
    <row r="240" spans="1:5" x14ac:dyDescent="0.35">
      <c r="A240" s="9" t="s">
        <v>20</v>
      </c>
      <c r="B240">
        <v>5203</v>
      </c>
      <c r="D240" s="10" t="s">
        <v>14</v>
      </c>
      <c r="E240">
        <v>257</v>
      </c>
    </row>
    <row r="241" spans="1:5" x14ac:dyDescent="0.35">
      <c r="A241" s="9" t="s">
        <v>20</v>
      </c>
      <c r="B241">
        <v>94</v>
      </c>
      <c r="D241" s="10" t="s">
        <v>14</v>
      </c>
      <c r="E241">
        <v>2928</v>
      </c>
    </row>
    <row r="242" spans="1:5" x14ac:dyDescent="0.35">
      <c r="A242" s="9" t="s">
        <v>20</v>
      </c>
      <c r="B242">
        <v>205</v>
      </c>
      <c r="D242" s="10" t="s">
        <v>14</v>
      </c>
      <c r="E242">
        <v>4697</v>
      </c>
    </row>
    <row r="243" spans="1:5" x14ac:dyDescent="0.35">
      <c r="A243" s="9" t="s">
        <v>20</v>
      </c>
      <c r="B243">
        <v>92</v>
      </c>
      <c r="D243" s="10" t="s">
        <v>14</v>
      </c>
      <c r="E243">
        <v>2915</v>
      </c>
    </row>
    <row r="244" spans="1:5" x14ac:dyDescent="0.35">
      <c r="A244" s="9" t="s">
        <v>20</v>
      </c>
      <c r="B244">
        <v>219</v>
      </c>
      <c r="D244" s="10" t="s">
        <v>14</v>
      </c>
      <c r="E244">
        <v>18</v>
      </c>
    </row>
    <row r="245" spans="1:5" x14ac:dyDescent="0.35">
      <c r="A245" s="9" t="s">
        <v>20</v>
      </c>
      <c r="B245">
        <v>2526</v>
      </c>
      <c r="D245" s="10" t="s">
        <v>14</v>
      </c>
      <c r="E245">
        <v>602</v>
      </c>
    </row>
    <row r="246" spans="1:5" x14ac:dyDescent="0.35">
      <c r="A246" s="9" t="s">
        <v>20</v>
      </c>
      <c r="B246">
        <v>94</v>
      </c>
      <c r="D246" s="10" t="s">
        <v>14</v>
      </c>
      <c r="E246">
        <v>1</v>
      </c>
    </row>
    <row r="247" spans="1:5" x14ac:dyDescent="0.35">
      <c r="A247" s="9" t="s">
        <v>20</v>
      </c>
      <c r="B247">
        <v>1713</v>
      </c>
      <c r="D247" s="10" t="s">
        <v>14</v>
      </c>
      <c r="E247">
        <v>3868</v>
      </c>
    </row>
    <row r="248" spans="1:5" x14ac:dyDescent="0.35">
      <c r="A248" s="9" t="s">
        <v>20</v>
      </c>
      <c r="B248">
        <v>249</v>
      </c>
      <c r="D248" s="10" t="s">
        <v>14</v>
      </c>
      <c r="E248">
        <v>504</v>
      </c>
    </row>
    <row r="249" spans="1:5" x14ac:dyDescent="0.35">
      <c r="A249" s="9" t="s">
        <v>20</v>
      </c>
      <c r="B249">
        <v>192</v>
      </c>
      <c r="D249" s="10" t="s">
        <v>14</v>
      </c>
      <c r="E249">
        <v>14</v>
      </c>
    </row>
    <row r="250" spans="1:5" x14ac:dyDescent="0.35">
      <c r="A250" s="9" t="s">
        <v>20</v>
      </c>
      <c r="B250">
        <v>247</v>
      </c>
      <c r="D250" s="10" t="s">
        <v>14</v>
      </c>
      <c r="E250">
        <v>750</v>
      </c>
    </row>
    <row r="251" spans="1:5" x14ac:dyDescent="0.35">
      <c r="A251" s="9" t="s">
        <v>20</v>
      </c>
      <c r="B251">
        <v>2293</v>
      </c>
      <c r="D251" s="10" t="s">
        <v>14</v>
      </c>
      <c r="E251">
        <v>77</v>
      </c>
    </row>
    <row r="252" spans="1:5" x14ac:dyDescent="0.35">
      <c r="A252" s="9" t="s">
        <v>20</v>
      </c>
      <c r="B252">
        <v>3131</v>
      </c>
      <c r="D252" s="10" t="s">
        <v>14</v>
      </c>
      <c r="E252">
        <v>752</v>
      </c>
    </row>
    <row r="253" spans="1:5" x14ac:dyDescent="0.35">
      <c r="A253" s="9" t="s">
        <v>20</v>
      </c>
      <c r="B253">
        <v>143</v>
      </c>
      <c r="D253" s="10" t="s">
        <v>14</v>
      </c>
      <c r="E253">
        <v>131</v>
      </c>
    </row>
    <row r="254" spans="1:5" x14ac:dyDescent="0.35">
      <c r="A254" s="9" t="s">
        <v>20</v>
      </c>
      <c r="B254">
        <v>296</v>
      </c>
      <c r="D254" s="10" t="s">
        <v>14</v>
      </c>
      <c r="E254">
        <v>87</v>
      </c>
    </row>
    <row r="255" spans="1:5" x14ac:dyDescent="0.35">
      <c r="A255" s="9" t="s">
        <v>20</v>
      </c>
      <c r="B255">
        <v>170</v>
      </c>
      <c r="D255" s="10" t="s">
        <v>14</v>
      </c>
      <c r="E255">
        <v>1063</v>
      </c>
    </row>
    <row r="256" spans="1:5" x14ac:dyDescent="0.35">
      <c r="A256" s="9" t="s">
        <v>20</v>
      </c>
      <c r="B256">
        <v>86</v>
      </c>
      <c r="D256" s="10" t="s">
        <v>14</v>
      </c>
      <c r="E256">
        <v>76</v>
      </c>
    </row>
    <row r="257" spans="1:5" x14ac:dyDescent="0.35">
      <c r="A257" s="9" t="s">
        <v>20</v>
      </c>
      <c r="B257">
        <v>6286</v>
      </c>
      <c r="D257" s="10" t="s">
        <v>14</v>
      </c>
      <c r="E257">
        <v>4428</v>
      </c>
    </row>
    <row r="258" spans="1:5" x14ac:dyDescent="0.35">
      <c r="A258" s="9" t="s">
        <v>20</v>
      </c>
      <c r="B258">
        <v>3727</v>
      </c>
      <c r="D258" s="10" t="s">
        <v>14</v>
      </c>
      <c r="E258">
        <v>58</v>
      </c>
    </row>
    <row r="259" spans="1:5" x14ac:dyDescent="0.35">
      <c r="A259" s="9" t="s">
        <v>20</v>
      </c>
      <c r="B259">
        <v>1605</v>
      </c>
      <c r="D259" s="10" t="s">
        <v>14</v>
      </c>
      <c r="E259">
        <v>111</v>
      </c>
    </row>
    <row r="260" spans="1:5" x14ac:dyDescent="0.35">
      <c r="A260" s="9" t="s">
        <v>20</v>
      </c>
      <c r="B260">
        <v>2120</v>
      </c>
      <c r="D260" s="10" t="s">
        <v>14</v>
      </c>
      <c r="E260">
        <v>2955</v>
      </c>
    </row>
    <row r="261" spans="1:5" x14ac:dyDescent="0.35">
      <c r="A261" s="9" t="s">
        <v>20</v>
      </c>
      <c r="B261">
        <v>50</v>
      </c>
      <c r="D261" s="10" t="s">
        <v>14</v>
      </c>
      <c r="E261">
        <v>1657</v>
      </c>
    </row>
    <row r="262" spans="1:5" x14ac:dyDescent="0.35">
      <c r="A262" s="9" t="s">
        <v>20</v>
      </c>
      <c r="B262">
        <v>2080</v>
      </c>
      <c r="D262" s="10" t="s">
        <v>14</v>
      </c>
      <c r="E262">
        <v>926</v>
      </c>
    </row>
    <row r="263" spans="1:5" x14ac:dyDescent="0.35">
      <c r="A263" s="9" t="s">
        <v>20</v>
      </c>
      <c r="B263">
        <v>2105</v>
      </c>
      <c r="D263" s="10" t="s">
        <v>14</v>
      </c>
      <c r="E263">
        <v>77</v>
      </c>
    </row>
    <row r="264" spans="1:5" x14ac:dyDescent="0.35">
      <c r="A264" s="9" t="s">
        <v>20</v>
      </c>
      <c r="B264">
        <v>2436</v>
      </c>
      <c r="D264" s="10" t="s">
        <v>14</v>
      </c>
      <c r="E264">
        <v>1748</v>
      </c>
    </row>
    <row r="265" spans="1:5" x14ac:dyDescent="0.35">
      <c r="A265" s="9" t="s">
        <v>20</v>
      </c>
      <c r="B265">
        <v>80</v>
      </c>
      <c r="D265" s="10" t="s">
        <v>14</v>
      </c>
      <c r="E265">
        <v>79</v>
      </c>
    </row>
    <row r="266" spans="1:5" x14ac:dyDescent="0.35">
      <c r="A266" s="9" t="s">
        <v>20</v>
      </c>
      <c r="B266">
        <v>42</v>
      </c>
      <c r="D266" s="10" t="s">
        <v>14</v>
      </c>
      <c r="E266">
        <v>889</v>
      </c>
    </row>
    <row r="267" spans="1:5" x14ac:dyDescent="0.35">
      <c r="A267" s="9" t="s">
        <v>20</v>
      </c>
      <c r="B267">
        <v>139</v>
      </c>
      <c r="D267" s="10" t="s">
        <v>14</v>
      </c>
      <c r="E267">
        <v>56</v>
      </c>
    </row>
    <row r="268" spans="1:5" x14ac:dyDescent="0.35">
      <c r="A268" s="9" t="s">
        <v>20</v>
      </c>
      <c r="B268">
        <v>159</v>
      </c>
      <c r="D268" s="10" t="s">
        <v>14</v>
      </c>
      <c r="E268">
        <v>1</v>
      </c>
    </row>
    <row r="269" spans="1:5" x14ac:dyDescent="0.35">
      <c r="A269" s="9" t="s">
        <v>20</v>
      </c>
      <c r="B269">
        <v>381</v>
      </c>
      <c r="D269" s="10" t="s">
        <v>14</v>
      </c>
      <c r="E269">
        <v>83</v>
      </c>
    </row>
    <row r="270" spans="1:5" x14ac:dyDescent="0.35">
      <c r="A270" s="9" t="s">
        <v>20</v>
      </c>
      <c r="B270">
        <v>194</v>
      </c>
      <c r="D270" s="10" t="s">
        <v>14</v>
      </c>
      <c r="E270">
        <v>2025</v>
      </c>
    </row>
    <row r="271" spans="1:5" x14ac:dyDescent="0.35">
      <c r="A271" s="9" t="s">
        <v>20</v>
      </c>
      <c r="B271">
        <v>106</v>
      </c>
      <c r="D271" s="10" t="s">
        <v>14</v>
      </c>
      <c r="E271">
        <v>14</v>
      </c>
    </row>
    <row r="272" spans="1:5" x14ac:dyDescent="0.35">
      <c r="A272" s="9" t="s">
        <v>20</v>
      </c>
      <c r="B272">
        <v>142</v>
      </c>
      <c r="D272" s="10" t="s">
        <v>14</v>
      </c>
      <c r="E272">
        <v>656</v>
      </c>
    </row>
    <row r="273" spans="1:5" x14ac:dyDescent="0.35">
      <c r="A273" s="9" t="s">
        <v>20</v>
      </c>
      <c r="B273">
        <v>211</v>
      </c>
      <c r="D273" s="10" t="s">
        <v>14</v>
      </c>
      <c r="E273">
        <v>1596</v>
      </c>
    </row>
    <row r="274" spans="1:5" x14ac:dyDescent="0.35">
      <c r="A274" s="9" t="s">
        <v>20</v>
      </c>
      <c r="B274">
        <v>2756</v>
      </c>
      <c r="D274" s="10" t="s">
        <v>14</v>
      </c>
      <c r="E274">
        <v>10</v>
      </c>
    </row>
    <row r="275" spans="1:5" x14ac:dyDescent="0.35">
      <c r="A275" s="9" t="s">
        <v>20</v>
      </c>
      <c r="B275">
        <v>173</v>
      </c>
      <c r="D275" s="10" t="s">
        <v>14</v>
      </c>
      <c r="E275">
        <v>1121</v>
      </c>
    </row>
    <row r="276" spans="1:5" x14ac:dyDescent="0.35">
      <c r="A276" s="9" t="s">
        <v>20</v>
      </c>
      <c r="B276">
        <v>87</v>
      </c>
      <c r="D276" s="10" t="s">
        <v>14</v>
      </c>
      <c r="E276">
        <v>15</v>
      </c>
    </row>
    <row r="277" spans="1:5" x14ac:dyDescent="0.35">
      <c r="A277" s="9" t="s">
        <v>20</v>
      </c>
      <c r="B277">
        <v>1572</v>
      </c>
      <c r="D277" s="10" t="s">
        <v>14</v>
      </c>
      <c r="E277">
        <v>191</v>
      </c>
    </row>
    <row r="278" spans="1:5" x14ac:dyDescent="0.35">
      <c r="A278" s="9" t="s">
        <v>20</v>
      </c>
      <c r="B278">
        <v>2346</v>
      </c>
      <c r="D278" s="10" t="s">
        <v>14</v>
      </c>
      <c r="E278">
        <v>16</v>
      </c>
    </row>
    <row r="279" spans="1:5" x14ac:dyDescent="0.35">
      <c r="A279" s="9" t="s">
        <v>20</v>
      </c>
      <c r="B279">
        <v>115</v>
      </c>
      <c r="D279" s="10" t="s">
        <v>14</v>
      </c>
      <c r="E279">
        <v>17</v>
      </c>
    </row>
    <row r="280" spans="1:5" x14ac:dyDescent="0.35">
      <c r="A280" s="9" t="s">
        <v>20</v>
      </c>
      <c r="B280">
        <v>85</v>
      </c>
      <c r="D280" s="10" t="s">
        <v>14</v>
      </c>
      <c r="E280">
        <v>34</v>
      </c>
    </row>
    <row r="281" spans="1:5" x14ac:dyDescent="0.35">
      <c r="A281" s="9" t="s">
        <v>20</v>
      </c>
      <c r="B281">
        <v>144</v>
      </c>
      <c r="D281" s="10" t="s">
        <v>14</v>
      </c>
      <c r="E281">
        <v>1</v>
      </c>
    </row>
    <row r="282" spans="1:5" x14ac:dyDescent="0.35">
      <c r="A282" s="9" t="s">
        <v>20</v>
      </c>
      <c r="B282">
        <v>2443</v>
      </c>
      <c r="D282" s="10" t="s">
        <v>14</v>
      </c>
      <c r="E282">
        <v>1274</v>
      </c>
    </row>
    <row r="283" spans="1:5" x14ac:dyDescent="0.35">
      <c r="A283" s="9" t="s">
        <v>20</v>
      </c>
      <c r="B283">
        <v>64</v>
      </c>
      <c r="D283" s="10" t="s">
        <v>14</v>
      </c>
      <c r="E283">
        <v>210</v>
      </c>
    </row>
    <row r="284" spans="1:5" x14ac:dyDescent="0.35">
      <c r="A284" s="9" t="s">
        <v>20</v>
      </c>
      <c r="B284">
        <v>268</v>
      </c>
      <c r="D284" s="10" t="s">
        <v>14</v>
      </c>
      <c r="E284">
        <v>248</v>
      </c>
    </row>
    <row r="285" spans="1:5" x14ac:dyDescent="0.35">
      <c r="A285" s="9" t="s">
        <v>20</v>
      </c>
      <c r="B285">
        <v>195</v>
      </c>
      <c r="D285" s="10" t="s">
        <v>14</v>
      </c>
      <c r="E285">
        <v>513</v>
      </c>
    </row>
    <row r="286" spans="1:5" x14ac:dyDescent="0.35">
      <c r="A286" s="9" t="s">
        <v>20</v>
      </c>
      <c r="B286">
        <v>186</v>
      </c>
      <c r="D286" s="10" t="s">
        <v>14</v>
      </c>
      <c r="E286">
        <v>3410</v>
      </c>
    </row>
    <row r="287" spans="1:5" x14ac:dyDescent="0.35">
      <c r="A287" s="9" t="s">
        <v>20</v>
      </c>
      <c r="B287">
        <v>460</v>
      </c>
      <c r="D287" s="10" t="s">
        <v>14</v>
      </c>
      <c r="E287">
        <v>10</v>
      </c>
    </row>
    <row r="288" spans="1:5" x14ac:dyDescent="0.35">
      <c r="A288" s="9" t="s">
        <v>20</v>
      </c>
      <c r="B288">
        <v>2528</v>
      </c>
      <c r="D288" s="10" t="s">
        <v>14</v>
      </c>
      <c r="E288">
        <v>2201</v>
      </c>
    </row>
    <row r="289" spans="1:5" x14ac:dyDescent="0.35">
      <c r="A289" s="9" t="s">
        <v>20</v>
      </c>
      <c r="B289">
        <v>3657</v>
      </c>
      <c r="D289" s="10" t="s">
        <v>14</v>
      </c>
      <c r="E289">
        <v>676</v>
      </c>
    </row>
    <row r="290" spans="1:5" x14ac:dyDescent="0.35">
      <c r="A290" s="9" t="s">
        <v>20</v>
      </c>
      <c r="B290">
        <v>131</v>
      </c>
      <c r="D290" s="10" t="s">
        <v>14</v>
      </c>
      <c r="E290">
        <v>831</v>
      </c>
    </row>
    <row r="291" spans="1:5" x14ac:dyDescent="0.35">
      <c r="A291" s="9" t="s">
        <v>20</v>
      </c>
      <c r="B291">
        <v>239</v>
      </c>
      <c r="D291" s="10" t="s">
        <v>14</v>
      </c>
      <c r="E291">
        <v>859</v>
      </c>
    </row>
    <row r="292" spans="1:5" x14ac:dyDescent="0.35">
      <c r="A292" s="9" t="s">
        <v>20</v>
      </c>
      <c r="B292">
        <v>78</v>
      </c>
      <c r="D292" s="10" t="s">
        <v>14</v>
      </c>
      <c r="E292">
        <v>45</v>
      </c>
    </row>
    <row r="293" spans="1:5" x14ac:dyDescent="0.35">
      <c r="A293" s="9" t="s">
        <v>20</v>
      </c>
      <c r="B293">
        <v>1773</v>
      </c>
      <c r="D293" s="10" t="s">
        <v>14</v>
      </c>
      <c r="E293">
        <v>6</v>
      </c>
    </row>
    <row r="294" spans="1:5" x14ac:dyDescent="0.35">
      <c r="A294" s="9" t="s">
        <v>20</v>
      </c>
      <c r="B294">
        <v>32</v>
      </c>
      <c r="D294" s="10" t="s">
        <v>14</v>
      </c>
      <c r="E294">
        <v>7</v>
      </c>
    </row>
    <row r="295" spans="1:5" x14ac:dyDescent="0.35">
      <c r="A295" s="9" t="s">
        <v>20</v>
      </c>
      <c r="B295">
        <v>369</v>
      </c>
      <c r="D295" s="10" t="s">
        <v>14</v>
      </c>
      <c r="E295">
        <v>31</v>
      </c>
    </row>
    <row r="296" spans="1:5" x14ac:dyDescent="0.35">
      <c r="A296" s="9" t="s">
        <v>20</v>
      </c>
      <c r="B296">
        <v>89</v>
      </c>
      <c r="D296" s="10" t="s">
        <v>14</v>
      </c>
      <c r="E296">
        <v>78</v>
      </c>
    </row>
    <row r="297" spans="1:5" x14ac:dyDescent="0.35">
      <c r="A297" s="9" t="s">
        <v>20</v>
      </c>
      <c r="B297">
        <v>147</v>
      </c>
      <c r="D297" s="10" t="s">
        <v>14</v>
      </c>
      <c r="E297">
        <v>1225</v>
      </c>
    </row>
    <row r="298" spans="1:5" x14ac:dyDescent="0.35">
      <c r="A298" s="9" t="s">
        <v>20</v>
      </c>
      <c r="B298">
        <v>126</v>
      </c>
      <c r="D298" s="10" t="s">
        <v>14</v>
      </c>
      <c r="E298">
        <v>1</v>
      </c>
    </row>
    <row r="299" spans="1:5" x14ac:dyDescent="0.35">
      <c r="A299" s="9" t="s">
        <v>20</v>
      </c>
      <c r="B299">
        <v>2218</v>
      </c>
      <c r="D299" s="10" t="s">
        <v>14</v>
      </c>
      <c r="E299">
        <v>67</v>
      </c>
    </row>
    <row r="300" spans="1:5" x14ac:dyDescent="0.35">
      <c r="A300" s="9" t="s">
        <v>20</v>
      </c>
      <c r="B300">
        <v>202</v>
      </c>
      <c r="D300" s="10" t="s">
        <v>14</v>
      </c>
      <c r="E300">
        <v>19</v>
      </c>
    </row>
    <row r="301" spans="1:5" x14ac:dyDescent="0.35">
      <c r="A301" s="9" t="s">
        <v>20</v>
      </c>
      <c r="B301">
        <v>140</v>
      </c>
      <c r="D301" s="10" t="s">
        <v>14</v>
      </c>
      <c r="E301">
        <v>2108</v>
      </c>
    </row>
    <row r="302" spans="1:5" x14ac:dyDescent="0.35">
      <c r="A302" s="9" t="s">
        <v>20</v>
      </c>
      <c r="B302">
        <v>1052</v>
      </c>
      <c r="D302" s="10" t="s">
        <v>14</v>
      </c>
      <c r="E302">
        <v>679</v>
      </c>
    </row>
    <row r="303" spans="1:5" x14ac:dyDescent="0.35">
      <c r="A303" s="9" t="s">
        <v>20</v>
      </c>
      <c r="B303">
        <v>247</v>
      </c>
      <c r="D303" s="10" t="s">
        <v>14</v>
      </c>
      <c r="E303">
        <v>36</v>
      </c>
    </row>
    <row r="304" spans="1:5" x14ac:dyDescent="0.35">
      <c r="A304" s="9" t="s">
        <v>20</v>
      </c>
      <c r="B304">
        <v>84</v>
      </c>
      <c r="D304" s="10" t="s">
        <v>14</v>
      </c>
      <c r="E304">
        <v>47</v>
      </c>
    </row>
    <row r="305" spans="1:5" x14ac:dyDescent="0.35">
      <c r="A305" s="9" t="s">
        <v>20</v>
      </c>
      <c r="B305">
        <v>88</v>
      </c>
      <c r="D305" s="10" t="s">
        <v>14</v>
      </c>
      <c r="E305">
        <v>70</v>
      </c>
    </row>
    <row r="306" spans="1:5" x14ac:dyDescent="0.35">
      <c r="A306" s="9" t="s">
        <v>20</v>
      </c>
      <c r="B306">
        <v>156</v>
      </c>
      <c r="D306" s="10" t="s">
        <v>14</v>
      </c>
      <c r="E306">
        <v>154</v>
      </c>
    </row>
    <row r="307" spans="1:5" x14ac:dyDescent="0.35">
      <c r="A307" s="9" t="s">
        <v>20</v>
      </c>
      <c r="B307">
        <v>2985</v>
      </c>
      <c r="D307" s="10" t="s">
        <v>14</v>
      </c>
      <c r="E307">
        <v>22</v>
      </c>
    </row>
    <row r="308" spans="1:5" x14ac:dyDescent="0.35">
      <c r="A308" s="9" t="s">
        <v>20</v>
      </c>
      <c r="B308">
        <v>762</v>
      </c>
      <c r="D308" s="10" t="s">
        <v>14</v>
      </c>
      <c r="E308">
        <v>1758</v>
      </c>
    </row>
    <row r="309" spans="1:5" x14ac:dyDescent="0.35">
      <c r="A309" s="9" t="s">
        <v>20</v>
      </c>
      <c r="B309">
        <v>554</v>
      </c>
      <c r="D309" s="10" t="s">
        <v>14</v>
      </c>
      <c r="E309">
        <v>94</v>
      </c>
    </row>
    <row r="310" spans="1:5" x14ac:dyDescent="0.35">
      <c r="A310" s="9" t="s">
        <v>20</v>
      </c>
      <c r="B310">
        <v>135</v>
      </c>
      <c r="D310" s="10" t="s">
        <v>14</v>
      </c>
      <c r="E310">
        <v>33</v>
      </c>
    </row>
    <row r="311" spans="1:5" x14ac:dyDescent="0.35">
      <c r="A311" s="9" t="s">
        <v>20</v>
      </c>
      <c r="B311">
        <v>122</v>
      </c>
      <c r="D311" s="10" t="s">
        <v>14</v>
      </c>
      <c r="E311">
        <v>1</v>
      </c>
    </row>
    <row r="312" spans="1:5" x14ac:dyDescent="0.35">
      <c r="A312" s="9" t="s">
        <v>20</v>
      </c>
      <c r="B312">
        <v>221</v>
      </c>
      <c r="D312" s="10" t="s">
        <v>14</v>
      </c>
      <c r="E312">
        <v>31</v>
      </c>
    </row>
    <row r="313" spans="1:5" x14ac:dyDescent="0.35">
      <c r="A313" s="9" t="s">
        <v>20</v>
      </c>
      <c r="B313">
        <v>126</v>
      </c>
      <c r="D313" s="10" t="s">
        <v>14</v>
      </c>
      <c r="E313">
        <v>35</v>
      </c>
    </row>
    <row r="314" spans="1:5" x14ac:dyDescent="0.35">
      <c r="A314" s="9" t="s">
        <v>20</v>
      </c>
      <c r="B314">
        <v>1022</v>
      </c>
      <c r="D314" s="10" t="s">
        <v>14</v>
      </c>
      <c r="E314">
        <v>63</v>
      </c>
    </row>
    <row r="315" spans="1:5" x14ac:dyDescent="0.35">
      <c r="A315" s="9" t="s">
        <v>20</v>
      </c>
      <c r="B315">
        <v>3177</v>
      </c>
      <c r="D315" s="10" t="s">
        <v>14</v>
      </c>
      <c r="E315">
        <v>526</v>
      </c>
    </row>
    <row r="316" spans="1:5" x14ac:dyDescent="0.35">
      <c r="A316" s="9" t="s">
        <v>20</v>
      </c>
      <c r="B316">
        <v>198</v>
      </c>
      <c r="D316" s="10" t="s">
        <v>14</v>
      </c>
      <c r="E316">
        <v>121</v>
      </c>
    </row>
    <row r="317" spans="1:5" x14ac:dyDescent="0.35">
      <c r="A317" s="9" t="s">
        <v>20</v>
      </c>
      <c r="B317">
        <v>85</v>
      </c>
      <c r="D317" s="10" t="s">
        <v>14</v>
      </c>
      <c r="E317">
        <v>67</v>
      </c>
    </row>
    <row r="318" spans="1:5" x14ac:dyDescent="0.35">
      <c r="A318" s="9" t="s">
        <v>20</v>
      </c>
      <c r="B318">
        <v>3596</v>
      </c>
      <c r="D318" s="10" t="s">
        <v>14</v>
      </c>
      <c r="E318">
        <v>57</v>
      </c>
    </row>
    <row r="319" spans="1:5" x14ac:dyDescent="0.35">
      <c r="A319" s="9" t="s">
        <v>20</v>
      </c>
      <c r="B319">
        <v>244</v>
      </c>
      <c r="D319" s="10" t="s">
        <v>14</v>
      </c>
      <c r="E319">
        <v>1229</v>
      </c>
    </row>
    <row r="320" spans="1:5" x14ac:dyDescent="0.35">
      <c r="A320" s="9" t="s">
        <v>20</v>
      </c>
      <c r="B320">
        <v>5180</v>
      </c>
      <c r="D320" s="10" t="s">
        <v>14</v>
      </c>
      <c r="E320">
        <v>12</v>
      </c>
    </row>
    <row r="321" spans="1:5" x14ac:dyDescent="0.35">
      <c r="A321" s="9" t="s">
        <v>20</v>
      </c>
      <c r="B321">
        <v>589</v>
      </c>
      <c r="D321" s="10" t="s">
        <v>14</v>
      </c>
      <c r="E321">
        <v>452</v>
      </c>
    </row>
    <row r="322" spans="1:5" x14ac:dyDescent="0.35">
      <c r="A322" s="9" t="s">
        <v>20</v>
      </c>
      <c r="B322">
        <v>2725</v>
      </c>
      <c r="D322" s="10" t="s">
        <v>14</v>
      </c>
      <c r="E322">
        <v>1886</v>
      </c>
    </row>
    <row r="323" spans="1:5" x14ac:dyDescent="0.35">
      <c r="A323" s="9" t="s">
        <v>20</v>
      </c>
      <c r="B323">
        <v>300</v>
      </c>
      <c r="D323" s="10" t="s">
        <v>14</v>
      </c>
      <c r="E323">
        <v>1825</v>
      </c>
    </row>
    <row r="324" spans="1:5" x14ac:dyDescent="0.35">
      <c r="A324" s="9" t="s">
        <v>20</v>
      </c>
      <c r="B324">
        <v>144</v>
      </c>
      <c r="D324" s="10" t="s">
        <v>14</v>
      </c>
      <c r="E324">
        <v>31</v>
      </c>
    </row>
    <row r="325" spans="1:5" x14ac:dyDescent="0.35">
      <c r="A325" s="9" t="s">
        <v>20</v>
      </c>
      <c r="B325">
        <v>87</v>
      </c>
      <c r="D325" s="10" t="s">
        <v>14</v>
      </c>
      <c r="E325">
        <v>107</v>
      </c>
    </row>
    <row r="326" spans="1:5" x14ac:dyDescent="0.35">
      <c r="A326" s="9" t="s">
        <v>20</v>
      </c>
      <c r="B326">
        <v>3116</v>
      </c>
      <c r="D326" s="10" t="s">
        <v>14</v>
      </c>
      <c r="E326">
        <v>27</v>
      </c>
    </row>
    <row r="327" spans="1:5" x14ac:dyDescent="0.35">
      <c r="A327" s="9" t="s">
        <v>20</v>
      </c>
      <c r="B327">
        <v>909</v>
      </c>
      <c r="D327" s="10" t="s">
        <v>14</v>
      </c>
      <c r="E327">
        <v>1221</v>
      </c>
    </row>
    <row r="328" spans="1:5" x14ac:dyDescent="0.35">
      <c r="A328" s="9" t="s">
        <v>20</v>
      </c>
      <c r="B328">
        <v>1613</v>
      </c>
      <c r="D328" s="10" t="s">
        <v>14</v>
      </c>
      <c r="E328">
        <v>1</v>
      </c>
    </row>
    <row r="329" spans="1:5" x14ac:dyDescent="0.35">
      <c r="A329" s="9" t="s">
        <v>20</v>
      </c>
      <c r="B329">
        <v>136</v>
      </c>
      <c r="D329" s="10" t="s">
        <v>14</v>
      </c>
      <c r="E329">
        <v>16</v>
      </c>
    </row>
    <row r="330" spans="1:5" x14ac:dyDescent="0.35">
      <c r="A330" s="9" t="s">
        <v>20</v>
      </c>
      <c r="B330">
        <v>130</v>
      </c>
      <c r="D330" s="10" t="s">
        <v>14</v>
      </c>
      <c r="E330">
        <v>41</v>
      </c>
    </row>
    <row r="331" spans="1:5" x14ac:dyDescent="0.35">
      <c r="A331" s="9" t="s">
        <v>20</v>
      </c>
      <c r="B331">
        <v>102</v>
      </c>
      <c r="D331" s="10" t="s">
        <v>14</v>
      </c>
      <c r="E331">
        <v>523</v>
      </c>
    </row>
    <row r="332" spans="1:5" x14ac:dyDescent="0.35">
      <c r="A332" s="9" t="s">
        <v>20</v>
      </c>
      <c r="B332">
        <v>4006</v>
      </c>
      <c r="D332" s="10" t="s">
        <v>14</v>
      </c>
      <c r="E332">
        <v>141</v>
      </c>
    </row>
    <row r="333" spans="1:5" x14ac:dyDescent="0.35">
      <c r="A333" s="9" t="s">
        <v>20</v>
      </c>
      <c r="B333">
        <v>1629</v>
      </c>
      <c r="D333" s="10" t="s">
        <v>14</v>
      </c>
      <c r="E333">
        <v>52</v>
      </c>
    </row>
    <row r="334" spans="1:5" x14ac:dyDescent="0.35">
      <c r="A334" s="9" t="s">
        <v>20</v>
      </c>
      <c r="B334">
        <v>2188</v>
      </c>
      <c r="D334" s="10" t="s">
        <v>14</v>
      </c>
      <c r="E334">
        <v>225</v>
      </c>
    </row>
    <row r="335" spans="1:5" x14ac:dyDescent="0.35">
      <c r="A335" s="9" t="s">
        <v>20</v>
      </c>
      <c r="B335">
        <v>2409</v>
      </c>
      <c r="D335" s="10" t="s">
        <v>14</v>
      </c>
      <c r="E335">
        <v>38</v>
      </c>
    </row>
    <row r="336" spans="1:5" x14ac:dyDescent="0.35">
      <c r="A336" s="9" t="s">
        <v>20</v>
      </c>
      <c r="B336">
        <v>194</v>
      </c>
      <c r="D336" s="10" t="s">
        <v>14</v>
      </c>
      <c r="E336">
        <v>15</v>
      </c>
    </row>
    <row r="337" spans="1:5" x14ac:dyDescent="0.35">
      <c r="A337" s="9" t="s">
        <v>20</v>
      </c>
      <c r="B337">
        <v>1140</v>
      </c>
      <c r="D337" s="10" t="s">
        <v>14</v>
      </c>
      <c r="E337">
        <v>37</v>
      </c>
    </row>
    <row r="338" spans="1:5" x14ac:dyDescent="0.35">
      <c r="A338" s="9" t="s">
        <v>20</v>
      </c>
      <c r="B338">
        <v>102</v>
      </c>
      <c r="D338" s="10" t="s">
        <v>14</v>
      </c>
      <c r="E338">
        <v>112</v>
      </c>
    </row>
    <row r="339" spans="1:5" x14ac:dyDescent="0.35">
      <c r="A339" s="9" t="s">
        <v>20</v>
      </c>
      <c r="B339">
        <v>2857</v>
      </c>
      <c r="D339" s="10" t="s">
        <v>14</v>
      </c>
      <c r="E339">
        <v>21</v>
      </c>
    </row>
    <row r="340" spans="1:5" x14ac:dyDescent="0.35">
      <c r="A340" s="9" t="s">
        <v>20</v>
      </c>
      <c r="B340">
        <v>107</v>
      </c>
      <c r="D340" s="10" t="s">
        <v>14</v>
      </c>
      <c r="E340">
        <v>67</v>
      </c>
    </row>
    <row r="341" spans="1:5" x14ac:dyDescent="0.35">
      <c r="A341" s="9" t="s">
        <v>20</v>
      </c>
      <c r="B341">
        <v>160</v>
      </c>
      <c r="D341" s="10" t="s">
        <v>14</v>
      </c>
      <c r="E341">
        <v>78</v>
      </c>
    </row>
    <row r="342" spans="1:5" x14ac:dyDescent="0.35">
      <c r="A342" s="9" t="s">
        <v>20</v>
      </c>
      <c r="B342">
        <v>2230</v>
      </c>
      <c r="D342" s="10" t="s">
        <v>14</v>
      </c>
      <c r="E342">
        <v>67</v>
      </c>
    </row>
    <row r="343" spans="1:5" x14ac:dyDescent="0.35">
      <c r="A343" s="9" t="s">
        <v>20</v>
      </c>
      <c r="B343">
        <v>316</v>
      </c>
      <c r="D343" s="10" t="s">
        <v>14</v>
      </c>
      <c r="E343">
        <v>263</v>
      </c>
    </row>
    <row r="344" spans="1:5" x14ac:dyDescent="0.35">
      <c r="A344" s="9" t="s">
        <v>20</v>
      </c>
      <c r="B344">
        <v>117</v>
      </c>
      <c r="D344" s="10" t="s">
        <v>14</v>
      </c>
      <c r="E344">
        <v>1691</v>
      </c>
    </row>
    <row r="345" spans="1:5" x14ac:dyDescent="0.35">
      <c r="A345" s="9" t="s">
        <v>20</v>
      </c>
      <c r="B345">
        <v>6406</v>
      </c>
      <c r="D345" s="10" t="s">
        <v>14</v>
      </c>
      <c r="E345">
        <v>181</v>
      </c>
    </row>
    <row r="346" spans="1:5" x14ac:dyDescent="0.35">
      <c r="A346" s="9" t="s">
        <v>20</v>
      </c>
      <c r="B346">
        <v>192</v>
      </c>
      <c r="D346" s="10" t="s">
        <v>14</v>
      </c>
      <c r="E346">
        <v>13</v>
      </c>
    </row>
    <row r="347" spans="1:5" x14ac:dyDescent="0.35">
      <c r="A347" s="9" t="s">
        <v>20</v>
      </c>
      <c r="B347">
        <v>26</v>
      </c>
      <c r="D347" s="10" t="s">
        <v>14</v>
      </c>
      <c r="E347">
        <v>1</v>
      </c>
    </row>
    <row r="348" spans="1:5" x14ac:dyDescent="0.35">
      <c r="A348" s="9" t="s">
        <v>20</v>
      </c>
      <c r="B348">
        <v>723</v>
      </c>
      <c r="D348" s="10" t="s">
        <v>14</v>
      </c>
      <c r="E348">
        <v>21</v>
      </c>
    </row>
    <row r="349" spans="1:5" x14ac:dyDescent="0.35">
      <c r="A349" s="9" t="s">
        <v>20</v>
      </c>
      <c r="B349">
        <v>170</v>
      </c>
      <c r="D349" s="10" t="s">
        <v>14</v>
      </c>
      <c r="E349">
        <v>830</v>
      </c>
    </row>
    <row r="350" spans="1:5" x14ac:dyDescent="0.35">
      <c r="A350" s="9" t="s">
        <v>20</v>
      </c>
      <c r="B350">
        <v>238</v>
      </c>
      <c r="D350" s="10" t="s">
        <v>14</v>
      </c>
      <c r="E350">
        <v>130</v>
      </c>
    </row>
    <row r="351" spans="1:5" x14ac:dyDescent="0.35">
      <c r="A351" s="9" t="s">
        <v>20</v>
      </c>
      <c r="B351">
        <v>55</v>
      </c>
      <c r="D351" s="10" t="s">
        <v>14</v>
      </c>
      <c r="E351">
        <v>55</v>
      </c>
    </row>
    <row r="352" spans="1:5" x14ac:dyDescent="0.35">
      <c r="A352" s="9" t="s">
        <v>20</v>
      </c>
      <c r="B352">
        <v>128</v>
      </c>
      <c r="D352" s="10" t="s">
        <v>14</v>
      </c>
      <c r="E352">
        <v>114</v>
      </c>
    </row>
    <row r="353" spans="1:5" x14ac:dyDescent="0.35">
      <c r="A353" s="9" t="s">
        <v>20</v>
      </c>
      <c r="B353">
        <v>2144</v>
      </c>
      <c r="D353" s="10" t="s">
        <v>14</v>
      </c>
      <c r="E353">
        <v>594</v>
      </c>
    </row>
    <row r="354" spans="1:5" x14ac:dyDescent="0.35">
      <c r="A354" s="9" t="s">
        <v>20</v>
      </c>
      <c r="B354">
        <v>2693</v>
      </c>
      <c r="D354" s="10" t="s">
        <v>14</v>
      </c>
      <c r="E354">
        <v>24</v>
      </c>
    </row>
    <row r="355" spans="1:5" x14ac:dyDescent="0.35">
      <c r="A355" s="9" t="s">
        <v>20</v>
      </c>
      <c r="B355">
        <v>432</v>
      </c>
      <c r="D355" s="10" t="s">
        <v>14</v>
      </c>
      <c r="E355">
        <v>252</v>
      </c>
    </row>
    <row r="356" spans="1:5" x14ac:dyDescent="0.35">
      <c r="A356" s="9" t="s">
        <v>20</v>
      </c>
      <c r="B356">
        <v>189</v>
      </c>
      <c r="D356" s="10" t="s">
        <v>14</v>
      </c>
      <c r="E356">
        <v>67</v>
      </c>
    </row>
    <row r="357" spans="1:5" x14ac:dyDescent="0.35">
      <c r="A357" s="9" t="s">
        <v>20</v>
      </c>
      <c r="B357">
        <v>154</v>
      </c>
      <c r="D357" s="10" t="s">
        <v>14</v>
      </c>
      <c r="E357">
        <v>742</v>
      </c>
    </row>
    <row r="358" spans="1:5" x14ac:dyDescent="0.35">
      <c r="A358" s="9" t="s">
        <v>20</v>
      </c>
      <c r="B358">
        <v>96</v>
      </c>
      <c r="D358" s="10" t="s">
        <v>14</v>
      </c>
      <c r="E358">
        <v>75</v>
      </c>
    </row>
    <row r="359" spans="1:5" x14ac:dyDescent="0.35">
      <c r="A359" s="9" t="s">
        <v>20</v>
      </c>
      <c r="B359">
        <v>3063</v>
      </c>
      <c r="D359" s="10" t="s">
        <v>14</v>
      </c>
      <c r="E359">
        <v>4405</v>
      </c>
    </row>
    <row r="360" spans="1:5" x14ac:dyDescent="0.35">
      <c r="A360" s="9" t="s">
        <v>20</v>
      </c>
      <c r="B360">
        <v>2266</v>
      </c>
      <c r="D360" s="10" t="s">
        <v>14</v>
      </c>
      <c r="E360">
        <v>92</v>
      </c>
    </row>
    <row r="361" spans="1:5" x14ac:dyDescent="0.35">
      <c r="A361" s="9" t="s">
        <v>20</v>
      </c>
      <c r="B361">
        <v>194</v>
      </c>
      <c r="D361" s="10" t="s">
        <v>14</v>
      </c>
      <c r="E361">
        <v>64</v>
      </c>
    </row>
    <row r="362" spans="1:5" x14ac:dyDescent="0.35">
      <c r="A362" s="9" t="s">
        <v>20</v>
      </c>
      <c r="B362">
        <v>129</v>
      </c>
      <c r="D362" s="10" t="s">
        <v>14</v>
      </c>
      <c r="E362">
        <v>64</v>
      </c>
    </row>
    <row r="363" spans="1:5" x14ac:dyDescent="0.35">
      <c r="A363" s="9" t="s">
        <v>20</v>
      </c>
      <c r="B363">
        <v>375</v>
      </c>
      <c r="D363" s="10" t="s">
        <v>14</v>
      </c>
      <c r="E363">
        <v>842</v>
      </c>
    </row>
    <row r="364" spans="1:5" x14ac:dyDescent="0.35">
      <c r="A364" s="9" t="s">
        <v>20</v>
      </c>
      <c r="B364">
        <v>409</v>
      </c>
      <c r="D364" s="10" t="s">
        <v>14</v>
      </c>
      <c r="E364">
        <v>112</v>
      </c>
    </row>
    <row r="365" spans="1:5" x14ac:dyDescent="0.35">
      <c r="A365" s="9" t="s">
        <v>20</v>
      </c>
      <c r="B365">
        <v>234</v>
      </c>
      <c r="D365" s="10" t="s">
        <v>14</v>
      </c>
      <c r="E365">
        <v>374</v>
      </c>
    </row>
    <row r="366" spans="1:5" x14ac:dyDescent="0.35">
      <c r="A366" s="9" t="s">
        <v>20</v>
      </c>
      <c r="B366">
        <v>3016</v>
      </c>
    </row>
    <row r="367" spans="1:5" x14ac:dyDescent="0.35">
      <c r="A367" s="9" t="s">
        <v>20</v>
      </c>
      <c r="B367">
        <v>264</v>
      </c>
    </row>
    <row r="368" spans="1:5" x14ac:dyDescent="0.35">
      <c r="A368" s="9" t="s">
        <v>20</v>
      </c>
      <c r="B368">
        <v>272</v>
      </c>
    </row>
    <row r="369" spans="1:2" x14ac:dyDescent="0.35">
      <c r="A369" s="9" t="s">
        <v>20</v>
      </c>
      <c r="B369">
        <v>419</v>
      </c>
    </row>
    <row r="370" spans="1:2" x14ac:dyDescent="0.35">
      <c r="A370" s="9" t="s">
        <v>20</v>
      </c>
      <c r="B370">
        <v>1621</v>
      </c>
    </row>
    <row r="371" spans="1:2" x14ac:dyDescent="0.35">
      <c r="A371" s="9" t="s">
        <v>20</v>
      </c>
      <c r="B371">
        <v>1101</v>
      </c>
    </row>
    <row r="372" spans="1:2" x14ac:dyDescent="0.35">
      <c r="A372" s="9" t="s">
        <v>20</v>
      </c>
      <c r="B372">
        <v>1073</v>
      </c>
    </row>
    <row r="373" spans="1:2" x14ac:dyDescent="0.35">
      <c r="A373" s="9" t="s">
        <v>20</v>
      </c>
      <c r="B373">
        <v>331</v>
      </c>
    </row>
    <row r="374" spans="1:2" x14ac:dyDescent="0.35">
      <c r="A374" s="9" t="s">
        <v>20</v>
      </c>
      <c r="B374">
        <v>1170</v>
      </c>
    </row>
    <row r="375" spans="1:2" x14ac:dyDescent="0.35">
      <c r="A375" s="9" t="s">
        <v>20</v>
      </c>
      <c r="B375">
        <v>363</v>
      </c>
    </row>
    <row r="376" spans="1:2" x14ac:dyDescent="0.35">
      <c r="A376" s="9" t="s">
        <v>20</v>
      </c>
      <c r="B376">
        <v>103</v>
      </c>
    </row>
    <row r="377" spans="1:2" x14ac:dyDescent="0.35">
      <c r="A377" s="9" t="s">
        <v>20</v>
      </c>
      <c r="B377">
        <v>147</v>
      </c>
    </row>
    <row r="378" spans="1:2" x14ac:dyDescent="0.35">
      <c r="A378" s="9" t="s">
        <v>20</v>
      </c>
      <c r="B378">
        <v>110</v>
      </c>
    </row>
    <row r="379" spans="1:2" x14ac:dyDescent="0.35">
      <c r="A379" s="9" t="s">
        <v>20</v>
      </c>
      <c r="B379">
        <v>134</v>
      </c>
    </row>
    <row r="380" spans="1:2" x14ac:dyDescent="0.35">
      <c r="A380" s="9" t="s">
        <v>20</v>
      </c>
      <c r="B380">
        <v>269</v>
      </c>
    </row>
    <row r="381" spans="1:2" x14ac:dyDescent="0.35">
      <c r="A381" s="9" t="s">
        <v>20</v>
      </c>
      <c r="B381">
        <v>175</v>
      </c>
    </row>
    <row r="382" spans="1:2" x14ac:dyDescent="0.35">
      <c r="A382" s="9" t="s">
        <v>20</v>
      </c>
      <c r="B382">
        <v>69</v>
      </c>
    </row>
    <row r="383" spans="1:2" x14ac:dyDescent="0.35">
      <c r="A383" s="9" t="s">
        <v>20</v>
      </c>
      <c r="B383">
        <v>190</v>
      </c>
    </row>
    <row r="384" spans="1:2" x14ac:dyDescent="0.35">
      <c r="A384" s="9" t="s">
        <v>20</v>
      </c>
      <c r="B384">
        <v>237</v>
      </c>
    </row>
    <row r="385" spans="1:2" x14ac:dyDescent="0.35">
      <c r="A385" s="9" t="s">
        <v>20</v>
      </c>
      <c r="B385">
        <v>196</v>
      </c>
    </row>
    <row r="386" spans="1:2" x14ac:dyDescent="0.35">
      <c r="A386" s="9" t="s">
        <v>20</v>
      </c>
      <c r="B386">
        <v>7295</v>
      </c>
    </row>
    <row r="387" spans="1:2" x14ac:dyDescent="0.35">
      <c r="A387" s="9" t="s">
        <v>20</v>
      </c>
      <c r="B387">
        <v>2893</v>
      </c>
    </row>
    <row r="388" spans="1:2" x14ac:dyDescent="0.35">
      <c r="A388" s="9" t="s">
        <v>20</v>
      </c>
      <c r="B388">
        <v>820</v>
      </c>
    </row>
    <row r="389" spans="1:2" x14ac:dyDescent="0.35">
      <c r="A389" s="9" t="s">
        <v>20</v>
      </c>
      <c r="B389">
        <v>2038</v>
      </c>
    </row>
    <row r="390" spans="1:2" x14ac:dyDescent="0.35">
      <c r="A390" s="9" t="s">
        <v>20</v>
      </c>
      <c r="B390">
        <v>116</v>
      </c>
    </row>
    <row r="391" spans="1:2" x14ac:dyDescent="0.35">
      <c r="A391" s="9" t="s">
        <v>20</v>
      </c>
      <c r="B391">
        <v>1345</v>
      </c>
    </row>
    <row r="392" spans="1:2" x14ac:dyDescent="0.35">
      <c r="A392" s="9" t="s">
        <v>20</v>
      </c>
      <c r="B392">
        <v>168</v>
      </c>
    </row>
    <row r="393" spans="1:2" x14ac:dyDescent="0.35">
      <c r="A393" s="9" t="s">
        <v>20</v>
      </c>
      <c r="B393">
        <v>137</v>
      </c>
    </row>
    <row r="394" spans="1:2" x14ac:dyDescent="0.35">
      <c r="A394" s="9" t="s">
        <v>20</v>
      </c>
      <c r="B394">
        <v>186</v>
      </c>
    </row>
    <row r="395" spans="1:2" x14ac:dyDescent="0.35">
      <c r="A395" s="9" t="s">
        <v>20</v>
      </c>
      <c r="B395">
        <v>125</v>
      </c>
    </row>
    <row r="396" spans="1:2" x14ac:dyDescent="0.35">
      <c r="A396" s="9" t="s">
        <v>20</v>
      </c>
      <c r="B396">
        <v>202</v>
      </c>
    </row>
    <row r="397" spans="1:2" x14ac:dyDescent="0.35">
      <c r="A397" s="9" t="s">
        <v>20</v>
      </c>
      <c r="B397">
        <v>103</v>
      </c>
    </row>
    <row r="398" spans="1:2" x14ac:dyDescent="0.35">
      <c r="A398" s="9" t="s">
        <v>20</v>
      </c>
      <c r="B398">
        <v>1785</v>
      </c>
    </row>
    <row r="399" spans="1:2" x14ac:dyDescent="0.35">
      <c r="A399" s="9" t="s">
        <v>20</v>
      </c>
      <c r="B399">
        <v>157</v>
      </c>
    </row>
    <row r="400" spans="1:2" x14ac:dyDescent="0.35">
      <c r="A400" s="9" t="s">
        <v>20</v>
      </c>
      <c r="B400">
        <v>555</v>
      </c>
    </row>
    <row r="401" spans="1:2" x14ac:dyDescent="0.35">
      <c r="A401" s="9" t="s">
        <v>20</v>
      </c>
      <c r="B401">
        <v>297</v>
      </c>
    </row>
    <row r="402" spans="1:2" x14ac:dyDescent="0.35">
      <c r="A402" s="9" t="s">
        <v>20</v>
      </c>
      <c r="B402">
        <v>123</v>
      </c>
    </row>
    <row r="403" spans="1:2" x14ac:dyDescent="0.35">
      <c r="A403" s="9" t="s">
        <v>20</v>
      </c>
      <c r="B403">
        <v>3036</v>
      </c>
    </row>
    <row r="404" spans="1:2" x14ac:dyDescent="0.35">
      <c r="A404" s="9" t="s">
        <v>20</v>
      </c>
      <c r="B404">
        <v>144</v>
      </c>
    </row>
    <row r="405" spans="1:2" x14ac:dyDescent="0.35">
      <c r="A405" s="9" t="s">
        <v>20</v>
      </c>
      <c r="B405">
        <v>121</v>
      </c>
    </row>
    <row r="406" spans="1:2" x14ac:dyDescent="0.35">
      <c r="A406" s="9" t="s">
        <v>20</v>
      </c>
      <c r="B406">
        <v>181</v>
      </c>
    </row>
    <row r="407" spans="1:2" x14ac:dyDescent="0.35">
      <c r="A407" s="9" t="s">
        <v>20</v>
      </c>
      <c r="B407">
        <v>122</v>
      </c>
    </row>
    <row r="408" spans="1:2" x14ac:dyDescent="0.35">
      <c r="A408" s="9" t="s">
        <v>20</v>
      </c>
      <c r="B408">
        <v>1071</v>
      </c>
    </row>
    <row r="409" spans="1:2" x14ac:dyDescent="0.35">
      <c r="A409" s="9" t="s">
        <v>20</v>
      </c>
      <c r="B409">
        <v>980</v>
      </c>
    </row>
    <row r="410" spans="1:2" x14ac:dyDescent="0.35">
      <c r="A410" s="9" t="s">
        <v>20</v>
      </c>
      <c r="B410">
        <v>536</v>
      </c>
    </row>
    <row r="411" spans="1:2" x14ac:dyDescent="0.35">
      <c r="A411" s="9" t="s">
        <v>20</v>
      </c>
      <c r="B411">
        <v>1991</v>
      </c>
    </row>
    <row r="412" spans="1:2" x14ac:dyDescent="0.35">
      <c r="A412" s="9" t="s">
        <v>20</v>
      </c>
      <c r="B412">
        <v>180</v>
      </c>
    </row>
    <row r="413" spans="1:2" x14ac:dyDescent="0.35">
      <c r="A413" s="9" t="s">
        <v>20</v>
      </c>
      <c r="B413">
        <v>130</v>
      </c>
    </row>
    <row r="414" spans="1:2" x14ac:dyDescent="0.35">
      <c r="A414" s="9" t="s">
        <v>20</v>
      </c>
      <c r="B414">
        <v>122</v>
      </c>
    </row>
    <row r="415" spans="1:2" x14ac:dyDescent="0.35">
      <c r="A415" s="9" t="s">
        <v>20</v>
      </c>
      <c r="B415">
        <v>140</v>
      </c>
    </row>
    <row r="416" spans="1:2" x14ac:dyDescent="0.35">
      <c r="A416" s="9" t="s">
        <v>20</v>
      </c>
      <c r="B416">
        <v>3388</v>
      </c>
    </row>
    <row r="417" spans="1:2" x14ac:dyDescent="0.35">
      <c r="A417" s="9" t="s">
        <v>20</v>
      </c>
      <c r="B417">
        <v>280</v>
      </c>
    </row>
    <row r="418" spans="1:2" x14ac:dyDescent="0.35">
      <c r="A418" s="9" t="s">
        <v>20</v>
      </c>
      <c r="B418">
        <v>366</v>
      </c>
    </row>
    <row r="419" spans="1:2" x14ac:dyDescent="0.35">
      <c r="A419" s="9" t="s">
        <v>20</v>
      </c>
      <c r="B419">
        <v>270</v>
      </c>
    </row>
    <row r="420" spans="1:2" x14ac:dyDescent="0.35">
      <c r="A420" s="9" t="s">
        <v>20</v>
      </c>
      <c r="B420">
        <v>137</v>
      </c>
    </row>
    <row r="421" spans="1:2" x14ac:dyDescent="0.35">
      <c r="A421" s="9" t="s">
        <v>20</v>
      </c>
      <c r="B421">
        <v>3205</v>
      </c>
    </row>
    <row r="422" spans="1:2" x14ac:dyDescent="0.35">
      <c r="A422" s="9" t="s">
        <v>20</v>
      </c>
      <c r="B422">
        <v>288</v>
      </c>
    </row>
    <row r="423" spans="1:2" x14ac:dyDescent="0.35">
      <c r="A423" s="9" t="s">
        <v>20</v>
      </c>
      <c r="B423">
        <v>148</v>
      </c>
    </row>
    <row r="424" spans="1:2" x14ac:dyDescent="0.35">
      <c r="A424" s="9" t="s">
        <v>20</v>
      </c>
      <c r="B424">
        <v>114</v>
      </c>
    </row>
    <row r="425" spans="1:2" x14ac:dyDescent="0.35">
      <c r="A425" s="9" t="s">
        <v>20</v>
      </c>
      <c r="B425">
        <v>1518</v>
      </c>
    </row>
    <row r="426" spans="1:2" x14ac:dyDescent="0.35">
      <c r="A426" s="9" t="s">
        <v>20</v>
      </c>
      <c r="B426">
        <v>166</v>
      </c>
    </row>
    <row r="427" spans="1:2" x14ac:dyDescent="0.35">
      <c r="A427" s="9" t="s">
        <v>20</v>
      </c>
      <c r="B427">
        <v>100</v>
      </c>
    </row>
    <row r="428" spans="1:2" x14ac:dyDescent="0.35">
      <c r="A428" s="9" t="s">
        <v>20</v>
      </c>
      <c r="B428">
        <v>235</v>
      </c>
    </row>
    <row r="429" spans="1:2" x14ac:dyDescent="0.35">
      <c r="A429" s="9" t="s">
        <v>20</v>
      </c>
      <c r="B429">
        <v>148</v>
      </c>
    </row>
    <row r="430" spans="1:2" x14ac:dyDescent="0.35">
      <c r="A430" s="9" t="s">
        <v>20</v>
      </c>
      <c r="B430">
        <v>198</v>
      </c>
    </row>
    <row r="431" spans="1:2" x14ac:dyDescent="0.35">
      <c r="A431" s="9" t="s">
        <v>20</v>
      </c>
      <c r="B431">
        <v>150</v>
      </c>
    </row>
    <row r="432" spans="1:2" x14ac:dyDescent="0.35">
      <c r="A432" s="9" t="s">
        <v>20</v>
      </c>
      <c r="B432">
        <v>216</v>
      </c>
    </row>
    <row r="433" spans="1:2" x14ac:dyDescent="0.35">
      <c r="A433" s="9" t="s">
        <v>20</v>
      </c>
      <c r="B433">
        <v>5139</v>
      </c>
    </row>
    <row r="434" spans="1:2" x14ac:dyDescent="0.35">
      <c r="A434" s="9" t="s">
        <v>20</v>
      </c>
      <c r="B434">
        <v>2353</v>
      </c>
    </row>
    <row r="435" spans="1:2" x14ac:dyDescent="0.35">
      <c r="A435" s="9" t="s">
        <v>20</v>
      </c>
      <c r="B435">
        <v>78</v>
      </c>
    </row>
    <row r="436" spans="1:2" x14ac:dyDescent="0.35">
      <c r="A436" s="9" t="s">
        <v>20</v>
      </c>
      <c r="B436">
        <v>174</v>
      </c>
    </row>
    <row r="437" spans="1:2" x14ac:dyDescent="0.35">
      <c r="A437" s="9" t="s">
        <v>20</v>
      </c>
      <c r="B437">
        <v>164</v>
      </c>
    </row>
    <row r="438" spans="1:2" x14ac:dyDescent="0.35">
      <c r="A438" s="9" t="s">
        <v>20</v>
      </c>
      <c r="B438">
        <v>161</v>
      </c>
    </row>
    <row r="439" spans="1:2" x14ac:dyDescent="0.35">
      <c r="A439" s="9" t="s">
        <v>20</v>
      </c>
      <c r="B439">
        <v>138</v>
      </c>
    </row>
    <row r="440" spans="1:2" x14ac:dyDescent="0.35">
      <c r="A440" s="9" t="s">
        <v>20</v>
      </c>
      <c r="B440">
        <v>3308</v>
      </c>
    </row>
    <row r="441" spans="1:2" x14ac:dyDescent="0.35">
      <c r="A441" s="9" t="s">
        <v>20</v>
      </c>
      <c r="B441">
        <v>127</v>
      </c>
    </row>
    <row r="442" spans="1:2" x14ac:dyDescent="0.35">
      <c r="A442" s="9" t="s">
        <v>20</v>
      </c>
      <c r="B442">
        <v>207</v>
      </c>
    </row>
    <row r="443" spans="1:2" x14ac:dyDescent="0.35">
      <c r="A443" s="9" t="s">
        <v>20</v>
      </c>
      <c r="B443">
        <v>181</v>
      </c>
    </row>
    <row r="444" spans="1:2" x14ac:dyDescent="0.35">
      <c r="A444" s="9" t="s">
        <v>20</v>
      </c>
      <c r="B444">
        <v>110</v>
      </c>
    </row>
    <row r="445" spans="1:2" x14ac:dyDescent="0.35">
      <c r="A445" s="9" t="s">
        <v>20</v>
      </c>
      <c r="B445">
        <v>185</v>
      </c>
    </row>
    <row r="446" spans="1:2" x14ac:dyDescent="0.35">
      <c r="A446" s="9" t="s">
        <v>20</v>
      </c>
      <c r="B446">
        <v>121</v>
      </c>
    </row>
    <row r="447" spans="1:2" x14ac:dyDescent="0.35">
      <c r="A447" s="9" t="s">
        <v>20</v>
      </c>
      <c r="B447">
        <v>106</v>
      </c>
    </row>
    <row r="448" spans="1:2" x14ac:dyDescent="0.35">
      <c r="A448" s="9" t="s">
        <v>20</v>
      </c>
      <c r="B448">
        <v>142</v>
      </c>
    </row>
    <row r="449" spans="1:2" x14ac:dyDescent="0.35">
      <c r="A449" s="9" t="s">
        <v>20</v>
      </c>
      <c r="B449">
        <v>233</v>
      </c>
    </row>
    <row r="450" spans="1:2" x14ac:dyDescent="0.35">
      <c r="A450" s="9" t="s">
        <v>20</v>
      </c>
      <c r="B450">
        <v>218</v>
      </c>
    </row>
    <row r="451" spans="1:2" x14ac:dyDescent="0.35">
      <c r="A451" s="9" t="s">
        <v>20</v>
      </c>
      <c r="B451">
        <v>76</v>
      </c>
    </row>
    <row r="452" spans="1:2" x14ac:dyDescent="0.35">
      <c r="A452" s="9" t="s">
        <v>20</v>
      </c>
      <c r="B452">
        <v>43</v>
      </c>
    </row>
    <row r="453" spans="1:2" x14ac:dyDescent="0.35">
      <c r="A453" s="9" t="s">
        <v>20</v>
      </c>
      <c r="B453">
        <v>221</v>
      </c>
    </row>
    <row r="454" spans="1:2" x14ac:dyDescent="0.35">
      <c r="A454" s="9" t="s">
        <v>20</v>
      </c>
      <c r="B454">
        <v>2805</v>
      </c>
    </row>
    <row r="455" spans="1:2" x14ac:dyDescent="0.35">
      <c r="A455" s="9" t="s">
        <v>20</v>
      </c>
      <c r="B455">
        <v>68</v>
      </c>
    </row>
    <row r="456" spans="1:2" x14ac:dyDescent="0.35">
      <c r="A456" s="9" t="s">
        <v>20</v>
      </c>
      <c r="B456">
        <v>183</v>
      </c>
    </row>
    <row r="457" spans="1:2" x14ac:dyDescent="0.35">
      <c r="A457" s="9" t="s">
        <v>20</v>
      </c>
      <c r="B457">
        <v>133</v>
      </c>
    </row>
    <row r="458" spans="1:2" x14ac:dyDescent="0.35">
      <c r="A458" s="9" t="s">
        <v>20</v>
      </c>
      <c r="B458">
        <v>2489</v>
      </c>
    </row>
    <row r="459" spans="1:2" x14ac:dyDescent="0.35">
      <c r="A459" s="9" t="s">
        <v>20</v>
      </c>
      <c r="B459">
        <v>69</v>
      </c>
    </row>
    <row r="460" spans="1:2" x14ac:dyDescent="0.35">
      <c r="A460" s="9" t="s">
        <v>20</v>
      </c>
      <c r="B460">
        <v>279</v>
      </c>
    </row>
    <row r="461" spans="1:2" x14ac:dyDescent="0.35">
      <c r="A461" s="9" t="s">
        <v>20</v>
      </c>
      <c r="B461">
        <v>210</v>
      </c>
    </row>
    <row r="462" spans="1:2" x14ac:dyDescent="0.35">
      <c r="A462" s="9" t="s">
        <v>20</v>
      </c>
      <c r="B462">
        <v>2100</v>
      </c>
    </row>
    <row r="463" spans="1:2" x14ac:dyDescent="0.35">
      <c r="A463" s="9" t="s">
        <v>20</v>
      </c>
      <c r="B463">
        <v>252</v>
      </c>
    </row>
    <row r="464" spans="1:2" x14ac:dyDescent="0.35">
      <c r="A464" s="9" t="s">
        <v>20</v>
      </c>
      <c r="B464">
        <v>1280</v>
      </c>
    </row>
    <row r="465" spans="1:2" x14ac:dyDescent="0.35">
      <c r="A465" s="9" t="s">
        <v>20</v>
      </c>
      <c r="B465">
        <v>157</v>
      </c>
    </row>
    <row r="466" spans="1:2" x14ac:dyDescent="0.35">
      <c r="A466" s="9" t="s">
        <v>20</v>
      </c>
      <c r="B466">
        <v>194</v>
      </c>
    </row>
    <row r="467" spans="1:2" x14ac:dyDescent="0.35">
      <c r="A467" s="9" t="s">
        <v>20</v>
      </c>
      <c r="B467">
        <v>82</v>
      </c>
    </row>
    <row r="468" spans="1:2" x14ac:dyDescent="0.35">
      <c r="A468" s="9" t="s">
        <v>20</v>
      </c>
      <c r="B468">
        <v>4233</v>
      </c>
    </row>
    <row r="469" spans="1:2" x14ac:dyDescent="0.35">
      <c r="A469" s="9" t="s">
        <v>20</v>
      </c>
      <c r="B469">
        <v>1297</v>
      </c>
    </row>
    <row r="470" spans="1:2" x14ac:dyDescent="0.35">
      <c r="A470" s="9" t="s">
        <v>20</v>
      </c>
      <c r="B470">
        <v>165</v>
      </c>
    </row>
    <row r="471" spans="1:2" x14ac:dyDescent="0.35">
      <c r="A471" s="9" t="s">
        <v>20</v>
      </c>
      <c r="B471">
        <v>119</v>
      </c>
    </row>
    <row r="472" spans="1:2" x14ac:dyDescent="0.35">
      <c r="A472" s="9" t="s">
        <v>20</v>
      </c>
      <c r="B472">
        <v>1797</v>
      </c>
    </row>
    <row r="473" spans="1:2" x14ac:dyDescent="0.35">
      <c r="A473" s="9" t="s">
        <v>20</v>
      </c>
      <c r="B473">
        <v>261</v>
      </c>
    </row>
    <row r="474" spans="1:2" x14ac:dyDescent="0.35">
      <c r="A474" s="9" t="s">
        <v>20</v>
      </c>
      <c r="B474">
        <v>157</v>
      </c>
    </row>
    <row r="475" spans="1:2" x14ac:dyDescent="0.35">
      <c r="A475" s="9" t="s">
        <v>20</v>
      </c>
      <c r="B475">
        <v>3533</v>
      </c>
    </row>
    <row r="476" spans="1:2" x14ac:dyDescent="0.35">
      <c r="A476" s="9" t="s">
        <v>20</v>
      </c>
      <c r="B476">
        <v>155</v>
      </c>
    </row>
    <row r="477" spans="1:2" x14ac:dyDescent="0.35">
      <c r="A477" s="9" t="s">
        <v>20</v>
      </c>
      <c r="B477">
        <v>132</v>
      </c>
    </row>
    <row r="478" spans="1:2" x14ac:dyDescent="0.35">
      <c r="A478" s="9" t="s">
        <v>20</v>
      </c>
      <c r="B478">
        <v>1354</v>
      </c>
    </row>
    <row r="479" spans="1:2" x14ac:dyDescent="0.35">
      <c r="A479" s="9" t="s">
        <v>20</v>
      </c>
      <c r="B479">
        <v>48</v>
      </c>
    </row>
    <row r="480" spans="1:2" x14ac:dyDescent="0.35">
      <c r="A480" s="9" t="s">
        <v>20</v>
      </c>
      <c r="B480">
        <v>110</v>
      </c>
    </row>
    <row r="481" spans="1:2" x14ac:dyDescent="0.35">
      <c r="A481" s="9" t="s">
        <v>20</v>
      </c>
      <c r="B481">
        <v>172</v>
      </c>
    </row>
    <row r="482" spans="1:2" x14ac:dyDescent="0.35">
      <c r="A482" s="9" t="s">
        <v>20</v>
      </c>
      <c r="B482">
        <v>307</v>
      </c>
    </row>
    <row r="483" spans="1:2" x14ac:dyDescent="0.35">
      <c r="A483" s="9" t="s">
        <v>20</v>
      </c>
      <c r="B483">
        <v>160</v>
      </c>
    </row>
    <row r="484" spans="1:2" x14ac:dyDescent="0.35">
      <c r="A484" s="9" t="s">
        <v>20</v>
      </c>
      <c r="B484">
        <v>1467</v>
      </c>
    </row>
    <row r="485" spans="1:2" x14ac:dyDescent="0.35">
      <c r="A485" s="9" t="s">
        <v>20</v>
      </c>
      <c r="B485">
        <v>2662</v>
      </c>
    </row>
    <row r="486" spans="1:2" x14ac:dyDescent="0.35">
      <c r="A486" s="9" t="s">
        <v>20</v>
      </c>
      <c r="B486">
        <v>452</v>
      </c>
    </row>
    <row r="487" spans="1:2" x14ac:dyDescent="0.35">
      <c r="A487" s="9" t="s">
        <v>20</v>
      </c>
      <c r="B487">
        <v>158</v>
      </c>
    </row>
    <row r="488" spans="1:2" x14ac:dyDescent="0.35">
      <c r="A488" s="9" t="s">
        <v>20</v>
      </c>
      <c r="B488">
        <v>225</v>
      </c>
    </row>
    <row r="489" spans="1:2" x14ac:dyDescent="0.35">
      <c r="A489" s="9" t="s">
        <v>20</v>
      </c>
      <c r="B489">
        <v>65</v>
      </c>
    </row>
    <row r="490" spans="1:2" x14ac:dyDescent="0.35">
      <c r="A490" s="9" t="s">
        <v>20</v>
      </c>
      <c r="B490">
        <v>163</v>
      </c>
    </row>
    <row r="491" spans="1:2" x14ac:dyDescent="0.35">
      <c r="A491" s="9" t="s">
        <v>20</v>
      </c>
      <c r="B491">
        <v>85</v>
      </c>
    </row>
    <row r="492" spans="1:2" x14ac:dyDescent="0.35">
      <c r="A492" s="9" t="s">
        <v>20</v>
      </c>
      <c r="B492">
        <v>217</v>
      </c>
    </row>
    <row r="493" spans="1:2" x14ac:dyDescent="0.35">
      <c r="A493" s="9" t="s">
        <v>20</v>
      </c>
      <c r="B493">
        <v>150</v>
      </c>
    </row>
    <row r="494" spans="1:2" x14ac:dyDescent="0.35">
      <c r="A494" s="9" t="s">
        <v>20</v>
      </c>
      <c r="B494">
        <v>3272</v>
      </c>
    </row>
    <row r="495" spans="1:2" x14ac:dyDescent="0.35">
      <c r="A495" s="9" t="s">
        <v>20</v>
      </c>
      <c r="B495">
        <v>300</v>
      </c>
    </row>
    <row r="496" spans="1:2" x14ac:dyDescent="0.35">
      <c r="A496" s="9" t="s">
        <v>20</v>
      </c>
      <c r="B496">
        <v>126</v>
      </c>
    </row>
    <row r="497" spans="1:2" x14ac:dyDescent="0.35">
      <c r="A497" s="9" t="s">
        <v>20</v>
      </c>
      <c r="B497">
        <v>2320</v>
      </c>
    </row>
    <row r="498" spans="1:2" x14ac:dyDescent="0.35">
      <c r="A498" s="9" t="s">
        <v>20</v>
      </c>
      <c r="B498">
        <v>81</v>
      </c>
    </row>
    <row r="499" spans="1:2" x14ac:dyDescent="0.35">
      <c r="A499" s="9" t="s">
        <v>20</v>
      </c>
      <c r="B499">
        <v>1887</v>
      </c>
    </row>
    <row r="500" spans="1:2" x14ac:dyDescent="0.35">
      <c r="A500" s="9" t="s">
        <v>20</v>
      </c>
      <c r="B500">
        <v>4358</v>
      </c>
    </row>
    <row r="501" spans="1:2" x14ac:dyDescent="0.35">
      <c r="A501" s="9" t="s">
        <v>20</v>
      </c>
      <c r="B501">
        <v>53</v>
      </c>
    </row>
    <row r="502" spans="1:2" x14ac:dyDescent="0.35">
      <c r="A502" s="9" t="s">
        <v>20</v>
      </c>
      <c r="B502">
        <v>2414</v>
      </c>
    </row>
    <row r="503" spans="1:2" x14ac:dyDescent="0.35">
      <c r="A503" s="9" t="s">
        <v>20</v>
      </c>
      <c r="B503">
        <v>80</v>
      </c>
    </row>
    <row r="504" spans="1:2" x14ac:dyDescent="0.35">
      <c r="A504" s="9" t="s">
        <v>20</v>
      </c>
      <c r="B504">
        <v>193</v>
      </c>
    </row>
    <row r="505" spans="1:2" x14ac:dyDescent="0.35">
      <c r="A505" s="9" t="s">
        <v>20</v>
      </c>
      <c r="B505">
        <v>52</v>
      </c>
    </row>
    <row r="506" spans="1:2" x14ac:dyDescent="0.35">
      <c r="A506" s="9" t="s">
        <v>20</v>
      </c>
      <c r="B506">
        <v>290</v>
      </c>
    </row>
    <row r="507" spans="1:2" x14ac:dyDescent="0.35">
      <c r="A507" s="9" t="s">
        <v>20</v>
      </c>
      <c r="B507">
        <v>122</v>
      </c>
    </row>
    <row r="508" spans="1:2" x14ac:dyDescent="0.35">
      <c r="A508" s="9" t="s">
        <v>20</v>
      </c>
      <c r="B508">
        <v>1470</v>
      </c>
    </row>
    <row r="509" spans="1:2" x14ac:dyDescent="0.35">
      <c r="A509" s="9" t="s">
        <v>20</v>
      </c>
      <c r="B509">
        <v>165</v>
      </c>
    </row>
    <row r="510" spans="1:2" x14ac:dyDescent="0.35">
      <c r="A510" s="9" t="s">
        <v>20</v>
      </c>
      <c r="B510">
        <v>182</v>
      </c>
    </row>
    <row r="511" spans="1:2" x14ac:dyDescent="0.35">
      <c r="A511" s="9" t="s">
        <v>20</v>
      </c>
      <c r="B511">
        <v>199</v>
      </c>
    </row>
    <row r="512" spans="1:2" x14ac:dyDescent="0.35">
      <c r="A512" s="9" t="s">
        <v>20</v>
      </c>
      <c r="B512">
        <v>56</v>
      </c>
    </row>
    <row r="513" spans="1:2" x14ac:dyDescent="0.35">
      <c r="A513" s="9" t="s">
        <v>20</v>
      </c>
      <c r="B513">
        <v>1460</v>
      </c>
    </row>
    <row r="514" spans="1:2" x14ac:dyDescent="0.35">
      <c r="A514" s="9" t="s">
        <v>20</v>
      </c>
      <c r="B514">
        <v>123</v>
      </c>
    </row>
    <row r="515" spans="1:2" x14ac:dyDescent="0.35">
      <c r="A515" s="9" t="s">
        <v>20</v>
      </c>
      <c r="B515">
        <v>159</v>
      </c>
    </row>
    <row r="516" spans="1:2" x14ac:dyDescent="0.35">
      <c r="A516" s="9" t="s">
        <v>20</v>
      </c>
      <c r="B516">
        <v>110</v>
      </c>
    </row>
    <row r="517" spans="1:2" x14ac:dyDescent="0.35">
      <c r="A517" s="9" t="s">
        <v>20</v>
      </c>
      <c r="B517">
        <v>236</v>
      </c>
    </row>
    <row r="518" spans="1:2" x14ac:dyDescent="0.35">
      <c r="A518" s="9" t="s">
        <v>20</v>
      </c>
      <c r="B518">
        <v>191</v>
      </c>
    </row>
    <row r="519" spans="1:2" x14ac:dyDescent="0.35">
      <c r="A519" s="9" t="s">
        <v>20</v>
      </c>
      <c r="B519">
        <v>3934</v>
      </c>
    </row>
    <row r="520" spans="1:2" x14ac:dyDescent="0.35">
      <c r="A520" s="9" t="s">
        <v>20</v>
      </c>
      <c r="B520">
        <v>80</v>
      </c>
    </row>
    <row r="521" spans="1:2" x14ac:dyDescent="0.35">
      <c r="A521" s="9" t="s">
        <v>20</v>
      </c>
      <c r="B521">
        <v>462</v>
      </c>
    </row>
    <row r="522" spans="1:2" x14ac:dyDescent="0.35">
      <c r="A522" s="9" t="s">
        <v>20</v>
      </c>
      <c r="B522">
        <v>179</v>
      </c>
    </row>
    <row r="523" spans="1:2" x14ac:dyDescent="0.35">
      <c r="A523" s="9" t="s">
        <v>20</v>
      </c>
      <c r="B523">
        <v>1866</v>
      </c>
    </row>
    <row r="524" spans="1:2" x14ac:dyDescent="0.35">
      <c r="A524" s="9" t="s">
        <v>20</v>
      </c>
      <c r="B524">
        <v>156</v>
      </c>
    </row>
    <row r="525" spans="1:2" x14ac:dyDescent="0.35">
      <c r="A525" s="9" t="s">
        <v>20</v>
      </c>
      <c r="B525">
        <v>255</v>
      </c>
    </row>
    <row r="526" spans="1:2" x14ac:dyDescent="0.35">
      <c r="A526" s="9" t="s">
        <v>20</v>
      </c>
      <c r="B526">
        <v>2261</v>
      </c>
    </row>
    <row r="527" spans="1:2" x14ac:dyDescent="0.35">
      <c r="A527" s="9" t="s">
        <v>20</v>
      </c>
      <c r="B527">
        <v>40</v>
      </c>
    </row>
    <row r="528" spans="1:2" x14ac:dyDescent="0.35">
      <c r="A528" s="9" t="s">
        <v>20</v>
      </c>
      <c r="B528">
        <v>2289</v>
      </c>
    </row>
    <row r="529" spans="1:2" x14ac:dyDescent="0.35">
      <c r="A529" s="9" t="s">
        <v>20</v>
      </c>
      <c r="B529">
        <v>65</v>
      </c>
    </row>
    <row r="530" spans="1:2" x14ac:dyDescent="0.35">
      <c r="A530" s="9" t="s">
        <v>20</v>
      </c>
      <c r="B530">
        <v>3777</v>
      </c>
    </row>
    <row r="531" spans="1:2" x14ac:dyDescent="0.35">
      <c r="A531" s="9" t="s">
        <v>20</v>
      </c>
      <c r="B531">
        <v>184</v>
      </c>
    </row>
    <row r="532" spans="1:2" x14ac:dyDescent="0.35">
      <c r="A532" s="9" t="s">
        <v>20</v>
      </c>
      <c r="B532">
        <v>85</v>
      </c>
    </row>
    <row r="533" spans="1:2" x14ac:dyDescent="0.35">
      <c r="A533" s="9" t="s">
        <v>20</v>
      </c>
      <c r="B533">
        <v>144</v>
      </c>
    </row>
    <row r="534" spans="1:2" x14ac:dyDescent="0.35">
      <c r="A534" s="9" t="s">
        <v>20</v>
      </c>
      <c r="B534">
        <v>1902</v>
      </c>
    </row>
    <row r="535" spans="1:2" x14ac:dyDescent="0.35">
      <c r="A535" s="9" t="s">
        <v>20</v>
      </c>
      <c r="B535">
        <v>105</v>
      </c>
    </row>
    <row r="536" spans="1:2" x14ac:dyDescent="0.35">
      <c r="A536" s="9" t="s">
        <v>20</v>
      </c>
      <c r="B536">
        <v>132</v>
      </c>
    </row>
    <row r="537" spans="1:2" x14ac:dyDescent="0.35">
      <c r="A537" s="9" t="s">
        <v>20</v>
      </c>
      <c r="B537">
        <v>96</v>
      </c>
    </row>
    <row r="538" spans="1:2" x14ac:dyDescent="0.35">
      <c r="A538" s="9" t="s">
        <v>20</v>
      </c>
      <c r="B538">
        <v>114</v>
      </c>
    </row>
    <row r="539" spans="1:2" x14ac:dyDescent="0.35">
      <c r="A539" s="9" t="s">
        <v>20</v>
      </c>
      <c r="B539">
        <v>203</v>
      </c>
    </row>
    <row r="540" spans="1:2" x14ac:dyDescent="0.35">
      <c r="A540" s="9" t="s">
        <v>20</v>
      </c>
      <c r="B540">
        <v>1559</v>
      </c>
    </row>
    <row r="541" spans="1:2" x14ac:dyDescent="0.35">
      <c r="A541" s="9" t="s">
        <v>20</v>
      </c>
      <c r="B541">
        <v>1548</v>
      </c>
    </row>
    <row r="542" spans="1:2" x14ac:dyDescent="0.35">
      <c r="A542" s="9" t="s">
        <v>20</v>
      </c>
      <c r="B542">
        <v>80</v>
      </c>
    </row>
    <row r="543" spans="1:2" x14ac:dyDescent="0.35">
      <c r="A543" s="9" t="s">
        <v>20</v>
      </c>
      <c r="B543">
        <v>131</v>
      </c>
    </row>
    <row r="544" spans="1:2" x14ac:dyDescent="0.35">
      <c r="A544" s="9" t="s">
        <v>20</v>
      </c>
      <c r="B544">
        <v>112</v>
      </c>
    </row>
    <row r="545" spans="1:2" x14ac:dyDescent="0.35">
      <c r="A545" s="9" t="s">
        <v>20</v>
      </c>
      <c r="B545">
        <v>155</v>
      </c>
    </row>
    <row r="546" spans="1:2" x14ac:dyDescent="0.35">
      <c r="A546" s="9" t="s">
        <v>20</v>
      </c>
      <c r="B546">
        <v>266</v>
      </c>
    </row>
    <row r="547" spans="1:2" x14ac:dyDescent="0.35">
      <c r="A547" s="9" t="s">
        <v>20</v>
      </c>
      <c r="B547">
        <v>155</v>
      </c>
    </row>
    <row r="548" spans="1:2" x14ac:dyDescent="0.35">
      <c r="A548" s="9" t="s">
        <v>20</v>
      </c>
      <c r="B548">
        <v>207</v>
      </c>
    </row>
    <row r="549" spans="1:2" x14ac:dyDescent="0.35">
      <c r="A549" s="9" t="s">
        <v>20</v>
      </c>
      <c r="B549">
        <v>245</v>
      </c>
    </row>
    <row r="550" spans="1:2" x14ac:dyDescent="0.35">
      <c r="A550" s="9" t="s">
        <v>20</v>
      </c>
      <c r="B550">
        <v>1573</v>
      </c>
    </row>
    <row r="551" spans="1:2" x14ac:dyDescent="0.35">
      <c r="A551" s="9" t="s">
        <v>20</v>
      </c>
      <c r="B551">
        <v>114</v>
      </c>
    </row>
    <row r="552" spans="1:2" x14ac:dyDescent="0.35">
      <c r="A552" s="9" t="s">
        <v>20</v>
      </c>
      <c r="B552">
        <v>93</v>
      </c>
    </row>
    <row r="553" spans="1:2" x14ac:dyDescent="0.35">
      <c r="A553" s="9" t="s">
        <v>20</v>
      </c>
      <c r="B553">
        <v>1681</v>
      </c>
    </row>
    <row r="554" spans="1:2" x14ac:dyDescent="0.35">
      <c r="A554" s="9" t="s">
        <v>20</v>
      </c>
      <c r="B554">
        <v>32</v>
      </c>
    </row>
    <row r="555" spans="1:2" x14ac:dyDescent="0.35">
      <c r="A555" s="9" t="s">
        <v>20</v>
      </c>
      <c r="B555">
        <v>135</v>
      </c>
    </row>
    <row r="556" spans="1:2" x14ac:dyDescent="0.35">
      <c r="A556" s="9" t="s">
        <v>20</v>
      </c>
      <c r="B556">
        <v>140</v>
      </c>
    </row>
    <row r="557" spans="1:2" x14ac:dyDescent="0.35">
      <c r="A557" s="9" t="s">
        <v>20</v>
      </c>
      <c r="B557">
        <v>92</v>
      </c>
    </row>
    <row r="558" spans="1:2" x14ac:dyDescent="0.35">
      <c r="A558" s="9" t="s">
        <v>20</v>
      </c>
      <c r="B558">
        <v>1015</v>
      </c>
    </row>
    <row r="559" spans="1:2" x14ac:dyDescent="0.35">
      <c r="A559" s="9" t="s">
        <v>20</v>
      </c>
      <c r="B559">
        <v>323</v>
      </c>
    </row>
    <row r="560" spans="1:2" x14ac:dyDescent="0.35">
      <c r="A560" s="9" t="s">
        <v>20</v>
      </c>
      <c r="B560">
        <v>2326</v>
      </c>
    </row>
    <row r="561" spans="1:2" x14ac:dyDescent="0.35">
      <c r="A561" s="9" t="s">
        <v>20</v>
      </c>
      <c r="B561">
        <v>381</v>
      </c>
    </row>
    <row r="562" spans="1:2" x14ac:dyDescent="0.35">
      <c r="A562" s="9" t="s">
        <v>20</v>
      </c>
      <c r="B562">
        <v>480</v>
      </c>
    </row>
    <row r="563" spans="1:2" x14ac:dyDescent="0.35">
      <c r="A563" s="9" t="s">
        <v>20</v>
      </c>
      <c r="B563">
        <v>226</v>
      </c>
    </row>
    <row r="564" spans="1:2" x14ac:dyDescent="0.35">
      <c r="A564" s="9" t="s">
        <v>20</v>
      </c>
      <c r="B564">
        <v>241</v>
      </c>
    </row>
    <row r="565" spans="1:2" x14ac:dyDescent="0.35">
      <c r="A565" s="9" t="s">
        <v>20</v>
      </c>
      <c r="B565">
        <v>132</v>
      </c>
    </row>
    <row r="566" spans="1:2" x14ac:dyDescent="0.35">
      <c r="A566" s="9" t="s">
        <v>20</v>
      </c>
      <c r="B566">
        <v>2043</v>
      </c>
    </row>
  </sheetData>
  <conditionalFormatting sqref="A2:A566">
    <cfRule type="expression" dxfId="23" priority="10">
      <formula>$G2="live"</formula>
    </cfRule>
    <cfRule type="expression" dxfId="22" priority="11">
      <formula>$G2="successful"</formula>
    </cfRule>
    <cfRule type="expression" dxfId="21" priority="12">
      <formula>$G2="failed"</formula>
    </cfRule>
  </conditionalFormatting>
  <conditionalFormatting sqref="A2:A1048141">
    <cfRule type="expression" dxfId="20" priority="9">
      <formula>$G2="canceled"</formula>
    </cfRule>
  </conditionalFormatting>
  <conditionalFormatting sqref="D2:D365">
    <cfRule type="expression" dxfId="19" priority="6">
      <formula>$G2="live"</formula>
    </cfRule>
    <cfRule type="expression" dxfId="18" priority="7">
      <formula>$G2="successful"</formula>
    </cfRule>
    <cfRule type="expression" dxfId="17" priority="8">
      <formula>$G2="failed"</formula>
    </cfRule>
  </conditionalFormatting>
  <conditionalFormatting sqref="D2:D1047940">
    <cfRule type="expression" dxfId="16" priority="5">
      <formula>$G2="canceled"</formula>
    </cfRule>
  </conditionalFormatting>
  <conditionalFormatting sqref="K12">
    <cfRule type="expression" dxfId="15" priority="1">
      <formula>$G11="canceled"</formula>
    </cfRule>
    <cfRule type="expression" dxfId="14" priority="2">
      <formula>$G11="live"</formula>
    </cfRule>
    <cfRule type="expression" dxfId="13" priority="3">
      <formula>$G11="successful"</formula>
    </cfRule>
    <cfRule type="expression" dxfId="12" priority="4">
      <formula>$G11="failed"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 Pivot 1</vt:lpstr>
      <vt:lpstr>Campaign Pivot 2</vt:lpstr>
      <vt:lpstr>Campaign Pivot 3</vt:lpstr>
      <vt:lpstr>Bonus</vt:lpstr>
      <vt:lpstr>Bonus 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Rock David Adeline</cp:lastModifiedBy>
  <dcterms:created xsi:type="dcterms:W3CDTF">2021-09-29T18:52:28Z</dcterms:created>
  <dcterms:modified xsi:type="dcterms:W3CDTF">2024-03-20T11:51:32Z</dcterms:modified>
</cp:coreProperties>
</file>