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sker\Documents\Ракета\Проекты\НИИР\ЭкспрессАМУ4\"/>
    </mc:Choice>
  </mc:AlternateContent>
  <xr:revisionPtr revIDLastSave="0" documentId="8_{BB34AC1F-31E2-445B-BCBF-4733527B032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3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M4" i="1"/>
  <c r="M5" i="1"/>
  <c r="N5" i="1" s="1"/>
  <c r="M6" i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M25" i="1"/>
  <c r="N25" i="1" s="1"/>
  <c r="M26" i="1"/>
  <c r="N26" i="1" s="1"/>
  <c r="M27" i="1"/>
  <c r="N27" i="1" s="1"/>
  <c r="M28" i="1"/>
  <c r="N28" i="1" s="1"/>
  <c r="M29" i="1"/>
  <c r="N29" i="1" s="1"/>
  <c r="M30" i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M47" i="1"/>
  <c r="M48" i="1"/>
  <c r="N48" i="1" s="1"/>
  <c r="M49" i="1"/>
  <c r="N49" i="1" s="1"/>
  <c r="M50" i="1"/>
  <c r="N50" i="1" s="1"/>
  <c r="M3" i="1"/>
  <c r="N3" i="1" s="1"/>
  <c r="N4" i="1"/>
  <c r="N6" i="1"/>
  <c r="N14" i="1"/>
  <c r="N24" i="1"/>
  <c r="N30" i="1"/>
  <c r="N46" i="1"/>
  <c r="N47" i="1"/>
  <c r="M51" i="1"/>
  <c r="N51" i="1" l="1"/>
  <c r="V6" i="1" l="1"/>
  <c r="V50" i="1" l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5" i="1"/>
  <c r="V4" i="1"/>
  <c r="V3" i="1"/>
  <c r="W51" i="1" l="1"/>
  <c r="X51" i="1" l="1"/>
</calcChain>
</file>

<file path=xl/sharedStrings.xml><?xml version="1.0" encoding="utf-8"?>
<sst xmlns="http://schemas.openxmlformats.org/spreadsheetml/2006/main" count="409" uniqueCount="171">
  <si>
    <t>№ п/п</t>
  </si>
  <si>
    <t>Наименование</t>
  </si>
  <si>
    <t>Тип ЭКБ</t>
  </si>
  <si>
    <t>ТУ</t>
  </si>
  <si>
    <t>Производитель</t>
  </si>
  <si>
    <t>Категория качества</t>
  </si>
  <si>
    <t xml:space="preserve">Количество по договору </t>
  </si>
  <si>
    <t>Требуемое количество в соответствии с настоящим исходящим</t>
  </si>
  <si>
    <r>
      <t>1.</t>
    </r>
    <r>
      <rPr>
        <sz val="7"/>
        <color theme="1"/>
        <rFont val="Times New Roman"/>
        <family val="1"/>
        <charset val="204"/>
      </rPr>
      <t xml:space="preserve">   </t>
    </r>
    <r>
      <rPr>
        <sz val="11"/>
        <color theme="1"/>
        <rFont val="Times New Roman"/>
        <family val="1"/>
        <charset val="204"/>
      </rPr>
      <t> </t>
    </r>
  </si>
  <si>
    <t>5115НВ015</t>
  </si>
  <si>
    <t>Микросхемы интегральные</t>
  </si>
  <si>
    <t>АЕНВ.431320.515-01 ТУ</t>
  </si>
  <si>
    <t>ОАО "ИНТЕГРАЛ"</t>
  </si>
  <si>
    <t>ВП</t>
  </si>
  <si>
    <r>
      <t>2.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</si>
  <si>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1564ИР8Т ЭП</t>
  </si>
  <si>
    <t>АЕЯР.431200.424-12ТУ</t>
  </si>
  <si>
    <r>
      <t>3.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</si>
  <si>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5320ЕА035</t>
  </si>
  <si>
    <t>АЕНВ.431420.457 ТУ</t>
  </si>
  <si>
    <r>
      <t>4.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</si>
  <si>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Кварцевые генераторы</t>
  </si>
  <si>
    <t>КЖБД.433520.001 ТУ</t>
  </si>
  <si>
    <r>
      <t>5.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</si>
  <si>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2ДШ2163Б</t>
  </si>
  <si>
    <t>Диоды Шоттки</t>
  </si>
  <si>
    <t>АЕЯР.432120.611 ТУ</t>
  </si>
  <si>
    <r>
      <t>6.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</si>
  <si>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ФЭМИ-2-1</t>
  </si>
  <si>
    <t>Дроссели фильтрации радиопомех</t>
  </si>
  <si>
    <t>ЕСКФ.671342.003ТУ</t>
  </si>
  <si>
    <r>
      <t>7.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</si>
  <si>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2Т9145Б91</t>
  </si>
  <si>
    <t>Транзисторы биполярные</t>
  </si>
  <si>
    <t>АЕЯР. 432140.598 ТУ</t>
  </si>
  <si>
    <r>
      <t>8.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</si>
  <si>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2ПЕ213А9</t>
  </si>
  <si>
    <t>Транзисторы полевые</t>
  </si>
  <si>
    <t>АЕЯР.432140.749ТУ</t>
  </si>
  <si>
    <r>
      <t>9.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</si>
  <si>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Р1-12-1,0-0,27 Ом ±5%</t>
  </si>
  <si>
    <t>Резисторы постоянные непроволочные</t>
  </si>
  <si>
    <t>ШКАБ.434110.002 ТУ</t>
  </si>
  <si>
    <r>
      <t>10.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</si>
  <si>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ОС Р1-12-0,062-120 Ом±1% - М</t>
  </si>
  <si>
    <t>ШКАБ.434110.021ТУ</t>
  </si>
  <si>
    <t>ОС</t>
  </si>
  <si>
    <r>
      <t>11.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</si>
  <si>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ОС Р1-12-0,062-121 кОм±1% - М</t>
  </si>
  <si>
    <r>
      <t>12.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</si>
  <si>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ОС Р1-12-0,062-10 кОм±1% - М</t>
  </si>
  <si>
    <r>
      <t>13.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</si>
  <si>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ОС Р1-12-0,062-11 Ом±1% - М</t>
  </si>
  <si>
    <r>
      <t>14.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</si>
  <si>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ОС Р1-12-0,062-7,5 кОм±1% - М</t>
  </si>
  <si>
    <r>
      <t>15.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</si>
  <si>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ОС Р1-12-0,062-1 кОм±1% - М</t>
  </si>
  <si>
    <r>
      <t>16.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</si>
  <si>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ОС Р1-12-0,062-1,21 кОм±1% - М</t>
  </si>
  <si>
    <r>
      <t>17.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</si>
  <si>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ОС Р1-12-0,062-26,7 кОм±1% - М</t>
  </si>
  <si>
    <r>
      <t>18.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</si>
  <si>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ОС Р1-12-0,062-2,21 кОм±1%-М</t>
  </si>
  <si>
    <r>
      <t>19.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</si>
  <si>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ОС Р1-12-0,062-2,67 кОм±1% - М</t>
  </si>
  <si>
    <r>
      <t>20.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</si>
  <si>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ОС Р1-12-0,062-3,01 кОм ±1%-Л</t>
  </si>
  <si>
    <r>
      <t>21.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</si>
  <si>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ОС Р1-12-0,062-3,16 кОм±1% - М</t>
  </si>
  <si>
    <r>
      <t>22.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</si>
  <si>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ОС Р1-12-0,062-3,32 кОм±1%-М</t>
  </si>
  <si>
    <r>
      <t>23.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</si>
  <si>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ОС Р1-12-0,062-2 кОм±1% - М</t>
  </si>
  <si>
    <r>
      <t>24.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</si>
  <si>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ОС Р1-12-0,062-40,2 кОм±1%-М</t>
  </si>
  <si>
    <r>
      <t>25.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</si>
  <si>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ОС Р1-12-0,062-4,7 кОм±5%-М</t>
  </si>
  <si>
    <r>
      <t>26.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</si>
  <si>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ОС Р1-12-0,062-8,25 кОм±1%-М</t>
  </si>
  <si>
    <r>
      <t>27.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</si>
  <si>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ОС Р1-12-0,062-100 кОм±1%-М</t>
  </si>
  <si>
    <r>
      <t>28.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</si>
  <si>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ОС Р1-12-0,062-140 кОм±1%-М</t>
  </si>
  <si>
    <r>
      <t>29.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</si>
  <si>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ОС Р1-12-0,062-150 кОм±1%-М</t>
  </si>
  <si>
    <r>
      <t>30.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</si>
  <si>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ОС Р1-12-0,062-162 кОм±1%-М</t>
  </si>
  <si>
    <r>
      <t>31.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</si>
  <si>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ОС Р1-12-0,062-51,1 Ом±1%-М</t>
  </si>
  <si>
    <r>
      <t>32.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</si>
  <si>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ОС Р1-12-0,062-1 МОм±1% - М</t>
  </si>
  <si>
    <r>
      <t>33.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</si>
  <si>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ОС К53-68 "С" 10В 22мкФ ±20%</t>
  </si>
  <si>
    <t>Конденсаторы постоянной емкости оксидно-полупроводниковые</t>
  </si>
  <si>
    <t>АЖЯР.673546.015ТУ</t>
  </si>
  <si>
    <r>
      <t>34.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</si>
  <si>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ОС К53-68 "B" 10В 10мкФ ±20%</t>
  </si>
  <si>
    <r>
      <t>35.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</si>
  <si>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ОС К53-68 "E" 25В 33 мкФ ±10%</t>
  </si>
  <si>
    <r>
      <t>36.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</si>
  <si>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К53-68 "С" 10В 100мкФ ±20%</t>
  </si>
  <si>
    <t>АЖЯР.673546.007ТУ</t>
  </si>
  <si>
    <r>
      <t>37.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</si>
  <si>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К53-68 "Е" 20В 100мкФ ±20%</t>
  </si>
  <si>
    <r>
      <t>38.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</si>
  <si>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ОСМ P1-8В-0805-0-А-M</t>
  </si>
  <si>
    <t>ОЖО.467.164 ТУ, РД В 22.02.218</t>
  </si>
  <si>
    <t>ОСМ</t>
  </si>
  <si>
    <r>
      <t>39.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</si>
  <si>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КИК 1608-4.7 нГн ±2% Зл</t>
  </si>
  <si>
    <t>Катушки индуктивности</t>
  </si>
  <si>
    <t>РКМУ.671340.002 ТУ</t>
  </si>
  <si>
    <r>
      <t>40.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</si>
  <si>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КИК 2012-220 нГн ±5% Зл</t>
  </si>
  <si>
    <r>
      <t>41.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</si>
  <si>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ДМГ1-33-1,85</t>
  </si>
  <si>
    <t>Дроссели фильтров выпрямителей</t>
  </si>
  <si>
    <t>ЕСКФ.670130.001 ТУ</t>
  </si>
  <si>
    <r>
      <t>42.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</si>
  <si>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ДМГ3-15-4,5</t>
  </si>
  <si>
    <t>ЕСКФ.671342.014-07</t>
  </si>
  <si>
    <r>
      <t>43.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</si>
  <si>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СНП411-15ВП31</t>
  </si>
  <si>
    <t>Соединители прямоугольные миниатюрные и микроминиатюрные</t>
  </si>
  <si>
    <t>АСДБ.430421.029ТУ</t>
  </si>
  <si>
    <r>
      <t>44.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</si>
  <si>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СНП411-15РПЗ1</t>
  </si>
  <si>
    <r>
      <t>45.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</si>
  <si>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СП421-20ВП41</t>
  </si>
  <si>
    <t xml:space="preserve"> Соединители низкочастотные прямоугольные для печатного монтажа</t>
  </si>
  <si>
    <t>РЮМК.430420.082ТУ</t>
  </si>
  <si>
    <r>
      <t>46.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</si>
  <si>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СП351-110РПр31-Б-Э</t>
  </si>
  <si>
    <t>РЮМК.430420.015ТУ</t>
  </si>
  <si>
    <r>
      <t>47.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</si>
  <si>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СПНС100-25-12Ч</t>
  </si>
  <si>
    <t>ИВЭП с питанием от сети постоянного тока</t>
  </si>
  <si>
    <t>КЦАЯ.436630.001 ТУ</t>
  </si>
  <si>
    <r>
      <t>48.</t>
    </r>
    <r>
      <rPr>
        <sz val="7"/>
        <color theme="1"/>
        <rFont val="Times New Roman"/>
        <family val="1"/>
        <charset val="204"/>
      </rPr>
      <t xml:space="preserve">  </t>
    </r>
    <r>
      <rPr>
        <sz val="11"/>
        <color theme="1"/>
        <rFont val="Times New Roman"/>
        <family val="1"/>
        <charset val="204"/>
      </rPr>
      <t> </t>
    </r>
  </si>
  <si>
    <t>итого</t>
  </si>
  <si>
    <t>ГК1001-П-15ГР-60М-3,3</t>
  </si>
  <si>
    <t>Проверочное число (должно быть 0)</t>
  </si>
  <si>
    <t>увеличилось количество</t>
  </si>
  <si>
    <t>СПНС100-100-12Ч</t>
  </si>
  <si>
    <t>Страна поизхождения</t>
  </si>
  <si>
    <t>Россия</t>
  </si>
  <si>
    <t>Беларусь</t>
  </si>
  <si>
    <t xml:space="preserve">ОАО «ОКБ «Экситон», </t>
  </si>
  <si>
    <t>АО «ГРУППА КРЕМНИЙ ЭЛ»</t>
  </si>
  <si>
    <t xml:space="preserve">АО «Пьезо» </t>
  </si>
  <si>
    <t xml:space="preserve">АО «НПП «Завод «Искра» </t>
  </si>
  <si>
    <t xml:space="preserve">ОАО «Завод Магнетон» </t>
  </si>
  <si>
    <t xml:space="preserve">АО «ГРУППА КРЕМНИЙ ЭЛ» </t>
  </si>
  <si>
    <t xml:space="preserve">АО «Ангстрем» </t>
  </si>
  <si>
    <t xml:space="preserve">АО «Ресурс» </t>
  </si>
  <si>
    <t xml:space="preserve">АО «Элеконд» </t>
  </si>
  <si>
    <t xml:space="preserve">АО «НПО» ЭРКОН» </t>
  </si>
  <si>
    <t xml:space="preserve">АО «ДЗКТ» </t>
  </si>
  <si>
    <t xml:space="preserve">АО «Карачевский завод «Электродеталь» </t>
  </si>
  <si>
    <t xml:space="preserve">АО «ГК «Электронинвест </t>
  </si>
  <si>
    <t>ОКПД2</t>
  </si>
  <si>
    <t>62.11</t>
  </si>
  <si>
    <t xml:space="preserve">Итого к закупке ОО, шт </t>
  </si>
  <si>
    <t>Цена закупки</t>
  </si>
  <si>
    <t>Цена для ОО, руб</t>
  </si>
  <si>
    <t>Стоимостьдля ОО, руб</t>
  </si>
  <si>
    <t xml:space="preserve">Срок поставки для ОО ,  дней </t>
  </si>
  <si>
    <t>срок поставки, дней</t>
  </si>
  <si>
    <t xml:space="preserve">Итого к закупке ШО, шт </t>
  </si>
  <si>
    <t>Выборка, Шт</t>
  </si>
  <si>
    <t>Необходимое колличество в ПН "Экспресс-РВ"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</si>
</sst>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3" fillId="0" borderId="3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4" fontId="1" fillId="3" borderId="0" xfId="0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" fontId="3" fillId="3" borderId="4" xfId="0" applyNumberFormat="1" applyFont="1" applyFill="1" applyBorder="1" applyAlignment="1">
      <alignment horizontal="center" vertical="center" wrapText="1"/>
    </xf>
    <xf numFmtId="1" fontId="3" fillId="5" borderId="4" xfId="0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" fontId="3" fillId="4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textRotation="90" wrapText="1"/>
    </xf>
    <xf numFmtId="4" fontId="3" fillId="0" borderId="2" xfId="0" applyNumberFormat="1" applyFont="1" applyBorder="1" applyAlignment="1">
      <alignment horizontal="center" vertical="center" wrapText="1"/>
    </xf>
    <xf numFmtId="4" fontId="3" fillId="0" borderId="3" xfId="0" applyNumberFormat="1" applyFont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textRotation="90" wrapText="1"/>
    </xf>
    <xf numFmtId="4" fontId="2" fillId="6" borderId="5" xfId="0" applyNumberFormat="1" applyFont="1" applyFill="1" applyBorder="1" applyAlignment="1">
      <alignment horizontal="center" vertical="center" textRotation="90" wrapText="1"/>
    </xf>
    <xf numFmtId="4" fontId="5" fillId="2" borderId="4" xfId="0" applyNumberFormat="1" applyFont="1" applyFill="1" applyBorder="1" applyAlignment="1">
      <alignment horizontal="center" vertical="center" wrapText="1"/>
    </xf>
    <xf numFmtId="4" fontId="5" fillId="6" borderId="4" xfId="0" applyNumberFormat="1" applyFont="1" applyFill="1" applyBorder="1" applyAlignment="1">
      <alignment horizontal="center" vertical="center" wrapText="1"/>
    </xf>
    <xf numFmtId="1" fontId="5" fillId="6" borderId="4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textRotation="90" wrapText="1"/>
    </xf>
    <xf numFmtId="0" fontId="0" fillId="2" borderId="0" xfId="0" applyFill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3"/>
  <sheetViews>
    <sheetView tabSelected="1" zoomScale="70" zoomScaleNormal="70" workbookViewId="0">
      <selection activeCell="E28" sqref="E28"/>
    </sheetView>
  </sheetViews>
  <sheetFormatPr defaultRowHeight="15" x14ac:dyDescent="0.25"/>
  <cols>
    <col min="1" max="1" width="9.140625" style="3"/>
    <col min="2" max="2" width="32.5703125" style="3" customWidth="1"/>
    <col min="3" max="3" width="32.5703125" style="3" hidden="1" customWidth="1"/>
    <col min="4" max="4" width="16.85546875" style="3" customWidth="1"/>
    <col min="5" max="5" width="25" style="3" customWidth="1"/>
    <col min="6" max="7" width="16" style="3" customWidth="1"/>
    <col min="8" max="10" width="9.140625" style="3"/>
    <col min="11" max="12" width="11.140625" style="3" customWidth="1"/>
    <col min="13" max="13" width="14.140625" style="4" customWidth="1"/>
    <col min="14" max="14" width="14.42578125" style="4" bestFit="1" customWidth="1"/>
    <col min="15" max="21" width="9.140625" style="3"/>
    <col min="22" max="22" width="9.140625" style="9"/>
    <col min="23" max="23" width="11.85546875" style="3" customWidth="1"/>
    <col min="24" max="24" width="12.140625" style="3" customWidth="1"/>
    <col min="25" max="25" width="24.42578125" customWidth="1"/>
  </cols>
  <sheetData>
    <row r="1" spans="1:25" ht="55.5" customHeight="1" thickBot="1" x14ac:dyDescent="0.3"/>
    <row r="2" spans="1:25" ht="192.75" customHeight="1" thickBot="1" x14ac:dyDescent="0.3">
      <c r="A2" s="12" t="s">
        <v>0</v>
      </c>
      <c r="B2" s="13" t="s">
        <v>1</v>
      </c>
      <c r="C2" s="13"/>
      <c r="D2" s="13" t="s">
        <v>2</v>
      </c>
      <c r="E2" s="13" t="s">
        <v>3</v>
      </c>
      <c r="F2" s="13" t="s">
        <v>4</v>
      </c>
      <c r="G2" s="13" t="s">
        <v>144</v>
      </c>
      <c r="H2" s="22" t="s">
        <v>160</v>
      </c>
      <c r="I2" s="22" t="s">
        <v>5</v>
      </c>
      <c r="J2" s="25" t="s">
        <v>162</v>
      </c>
      <c r="K2" s="22" t="s">
        <v>163</v>
      </c>
      <c r="L2" s="1" t="s">
        <v>167</v>
      </c>
      <c r="M2" s="26" t="s">
        <v>164</v>
      </c>
      <c r="N2" s="26" t="s">
        <v>165</v>
      </c>
      <c r="O2" s="25" t="s">
        <v>166</v>
      </c>
      <c r="P2" s="31" t="s">
        <v>170</v>
      </c>
      <c r="Q2" s="30" t="s">
        <v>169</v>
      </c>
      <c r="R2" s="30" t="s">
        <v>168</v>
      </c>
      <c r="S2" s="30" t="s">
        <v>164</v>
      </c>
      <c r="T2" s="30" t="s">
        <v>165</v>
      </c>
      <c r="U2" s="30" t="s">
        <v>166</v>
      </c>
      <c r="V2" s="14" t="s">
        <v>141</v>
      </c>
      <c r="W2" s="13" t="s">
        <v>6</v>
      </c>
      <c r="X2" s="13" t="s">
        <v>7</v>
      </c>
    </row>
    <row r="3" spans="1:25" ht="30.75" thickBot="1" x14ac:dyDescent="0.3">
      <c r="A3" s="15" t="s">
        <v>8</v>
      </c>
      <c r="B3" s="16" t="s">
        <v>9</v>
      </c>
      <c r="C3" s="16"/>
      <c r="D3" s="16" t="s">
        <v>10</v>
      </c>
      <c r="E3" s="16" t="s">
        <v>11</v>
      </c>
      <c r="F3" s="16" t="s">
        <v>12</v>
      </c>
      <c r="G3" s="16" t="s">
        <v>146</v>
      </c>
      <c r="H3" s="16" t="s">
        <v>161</v>
      </c>
      <c r="I3" s="16" t="s">
        <v>13</v>
      </c>
      <c r="J3" s="29">
        <v>6</v>
      </c>
      <c r="K3" s="23">
        <v>34999</v>
      </c>
      <c r="L3" s="2">
        <v>10</v>
      </c>
      <c r="M3" s="28">
        <f>ROUND(K3*1.262,0)</f>
        <v>44169</v>
      </c>
      <c r="N3" s="28">
        <f>M3*J3</f>
        <v>265014</v>
      </c>
      <c r="O3" s="29">
        <f>L3+30</f>
        <v>40</v>
      </c>
      <c r="P3" s="17">
        <f>R3-Q3</f>
        <v>153</v>
      </c>
      <c r="Q3" s="17">
        <v>4</v>
      </c>
      <c r="R3" s="17">
        <v>157</v>
      </c>
      <c r="S3" s="17"/>
      <c r="T3" s="17"/>
      <c r="U3" s="17"/>
      <c r="V3" s="18">
        <f>X3-W3-R3-J3</f>
        <v>0</v>
      </c>
      <c r="W3" s="16">
        <v>35</v>
      </c>
      <c r="X3" s="16">
        <v>198</v>
      </c>
    </row>
    <row r="4" spans="1:25" ht="30.75" thickBot="1" x14ac:dyDescent="0.3">
      <c r="A4" s="15" t="s">
        <v>14</v>
      </c>
      <c r="B4" s="16" t="s">
        <v>15</v>
      </c>
      <c r="C4" s="16"/>
      <c r="D4" s="16" t="s">
        <v>10</v>
      </c>
      <c r="E4" s="16" t="s">
        <v>16</v>
      </c>
      <c r="F4" s="16" t="s">
        <v>147</v>
      </c>
      <c r="G4" s="16" t="s">
        <v>145</v>
      </c>
      <c r="H4" s="16" t="s">
        <v>161</v>
      </c>
      <c r="I4" s="16" t="s">
        <v>13</v>
      </c>
      <c r="J4" s="29">
        <v>14</v>
      </c>
      <c r="K4" s="23">
        <v>1589.04</v>
      </c>
      <c r="L4" s="2">
        <v>240</v>
      </c>
      <c r="M4" s="28">
        <f t="shared" ref="M4:M50" si="0">ROUND(K4*1.262,0)</f>
        <v>2005</v>
      </c>
      <c r="N4" s="28">
        <f>M4*J4</f>
        <v>28070</v>
      </c>
      <c r="O4" s="29">
        <f t="shared" ref="O4:O50" si="1">L4+30</f>
        <v>270</v>
      </c>
      <c r="P4" s="17">
        <f t="shared" ref="P4:P50" si="2">R4-Q4</f>
        <v>74</v>
      </c>
      <c r="Q4" s="17">
        <v>4</v>
      </c>
      <c r="R4" s="17">
        <v>78</v>
      </c>
      <c r="S4" s="17"/>
      <c r="T4" s="17"/>
      <c r="U4" s="17"/>
      <c r="V4" s="18">
        <f>X4-W4-R4-J4</f>
        <v>0</v>
      </c>
      <c r="W4" s="16">
        <v>22</v>
      </c>
      <c r="X4" s="16">
        <v>114</v>
      </c>
    </row>
    <row r="5" spans="1:25" ht="45.75" thickBot="1" x14ac:dyDescent="0.3">
      <c r="A5" s="15" t="s">
        <v>17</v>
      </c>
      <c r="B5" s="16" t="s">
        <v>18</v>
      </c>
      <c r="C5" s="16"/>
      <c r="D5" s="16" t="s">
        <v>10</v>
      </c>
      <c r="E5" s="16" t="s">
        <v>19</v>
      </c>
      <c r="F5" s="16" t="s">
        <v>148</v>
      </c>
      <c r="G5" s="16" t="s">
        <v>145</v>
      </c>
      <c r="H5" s="16" t="s">
        <v>161</v>
      </c>
      <c r="I5" s="16" t="s">
        <v>13</v>
      </c>
      <c r="J5" s="29">
        <v>8</v>
      </c>
      <c r="K5" s="23">
        <v>8794</v>
      </c>
      <c r="L5" s="2">
        <v>180</v>
      </c>
      <c r="M5" s="28">
        <f t="shared" si="0"/>
        <v>11098</v>
      </c>
      <c r="N5" s="28">
        <f>M5*J5</f>
        <v>88784</v>
      </c>
      <c r="O5" s="29">
        <f t="shared" si="1"/>
        <v>210</v>
      </c>
      <c r="P5" s="17">
        <f t="shared" si="2"/>
        <v>84</v>
      </c>
      <c r="Q5" s="17">
        <v>4</v>
      </c>
      <c r="R5" s="17">
        <v>88</v>
      </c>
      <c r="S5" s="17"/>
      <c r="T5" s="17"/>
      <c r="U5" s="17"/>
      <c r="V5" s="18">
        <f>X5-W5-R5-J5</f>
        <v>0</v>
      </c>
      <c r="W5" s="16">
        <v>616</v>
      </c>
      <c r="X5" s="16">
        <v>712</v>
      </c>
    </row>
    <row r="6" spans="1:25" ht="30.75" thickBot="1" x14ac:dyDescent="0.3">
      <c r="A6" s="15" t="s">
        <v>20</v>
      </c>
      <c r="B6" s="16" t="s">
        <v>140</v>
      </c>
      <c r="C6" s="16"/>
      <c r="D6" s="16" t="s">
        <v>21</v>
      </c>
      <c r="E6" s="16" t="s">
        <v>22</v>
      </c>
      <c r="F6" s="16" t="s">
        <v>149</v>
      </c>
      <c r="G6" s="16" t="s">
        <v>145</v>
      </c>
      <c r="H6" s="16" t="s">
        <v>161</v>
      </c>
      <c r="I6" s="16" t="s">
        <v>13</v>
      </c>
      <c r="J6" s="29">
        <v>11</v>
      </c>
      <c r="K6" s="23">
        <v>4624</v>
      </c>
      <c r="L6" s="2">
        <v>400</v>
      </c>
      <c r="M6" s="28">
        <f t="shared" si="0"/>
        <v>5835</v>
      </c>
      <c r="N6" s="28">
        <f>M6*J6</f>
        <v>64185</v>
      </c>
      <c r="O6" s="29">
        <f t="shared" si="1"/>
        <v>430</v>
      </c>
      <c r="P6" s="17">
        <f t="shared" si="2"/>
        <v>181</v>
      </c>
      <c r="Q6" s="17"/>
      <c r="R6" s="17">
        <v>181</v>
      </c>
      <c r="S6" s="17"/>
      <c r="T6" s="17"/>
      <c r="U6" s="17"/>
      <c r="V6" s="19">
        <f>X6-W6-R6-J6</f>
        <v>7</v>
      </c>
      <c r="W6" s="20">
        <v>0</v>
      </c>
      <c r="X6" s="20">
        <v>199</v>
      </c>
      <c r="Y6" t="s">
        <v>142</v>
      </c>
    </row>
    <row r="7" spans="1:25" ht="30.75" thickBot="1" x14ac:dyDescent="0.3">
      <c r="A7" s="15" t="s">
        <v>23</v>
      </c>
      <c r="B7" s="16" t="s">
        <v>24</v>
      </c>
      <c r="C7" s="16"/>
      <c r="D7" s="16" t="s">
        <v>25</v>
      </c>
      <c r="E7" s="16" t="s">
        <v>26</v>
      </c>
      <c r="F7" s="16" t="s">
        <v>150</v>
      </c>
      <c r="G7" s="16" t="s">
        <v>145</v>
      </c>
      <c r="H7" s="16" t="s">
        <v>161</v>
      </c>
      <c r="I7" s="16" t="s">
        <v>13</v>
      </c>
      <c r="J7" s="29">
        <v>10</v>
      </c>
      <c r="K7" s="23">
        <v>1304</v>
      </c>
      <c r="L7" s="2">
        <v>180</v>
      </c>
      <c r="M7" s="28">
        <f t="shared" si="0"/>
        <v>1646</v>
      </c>
      <c r="N7" s="28">
        <f>M7*J7</f>
        <v>16460</v>
      </c>
      <c r="O7" s="29">
        <f t="shared" si="1"/>
        <v>210</v>
      </c>
      <c r="P7" s="17">
        <f t="shared" si="2"/>
        <v>99</v>
      </c>
      <c r="Q7" s="17">
        <v>2</v>
      </c>
      <c r="R7" s="17">
        <v>101</v>
      </c>
      <c r="S7" s="17"/>
      <c r="T7" s="17"/>
      <c r="U7" s="17"/>
      <c r="V7" s="18">
        <f>X7-W7-R7-J7</f>
        <v>0</v>
      </c>
      <c r="W7" s="16">
        <v>877</v>
      </c>
      <c r="X7" s="16">
        <v>988</v>
      </c>
    </row>
    <row r="8" spans="1:25" ht="45.75" thickBot="1" x14ac:dyDescent="0.3">
      <c r="A8" s="15" t="s">
        <v>27</v>
      </c>
      <c r="B8" s="16" t="s">
        <v>28</v>
      </c>
      <c r="C8" s="16"/>
      <c r="D8" s="16" t="s">
        <v>29</v>
      </c>
      <c r="E8" s="16" t="s">
        <v>30</v>
      </c>
      <c r="F8" s="16" t="s">
        <v>151</v>
      </c>
      <c r="G8" s="16" t="s">
        <v>145</v>
      </c>
      <c r="H8" s="16" t="s">
        <v>161</v>
      </c>
      <c r="I8" s="16" t="s">
        <v>13</v>
      </c>
      <c r="J8" s="29">
        <v>2</v>
      </c>
      <c r="K8" s="23">
        <v>1079</v>
      </c>
      <c r="L8" s="2">
        <v>280</v>
      </c>
      <c r="M8" s="28">
        <f t="shared" si="0"/>
        <v>1362</v>
      </c>
      <c r="N8" s="28">
        <f>M8*J8</f>
        <v>2724</v>
      </c>
      <c r="O8" s="29">
        <f t="shared" si="1"/>
        <v>310</v>
      </c>
      <c r="P8" s="17">
        <f t="shared" si="2"/>
        <v>11</v>
      </c>
      <c r="Q8" s="17"/>
      <c r="R8" s="17">
        <v>11</v>
      </c>
      <c r="S8" s="17"/>
      <c r="T8" s="17"/>
      <c r="U8" s="17"/>
      <c r="V8" s="18">
        <f>X8-W8-R8-J8</f>
        <v>0</v>
      </c>
      <c r="W8" s="16">
        <v>227</v>
      </c>
      <c r="X8" s="16">
        <v>240</v>
      </c>
    </row>
    <row r="9" spans="1:25" ht="45.75" thickBot="1" x14ac:dyDescent="0.3">
      <c r="A9" s="15" t="s">
        <v>31</v>
      </c>
      <c r="B9" s="16" t="s">
        <v>32</v>
      </c>
      <c r="C9" s="16"/>
      <c r="D9" s="16" t="s">
        <v>33</v>
      </c>
      <c r="E9" s="16" t="s">
        <v>34</v>
      </c>
      <c r="F9" s="16" t="s">
        <v>152</v>
      </c>
      <c r="G9" s="16" t="s">
        <v>145</v>
      </c>
      <c r="H9" s="16" t="s">
        <v>161</v>
      </c>
      <c r="I9" s="16" t="s">
        <v>13</v>
      </c>
      <c r="J9" s="29">
        <v>14</v>
      </c>
      <c r="K9" s="23">
        <v>1621</v>
      </c>
      <c r="L9" s="2">
        <v>180</v>
      </c>
      <c r="M9" s="28">
        <f t="shared" si="0"/>
        <v>2046</v>
      </c>
      <c r="N9" s="28">
        <f>M9*J9</f>
        <v>28644</v>
      </c>
      <c r="O9" s="29">
        <f t="shared" si="1"/>
        <v>210</v>
      </c>
      <c r="P9" s="17">
        <f t="shared" si="2"/>
        <v>81</v>
      </c>
      <c r="Q9" s="17">
        <v>2</v>
      </c>
      <c r="R9" s="17">
        <v>83</v>
      </c>
      <c r="S9" s="17"/>
      <c r="T9" s="17"/>
      <c r="U9" s="17"/>
      <c r="V9" s="18">
        <f>X9-W9-R9-J9</f>
        <v>0</v>
      </c>
      <c r="W9" s="16">
        <v>388</v>
      </c>
      <c r="X9" s="16">
        <v>485</v>
      </c>
    </row>
    <row r="10" spans="1:25" ht="30.75" thickBot="1" x14ac:dyDescent="0.3">
      <c r="A10" s="15" t="s">
        <v>35</v>
      </c>
      <c r="B10" s="16" t="s">
        <v>36</v>
      </c>
      <c r="C10" s="16"/>
      <c r="D10" s="16" t="s">
        <v>37</v>
      </c>
      <c r="E10" s="16" t="s">
        <v>38</v>
      </c>
      <c r="F10" s="16" t="s">
        <v>153</v>
      </c>
      <c r="G10" s="16" t="s">
        <v>145</v>
      </c>
      <c r="H10" s="16" t="s">
        <v>161</v>
      </c>
      <c r="I10" s="16" t="s">
        <v>13</v>
      </c>
      <c r="J10" s="29">
        <v>4</v>
      </c>
      <c r="K10" s="23">
        <v>3037</v>
      </c>
      <c r="L10" s="2">
        <v>400</v>
      </c>
      <c r="M10" s="28">
        <f t="shared" si="0"/>
        <v>3833</v>
      </c>
      <c r="N10" s="28">
        <f>M10*J10</f>
        <v>15332</v>
      </c>
      <c r="O10" s="29">
        <f t="shared" si="1"/>
        <v>430</v>
      </c>
      <c r="P10" s="17">
        <f t="shared" si="2"/>
        <v>22</v>
      </c>
      <c r="Q10" s="17">
        <v>2</v>
      </c>
      <c r="R10" s="17">
        <v>24</v>
      </c>
      <c r="S10" s="17"/>
      <c r="T10" s="17"/>
      <c r="U10" s="17"/>
      <c r="V10" s="18">
        <f>X10-W10-R10-J10</f>
        <v>0</v>
      </c>
      <c r="W10" s="16">
        <v>18</v>
      </c>
      <c r="X10" s="16">
        <v>46</v>
      </c>
    </row>
    <row r="11" spans="1:25" ht="59.25" customHeight="1" x14ac:dyDescent="0.25">
      <c r="A11" s="15" t="s">
        <v>39</v>
      </c>
      <c r="B11" s="16" t="s">
        <v>40</v>
      </c>
      <c r="C11" s="16"/>
      <c r="D11" s="16" t="s">
        <v>41</v>
      </c>
      <c r="E11" s="16" t="s">
        <v>42</v>
      </c>
      <c r="F11" s="16" t="s">
        <v>154</v>
      </c>
      <c r="G11" s="16" t="s">
        <v>145</v>
      </c>
      <c r="H11" s="16" t="s">
        <v>161</v>
      </c>
      <c r="I11" s="16" t="s">
        <v>13</v>
      </c>
      <c r="J11" s="29">
        <v>2</v>
      </c>
      <c r="K11" s="24">
        <v>30</v>
      </c>
      <c r="L11" s="8">
        <v>100</v>
      </c>
      <c r="M11" s="28">
        <f t="shared" si="0"/>
        <v>38</v>
      </c>
      <c r="N11" s="28">
        <f>M11*J11</f>
        <v>76</v>
      </c>
      <c r="O11" s="29">
        <f t="shared" si="1"/>
        <v>130</v>
      </c>
      <c r="P11" s="17">
        <f t="shared" si="2"/>
        <v>22</v>
      </c>
      <c r="Q11" s="17"/>
      <c r="R11" s="17">
        <v>22</v>
      </c>
      <c r="S11" s="17"/>
      <c r="T11" s="17"/>
      <c r="U11" s="17"/>
      <c r="V11" s="18">
        <f>X11-W11-R11-J11</f>
        <v>0</v>
      </c>
      <c r="W11" s="16">
        <v>142</v>
      </c>
      <c r="X11" s="16">
        <v>166</v>
      </c>
    </row>
    <row r="12" spans="1:25" ht="45.75" thickBot="1" x14ac:dyDescent="0.3">
      <c r="A12" s="15" t="s">
        <v>43</v>
      </c>
      <c r="B12" s="16" t="s">
        <v>44</v>
      </c>
      <c r="C12" s="16"/>
      <c r="D12" s="16" t="s">
        <v>41</v>
      </c>
      <c r="E12" s="16" t="s">
        <v>45</v>
      </c>
      <c r="F12" s="16" t="s">
        <v>154</v>
      </c>
      <c r="G12" s="16" t="s">
        <v>145</v>
      </c>
      <c r="H12" s="16" t="s">
        <v>161</v>
      </c>
      <c r="I12" s="16" t="s">
        <v>46</v>
      </c>
      <c r="J12" s="29">
        <v>10</v>
      </c>
      <c r="K12" s="23">
        <v>12</v>
      </c>
      <c r="L12" s="2">
        <v>100</v>
      </c>
      <c r="M12" s="28">
        <f t="shared" si="0"/>
        <v>15</v>
      </c>
      <c r="N12" s="28">
        <f>M12*J12</f>
        <v>150</v>
      </c>
      <c r="O12" s="29">
        <f t="shared" si="1"/>
        <v>130</v>
      </c>
      <c r="P12" s="17">
        <f t="shared" si="2"/>
        <v>85</v>
      </c>
      <c r="Q12" s="17"/>
      <c r="R12" s="17">
        <v>85</v>
      </c>
      <c r="S12" s="17"/>
      <c r="T12" s="17"/>
      <c r="U12" s="17"/>
      <c r="V12" s="18">
        <f>X12-W12-R12-J12</f>
        <v>0</v>
      </c>
      <c r="W12" s="16">
        <v>804</v>
      </c>
      <c r="X12" s="16">
        <v>899</v>
      </c>
    </row>
    <row r="13" spans="1:25" ht="45.75" thickBot="1" x14ac:dyDescent="0.3">
      <c r="A13" s="15" t="s">
        <v>47</v>
      </c>
      <c r="B13" s="16" t="s">
        <v>48</v>
      </c>
      <c r="C13" s="16"/>
      <c r="D13" s="16" t="s">
        <v>41</v>
      </c>
      <c r="E13" s="16" t="s">
        <v>45</v>
      </c>
      <c r="F13" s="16" t="s">
        <v>154</v>
      </c>
      <c r="G13" s="16" t="s">
        <v>145</v>
      </c>
      <c r="H13" s="16" t="s">
        <v>161</v>
      </c>
      <c r="I13" s="16" t="s">
        <v>46</v>
      </c>
      <c r="J13" s="29">
        <v>10</v>
      </c>
      <c r="K13" s="23">
        <v>12</v>
      </c>
      <c r="L13" s="2">
        <v>100</v>
      </c>
      <c r="M13" s="28">
        <f t="shared" si="0"/>
        <v>15</v>
      </c>
      <c r="N13" s="28">
        <f>M13*J13</f>
        <v>150</v>
      </c>
      <c r="O13" s="29">
        <f t="shared" si="1"/>
        <v>130</v>
      </c>
      <c r="P13" s="17">
        <f t="shared" si="2"/>
        <v>102</v>
      </c>
      <c r="Q13" s="17"/>
      <c r="R13" s="17">
        <v>102</v>
      </c>
      <c r="S13" s="17"/>
      <c r="T13" s="17"/>
      <c r="U13" s="17"/>
      <c r="V13" s="18">
        <f>X13-W13-R13-J13</f>
        <v>0</v>
      </c>
      <c r="W13" s="16">
        <v>677</v>
      </c>
      <c r="X13" s="16">
        <v>789</v>
      </c>
    </row>
    <row r="14" spans="1:25" ht="45.75" thickBot="1" x14ac:dyDescent="0.3">
      <c r="A14" s="15" t="s">
        <v>49</v>
      </c>
      <c r="B14" s="16" t="s">
        <v>50</v>
      </c>
      <c r="C14" s="16"/>
      <c r="D14" s="16" t="s">
        <v>41</v>
      </c>
      <c r="E14" s="16" t="s">
        <v>45</v>
      </c>
      <c r="F14" s="16" t="s">
        <v>154</v>
      </c>
      <c r="G14" s="16" t="s">
        <v>145</v>
      </c>
      <c r="H14" s="16" t="s">
        <v>161</v>
      </c>
      <c r="I14" s="16" t="s">
        <v>46</v>
      </c>
      <c r="J14" s="29">
        <v>52</v>
      </c>
      <c r="K14" s="23">
        <v>12</v>
      </c>
      <c r="L14" s="2">
        <v>100</v>
      </c>
      <c r="M14" s="28">
        <f t="shared" si="0"/>
        <v>15</v>
      </c>
      <c r="N14" s="28">
        <f>M14*J14</f>
        <v>780</v>
      </c>
      <c r="O14" s="29">
        <f t="shared" si="1"/>
        <v>130</v>
      </c>
      <c r="P14" s="17">
        <f t="shared" si="2"/>
        <v>200</v>
      </c>
      <c r="Q14" s="17"/>
      <c r="R14" s="17">
        <v>200</v>
      </c>
      <c r="S14" s="17"/>
      <c r="T14" s="17"/>
      <c r="U14" s="17"/>
      <c r="V14" s="18">
        <f>X14-W14-R14-J14</f>
        <v>0</v>
      </c>
      <c r="W14" s="16">
        <v>7272</v>
      </c>
      <c r="X14" s="16">
        <v>7524</v>
      </c>
    </row>
    <row r="15" spans="1:25" ht="74.25" customHeight="1" x14ac:dyDescent="0.25">
      <c r="A15" s="15" t="s">
        <v>51</v>
      </c>
      <c r="B15" s="16" t="s">
        <v>52</v>
      </c>
      <c r="C15" s="16"/>
      <c r="D15" s="16" t="s">
        <v>41</v>
      </c>
      <c r="E15" s="16" t="s">
        <v>45</v>
      </c>
      <c r="F15" s="16" t="s">
        <v>154</v>
      </c>
      <c r="G15" s="16" t="s">
        <v>145</v>
      </c>
      <c r="H15" s="16" t="s">
        <v>161</v>
      </c>
      <c r="I15" s="16" t="s">
        <v>46</v>
      </c>
      <c r="J15" s="29">
        <v>8</v>
      </c>
      <c r="K15" s="24">
        <v>12</v>
      </c>
      <c r="L15" s="8">
        <v>100</v>
      </c>
      <c r="M15" s="28">
        <f t="shared" si="0"/>
        <v>15</v>
      </c>
      <c r="N15" s="28">
        <f>M15*J15</f>
        <v>120</v>
      </c>
      <c r="O15" s="29">
        <f t="shared" si="1"/>
        <v>130</v>
      </c>
      <c r="P15" s="17">
        <f t="shared" si="2"/>
        <v>81</v>
      </c>
      <c r="Q15" s="17"/>
      <c r="R15" s="17">
        <v>81</v>
      </c>
      <c r="S15" s="17"/>
      <c r="T15" s="17"/>
      <c r="U15" s="17"/>
      <c r="V15" s="18">
        <f>X15-W15-R15-J15</f>
        <v>0</v>
      </c>
      <c r="W15" s="16">
        <v>542</v>
      </c>
      <c r="X15" s="16">
        <v>631</v>
      </c>
    </row>
    <row r="16" spans="1:25" ht="45.75" thickBot="1" x14ac:dyDescent="0.3">
      <c r="A16" s="15" t="s">
        <v>53</v>
      </c>
      <c r="B16" s="16" t="s">
        <v>54</v>
      </c>
      <c r="C16" s="16"/>
      <c r="D16" s="16" t="s">
        <v>41</v>
      </c>
      <c r="E16" s="16" t="s">
        <v>45</v>
      </c>
      <c r="F16" s="16" t="s">
        <v>154</v>
      </c>
      <c r="G16" s="16" t="s">
        <v>145</v>
      </c>
      <c r="H16" s="16" t="s">
        <v>161</v>
      </c>
      <c r="I16" s="16" t="s">
        <v>46</v>
      </c>
      <c r="J16" s="29">
        <v>2</v>
      </c>
      <c r="K16" s="23">
        <v>12</v>
      </c>
      <c r="L16" s="2">
        <v>100</v>
      </c>
      <c r="M16" s="28">
        <f t="shared" si="0"/>
        <v>15</v>
      </c>
      <c r="N16" s="28">
        <f>M16*J16</f>
        <v>30</v>
      </c>
      <c r="O16" s="29">
        <f t="shared" si="1"/>
        <v>130</v>
      </c>
      <c r="P16" s="17">
        <f t="shared" si="2"/>
        <v>19</v>
      </c>
      <c r="Q16" s="17"/>
      <c r="R16" s="17">
        <v>19</v>
      </c>
      <c r="S16" s="17"/>
      <c r="T16" s="17"/>
      <c r="U16" s="17"/>
      <c r="V16" s="18">
        <f>X16-W16-R16-J16</f>
        <v>0</v>
      </c>
      <c r="W16" s="16">
        <v>151</v>
      </c>
      <c r="X16" s="16">
        <v>172</v>
      </c>
    </row>
    <row r="17" spans="1:24" ht="45.75" thickBot="1" x14ac:dyDescent="0.3">
      <c r="A17" s="15" t="s">
        <v>55</v>
      </c>
      <c r="B17" s="16" t="s">
        <v>56</v>
      </c>
      <c r="C17" s="16"/>
      <c r="D17" s="16" t="s">
        <v>41</v>
      </c>
      <c r="E17" s="16" t="s">
        <v>45</v>
      </c>
      <c r="F17" s="16" t="s">
        <v>154</v>
      </c>
      <c r="G17" s="16" t="s">
        <v>145</v>
      </c>
      <c r="H17" s="16" t="s">
        <v>161</v>
      </c>
      <c r="I17" s="16" t="s">
        <v>46</v>
      </c>
      <c r="J17" s="29">
        <v>25</v>
      </c>
      <c r="K17" s="23">
        <v>12</v>
      </c>
      <c r="L17" s="2">
        <v>100</v>
      </c>
      <c r="M17" s="28">
        <f t="shared" si="0"/>
        <v>15</v>
      </c>
      <c r="N17" s="28">
        <f>M17*J17</f>
        <v>375</v>
      </c>
      <c r="O17" s="29">
        <f t="shared" si="1"/>
        <v>130</v>
      </c>
      <c r="P17" s="17">
        <f t="shared" si="2"/>
        <v>105</v>
      </c>
      <c r="Q17" s="17"/>
      <c r="R17" s="17">
        <v>105</v>
      </c>
      <c r="S17" s="17"/>
      <c r="T17" s="17"/>
      <c r="U17" s="17"/>
      <c r="V17" s="18">
        <f>X17-W17-R17-J17</f>
        <v>0</v>
      </c>
      <c r="W17" s="16">
        <v>1493</v>
      </c>
      <c r="X17" s="16">
        <v>1623</v>
      </c>
    </row>
    <row r="18" spans="1:24" ht="45.75" thickBot="1" x14ac:dyDescent="0.3">
      <c r="A18" s="15" t="s">
        <v>57</v>
      </c>
      <c r="B18" s="16" t="s">
        <v>58</v>
      </c>
      <c r="C18" s="16"/>
      <c r="D18" s="16" t="s">
        <v>41</v>
      </c>
      <c r="E18" s="16" t="s">
        <v>45</v>
      </c>
      <c r="F18" s="16" t="s">
        <v>154</v>
      </c>
      <c r="G18" s="16" t="s">
        <v>145</v>
      </c>
      <c r="H18" s="16" t="s">
        <v>161</v>
      </c>
      <c r="I18" s="16" t="s">
        <v>46</v>
      </c>
      <c r="J18" s="29">
        <v>8</v>
      </c>
      <c r="K18" s="23">
        <v>12</v>
      </c>
      <c r="L18" s="2">
        <v>100</v>
      </c>
      <c r="M18" s="28">
        <f t="shared" si="0"/>
        <v>15</v>
      </c>
      <c r="N18" s="28">
        <f>M18*J18</f>
        <v>120</v>
      </c>
      <c r="O18" s="29">
        <f t="shared" si="1"/>
        <v>130</v>
      </c>
      <c r="P18" s="17">
        <f t="shared" si="2"/>
        <v>81</v>
      </c>
      <c r="Q18" s="17"/>
      <c r="R18" s="17">
        <v>81</v>
      </c>
      <c r="S18" s="17"/>
      <c r="T18" s="17"/>
      <c r="U18" s="17"/>
      <c r="V18" s="18">
        <f>X18-W18-R18-J18</f>
        <v>0</v>
      </c>
      <c r="W18" s="16">
        <v>542</v>
      </c>
      <c r="X18" s="16">
        <v>631</v>
      </c>
    </row>
    <row r="19" spans="1:24" ht="45.75" thickBot="1" x14ac:dyDescent="0.3">
      <c r="A19" s="15" t="s">
        <v>59</v>
      </c>
      <c r="B19" s="16" t="s">
        <v>60</v>
      </c>
      <c r="C19" s="16"/>
      <c r="D19" s="16" t="s">
        <v>41</v>
      </c>
      <c r="E19" s="16" t="s">
        <v>45</v>
      </c>
      <c r="F19" s="16" t="s">
        <v>154</v>
      </c>
      <c r="G19" s="16" t="s">
        <v>145</v>
      </c>
      <c r="H19" s="16" t="s">
        <v>161</v>
      </c>
      <c r="I19" s="16" t="s">
        <v>46</v>
      </c>
      <c r="J19" s="29">
        <v>2</v>
      </c>
      <c r="K19" s="23">
        <v>12</v>
      </c>
      <c r="L19" s="2">
        <v>100</v>
      </c>
      <c r="M19" s="28">
        <f t="shared" si="0"/>
        <v>15</v>
      </c>
      <c r="N19" s="28">
        <f>M19*J19</f>
        <v>30</v>
      </c>
      <c r="O19" s="29">
        <f t="shared" si="1"/>
        <v>130</v>
      </c>
      <c r="P19" s="17">
        <f t="shared" si="2"/>
        <v>21</v>
      </c>
      <c r="Q19" s="17"/>
      <c r="R19" s="17">
        <v>21</v>
      </c>
      <c r="S19" s="17"/>
      <c r="T19" s="17"/>
      <c r="U19" s="17"/>
      <c r="V19" s="18">
        <f>X19-W19-R19-J19</f>
        <v>0</v>
      </c>
      <c r="W19" s="16">
        <v>136</v>
      </c>
      <c r="X19" s="16">
        <v>159</v>
      </c>
    </row>
    <row r="20" spans="1:24" ht="45.75" thickBot="1" x14ac:dyDescent="0.3">
      <c r="A20" s="15" t="s">
        <v>61</v>
      </c>
      <c r="B20" s="16" t="s">
        <v>62</v>
      </c>
      <c r="C20" s="16"/>
      <c r="D20" s="16" t="s">
        <v>41</v>
      </c>
      <c r="E20" s="16" t="s">
        <v>45</v>
      </c>
      <c r="F20" s="16" t="s">
        <v>154</v>
      </c>
      <c r="G20" s="16" t="s">
        <v>145</v>
      </c>
      <c r="H20" s="16" t="s">
        <v>161</v>
      </c>
      <c r="I20" s="16" t="s">
        <v>46</v>
      </c>
      <c r="J20" s="29">
        <v>2</v>
      </c>
      <c r="K20" s="23">
        <v>12</v>
      </c>
      <c r="L20" s="2">
        <v>100</v>
      </c>
      <c r="M20" s="28">
        <f t="shared" si="0"/>
        <v>15</v>
      </c>
      <c r="N20" s="28">
        <f>M20*J20</f>
        <v>30</v>
      </c>
      <c r="O20" s="29">
        <f t="shared" si="1"/>
        <v>130</v>
      </c>
      <c r="P20" s="17">
        <f t="shared" si="2"/>
        <v>21</v>
      </c>
      <c r="Q20" s="17"/>
      <c r="R20" s="17">
        <v>21</v>
      </c>
      <c r="S20" s="17"/>
      <c r="T20" s="17"/>
      <c r="U20" s="17"/>
      <c r="V20" s="18">
        <f>X20-W20-R20-J20</f>
        <v>0</v>
      </c>
      <c r="W20" s="16">
        <v>136</v>
      </c>
      <c r="X20" s="16">
        <v>159</v>
      </c>
    </row>
    <row r="21" spans="1:24" ht="45.75" thickBot="1" x14ac:dyDescent="0.3">
      <c r="A21" s="15" t="s">
        <v>63</v>
      </c>
      <c r="B21" s="16" t="s">
        <v>64</v>
      </c>
      <c r="C21" s="16"/>
      <c r="D21" s="16" t="s">
        <v>41</v>
      </c>
      <c r="E21" s="16" t="s">
        <v>45</v>
      </c>
      <c r="F21" s="16" t="s">
        <v>154</v>
      </c>
      <c r="G21" s="16" t="s">
        <v>145</v>
      </c>
      <c r="H21" s="16" t="s">
        <v>161</v>
      </c>
      <c r="I21" s="16" t="s">
        <v>46</v>
      </c>
      <c r="J21" s="29">
        <v>4</v>
      </c>
      <c r="K21" s="23">
        <v>12</v>
      </c>
      <c r="L21" s="2">
        <v>100</v>
      </c>
      <c r="M21" s="28">
        <f t="shared" si="0"/>
        <v>15</v>
      </c>
      <c r="N21" s="28">
        <f>M21*J21</f>
        <v>60</v>
      </c>
      <c r="O21" s="29">
        <f t="shared" si="1"/>
        <v>130</v>
      </c>
      <c r="P21" s="17">
        <f t="shared" si="2"/>
        <v>41</v>
      </c>
      <c r="Q21" s="17"/>
      <c r="R21" s="17">
        <v>41</v>
      </c>
      <c r="S21" s="17"/>
      <c r="T21" s="17"/>
      <c r="U21" s="17"/>
      <c r="V21" s="18">
        <f>X21-W21-R21-J21</f>
        <v>0</v>
      </c>
      <c r="W21" s="16">
        <v>271</v>
      </c>
      <c r="X21" s="16">
        <v>316</v>
      </c>
    </row>
    <row r="22" spans="1:24" ht="45.75" thickBot="1" x14ac:dyDescent="0.3">
      <c r="A22" s="15" t="s">
        <v>65</v>
      </c>
      <c r="B22" s="16" t="s">
        <v>66</v>
      </c>
      <c r="C22" s="16"/>
      <c r="D22" s="16" t="s">
        <v>41</v>
      </c>
      <c r="E22" s="16" t="s">
        <v>45</v>
      </c>
      <c r="F22" s="16" t="s">
        <v>154</v>
      </c>
      <c r="G22" s="16" t="s">
        <v>145</v>
      </c>
      <c r="H22" s="16" t="s">
        <v>161</v>
      </c>
      <c r="I22" s="16" t="s">
        <v>46</v>
      </c>
      <c r="J22" s="29">
        <v>11</v>
      </c>
      <c r="K22" s="23">
        <v>13</v>
      </c>
      <c r="L22" s="2">
        <v>100</v>
      </c>
      <c r="M22" s="28">
        <f t="shared" si="0"/>
        <v>16</v>
      </c>
      <c r="N22" s="28">
        <f>M22*J22</f>
        <v>176</v>
      </c>
      <c r="O22" s="29">
        <f t="shared" si="1"/>
        <v>130</v>
      </c>
      <c r="P22" s="17">
        <f t="shared" si="2"/>
        <v>52</v>
      </c>
      <c r="Q22" s="17"/>
      <c r="R22" s="17">
        <v>52</v>
      </c>
      <c r="S22" s="17"/>
      <c r="T22" s="17"/>
      <c r="U22" s="17"/>
      <c r="V22" s="18">
        <f>X22-W22-R22-J22</f>
        <v>0</v>
      </c>
      <c r="W22" s="16">
        <v>104</v>
      </c>
      <c r="X22" s="16">
        <v>167</v>
      </c>
    </row>
    <row r="23" spans="1:24" ht="45.75" thickBot="1" x14ac:dyDescent="0.3">
      <c r="A23" s="15" t="s">
        <v>67</v>
      </c>
      <c r="B23" s="16" t="s">
        <v>68</v>
      </c>
      <c r="C23" s="16"/>
      <c r="D23" s="16" t="s">
        <v>41</v>
      </c>
      <c r="E23" s="16" t="s">
        <v>45</v>
      </c>
      <c r="F23" s="16" t="s">
        <v>154</v>
      </c>
      <c r="G23" s="16" t="s">
        <v>145</v>
      </c>
      <c r="H23" s="16" t="s">
        <v>161</v>
      </c>
      <c r="I23" s="16" t="s">
        <v>46</v>
      </c>
      <c r="J23" s="29">
        <v>4</v>
      </c>
      <c r="K23" s="23">
        <v>12</v>
      </c>
      <c r="L23" s="2">
        <v>100</v>
      </c>
      <c r="M23" s="28">
        <f t="shared" si="0"/>
        <v>15</v>
      </c>
      <c r="N23" s="28">
        <f>M23*J23</f>
        <v>60</v>
      </c>
      <c r="O23" s="29">
        <f t="shared" si="1"/>
        <v>130</v>
      </c>
      <c r="P23" s="17">
        <f t="shared" si="2"/>
        <v>40</v>
      </c>
      <c r="Q23" s="17"/>
      <c r="R23" s="17">
        <v>40</v>
      </c>
      <c r="S23" s="17"/>
      <c r="T23" s="17"/>
      <c r="U23" s="17"/>
      <c r="V23" s="18">
        <f>X23-W23-R23-J23</f>
        <v>0</v>
      </c>
      <c r="W23" s="16">
        <v>282</v>
      </c>
      <c r="X23" s="16">
        <v>326</v>
      </c>
    </row>
    <row r="24" spans="1:24" ht="45.75" thickBot="1" x14ac:dyDescent="0.3">
      <c r="A24" s="15" t="s">
        <v>69</v>
      </c>
      <c r="B24" s="16" t="s">
        <v>70</v>
      </c>
      <c r="C24" s="16"/>
      <c r="D24" s="16" t="s">
        <v>41</v>
      </c>
      <c r="E24" s="16" t="s">
        <v>45</v>
      </c>
      <c r="F24" s="16" t="s">
        <v>154</v>
      </c>
      <c r="G24" s="16" t="s">
        <v>145</v>
      </c>
      <c r="H24" s="16" t="s">
        <v>161</v>
      </c>
      <c r="I24" s="16" t="s">
        <v>46</v>
      </c>
      <c r="J24" s="29">
        <v>16</v>
      </c>
      <c r="K24" s="23">
        <v>12</v>
      </c>
      <c r="L24" s="2">
        <v>100</v>
      </c>
      <c r="M24" s="28">
        <f t="shared" si="0"/>
        <v>15</v>
      </c>
      <c r="N24" s="28">
        <f>M24*J24</f>
        <v>240</v>
      </c>
      <c r="O24" s="29">
        <f t="shared" si="1"/>
        <v>130</v>
      </c>
      <c r="P24" s="17">
        <f t="shared" si="2"/>
        <v>123</v>
      </c>
      <c r="Q24" s="17"/>
      <c r="R24" s="17">
        <v>123</v>
      </c>
      <c r="S24" s="17"/>
      <c r="T24" s="17"/>
      <c r="U24" s="17"/>
      <c r="V24" s="18">
        <f>X24-W24-R24-J24</f>
        <v>0</v>
      </c>
      <c r="W24" s="16">
        <v>542</v>
      </c>
      <c r="X24" s="16">
        <v>681</v>
      </c>
    </row>
    <row r="25" spans="1:24" ht="74.25" customHeight="1" x14ac:dyDescent="0.25">
      <c r="A25" s="15" t="s">
        <v>71</v>
      </c>
      <c r="B25" s="16" t="s">
        <v>72</v>
      </c>
      <c r="C25" s="16"/>
      <c r="D25" s="16" t="s">
        <v>41</v>
      </c>
      <c r="E25" s="16" t="s">
        <v>45</v>
      </c>
      <c r="F25" s="16" t="s">
        <v>154</v>
      </c>
      <c r="G25" s="16" t="s">
        <v>145</v>
      </c>
      <c r="H25" s="16" t="s">
        <v>161</v>
      </c>
      <c r="I25" s="16" t="s">
        <v>46</v>
      </c>
      <c r="J25" s="29">
        <v>8</v>
      </c>
      <c r="K25" s="24">
        <v>12</v>
      </c>
      <c r="L25" s="8">
        <v>100</v>
      </c>
      <c r="M25" s="28">
        <f t="shared" si="0"/>
        <v>15</v>
      </c>
      <c r="N25" s="28">
        <f>M25*J25</f>
        <v>120</v>
      </c>
      <c r="O25" s="29">
        <f t="shared" si="1"/>
        <v>130</v>
      </c>
      <c r="P25" s="17">
        <f t="shared" si="2"/>
        <v>68</v>
      </c>
      <c r="Q25" s="17"/>
      <c r="R25" s="17">
        <v>68</v>
      </c>
      <c r="S25" s="17"/>
      <c r="T25" s="17"/>
      <c r="U25" s="17"/>
      <c r="V25" s="21">
        <f>X25-W25-R25-J25</f>
        <v>0</v>
      </c>
      <c r="W25" s="16">
        <v>678</v>
      </c>
      <c r="X25" s="16">
        <v>754</v>
      </c>
    </row>
    <row r="26" spans="1:24" ht="45.75" thickBot="1" x14ac:dyDescent="0.3">
      <c r="A26" s="15" t="s">
        <v>73</v>
      </c>
      <c r="B26" s="16" t="s">
        <v>74</v>
      </c>
      <c r="C26" s="16"/>
      <c r="D26" s="16" t="s">
        <v>41</v>
      </c>
      <c r="E26" s="16" t="s">
        <v>45</v>
      </c>
      <c r="F26" s="16" t="s">
        <v>154</v>
      </c>
      <c r="G26" s="16" t="s">
        <v>145</v>
      </c>
      <c r="H26" s="16" t="s">
        <v>161</v>
      </c>
      <c r="I26" s="16" t="s">
        <v>46</v>
      </c>
      <c r="J26" s="29">
        <v>4</v>
      </c>
      <c r="K26" s="23">
        <v>12</v>
      </c>
      <c r="L26" s="2">
        <v>100</v>
      </c>
      <c r="M26" s="28">
        <f t="shared" si="0"/>
        <v>15</v>
      </c>
      <c r="N26" s="28">
        <f>M26*J26</f>
        <v>60</v>
      </c>
      <c r="O26" s="29">
        <f t="shared" si="1"/>
        <v>130</v>
      </c>
      <c r="P26" s="17">
        <f t="shared" si="2"/>
        <v>30</v>
      </c>
      <c r="Q26" s="17"/>
      <c r="R26" s="17">
        <v>30</v>
      </c>
      <c r="S26" s="17"/>
      <c r="T26" s="17"/>
      <c r="U26" s="17"/>
      <c r="V26" s="21">
        <f>X26-W26-R26-J26</f>
        <v>0</v>
      </c>
      <c r="W26" s="16">
        <v>348</v>
      </c>
      <c r="X26" s="16">
        <v>382</v>
      </c>
    </row>
    <row r="27" spans="1:24" ht="45.75" thickBot="1" x14ac:dyDescent="0.3">
      <c r="A27" s="15" t="s">
        <v>75</v>
      </c>
      <c r="B27" s="16" t="s">
        <v>76</v>
      </c>
      <c r="C27" s="16"/>
      <c r="D27" s="16" t="s">
        <v>41</v>
      </c>
      <c r="E27" s="16" t="s">
        <v>45</v>
      </c>
      <c r="F27" s="16" t="s">
        <v>154</v>
      </c>
      <c r="G27" s="16" t="s">
        <v>145</v>
      </c>
      <c r="H27" s="16" t="s">
        <v>161</v>
      </c>
      <c r="I27" s="16" t="s">
        <v>46</v>
      </c>
      <c r="J27" s="29">
        <v>3</v>
      </c>
      <c r="K27" s="23">
        <v>11</v>
      </c>
      <c r="L27" s="2">
        <v>100</v>
      </c>
      <c r="M27" s="28">
        <f t="shared" si="0"/>
        <v>14</v>
      </c>
      <c r="N27" s="28">
        <f>M27*J27</f>
        <v>42</v>
      </c>
      <c r="O27" s="29">
        <f t="shared" si="1"/>
        <v>130</v>
      </c>
      <c r="P27" s="17">
        <f t="shared" si="2"/>
        <v>0</v>
      </c>
      <c r="Q27" s="17"/>
      <c r="R27" s="17">
        <v>0</v>
      </c>
      <c r="S27" s="17"/>
      <c r="T27" s="17"/>
      <c r="U27" s="17"/>
      <c r="V27" s="21">
        <f>X27-W27-R27-J27</f>
        <v>0</v>
      </c>
      <c r="W27" s="16">
        <v>578</v>
      </c>
      <c r="X27" s="16">
        <v>581</v>
      </c>
    </row>
    <row r="28" spans="1:24" ht="45.75" thickBot="1" x14ac:dyDescent="0.3">
      <c r="A28" s="15" t="s">
        <v>77</v>
      </c>
      <c r="B28" s="16" t="s">
        <v>78</v>
      </c>
      <c r="C28" s="16"/>
      <c r="D28" s="16" t="s">
        <v>41</v>
      </c>
      <c r="E28" s="16" t="s">
        <v>45</v>
      </c>
      <c r="F28" s="16" t="s">
        <v>154</v>
      </c>
      <c r="G28" s="16" t="s">
        <v>145</v>
      </c>
      <c r="H28" s="16" t="s">
        <v>161</v>
      </c>
      <c r="I28" s="16" t="s">
        <v>46</v>
      </c>
      <c r="J28" s="29">
        <v>4</v>
      </c>
      <c r="K28" s="23">
        <v>12</v>
      </c>
      <c r="L28" s="2">
        <v>100</v>
      </c>
      <c r="M28" s="28">
        <f t="shared" si="0"/>
        <v>15</v>
      </c>
      <c r="N28" s="28">
        <f>M28*J28</f>
        <v>60</v>
      </c>
      <c r="O28" s="29">
        <f t="shared" si="1"/>
        <v>130</v>
      </c>
      <c r="P28" s="17">
        <f t="shared" si="2"/>
        <v>41</v>
      </c>
      <c r="Q28" s="17"/>
      <c r="R28" s="17">
        <v>41</v>
      </c>
      <c r="S28" s="17"/>
      <c r="T28" s="17"/>
      <c r="U28" s="17"/>
      <c r="V28" s="21">
        <f>X28-W28-R28-J28</f>
        <v>0</v>
      </c>
      <c r="W28" s="16">
        <v>271</v>
      </c>
      <c r="X28" s="16">
        <v>316</v>
      </c>
    </row>
    <row r="29" spans="1:24" ht="45.75" thickBot="1" x14ac:dyDescent="0.3">
      <c r="A29" s="15" t="s">
        <v>79</v>
      </c>
      <c r="B29" s="16" t="s">
        <v>80</v>
      </c>
      <c r="C29" s="16"/>
      <c r="D29" s="16" t="s">
        <v>41</v>
      </c>
      <c r="E29" s="16" t="s">
        <v>45</v>
      </c>
      <c r="F29" s="16" t="s">
        <v>154</v>
      </c>
      <c r="G29" s="16" t="s">
        <v>145</v>
      </c>
      <c r="H29" s="16" t="s">
        <v>161</v>
      </c>
      <c r="I29" s="16" t="s">
        <v>46</v>
      </c>
      <c r="J29" s="29">
        <v>8</v>
      </c>
      <c r="K29" s="23">
        <v>12</v>
      </c>
      <c r="L29" s="2">
        <v>100</v>
      </c>
      <c r="M29" s="28">
        <f t="shared" si="0"/>
        <v>15</v>
      </c>
      <c r="N29" s="28">
        <f>M29*J29</f>
        <v>120</v>
      </c>
      <c r="O29" s="29">
        <f t="shared" si="1"/>
        <v>130</v>
      </c>
      <c r="P29" s="17">
        <f t="shared" si="2"/>
        <v>79</v>
      </c>
      <c r="Q29" s="17"/>
      <c r="R29" s="17">
        <v>79</v>
      </c>
      <c r="S29" s="17"/>
      <c r="T29" s="17"/>
      <c r="U29" s="17"/>
      <c r="V29" s="21">
        <f>X29-W29-R29-J29</f>
        <v>0</v>
      </c>
      <c r="W29" s="16">
        <v>556</v>
      </c>
      <c r="X29" s="16">
        <v>643</v>
      </c>
    </row>
    <row r="30" spans="1:24" ht="45.75" thickBot="1" x14ac:dyDescent="0.3">
      <c r="A30" s="15" t="s">
        <v>81</v>
      </c>
      <c r="B30" s="16" t="s">
        <v>82</v>
      </c>
      <c r="C30" s="16"/>
      <c r="D30" s="16" t="s">
        <v>41</v>
      </c>
      <c r="E30" s="16" t="s">
        <v>45</v>
      </c>
      <c r="F30" s="16" t="s">
        <v>154</v>
      </c>
      <c r="G30" s="16" t="s">
        <v>145</v>
      </c>
      <c r="H30" s="16" t="s">
        <v>161</v>
      </c>
      <c r="I30" s="16" t="s">
        <v>46</v>
      </c>
      <c r="J30" s="29">
        <v>4</v>
      </c>
      <c r="K30" s="23">
        <v>12</v>
      </c>
      <c r="L30" s="2">
        <v>100</v>
      </c>
      <c r="M30" s="28">
        <f t="shared" si="0"/>
        <v>15</v>
      </c>
      <c r="N30" s="28">
        <f>M30*J30</f>
        <v>60</v>
      </c>
      <c r="O30" s="29">
        <f t="shared" si="1"/>
        <v>130</v>
      </c>
      <c r="P30" s="17">
        <f t="shared" si="2"/>
        <v>41</v>
      </c>
      <c r="Q30" s="17"/>
      <c r="R30" s="17">
        <v>41</v>
      </c>
      <c r="S30" s="17"/>
      <c r="T30" s="17"/>
      <c r="U30" s="17"/>
      <c r="V30" s="18">
        <f>X30-W30-R30-J30</f>
        <v>0</v>
      </c>
      <c r="W30" s="16">
        <v>271</v>
      </c>
      <c r="X30" s="16">
        <v>316</v>
      </c>
    </row>
    <row r="31" spans="1:24" ht="45.75" thickBot="1" x14ac:dyDescent="0.3">
      <c r="A31" s="15" t="s">
        <v>83</v>
      </c>
      <c r="B31" s="16" t="s">
        <v>84</v>
      </c>
      <c r="C31" s="16"/>
      <c r="D31" s="16" t="s">
        <v>41</v>
      </c>
      <c r="E31" s="16" t="s">
        <v>45</v>
      </c>
      <c r="F31" s="16" t="s">
        <v>154</v>
      </c>
      <c r="G31" s="16" t="s">
        <v>145</v>
      </c>
      <c r="H31" s="16" t="s">
        <v>161</v>
      </c>
      <c r="I31" s="16" t="s">
        <v>46</v>
      </c>
      <c r="J31" s="29">
        <v>4</v>
      </c>
      <c r="K31" s="23">
        <v>12</v>
      </c>
      <c r="L31" s="2">
        <v>100</v>
      </c>
      <c r="M31" s="28">
        <f t="shared" si="0"/>
        <v>15</v>
      </c>
      <c r="N31" s="28">
        <f>M31*J31</f>
        <v>60</v>
      </c>
      <c r="O31" s="29">
        <f t="shared" si="1"/>
        <v>130</v>
      </c>
      <c r="P31" s="17">
        <f t="shared" si="2"/>
        <v>41</v>
      </c>
      <c r="Q31" s="17"/>
      <c r="R31" s="17">
        <v>41</v>
      </c>
      <c r="S31" s="17"/>
      <c r="T31" s="17"/>
      <c r="U31" s="17"/>
      <c r="V31" s="18">
        <f>X31-W31-R31-J31</f>
        <v>0</v>
      </c>
      <c r="W31" s="16">
        <v>271</v>
      </c>
      <c r="X31" s="16">
        <v>316</v>
      </c>
    </row>
    <row r="32" spans="1:24" ht="45.75" thickBot="1" x14ac:dyDescent="0.3">
      <c r="A32" s="15" t="s">
        <v>85</v>
      </c>
      <c r="B32" s="16" t="s">
        <v>86</v>
      </c>
      <c r="C32" s="16"/>
      <c r="D32" s="16" t="s">
        <v>41</v>
      </c>
      <c r="E32" s="16" t="s">
        <v>45</v>
      </c>
      <c r="F32" s="16" t="s">
        <v>154</v>
      </c>
      <c r="G32" s="16" t="s">
        <v>145</v>
      </c>
      <c r="H32" s="16" t="s">
        <v>161</v>
      </c>
      <c r="I32" s="16" t="s">
        <v>46</v>
      </c>
      <c r="J32" s="29">
        <v>8</v>
      </c>
      <c r="K32" s="23">
        <v>12</v>
      </c>
      <c r="L32" s="2">
        <v>100</v>
      </c>
      <c r="M32" s="28">
        <f t="shared" si="0"/>
        <v>15</v>
      </c>
      <c r="N32" s="28">
        <f>M32*J32</f>
        <v>120</v>
      </c>
      <c r="O32" s="29">
        <f t="shared" si="1"/>
        <v>130</v>
      </c>
      <c r="P32" s="17">
        <f t="shared" si="2"/>
        <v>62</v>
      </c>
      <c r="Q32" s="17"/>
      <c r="R32" s="17">
        <v>62</v>
      </c>
      <c r="S32" s="17"/>
      <c r="T32" s="17"/>
      <c r="U32" s="17"/>
      <c r="V32" s="18">
        <f>X32-W32-R32-J32</f>
        <v>0</v>
      </c>
      <c r="W32" s="16">
        <v>271</v>
      </c>
      <c r="X32" s="16">
        <v>341</v>
      </c>
    </row>
    <row r="33" spans="1:24" ht="45.75" thickBot="1" x14ac:dyDescent="0.3">
      <c r="A33" s="15" t="s">
        <v>87</v>
      </c>
      <c r="B33" s="16" t="s">
        <v>88</v>
      </c>
      <c r="C33" s="16"/>
      <c r="D33" s="16" t="s">
        <v>41</v>
      </c>
      <c r="E33" s="16" t="s">
        <v>45</v>
      </c>
      <c r="F33" s="16" t="s">
        <v>154</v>
      </c>
      <c r="G33" s="16" t="s">
        <v>145</v>
      </c>
      <c r="H33" s="16" t="s">
        <v>161</v>
      </c>
      <c r="I33" s="16" t="s">
        <v>46</v>
      </c>
      <c r="J33" s="29">
        <v>8</v>
      </c>
      <c r="K33" s="23">
        <v>12</v>
      </c>
      <c r="L33" s="2">
        <v>100</v>
      </c>
      <c r="M33" s="28">
        <f t="shared" si="0"/>
        <v>15</v>
      </c>
      <c r="N33" s="28">
        <f>M33*J33</f>
        <v>120</v>
      </c>
      <c r="O33" s="29">
        <f t="shared" si="1"/>
        <v>130</v>
      </c>
      <c r="P33" s="17">
        <f t="shared" si="2"/>
        <v>23</v>
      </c>
      <c r="Q33" s="17"/>
      <c r="R33" s="17">
        <v>23</v>
      </c>
      <c r="S33" s="17"/>
      <c r="T33" s="17"/>
      <c r="U33" s="17"/>
      <c r="V33" s="18">
        <f>X33-W33-R33-J33</f>
        <v>0</v>
      </c>
      <c r="W33" s="16">
        <v>146</v>
      </c>
      <c r="X33" s="16">
        <v>177</v>
      </c>
    </row>
    <row r="34" spans="1:24" ht="45.75" thickBot="1" x14ac:dyDescent="0.3">
      <c r="A34" s="15" t="s">
        <v>89</v>
      </c>
      <c r="B34" s="16" t="s">
        <v>90</v>
      </c>
      <c r="C34" s="16"/>
      <c r="D34" s="16" t="s">
        <v>41</v>
      </c>
      <c r="E34" s="16" t="s">
        <v>45</v>
      </c>
      <c r="F34" s="16" t="s">
        <v>154</v>
      </c>
      <c r="G34" s="16" t="s">
        <v>145</v>
      </c>
      <c r="H34" s="16" t="s">
        <v>161</v>
      </c>
      <c r="I34" s="16" t="s">
        <v>46</v>
      </c>
      <c r="J34" s="29">
        <v>4</v>
      </c>
      <c r="K34" s="23">
        <v>12</v>
      </c>
      <c r="L34" s="2">
        <v>100</v>
      </c>
      <c r="M34" s="28">
        <f t="shared" si="0"/>
        <v>15</v>
      </c>
      <c r="N34" s="28">
        <f>M34*J34</f>
        <v>60</v>
      </c>
      <c r="O34" s="29">
        <f t="shared" si="1"/>
        <v>130</v>
      </c>
      <c r="P34" s="17">
        <f t="shared" si="2"/>
        <v>32</v>
      </c>
      <c r="Q34" s="17"/>
      <c r="R34" s="17">
        <v>32</v>
      </c>
      <c r="S34" s="17"/>
      <c r="T34" s="17"/>
      <c r="U34" s="17"/>
      <c r="V34" s="18">
        <f>X34-W34-R34-J34</f>
        <v>0</v>
      </c>
      <c r="W34" s="16">
        <v>136</v>
      </c>
      <c r="X34" s="16">
        <v>172</v>
      </c>
    </row>
    <row r="35" spans="1:24" ht="104.25" customHeight="1" x14ac:dyDescent="0.25">
      <c r="A35" s="15" t="s">
        <v>91</v>
      </c>
      <c r="B35" s="16" t="s">
        <v>92</v>
      </c>
      <c r="C35" s="16"/>
      <c r="D35" s="16" t="s">
        <v>93</v>
      </c>
      <c r="E35" s="16" t="s">
        <v>94</v>
      </c>
      <c r="F35" s="16" t="s">
        <v>155</v>
      </c>
      <c r="G35" s="16" t="s">
        <v>145</v>
      </c>
      <c r="H35" s="16" t="s">
        <v>161</v>
      </c>
      <c r="I35" s="16" t="s">
        <v>46</v>
      </c>
      <c r="J35" s="29">
        <v>6</v>
      </c>
      <c r="K35" s="24">
        <v>318</v>
      </c>
      <c r="L35" s="8">
        <v>180</v>
      </c>
      <c r="M35" s="28">
        <f t="shared" si="0"/>
        <v>401</v>
      </c>
      <c r="N35" s="28">
        <f>M35*J35</f>
        <v>2406</v>
      </c>
      <c r="O35" s="29">
        <f t="shared" si="1"/>
        <v>210</v>
      </c>
      <c r="P35" s="17">
        <f t="shared" si="2"/>
        <v>65</v>
      </c>
      <c r="Q35" s="17"/>
      <c r="R35" s="17">
        <v>65</v>
      </c>
      <c r="S35" s="17"/>
      <c r="T35" s="17"/>
      <c r="U35" s="17"/>
      <c r="V35" s="18">
        <f>X35-W35-R35-J35</f>
        <v>0</v>
      </c>
      <c r="W35" s="16">
        <v>426</v>
      </c>
      <c r="X35" s="16">
        <v>497</v>
      </c>
    </row>
    <row r="36" spans="1:24" ht="75.75" thickBot="1" x14ac:dyDescent="0.3">
      <c r="A36" s="15" t="s">
        <v>95</v>
      </c>
      <c r="B36" s="16" t="s">
        <v>96</v>
      </c>
      <c r="C36" s="16"/>
      <c r="D36" s="16" t="s">
        <v>93</v>
      </c>
      <c r="E36" s="16" t="s">
        <v>94</v>
      </c>
      <c r="F36" s="16" t="s">
        <v>155</v>
      </c>
      <c r="G36" s="16" t="s">
        <v>145</v>
      </c>
      <c r="H36" s="16" t="s">
        <v>161</v>
      </c>
      <c r="I36" s="16" t="s">
        <v>46</v>
      </c>
      <c r="J36" s="29">
        <v>20</v>
      </c>
      <c r="K36" s="23">
        <v>351</v>
      </c>
      <c r="L36" s="2">
        <v>180</v>
      </c>
      <c r="M36" s="28">
        <f t="shared" si="0"/>
        <v>443</v>
      </c>
      <c r="N36" s="28">
        <f>M36*J36</f>
        <v>8860</v>
      </c>
      <c r="O36" s="29">
        <f t="shared" si="1"/>
        <v>210</v>
      </c>
      <c r="P36" s="17">
        <f t="shared" si="2"/>
        <v>186</v>
      </c>
      <c r="Q36" s="17"/>
      <c r="R36" s="17">
        <v>186</v>
      </c>
      <c r="S36" s="17"/>
      <c r="T36" s="17"/>
      <c r="U36" s="17"/>
      <c r="V36" s="18">
        <f>X36-W36-R36-J36</f>
        <v>0</v>
      </c>
      <c r="W36" s="16">
        <v>1537</v>
      </c>
      <c r="X36" s="16">
        <v>1743</v>
      </c>
    </row>
    <row r="37" spans="1:24" ht="75.75" thickBot="1" x14ac:dyDescent="0.3">
      <c r="A37" s="15" t="s">
        <v>97</v>
      </c>
      <c r="B37" s="16" t="s">
        <v>98</v>
      </c>
      <c r="C37" s="16"/>
      <c r="D37" s="16" t="s">
        <v>93</v>
      </c>
      <c r="E37" s="16" t="s">
        <v>94</v>
      </c>
      <c r="F37" s="16" t="s">
        <v>155</v>
      </c>
      <c r="G37" s="16" t="s">
        <v>145</v>
      </c>
      <c r="H37" s="16" t="s">
        <v>161</v>
      </c>
      <c r="I37" s="16" t="s">
        <v>46</v>
      </c>
      <c r="J37" s="29">
        <v>10</v>
      </c>
      <c r="K37" s="23">
        <v>555</v>
      </c>
      <c r="L37" s="2">
        <v>180</v>
      </c>
      <c r="M37" s="28">
        <f t="shared" si="0"/>
        <v>700</v>
      </c>
      <c r="N37" s="28">
        <f>M37*J37</f>
        <v>7000</v>
      </c>
      <c r="O37" s="29">
        <f t="shared" si="1"/>
        <v>210</v>
      </c>
      <c r="P37" s="17">
        <f t="shared" si="2"/>
        <v>5</v>
      </c>
      <c r="Q37" s="17"/>
      <c r="R37" s="17">
        <v>5</v>
      </c>
      <c r="S37" s="17"/>
      <c r="T37" s="17"/>
      <c r="U37" s="17"/>
      <c r="V37" s="18">
        <f>X37-W37-R37-J37</f>
        <v>0</v>
      </c>
      <c r="W37" s="16">
        <v>1507</v>
      </c>
      <c r="X37" s="16">
        <v>1522</v>
      </c>
    </row>
    <row r="38" spans="1:24" ht="75.75" thickBot="1" x14ac:dyDescent="0.3">
      <c r="A38" s="15" t="s">
        <v>99</v>
      </c>
      <c r="B38" s="16" t="s">
        <v>100</v>
      </c>
      <c r="C38" s="16"/>
      <c r="D38" s="16" t="s">
        <v>93</v>
      </c>
      <c r="E38" s="16" t="s">
        <v>101</v>
      </c>
      <c r="F38" s="16" t="s">
        <v>155</v>
      </c>
      <c r="G38" s="16" t="s">
        <v>145</v>
      </c>
      <c r="H38" s="16" t="s">
        <v>161</v>
      </c>
      <c r="I38" s="16" t="s">
        <v>13</v>
      </c>
      <c r="J38" s="29">
        <v>20</v>
      </c>
      <c r="K38" s="23">
        <v>225</v>
      </c>
      <c r="L38" s="2">
        <v>180</v>
      </c>
      <c r="M38" s="28">
        <f t="shared" si="0"/>
        <v>284</v>
      </c>
      <c r="N38" s="28">
        <f>M38*J38</f>
        <v>5680</v>
      </c>
      <c r="O38" s="29">
        <f t="shared" si="1"/>
        <v>210</v>
      </c>
      <c r="P38" s="17">
        <f t="shared" si="2"/>
        <v>215</v>
      </c>
      <c r="Q38" s="17"/>
      <c r="R38" s="17">
        <v>215</v>
      </c>
      <c r="S38" s="17"/>
      <c r="T38" s="17"/>
      <c r="U38" s="17"/>
      <c r="V38" s="18">
        <f>X38-W38-R38-J38</f>
        <v>0</v>
      </c>
      <c r="W38" s="16">
        <v>1415</v>
      </c>
      <c r="X38" s="16">
        <v>1650</v>
      </c>
    </row>
    <row r="39" spans="1:24" ht="75.75" thickBot="1" x14ac:dyDescent="0.3">
      <c r="A39" s="15" t="s">
        <v>102</v>
      </c>
      <c r="B39" s="16" t="s">
        <v>103</v>
      </c>
      <c r="C39" s="16"/>
      <c r="D39" s="16" t="s">
        <v>93</v>
      </c>
      <c r="E39" s="16" t="s">
        <v>101</v>
      </c>
      <c r="F39" s="16" t="s">
        <v>155</v>
      </c>
      <c r="G39" s="16" t="s">
        <v>145</v>
      </c>
      <c r="H39" s="16" t="s">
        <v>161</v>
      </c>
      <c r="I39" s="16" t="s">
        <v>13</v>
      </c>
      <c r="J39" s="29">
        <v>64</v>
      </c>
      <c r="K39" s="23">
        <v>328</v>
      </c>
      <c r="L39" s="2">
        <v>180</v>
      </c>
      <c r="M39" s="28">
        <f t="shared" si="0"/>
        <v>414</v>
      </c>
      <c r="N39" s="28">
        <f>M39*J39</f>
        <v>26496</v>
      </c>
      <c r="O39" s="29">
        <f t="shared" si="1"/>
        <v>210</v>
      </c>
      <c r="P39" s="17">
        <f t="shared" si="2"/>
        <v>395</v>
      </c>
      <c r="Q39" s="17"/>
      <c r="R39" s="17">
        <v>395</v>
      </c>
      <c r="S39" s="17"/>
      <c r="T39" s="17"/>
      <c r="U39" s="17"/>
      <c r="V39" s="18">
        <f>X39-W39-R39-J39</f>
        <v>0</v>
      </c>
      <c r="W39" s="16">
        <v>1954</v>
      </c>
      <c r="X39" s="16">
        <v>2413</v>
      </c>
    </row>
    <row r="40" spans="1:24" ht="45.75" thickBot="1" x14ac:dyDescent="0.3">
      <c r="A40" s="15" t="s">
        <v>104</v>
      </c>
      <c r="B40" s="16" t="s">
        <v>105</v>
      </c>
      <c r="C40" s="16"/>
      <c r="D40" s="16" t="s">
        <v>41</v>
      </c>
      <c r="E40" s="16" t="s">
        <v>106</v>
      </c>
      <c r="F40" s="16" t="s">
        <v>156</v>
      </c>
      <c r="G40" s="16" t="s">
        <v>145</v>
      </c>
      <c r="H40" s="16" t="s">
        <v>161</v>
      </c>
      <c r="I40" s="16" t="s">
        <v>107</v>
      </c>
      <c r="J40" s="29">
        <v>4</v>
      </c>
      <c r="K40" s="23">
        <v>58</v>
      </c>
      <c r="L40" s="2">
        <v>120</v>
      </c>
      <c r="M40" s="28">
        <f t="shared" si="0"/>
        <v>73</v>
      </c>
      <c r="N40" s="28">
        <f>M40*J40</f>
        <v>292</v>
      </c>
      <c r="O40" s="29">
        <f t="shared" si="1"/>
        <v>150</v>
      </c>
      <c r="P40" s="17">
        <f t="shared" si="2"/>
        <v>23</v>
      </c>
      <c r="Q40" s="17"/>
      <c r="R40" s="17">
        <v>23</v>
      </c>
      <c r="S40" s="17"/>
      <c r="T40" s="17"/>
      <c r="U40" s="17"/>
      <c r="V40" s="18">
        <f>X40-W40-R40-J40</f>
        <v>0</v>
      </c>
      <c r="W40" s="16">
        <v>66</v>
      </c>
      <c r="X40" s="16">
        <v>93</v>
      </c>
    </row>
    <row r="41" spans="1:24" ht="30.75" thickBot="1" x14ac:dyDescent="0.3">
      <c r="A41" s="15" t="s">
        <v>108</v>
      </c>
      <c r="B41" s="16" t="s">
        <v>109</v>
      </c>
      <c r="C41" s="16"/>
      <c r="D41" s="16" t="s">
        <v>110</v>
      </c>
      <c r="E41" s="16" t="s">
        <v>111</v>
      </c>
      <c r="F41" s="16" t="s">
        <v>156</v>
      </c>
      <c r="G41" s="16" t="s">
        <v>145</v>
      </c>
      <c r="H41" s="16" t="s">
        <v>161</v>
      </c>
      <c r="I41" s="16" t="s">
        <v>13</v>
      </c>
      <c r="J41" s="29">
        <v>0</v>
      </c>
      <c r="K41" s="23">
        <v>400</v>
      </c>
      <c r="L41" s="2">
        <v>100</v>
      </c>
      <c r="M41" s="28">
        <f t="shared" si="0"/>
        <v>505</v>
      </c>
      <c r="N41" s="28">
        <f>M41*J41</f>
        <v>0</v>
      </c>
      <c r="O41" s="29">
        <f t="shared" si="1"/>
        <v>130</v>
      </c>
      <c r="P41" s="17">
        <f t="shared" si="2"/>
        <v>4</v>
      </c>
      <c r="Q41" s="17"/>
      <c r="R41" s="17">
        <v>4</v>
      </c>
      <c r="S41" s="17"/>
      <c r="T41" s="17"/>
      <c r="U41" s="17"/>
      <c r="V41" s="18">
        <f>X41-W41-R41-J41</f>
        <v>0</v>
      </c>
      <c r="W41" s="16">
        <v>9</v>
      </c>
      <c r="X41" s="16">
        <v>13</v>
      </c>
    </row>
    <row r="42" spans="1:24" ht="30.75" thickBot="1" x14ac:dyDescent="0.3">
      <c r="A42" s="15" t="s">
        <v>112</v>
      </c>
      <c r="B42" s="16" t="s">
        <v>113</v>
      </c>
      <c r="C42" s="16"/>
      <c r="D42" s="16" t="s">
        <v>110</v>
      </c>
      <c r="E42" s="16" t="s">
        <v>111</v>
      </c>
      <c r="F42" s="16" t="s">
        <v>156</v>
      </c>
      <c r="G42" s="16" t="s">
        <v>145</v>
      </c>
      <c r="H42" s="16" t="s">
        <v>161</v>
      </c>
      <c r="I42" s="16" t="s">
        <v>13</v>
      </c>
      <c r="J42" s="29">
        <v>12</v>
      </c>
      <c r="K42" s="23">
        <v>233</v>
      </c>
      <c r="L42" s="2">
        <v>100</v>
      </c>
      <c r="M42" s="28">
        <f t="shared" si="0"/>
        <v>294</v>
      </c>
      <c r="N42" s="28">
        <f>M42*J42</f>
        <v>3528</v>
      </c>
      <c r="O42" s="29">
        <f t="shared" si="1"/>
        <v>130</v>
      </c>
      <c r="P42" s="17">
        <f t="shared" si="2"/>
        <v>64</v>
      </c>
      <c r="Q42" s="17"/>
      <c r="R42" s="17">
        <v>64</v>
      </c>
      <c r="S42" s="17"/>
      <c r="T42" s="17"/>
      <c r="U42" s="17"/>
      <c r="V42" s="18">
        <f>X42-W42-R42-J42</f>
        <v>0</v>
      </c>
      <c r="W42" s="16">
        <v>76</v>
      </c>
      <c r="X42" s="16">
        <v>152</v>
      </c>
    </row>
    <row r="43" spans="1:24" ht="45.75" thickBot="1" x14ac:dyDescent="0.3">
      <c r="A43" s="15" t="s">
        <v>114</v>
      </c>
      <c r="B43" s="16" t="s">
        <v>115</v>
      </c>
      <c r="C43" s="16"/>
      <c r="D43" s="16" t="s">
        <v>116</v>
      </c>
      <c r="E43" s="16" t="s">
        <v>117</v>
      </c>
      <c r="F43" s="16" t="s">
        <v>151</v>
      </c>
      <c r="G43" s="16" t="s">
        <v>145</v>
      </c>
      <c r="H43" s="16" t="s">
        <v>161</v>
      </c>
      <c r="I43" s="16" t="s">
        <v>13</v>
      </c>
      <c r="J43" s="29">
        <v>8</v>
      </c>
      <c r="K43" s="23">
        <v>2779</v>
      </c>
      <c r="L43" s="2">
        <v>280</v>
      </c>
      <c r="M43" s="28">
        <f t="shared" si="0"/>
        <v>3507</v>
      </c>
      <c r="N43" s="28">
        <f>M43*J43</f>
        <v>28056</v>
      </c>
      <c r="O43" s="29">
        <f t="shared" si="1"/>
        <v>310</v>
      </c>
      <c r="P43" s="17">
        <f t="shared" si="2"/>
        <v>97</v>
      </c>
      <c r="Q43" s="17"/>
      <c r="R43" s="17">
        <v>97</v>
      </c>
      <c r="S43" s="17"/>
      <c r="T43" s="17"/>
      <c r="U43" s="17"/>
      <c r="V43" s="18">
        <f>X43-W43-R43-J43</f>
        <v>0</v>
      </c>
      <c r="W43" s="16">
        <v>655</v>
      </c>
      <c r="X43" s="16">
        <v>760</v>
      </c>
    </row>
    <row r="44" spans="1:24" ht="45.75" thickBot="1" x14ac:dyDescent="0.3">
      <c r="A44" s="15" t="s">
        <v>118</v>
      </c>
      <c r="B44" s="16" t="s">
        <v>119</v>
      </c>
      <c r="C44" s="16"/>
      <c r="D44" s="16" t="s">
        <v>116</v>
      </c>
      <c r="E44" s="16" t="s">
        <v>120</v>
      </c>
      <c r="F44" s="16" t="s">
        <v>151</v>
      </c>
      <c r="G44" s="16" t="s">
        <v>145</v>
      </c>
      <c r="H44" s="16" t="s">
        <v>161</v>
      </c>
      <c r="I44" s="16" t="s">
        <v>13</v>
      </c>
      <c r="J44" s="29">
        <v>2</v>
      </c>
      <c r="K44" s="23">
        <v>2787</v>
      </c>
      <c r="L44" s="2">
        <v>280</v>
      </c>
      <c r="M44" s="28">
        <f t="shared" si="0"/>
        <v>3517</v>
      </c>
      <c r="N44" s="28">
        <f>M44*J44</f>
        <v>7034</v>
      </c>
      <c r="O44" s="29">
        <f t="shared" si="1"/>
        <v>310</v>
      </c>
      <c r="P44" s="17">
        <f t="shared" si="2"/>
        <v>19</v>
      </c>
      <c r="Q44" s="17"/>
      <c r="R44" s="17">
        <v>19</v>
      </c>
      <c r="S44" s="17"/>
      <c r="T44" s="17"/>
      <c r="U44" s="17"/>
      <c r="V44" s="18">
        <f>X44-W44-R44-J44</f>
        <v>-9</v>
      </c>
      <c r="W44" s="16">
        <v>51</v>
      </c>
      <c r="X44" s="16">
        <v>63</v>
      </c>
    </row>
    <row r="45" spans="1:24" ht="75.75" thickBot="1" x14ac:dyDescent="0.3">
      <c r="A45" s="15" t="s">
        <v>121</v>
      </c>
      <c r="B45" s="16" t="s">
        <v>122</v>
      </c>
      <c r="C45" s="16"/>
      <c r="D45" s="16" t="s">
        <v>123</v>
      </c>
      <c r="E45" s="16" t="s">
        <v>124</v>
      </c>
      <c r="F45" s="16" t="s">
        <v>157</v>
      </c>
      <c r="G45" s="16" t="s">
        <v>145</v>
      </c>
      <c r="H45" s="16" t="s">
        <v>161</v>
      </c>
      <c r="I45" s="16" t="s">
        <v>13</v>
      </c>
      <c r="J45" s="29">
        <v>3</v>
      </c>
      <c r="K45" s="23">
        <v>7359</v>
      </c>
      <c r="L45" s="2">
        <v>300</v>
      </c>
      <c r="M45" s="28">
        <f t="shared" si="0"/>
        <v>9287</v>
      </c>
      <c r="N45" s="28">
        <f>M45*J45</f>
        <v>27861</v>
      </c>
      <c r="O45" s="29">
        <f t="shared" si="1"/>
        <v>330</v>
      </c>
      <c r="P45" s="17">
        <f t="shared" si="2"/>
        <v>34</v>
      </c>
      <c r="Q45" s="17"/>
      <c r="R45" s="17">
        <v>34</v>
      </c>
      <c r="S45" s="17"/>
      <c r="T45" s="17"/>
      <c r="U45" s="17"/>
      <c r="V45" s="18">
        <f>X45-W45-R45-J45</f>
        <v>0</v>
      </c>
      <c r="W45" s="16">
        <v>132</v>
      </c>
      <c r="X45" s="16">
        <v>169</v>
      </c>
    </row>
    <row r="46" spans="1:24" ht="75.75" thickBot="1" x14ac:dyDescent="0.3">
      <c r="A46" s="15" t="s">
        <v>125</v>
      </c>
      <c r="B46" s="16" t="s">
        <v>126</v>
      </c>
      <c r="C46" s="16"/>
      <c r="D46" s="16" t="s">
        <v>123</v>
      </c>
      <c r="E46" s="16" t="s">
        <v>124</v>
      </c>
      <c r="F46" s="16" t="s">
        <v>157</v>
      </c>
      <c r="G46" s="16" t="s">
        <v>145</v>
      </c>
      <c r="H46" s="16" t="s">
        <v>161</v>
      </c>
      <c r="I46" s="16" t="s">
        <v>13</v>
      </c>
      <c r="J46" s="29">
        <v>2</v>
      </c>
      <c r="K46" s="23">
        <v>9491</v>
      </c>
      <c r="L46" s="2">
        <v>300</v>
      </c>
      <c r="M46" s="28">
        <f t="shared" si="0"/>
        <v>11978</v>
      </c>
      <c r="N46" s="28">
        <f>M46*J46</f>
        <v>23956</v>
      </c>
      <c r="O46" s="29">
        <f t="shared" si="1"/>
        <v>330</v>
      </c>
      <c r="P46" s="17">
        <f t="shared" si="2"/>
        <v>25</v>
      </c>
      <c r="Q46" s="17"/>
      <c r="R46" s="17">
        <v>25</v>
      </c>
      <c r="S46" s="17"/>
      <c r="T46" s="17"/>
      <c r="U46" s="17"/>
      <c r="V46" s="18">
        <f>X46-W46-R46-J46</f>
        <v>0</v>
      </c>
      <c r="W46" s="16">
        <v>151</v>
      </c>
      <c r="X46" s="16">
        <v>178</v>
      </c>
    </row>
    <row r="47" spans="1:24" ht="75.75" thickBot="1" x14ac:dyDescent="0.3">
      <c r="A47" s="15" t="s">
        <v>127</v>
      </c>
      <c r="B47" s="16" t="s">
        <v>128</v>
      </c>
      <c r="C47" s="16"/>
      <c r="D47" s="16" t="s">
        <v>129</v>
      </c>
      <c r="E47" s="16" t="s">
        <v>130</v>
      </c>
      <c r="F47" s="16" t="s">
        <v>158</v>
      </c>
      <c r="G47" s="16" t="s">
        <v>145</v>
      </c>
      <c r="H47" s="16" t="s">
        <v>161</v>
      </c>
      <c r="I47" s="16" t="s">
        <v>13</v>
      </c>
      <c r="J47" s="29">
        <v>2</v>
      </c>
      <c r="K47" s="23">
        <v>359</v>
      </c>
      <c r="L47" s="2">
        <v>270</v>
      </c>
      <c r="M47" s="28">
        <f t="shared" si="0"/>
        <v>453</v>
      </c>
      <c r="N47" s="28">
        <f>M47*J47</f>
        <v>906</v>
      </c>
      <c r="O47" s="29">
        <f t="shared" si="1"/>
        <v>300</v>
      </c>
      <c r="P47" s="17">
        <f t="shared" si="2"/>
        <v>25</v>
      </c>
      <c r="Q47" s="17"/>
      <c r="R47" s="17">
        <v>25</v>
      </c>
      <c r="S47" s="17"/>
      <c r="T47" s="17"/>
      <c r="U47" s="17"/>
      <c r="V47" s="18">
        <f>X47-W47-R47-J47</f>
        <v>0</v>
      </c>
      <c r="W47" s="16">
        <v>145</v>
      </c>
      <c r="X47" s="16">
        <v>172</v>
      </c>
    </row>
    <row r="48" spans="1:24" ht="75.75" thickBot="1" x14ac:dyDescent="0.3">
      <c r="A48" s="15" t="s">
        <v>131</v>
      </c>
      <c r="B48" s="16" t="s">
        <v>132</v>
      </c>
      <c r="C48" s="16"/>
      <c r="D48" s="16" t="s">
        <v>129</v>
      </c>
      <c r="E48" s="16" t="s">
        <v>133</v>
      </c>
      <c r="F48" s="16" t="s">
        <v>158</v>
      </c>
      <c r="G48" s="16" t="s">
        <v>145</v>
      </c>
      <c r="H48" s="16" t="s">
        <v>161</v>
      </c>
      <c r="I48" s="16" t="s">
        <v>13</v>
      </c>
      <c r="J48" s="29">
        <v>1</v>
      </c>
      <c r="K48" s="23">
        <v>2889</v>
      </c>
      <c r="L48" s="2">
        <v>270</v>
      </c>
      <c r="M48" s="28">
        <f t="shared" si="0"/>
        <v>3646</v>
      </c>
      <c r="N48" s="28">
        <f>M48*J48</f>
        <v>3646</v>
      </c>
      <c r="O48" s="29">
        <f t="shared" si="1"/>
        <v>300</v>
      </c>
      <c r="P48" s="17">
        <f t="shared" si="2"/>
        <v>5</v>
      </c>
      <c r="Q48" s="17"/>
      <c r="R48" s="17">
        <v>5</v>
      </c>
      <c r="S48" s="17"/>
      <c r="T48" s="17"/>
      <c r="U48" s="17"/>
      <c r="V48" s="18">
        <f>X48-W48-R48-J48</f>
        <v>0</v>
      </c>
      <c r="W48" s="16">
        <v>51</v>
      </c>
      <c r="X48" s="16">
        <v>57</v>
      </c>
    </row>
    <row r="49" spans="1:24" ht="45.75" thickBot="1" x14ac:dyDescent="0.3">
      <c r="A49" s="15" t="s">
        <v>134</v>
      </c>
      <c r="B49" s="20" t="s">
        <v>143</v>
      </c>
      <c r="C49" s="16"/>
      <c r="D49" s="16" t="s">
        <v>136</v>
      </c>
      <c r="E49" s="16" t="s">
        <v>137</v>
      </c>
      <c r="F49" s="16" t="s">
        <v>159</v>
      </c>
      <c r="G49" s="16" t="s">
        <v>145</v>
      </c>
      <c r="H49" s="16" t="s">
        <v>161</v>
      </c>
      <c r="I49" s="16" t="s">
        <v>13</v>
      </c>
      <c r="J49" s="29">
        <v>2</v>
      </c>
      <c r="K49" s="23">
        <v>175125</v>
      </c>
      <c r="L49" s="2">
        <v>330</v>
      </c>
      <c r="M49" s="28">
        <f t="shared" si="0"/>
        <v>221008</v>
      </c>
      <c r="N49" s="28">
        <f>M49*J49</f>
        <v>442016</v>
      </c>
      <c r="O49" s="29">
        <f t="shared" si="1"/>
        <v>360</v>
      </c>
      <c r="P49" s="17">
        <f t="shared" si="2"/>
        <v>11</v>
      </c>
      <c r="Q49" s="17"/>
      <c r="R49" s="17">
        <v>11</v>
      </c>
      <c r="S49" s="17"/>
      <c r="T49" s="17"/>
      <c r="U49" s="17"/>
      <c r="V49" s="19">
        <f>X49-W49-R49-J49</f>
        <v>0</v>
      </c>
      <c r="W49" s="20">
        <v>13</v>
      </c>
      <c r="X49" s="20">
        <v>26</v>
      </c>
    </row>
    <row r="50" spans="1:24" ht="45.75" thickBot="1" x14ac:dyDescent="0.3">
      <c r="A50" s="15" t="s">
        <v>138</v>
      </c>
      <c r="B50" s="16" t="s">
        <v>135</v>
      </c>
      <c r="C50" s="16"/>
      <c r="D50" s="16" t="s">
        <v>136</v>
      </c>
      <c r="E50" s="16" t="s">
        <v>137</v>
      </c>
      <c r="F50" s="16" t="s">
        <v>159</v>
      </c>
      <c r="G50" s="16" t="s">
        <v>145</v>
      </c>
      <c r="H50" s="16" t="s">
        <v>161</v>
      </c>
      <c r="I50" s="16" t="s">
        <v>13</v>
      </c>
      <c r="J50" s="29">
        <v>0</v>
      </c>
      <c r="K50" s="23">
        <v>175125</v>
      </c>
      <c r="L50" s="2">
        <v>330</v>
      </c>
      <c r="M50" s="28">
        <f t="shared" si="0"/>
        <v>221008</v>
      </c>
      <c r="N50" s="28">
        <f>M50*J50</f>
        <v>0</v>
      </c>
      <c r="O50" s="29">
        <f t="shared" si="1"/>
        <v>360</v>
      </c>
      <c r="P50" s="17">
        <f t="shared" si="2"/>
        <v>14</v>
      </c>
      <c r="Q50" s="17"/>
      <c r="R50" s="17">
        <v>14</v>
      </c>
      <c r="S50" s="17"/>
      <c r="T50" s="17"/>
      <c r="U50" s="17"/>
      <c r="V50" s="18">
        <f>X50-W50-R50-J50</f>
        <v>0</v>
      </c>
      <c r="W50" s="16">
        <v>15</v>
      </c>
      <c r="X50" s="16">
        <v>29</v>
      </c>
    </row>
    <row r="51" spans="1:24" s="7" customFormat="1" ht="15.7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27">
        <f>ROUND(K51*1.2,0)</f>
        <v>0</v>
      </c>
      <c r="N51" s="27">
        <f>SUM(N3:N50)</f>
        <v>1100169</v>
      </c>
      <c r="O51" s="5"/>
      <c r="P51" s="6"/>
      <c r="Q51" s="6"/>
      <c r="R51" s="6" t="s">
        <v>139</v>
      </c>
      <c r="S51" s="6"/>
      <c r="T51" s="6"/>
      <c r="U51" s="6"/>
      <c r="V51" s="10"/>
      <c r="W51" s="6" t="e">
        <f>SUM(#REF!)</f>
        <v>#REF!</v>
      </c>
      <c r="X51" s="6" t="e">
        <f t="shared" ref="X51" si="3">W51*0.2</f>
        <v>#REF!</v>
      </c>
    </row>
    <row r="52" spans="1:24" x14ac:dyDescent="0.25">
      <c r="P52" s="4"/>
      <c r="Q52" s="4"/>
      <c r="R52" s="4"/>
      <c r="S52" s="4"/>
      <c r="T52" s="4"/>
      <c r="U52" s="4"/>
      <c r="V52" s="11"/>
      <c r="W52" s="4"/>
      <c r="X52" s="4"/>
    </row>
    <row r="53" spans="1:24" x14ac:dyDescent="0.25">
      <c r="P53" s="4"/>
      <c r="Q53" s="4"/>
      <c r="R53" s="4"/>
      <c r="S53" s="4"/>
      <c r="T53" s="4"/>
      <c r="U53" s="4"/>
      <c r="V53" s="11"/>
      <c r="W53" s="4"/>
      <c r="X53" s="4"/>
    </row>
    <row r="54" spans="1:24" x14ac:dyDescent="0.25">
      <c r="P54" s="4"/>
      <c r="Q54" s="4"/>
      <c r="R54" s="4"/>
      <c r="S54" s="4"/>
      <c r="T54" s="4"/>
      <c r="U54" s="4"/>
      <c r="V54" s="11"/>
      <c r="W54" s="4"/>
      <c r="X54" s="4"/>
    </row>
    <row r="55" spans="1:24" x14ac:dyDescent="0.25">
      <c r="P55" s="4"/>
      <c r="Q55" s="4"/>
      <c r="R55" s="4"/>
      <c r="S55" s="4"/>
      <c r="T55" s="4"/>
      <c r="U55" s="4"/>
      <c r="V55" s="11"/>
      <c r="W55" s="4"/>
      <c r="X55" s="4"/>
    </row>
    <row r="56" spans="1:24" x14ac:dyDescent="0.25">
      <c r="P56" s="4"/>
      <c r="Q56" s="4"/>
      <c r="R56" s="4"/>
      <c r="S56" s="4"/>
      <c r="T56" s="4"/>
      <c r="U56" s="4"/>
      <c r="V56" s="11"/>
      <c r="W56" s="4"/>
      <c r="X56" s="4"/>
    </row>
    <row r="57" spans="1:24" x14ac:dyDescent="0.25">
      <c r="P57" s="4"/>
      <c r="Q57" s="4"/>
      <c r="R57" s="4"/>
      <c r="S57" s="4"/>
      <c r="T57" s="4"/>
      <c r="U57" s="4"/>
      <c r="V57" s="11"/>
      <c r="W57" s="4"/>
      <c r="X57" s="4"/>
    </row>
    <row r="58" spans="1:24" x14ac:dyDescent="0.25">
      <c r="P58" s="4"/>
      <c r="Q58" s="4"/>
      <c r="R58" s="4"/>
      <c r="S58" s="4"/>
      <c r="T58" s="4"/>
      <c r="U58" s="4"/>
      <c r="V58" s="11"/>
      <c r="W58" s="4"/>
      <c r="X58" s="4"/>
    </row>
    <row r="59" spans="1:24" x14ac:dyDescent="0.25">
      <c r="P59" s="4"/>
      <c r="Q59" s="4"/>
      <c r="R59" s="4"/>
      <c r="S59" s="4"/>
      <c r="T59" s="4"/>
      <c r="U59" s="4"/>
      <c r="V59" s="11"/>
      <c r="W59" s="4"/>
      <c r="X59" s="4"/>
    </row>
    <row r="60" spans="1:24" x14ac:dyDescent="0.25">
      <c r="P60" s="4"/>
      <c r="Q60" s="4"/>
      <c r="R60" s="4"/>
      <c r="S60" s="4"/>
      <c r="T60" s="4"/>
      <c r="U60" s="4"/>
      <c r="V60" s="11"/>
      <c r="W60" s="4"/>
      <c r="X60" s="4"/>
    </row>
    <row r="61" spans="1:24" x14ac:dyDescent="0.25">
      <c r="P61" s="4"/>
      <c r="Q61" s="4"/>
      <c r="R61" s="4"/>
      <c r="S61" s="4"/>
      <c r="T61" s="4"/>
      <c r="U61" s="4"/>
      <c r="V61" s="11"/>
      <c r="W61" s="4"/>
      <c r="X61" s="4"/>
    </row>
    <row r="62" spans="1:24" x14ac:dyDescent="0.25">
      <c r="P62" s="4"/>
      <c r="Q62" s="4"/>
      <c r="R62" s="4"/>
      <c r="S62" s="4"/>
      <c r="T62" s="4"/>
      <c r="U62" s="4"/>
      <c r="V62" s="11"/>
      <c r="W62" s="4"/>
      <c r="X62" s="4"/>
    </row>
    <row r="63" spans="1:24" x14ac:dyDescent="0.25">
      <c r="P63" s="4"/>
      <c r="Q63" s="4"/>
      <c r="R63" s="4"/>
      <c r="S63" s="4"/>
      <c r="T63" s="4"/>
      <c r="U63" s="4"/>
      <c r="V63" s="11"/>
      <c r="W63" s="4"/>
      <c r="X63" s="4"/>
    </row>
    <row r="64" spans="1:24" x14ac:dyDescent="0.25">
      <c r="P64" s="4"/>
      <c r="Q64" s="4"/>
      <c r="R64" s="4"/>
      <c r="S64" s="4"/>
      <c r="T64" s="4"/>
      <c r="U64" s="4"/>
      <c r="V64" s="11"/>
      <c r="W64" s="4"/>
      <c r="X64" s="4"/>
    </row>
    <row r="65" spans="16:24" x14ac:dyDescent="0.25">
      <c r="P65" s="4"/>
      <c r="Q65" s="4"/>
      <c r="R65" s="4"/>
      <c r="S65" s="4"/>
      <c r="T65" s="4"/>
      <c r="U65" s="4"/>
      <c r="V65" s="11"/>
      <c r="W65" s="4"/>
      <c r="X65" s="4"/>
    </row>
    <row r="66" spans="16:24" x14ac:dyDescent="0.25">
      <c r="P66" s="4"/>
      <c r="Q66" s="4"/>
      <c r="R66" s="4"/>
      <c r="S66" s="4"/>
      <c r="T66" s="4"/>
      <c r="U66" s="4"/>
      <c r="V66" s="11"/>
      <c r="W66" s="4"/>
      <c r="X66" s="4"/>
    </row>
    <row r="67" spans="16:24" x14ac:dyDescent="0.25">
      <c r="P67" s="4"/>
      <c r="Q67" s="4"/>
      <c r="R67" s="4"/>
      <c r="S67" s="4"/>
      <c r="T67" s="4"/>
      <c r="U67" s="4"/>
      <c r="V67" s="11"/>
      <c r="W67" s="4"/>
      <c r="X67" s="4"/>
    </row>
    <row r="68" spans="16:24" x14ac:dyDescent="0.25">
      <c r="P68" s="4"/>
      <c r="Q68" s="4"/>
      <c r="R68" s="4"/>
      <c r="S68" s="4"/>
      <c r="T68" s="4"/>
      <c r="U68" s="4"/>
      <c r="V68" s="11"/>
      <c r="W68" s="4"/>
      <c r="X68" s="4"/>
    </row>
    <row r="69" spans="16:24" x14ac:dyDescent="0.25">
      <c r="P69" s="4"/>
      <c r="Q69" s="4"/>
      <c r="R69" s="4"/>
      <c r="S69" s="4"/>
      <c r="T69" s="4"/>
      <c r="U69" s="4"/>
      <c r="V69" s="11"/>
      <c r="W69" s="4"/>
      <c r="X69" s="4"/>
    </row>
    <row r="70" spans="16:24" x14ac:dyDescent="0.25">
      <c r="P70" s="4"/>
      <c r="Q70" s="4"/>
      <c r="R70" s="4"/>
      <c r="S70" s="4"/>
      <c r="T70" s="4"/>
      <c r="U70" s="4"/>
      <c r="V70" s="11"/>
      <c r="W70" s="4"/>
      <c r="X70" s="4"/>
    </row>
    <row r="71" spans="16:24" x14ac:dyDescent="0.25">
      <c r="P71" s="4"/>
      <c r="Q71" s="4"/>
      <c r="R71" s="4"/>
      <c r="S71" s="4"/>
      <c r="T71" s="4"/>
      <c r="U71" s="4"/>
      <c r="V71" s="11"/>
      <c r="W71" s="4"/>
      <c r="X71" s="4"/>
    </row>
    <row r="72" spans="16:24" x14ac:dyDescent="0.25">
      <c r="P72" s="4"/>
      <c r="Q72" s="4"/>
      <c r="R72" s="4"/>
      <c r="S72" s="4"/>
      <c r="T72" s="4"/>
      <c r="U72" s="4"/>
      <c r="V72" s="11"/>
      <c r="W72" s="4"/>
      <c r="X72" s="4"/>
    </row>
    <row r="73" spans="16:24" x14ac:dyDescent="0.25">
      <c r="P73" s="4"/>
      <c r="Q73" s="4"/>
      <c r="R73" s="4"/>
      <c r="S73" s="4"/>
      <c r="T73" s="4"/>
      <c r="U73" s="4"/>
      <c r="V73" s="11"/>
      <c r="W73" s="4"/>
      <c r="X73" s="4"/>
    </row>
    <row r="74" spans="16:24" x14ac:dyDescent="0.25">
      <c r="P74" s="4"/>
      <c r="Q74" s="4"/>
      <c r="R74" s="4"/>
      <c r="S74" s="4"/>
      <c r="T74" s="4"/>
      <c r="U74" s="4"/>
      <c r="V74" s="11"/>
      <c r="W74" s="4"/>
      <c r="X74" s="4"/>
    </row>
    <row r="75" spans="16:24" x14ac:dyDescent="0.25">
      <c r="P75" s="4"/>
      <c r="Q75" s="4"/>
      <c r="R75" s="4"/>
      <c r="S75" s="4"/>
      <c r="T75" s="4"/>
      <c r="U75" s="4"/>
      <c r="V75" s="11"/>
      <c r="W75" s="4"/>
      <c r="X75" s="4"/>
    </row>
    <row r="76" spans="16:24" x14ac:dyDescent="0.25">
      <c r="P76" s="4"/>
      <c r="Q76" s="4"/>
      <c r="R76" s="4"/>
      <c r="S76" s="4"/>
      <c r="T76" s="4"/>
      <c r="U76" s="4"/>
      <c r="V76" s="11"/>
      <c r="W76" s="4"/>
      <c r="X76" s="4"/>
    </row>
    <row r="77" spans="16:24" x14ac:dyDescent="0.25">
      <c r="P77" s="4"/>
      <c r="Q77" s="4"/>
      <c r="R77" s="4"/>
      <c r="S77" s="4"/>
      <c r="T77" s="4"/>
      <c r="U77" s="4"/>
      <c r="V77" s="11"/>
      <c r="W77" s="4"/>
      <c r="X77" s="4"/>
    </row>
    <row r="78" spans="16:24" x14ac:dyDescent="0.25">
      <c r="P78" s="4"/>
      <c r="Q78" s="4"/>
      <c r="R78" s="4"/>
      <c r="S78" s="4"/>
      <c r="T78" s="4"/>
      <c r="U78" s="4"/>
      <c r="V78" s="11"/>
      <c r="W78" s="4"/>
      <c r="X78" s="4"/>
    </row>
    <row r="79" spans="16:24" x14ac:dyDescent="0.25">
      <c r="P79" s="4"/>
      <c r="Q79" s="4"/>
      <c r="R79" s="4"/>
      <c r="S79" s="4"/>
      <c r="T79" s="4"/>
      <c r="U79" s="4"/>
      <c r="V79" s="11"/>
      <c r="W79" s="4"/>
      <c r="X79" s="4"/>
    </row>
    <row r="80" spans="16:24" x14ac:dyDescent="0.25">
      <c r="P80" s="4"/>
      <c r="Q80" s="4"/>
      <c r="R80" s="4"/>
      <c r="S80" s="4"/>
      <c r="T80" s="4"/>
      <c r="U80" s="4"/>
      <c r="V80" s="11"/>
      <c r="W80" s="4"/>
      <c r="X80" s="4"/>
    </row>
    <row r="81" spans="16:24" x14ac:dyDescent="0.25">
      <c r="P81" s="4"/>
      <c r="Q81" s="4"/>
      <c r="R81" s="4"/>
      <c r="S81" s="4"/>
      <c r="T81" s="4"/>
      <c r="U81" s="4"/>
      <c r="V81" s="11"/>
      <c r="W81" s="4"/>
      <c r="X81" s="4"/>
    </row>
    <row r="82" spans="16:24" x14ac:dyDescent="0.25">
      <c r="P82" s="4"/>
      <c r="Q82" s="4"/>
      <c r="R82" s="4"/>
      <c r="S82" s="4"/>
      <c r="T82" s="4"/>
      <c r="U82" s="4"/>
      <c r="V82" s="11"/>
      <c r="W82" s="4"/>
      <c r="X82" s="4"/>
    </row>
    <row r="83" spans="16:24" x14ac:dyDescent="0.25">
      <c r="P83" s="4"/>
      <c r="Q83" s="4"/>
      <c r="R83" s="4"/>
      <c r="S83" s="4"/>
      <c r="T83" s="4"/>
      <c r="U83" s="4"/>
      <c r="V83" s="11"/>
      <c r="W83" s="4"/>
      <c r="X83" s="4"/>
    </row>
    <row r="84" spans="16:24" x14ac:dyDescent="0.25">
      <c r="P84" s="4"/>
      <c r="Q84" s="4"/>
      <c r="R84" s="4"/>
      <c r="S84" s="4"/>
      <c r="T84" s="4"/>
      <c r="U84" s="4"/>
      <c r="V84" s="11"/>
      <c r="W84" s="4"/>
      <c r="X84" s="4"/>
    </row>
    <row r="85" spans="16:24" x14ac:dyDescent="0.25">
      <c r="P85" s="4"/>
      <c r="Q85" s="4"/>
      <c r="R85" s="4"/>
      <c r="S85" s="4"/>
      <c r="T85" s="4"/>
      <c r="U85" s="4"/>
      <c r="V85" s="11"/>
      <c r="W85" s="4"/>
      <c r="X85" s="4"/>
    </row>
    <row r="86" spans="16:24" x14ac:dyDescent="0.25">
      <c r="P86" s="4"/>
      <c r="Q86" s="4"/>
      <c r="R86" s="4"/>
      <c r="S86" s="4"/>
      <c r="T86" s="4"/>
      <c r="U86" s="4"/>
      <c r="V86" s="11"/>
      <c r="W86" s="4"/>
      <c r="X86" s="4"/>
    </row>
    <row r="87" spans="16:24" x14ac:dyDescent="0.25">
      <c r="P87" s="4"/>
      <c r="Q87" s="4"/>
      <c r="R87" s="4"/>
      <c r="S87" s="4"/>
      <c r="T87" s="4"/>
      <c r="U87" s="4"/>
      <c r="V87" s="11"/>
      <c r="W87" s="4"/>
      <c r="X87" s="4"/>
    </row>
    <row r="88" spans="16:24" x14ac:dyDescent="0.25">
      <c r="P88" s="4"/>
      <c r="Q88" s="4"/>
      <c r="R88" s="4"/>
      <c r="S88" s="4"/>
      <c r="T88" s="4"/>
      <c r="U88" s="4"/>
      <c r="V88" s="11"/>
      <c r="W88" s="4"/>
      <c r="X88" s="4"/>
    </row>
    <row r="89" spans="16:24" x14ac:dyDescent="0.25">
      <c r="P89" s="4"/>
      <c r="Q89" s="4"/>
      <c r="R89" s="4"/>
      <c r="S89" s="4"/>
      <c r="T89" s="4"/>
      <c r="U89" s="4"/>
      <c r="V89" s="11"/>
      <c r="W89" s="4"/>
      <c r="X89" s="4"/>
    </row>
    <row r="90" spans="16:24" x14ac:dyDescent="0.25">
      <c r="P90" s="4"/>
      <c r="Q90" s="4"/>
      <c r="R90" s="4"/>
      <c r="S90" s="4"/>
      <c r="T90" s="4"/>
      <c r="U90" s="4"/>
      <c r="V90" s="11"/>
      <c r="W90" s="4"/>
      <c r="X90" s="4"/>
    </row>
    <row r="91" spans="16:24" x14ac:dyDescent="0.25">
      <c r="P91" s="4"/>
      <c r="Q91" s="4"/>
      <c r="R91" s="4"/>
      <c r="S91" s="4"/>
      <c r="T91" s="4"/>
      <c r="U91" s="4"/>
      <c r="V91" s="11"/>
      <c r="W91" s="4"/>
      <c r="X91" s="4"/>
    </row>
    <row r="92" spans="16:24" x14ac:dyDescent="0.25">
      <c r="P92" s="4"/>
      <c r="Q92" s="4"/>
      <c r="R92" s="4"/>
      <c r="S92" s="4"/>
      <c r="T92" s="4"/>
      <c r="U92" s="4"/>
      <c r="V92" s="11"/>
      <c r="W92" s="4"/>
      <c r="X92" s="4"/>
    </row>
    <row r="93" spans="16:24" x14ac:dyDescent="0.25">
      <c r="P93" s="4"/>
      <c r="Q93" s="4"/>
      <c r="R93" s="4"/>
      <c r="S93" s="4"/>
      <c r="T93" s="4"/>
      <c r="U93" s="4"/>
      <c r="V93" s="11"/>
      <c r="W93" s="4"/>
      <c r="X93" s="4"/>
    </row>
    <row r="94" spans="16:24" x14ac:dyDescent="0.25">
      <c r="P94" s="4"/>
      <c r="Q94" s="4"/>
      <c r="R94" s="4"/>
      <c r="S94" s="4"/>
      <c r="T94" s="4"/>
      <c r="U94" s="4"/>
      <c r="V94" s="11"/>
      <c r="W94" s="4"/>
      <c r="X94" s="4"/>
    </row>
    <row r="95" spans="16:24" x14ac:dyDescent="0.25">
      <c r="P95" s="4"/>
      <c r="Q95" s="4"/>
      <c r="R95" s="4"/>
      <c r="S95" s="4"/>
      <c r="T95" s="4"/>
      <c r="U95" s="4"/>
      <c r="V95" s="11"/>
      <c r="W95" s="4"/>
      <c r="X95" s="4"/>
    </row>
    <row r="96" spans="16:24" x14ac:dyDescent="0.25">
      <c r="P96" s="4"/>
      <c r="Q96" s="4"/>
      <c r="R96" s="4"/>
      <c r="S96" s="4"/>
      <c r="T96" s="4"/>
      <c r="U96" s="4"/>
      <c r="V96" s="11"/>
      <c r="W96" s="4"/>
      <c r="X96" s="4"/>
    </row>
    <row r="97" spans="16:24" x14ac:dyDescent="0.25">
      <c r="P97" s="4"/>
      <c r="Q97" s="4"/>
      <c r="R97" s="4"/>
      <c r="S97" s="4"/>
      <c r="T97" s="4"/>
      <c r="U97" s="4"/>
      <c r="V97" s="11"/>
      <c r="W97" s="4"/>
      <c r="X97" s="4"/>
    </row>
    <row r="98" spans="16:24" x14ac:dyDescent="0.25">
      <c r="P98" s="4"/>
      <c r="Q98" s="4"/>
      <c r="R98" s="4"/>
      <c r="S98" s="4"/>
      <c r="T98" s="4"/>
      <c r="U98" s="4"/>
      <c r="V98" s="11"/>
      <c r="W98" s="4"/>
      <c r="X98" s="4"/>
    </row>
    <row r="99" spans="16:24" x14ac:dyDescent="0.25">
      <c r="P99" s="4"/>
      <c r="Q99" s="4"/>
      <c r="R99" s="4"/>
      <c r="S99" s="4"/>
      <c r="T99" s="4"/>
      <c r="U99" s="4"/>
      <c r="V99" s="11"/>
      <c r="W99" s="4"/>
      <c r="X99" s="4"/>
    </row>
    <row r="100" spans="16:24" x14ac:dyDescent="0.25">
      <c r="P100" s="4"/>
      <c r="Q100" s="4"/>
      <c r="R100" s="4"/>
      <c r="S100" s="4"/>
      <c r="T100" s="4"/>
      <c r="U100" s="4"/>
      <c r="V100" s="11"/>
      <c r="W100" s="4"/>
      <c r="X100" s="4"/>
    </row>
    <row r="101" spans="16:24" x14ac:dyDescent="0.25">
      <c r="P101" s="4"/>
      <c r="Q101" s="4"/>
      <c r="R101" s="4"/>
      <c r="S101" s="4"/>
      <c r="T101" s="4"/>
      <c r="U101" s="4"/>
      <c r="V101" s="11"/>
      <c r="W101" s="4"/>
      <c r="X101" s="4"/>
    </row>
    <row r="102" spans="16:24" x14ac:dyDescent="0.25">
      <c r="P102" s="4"/>
      <c r="Q102" s="4"/>
      <c r="R102" s="4"/>
      <c r="S102" s="4"/>
      <c r="T102" s="4"/>
      <c r="U102" s="4"/>
      <c r="V102" s="11"/>
      <c r="W102" s="4"/>
      <c r="X102" s="4"/>
    </row>
    <row r="103" spans="16:24" x14ac:dyDescent="0.25">
      <c r="P103" s="4"/>
      <c r="Q103" s="4"/>
      <c r="R103" s="4"/>
      <c r="S103" s="4"/>
      <c r="T103" s="4"/>
      <c r="U103" s="4"/>
      <c r="V103" s="11"/>
      <c r="W103" s="4"/>
      <c r="X103" s="4"/>
    </row>
    <row r="104" spans="16:24" x14ac:dyDescent="0.25">
      <c r="P104" s="4"/>
      <c r="Q104" s="4"/>
      <c r="R104" s="4"/>
      <c r="S104" s="4"/>
      <c r="T104" s="4"/>
      <c r="U104" s="4"/>
      <c r="V104" s="11"/>
      <c r="W104" s="4"/>
      <c r="X104" s="4"/>
    </row>
    <row r="105" spans="16:24" x14ac:dyDescent="0.25">
      <c r="P105" s="4"/>
      <c r="Q105" s="4"/>
      <c r="R105" s="4"/>
      <c r="S105" s="4"/>
      <c r="T105" s="4"/>
      <c r="U105" s="4"/>
      <c r="V105" s="11"/>
      <c r="W105" s="4"/>
      <c r="X105" s="4"/>
    </row>
    <row r="106" spans="16:24" x14ac:dyDescent="0.25">
      <c r="P106" s="4"/>
      <c r="Q106" s="4"/>
      <c r="R106" s="4"/>
      <c r="S106" s="4"/>
      <c r="T106" s="4"/>
      <c r="U106" s="4"/>
      <c r="V106" s="11"/>
      <c r="W106" s="4"/>
      <c r="X106" s="4"/>
    </row>
    <row r="107" spans="16:24" x14ac:dyDescent="0.25">
      <c r="P107" s="4"/>
      <c r="Q107" s="4"/>
      <c r="R107" s="4"/>
      <c r="S107" s="4"/>
      <c r="T107" s="4"/>
      <c r="U107" s="4"/>
      <c r="V107" s="11"/>
      <c r="W107" s="4"/>
      <c r="X107" s="4"/>
    </row>
    <row r="108" spans="16:24" x14ac:dyDescent="0.25">
      <c r="P108" s="4"/>
      <c r="Q108" s="4"/>
      <c r="R108" s="4"/>
      <c r="S108" s="4"/>
      <c r="T108" s="4"/>
      <c r="U108" s="4"/>
      <c r="V108" s="11"/>
      <c r="W108" s="4"/>
      <c r="X108" s="4"/>
    </row>
    <row r="109" spans="16:24" x14ac:dyDescent="0.25">
      <c r="P109" s="4"/>
      <c r="Q109" s="4"/>
      <c r="R109" s="4"/>
      <c r="S109" s="4"/>
      <c r="T109" s="4"/>
      <c r="U109" s="4"/>
      <c r="V109" s="11"/>
      <c r="W109" s="4"/>
      <c r="X109" s="4"/>
    </row>
    <row r="110" spans="16:24" x14ac:dyDescent="0.25">
      <c r="P110" s="4"/>
      <c r="Q110" s="4"/>
      <c r="R110" s="4"/>
      <c r="S110" s="4"/>
      <c r="T110" s="4"/>
      <c r="U110" s="4"/>
      <c r="V110" s="11"/>
      <c r="W110" s="4"/>
      <c r="X110" s="4"/>
    </row>
    <row r="111" spans="16:24" x14ac:dyDescent="0.25">
      <c r="P111" s="4"/>
      <c r="Q111" s="4"/>
      <c r="R111" s="4"/>
      <c r="S111" s="4"/>
      <c r="T111" s="4"/>
      <c r="U111" s="4"/>
      <c r="V111" s="11"/>
      <c r="W111" s="4"/>
      <c r="X111" s="4"/>
    </row>
    <row r="112" spans="16:24" x14ac:dyDescent="0.25">
      <c r="P112" s="4"/>
      <c r="Q112" s="4"/>
      <c r="R112" s="4"/>
      <c r="S112" s="4"/>
      <c r="T112" s="4"/>
      <c r="U112" s="4"/>
      <c r="V112" s="11"/>
      <c r="W112" s="4"/>
      <c r="X112" s="4"/>
    </row>
    <row r="113" spans="16:24" x14ac:dyDescent="0.25">
      <c r="P113" s="4"/>
      <c r="Q113" s="4"/>
      <c r="R113" s="4"/>
      <c r="S113" s="4"/>
      <c r="T113" s="4"/>
      <c r="U113" s="4"/>
      <c r="V113" s="11"/>
      <c r="W113" s="4"/>
      <c r="X113" s="4"/>
    </row>
    <row r="114" spans="16:24" x14ac:dyDescent="0.25">
      <c r="P114" s="4"/>
      <c r="Q114" s="4"/>
      <c r="R114" s="4"/>
      <c r="S114" s="4"/>
      <c r="T114" s="4"/>
      <c r="U114" s="4"/>
      <c r="V114" s="11"/>
      <c r="W114" s="4"/>
      <c r="X114" s="4"/>
    </row>
    <row r="115" spans="16:24" x14ac:dyDescent="0.25">
      <c r="P115" s="4"/>
      <c r="Q115" s="4"/>
      <c r="R115" s="4"/>
      <c r="S115" s="4"/>
      <c r="T115" s="4"/>
      <c r="U115" s="4"/>
      <c r="V115" s="11"/>
      <c r="W115" s="4"/>
      <c r="X115" s="4"/>
    </row>
    <row r="116" spans="16:24" x14ac:dyDescent="0.25">
      <c r="P116" s="4"/>
      <c r="Q116" s="4"/>
      <c r="R116" s="4"/>
      <c r="S116" s="4"/>
      <c r="T116" s="4"/>
      <c r="U116" s="4"/>
      <c r="V116" s="11"/>
      <c r="W116" s="4"/>
      <c r="X116" s="4"/>
    </row>
    <row r="117" spans="16:24" x14ac:dyDescent="0.25">
      <c r="P117" s="4"/>
      <c r="Q117" s="4"/>
      <c r="R117" s="4"/>
      <c r="S117" s="4"/>
      <c r="T117" s="4"/>
      <c r="U117" s="4"/>
      <c r="V117" s="11"/>
      <c r="W117" s="4"/>
      <c r="X117" s="4"/>
    </row>
    <row r="118" spans="16:24" x14ac:dyDescent="0.25">
      <c r="P118" s="4"/>
      <c r="Q118" s="4"/>
      <c r="R118" s="4"/>
      <c r="S118" s="4"/>
      <c r="T118" s="4"/>
      <c r="U118" s="4"/>
      <c r="V118" s="11"/>
      <c r="W118" s="4"/>
      <c r="X118" s="4"/>
    </row>
    <row r="119" spans="16:24" x14ac:dyDescent="0.25">
      <c r="P119" s="4"/>
      <c r="Q119" s="4"/>
      <c r="R119" s="4"/>
      <c r="S119" s="4"/>
      <c r="T119" s="4"/>
      <c r="U119" s="4"/>
      <c r="V119" s="11"/>
      <c r="W119" s="4"/>
      <c r="X119" s="4"/>
    </row>
    <row r="120" spans="16:24" x14ac:dyDescent="0.25">
      <c r="P120" s="4"/>
      <c r="Q120" s="4"/>
      <c r="R120" s="4"/>
      <c r="S120" s="4"/>
      <c r="T120" s="4"/>
      <c r="U120" s="4"/>
      <c r="V120" s="11"/>
      <c r="W120" s="4"/>
      <c r="X120" s="4"/>
    </row>
    <row r="121" spans="16:24" x14ac:dyDescent="0.25">
      <c r="P121" s="4"/>
      <c r="Q121" s="4"/>
      <c r="R121" s="4"/>
      <c r="S121" s="4"/>
      <c r="T121" s="4"/>
      <c r="U121" s="4"/>
      <c r="V121" s="11"/>
      <c r="W121" s="4"/>
      <c r="X121" s="4"/>
    </row>
    <row r="122" spans="16:24" x14ac:dyDescent="0.25">
      <c r="P122" s="4"/>
      <c r="Q122" s="4"/>
      <c r="R122" s="4"/>
      <c r="S122" s="4"/>
      <c r="T122" s="4"/>
      <c r="U122" s="4"/>
      <c r="V122" s="11"/>
      <c r="W122" s="4"/>
      <c r="X122" s="4"/>
    </row>
    <row r="123" spans="16:24" x14ac:dyDescent="0.25">
      <c r="P123" s="4"/>
      <c r="Q123" s="4"/>
      <c r="R123" s="4"/>
      <c r="S123" s="4"/>
      <c r="T123" s="4"/>
      <c r="U123" s="4"/>
      <c r="V123" s="11"/>
      <c r="W123" s="4"/>
      <c r="X123" s="4"/>
    </row>
    <row r="124" spans="16:24" x14ac:dyDescent="0.25">
      <c r="P124" s="4"/>
      <c r="Q124" s="4"/>
      <c r="R124" s="4"/>
      <c r="S124" s="4"/>
      <c r="T124" s="4"/>
      <c r="U124" s="4"/>
      <c r="V124" s="11"/>
      <c r="W124" s="4"/>
      <c r="X124" s="4"/>
    </row>
    <row r="125" spans="16:24" x14ac:dyDescent="0.25">
      <c r="P125" s="4"/>
      <c r="Q125" s="4"/>
      <c r="R125" s="4"/>
      <c r="S125" s="4"/>
      <c r="T125" s="4"/>
      <c r="U125" s="4"/>
      <c r="V125" s="11"/>
      <c r="W125" s="4"/>
      <c r="X125" s="4"/>
    </row>
    <row r="126" spans="16:24" x14ac:dyDescent="0.25">
      <c r="P126" s="4"/>
      <c r="Q126" s="4"/>
      <c r="R126" s="4"/>
      <c r="S126" s="4"/>
      <c r="T126" s="4"/>
      <c r="U126" s="4"/>
      <c r="V126" s="11"/>
      <c r="W126" s="4"/>
      <c r="X126" s="4"/>
    </row>
    <row r="127" spans="16:24" x14ac:dyDescent="0.25">
      <c r="P127" s="4"/>
      <c r="Q127" s="4"/>
      <c r="R127" s="4"/>
      <c r="S127" s="4"/>
      <c r="T127" s="4"/>
      <c r="U127" s="4"/>
      <c r="V127" s="11"/>
      <c r="W127" s="4"/>
      <c r="X127" s="4"/>
    </row>
    <row r="128" spans="16:24" x14ac:dyDescent="0.25">
      <c r="P128" s="4"/>
      <c r="Q128" s="4"/>
      <c r="R128" s="4"/>
      <c r="S128" s="4"/>
      <c r="T128" s="4"/>
      <c r="U128" s="4"/>
      <c r="V128" s="11"/>
      <c r="W128" s="4"/>
      <c r="X128" s="4"/>
    </row>
    <row r="129" spans="16:24" x14ac:dyDescent="0.25">
      <c r="P129" s="4"/>
      <c r="Q129" s="4"/>
      <c r="R129" s="4"/>
      <c r="S129" s="4"/>
      <c r="T129" s="4"/>
      <c r="U129" s="4"/>
      <c r="V129" s="11"/>
      <c r="W129" s="4"/>
      <c r="X129" s="4"/>
    </row>
    <row r="130" spans="16:24" x14ac:dyDescent="0.25">
      <c r="P130" s="4"/>
      <c r="Q130" s="4"/>
      <c r="R130" s="4"/>
      <c r="S130" s="4"/>
      <c r="T130" s="4"/>
      <c r="U130" s="4"/>
      <c r="V130" s="11"/>
      <c r="W130" s="4"/>
      <c r="X130" s="4"/>
    </row>
    <row r="131" spans="16:24" x14ac:dyDescent="0.25">
      <c r="P131" s="4"/>
      <c r="Q131" s="4"/>
      <c r="R131" s="4"/>
      <c r="S131" s="4"/>
      <c r="T131" s="4"/>
      <c r="U131" s="4"/>
      <c r="V131" s="11"/>
      <c r="W131" s="4"/>
      <c r="X131" s="4"/>
    </row>
    <row r="132" spans="16:24" x14ac:dyDescent="0.25">
      <c r="P132" s="4"/>
      <c r="Q132" s="4"/>
      <c r="R132" s="4"/>
      <c r="S132" s="4"/>
      <c r="T132" s="4"/>
      <c r="U132" s="4"/>
      <c r="V132" s="11"/>
      <c r="W132" s="4"/>
      <c r="X132" s="4"/>
    </row>
    <row r="133" spans="16:24" x14ac:dyDescent="0.25">
      <c r="P133" s="4"/>
      <c r="Q133" s="4"/>
      <c r="R133" s="4"/>
      <c r="S133" s="4"/>
      <c r="T133" s="4"/>
      <c r="U133" s="4"/>
      <c r="V133" s="11"/>
      <c r="W133" s="4"/>
      <c r="X133" s="4"/>
    </row>
    <row r="134" spans="16:24" x14ac:dyDescent="0.25">
      <c r="P134" s="4"/>
      <c r="Q134" s="4"/>
      <c r="R134" s="4"/>
      <c r="S134" s="4"/>
      <c r="T134" s="4"/>
      <c r="U134" s="4"/>
      <c r="V134" s="11"/>
      <c r="W134" s="4"/>
      <c r="X134" s="4"/>
    </row>
    <row r="135" spans="16:24" x14ac:dyDescent="0.25">
      <c r="P135" s="4"/>
      <c r="Q135" s="4"/>
      <c r="R135" s="4"/>
      <c r="S135" s="4"/>
      <c r="T135" s="4"/>
      <c r="U135" s="4"/>
      <c r="V135" s="11"/>
      <c r="W135" s="4"/>
      <c r="X135" s="4"/>
    </row>
    <row r="136" spans="16:24" x14ac:dyDescent="0.25">
      <c r="P136" s="4"/>
      <c r="Q136" s="4"/>
      <c r="R136" s="4"/>
      <c r="S136" s="4"/>
      <c r="T136" s="4"/>
      <c r="U136" s="4"/>
      <c r="V136" s="11"/>
      <c r="W136" s="4"/>
      <c r="X136" s="4"/>
    </row>
    <row r="137" spans="16:24" x14ac:dyDescent="0.25">
      <c r="P137" s="4"/>
      <c r="Q137" s="4"/>
      <c r="R137" s="4"/>
      <c r="S137" s="4"/>
      <c r="T137" s="4"/>
      <c r="U137" s="4"/>
      <c r="V137" s="11"/>
      <c r="W137" s="4"/>
      <c r="X137" s="4"/>
    </row>
    <row r="138" spans="16:24" x14ac:dyDescent="0.25">
      <c r="P138" s="4"/>
      <c r="Q138" s="4"/>
      <c r="R138" s="4"/>
      <c r="S138" s="4"/>
      <c r="T138" s="4"/>
      <c r="U138" s="4"/>
      <c r="V138" s="11"/>
      <c r="W138" s="4"/>
      <c r="X138" s="4"/>
    </row>
    <row r="139" spans="16:24" x14ac:dyDescent="0.25">
      <c r="P139" s="4"/>
      <c r="Q139" s="4"/>
      <c r="R139" s="4"/>
      <c r="S139" s="4"/>
      <c r="T139" s="4"/>
      <c r="U139" s="4"/>
      <c r="V139" s="11"/>
      <c r="W139" s="4"/>
      <c r="X139" s="4"/>
    </row>
    <row r="140" spans="16:24" x14ac:dyDescent="0.25">
      <c r="P140" s="4"/>
      <c r="Q140" s="4"/>
      <c r="R140" s="4"/>
      <c r="S140" s="4"/>
      <c r="T140" s="4"/>
      <c r="U140" s="4"/>
      <c r="V140" s="11"/>
      <c r="W140" s="4"/>
      <c r="X140" s="4"/>
    </row>
    <row r="141" spans="16:24" x14ac:dyDescent="0.25">
      <c r="P141" s="4"/>
      <c r="Q141" s="4"/>
      <c r="R141" s="4"/>
      <c r="S141" s="4"/>
      <c r="T141" s="4"/>
      <c r="U141" s="4"/>
      <c r="V141" s="11"/>
      <c r="W141" s="4"/>
      <c r="X141" s="4"/>
    </row>
    <row r="142" spans="16:24" x14ac:dyDescent="0.25">
      <c r="P142" s="4"/>
      <c r="Q142" s="4"/>
      <c r="R142" s="4"/>
      <c r="S142" s="4"/>
      <c r="T142" s="4"/>
      <c r="U142" s="4"/>
      <c r="V142" s="11"/>
      <c r="W142" s="4"/>
      <c r="X142" s="4"/>
    </row>
    <row r="143" spans="16:24" x14ac:dyDescent="0.25">
      <c r="P143" s="4"/>
      <c r="Q143" s="4"/>
      <c r="R143" s="4"/>
      <c r="S143" s="4"/>
      <c r="T143" s="4"/>
      <c r="U143" s="4"/>
      <c r="V143" s="11"/>
      <c r="W143" s="4"/>
      <c r="X143" s="4"/>
    </row>
    <row r="144" spans="16:24" x14ac:dyDescent="0.25">
      <c r="P144" s="4"/>
      <c r="Q144" s="4"/>
      <c r="R144" s="4"/>
      <c r="S144" s="4"/>
      <c r="T144" s="4"/>
      <c r="U144" s="4"/>
      <c r="V144" s="11"/>
      <c r="W144" s="4"/>
      <c r="X144" s="4"/>
    </row>
    <row r="145" spans="16:24" x14ac:dyDescent="0.25">
      <c r="P145" s="4"/>
      <c r="Q145" s="4"/>
      <c r="R145" s="4"/>
      <c r="S145" s="4"/>
      <c r="T145" s="4"/>
      <c r="U145" s="4"/>
      <c r="V145" s="11"/>
      <c r="W145" s="4"/>
      <c r="X145" s="4"/>
    </row>
    <row r="146" spans="16:24" x14ac:dyDescent="0.25">
      <c r="P146" s="4"/>
      <c r="Q146" s="4"/>
      <c r="R146" s="4"/>
      <c r="S146" s="4"/>
      <c r="T146" s="4"/>
      <c r="U146" s="4"/>
      <c r="V146" s="11"/>
      <c r="W146" s="4"/>
      <c r="X146" s="4"/>
    </row>
    <row r="147" spans="16:24" x14ac:dyDescent="0.25">
      <c r="P147" s="4"/>
      <c r="Q147" s="4"/>
      <c r="R147" s="4"/>
      <c r="S147" s="4"/>
      <c r="T147" s="4"/>
      <c r="U147" s="4"/>
      <c r="V147" s="11"/>
      <c r="W147" s="4"/>
      <c r="X147" s="4"/>
    </row>
    <row r="148" spans="16:24" x14ac:dyDescent="0.25">
      <c r="P148" s="4"/>
      <c r="Q148" s="4"/>
      <c r="R148" s="4"/>
      <c r="S148" s="4"/>
      <c r="T148" s="4"/>
      <c r="U148" s="4"/>
      <c r="V148" s="11"/>
      <c r="W148" s="4"/>
      <c r="X148" s="4"/>
    </row>
    <row r="149" spans="16:24" x14ac:dyDescent="0.25">
      <c r="P149" s="4"/>
      <c r="Q149" s="4"/>
      <c r="R149" s="4"/>
      <c r="S149" s="4"/>
      <c r="T149" s="4"/>
      <c r="U149" s="4"/>
      <c r="V149" s="11"/>
      <c r="W149" s="4"/>
      <c r="X149" s="4"/>
    </row>
    <row r="150" spans="16:24" x14ac:dyDescent="0.25">
      <c r="P150" s="4"/>
      <c r="Q150" s="4"/>
      <c r="R150" s="4"/>
      <c r="S150" s="4"/>
      <c r="T150" s="4"/>
      <c r="U150" s="4"/>
      <c r="V150" s="11"/>
      <c r="W150" s="4"/>
      <c r="X150" s="4"/>
    </row>
    <row r="151" spans="16:24" x14ac:dyDescent="0.25">
      <c r="P151" s="4"/>
      <c r="Q151" s="4"/>
      <c r="R151" s="4"/>
      <c r="S151" s="4"/>
      <c r="T151" s="4"/>
      <c r="U151" s="4"/>
      <c r="V151" s="11"/>
      <c r="W151" s="4"/>
      <c r="X151" s="4"/>
    </row>
    <row r="152" spans="16:24" x14ac:dyDescent="0.25">
      <c r="P152" s="4"/>
      <c r="Q152" s="4"/>
      <c r="R152" s="4"/>
      <c r="S152" s="4"/>
      <c r="T152" s="4"/>
      <c r="U152" s="4"/>
      <c r="V152" s="11"/>
      <c r="W152" s="4"/>
      <c r="X152" s="4"/>
    </row>
    <row r="153" spans="16:24" x14ac:dyDescent="0.25">
      <c r="P153" s="4"/>
      <c r="Q153" s="4"/>
      <c r="R153" s="4"/>
      <c r="S153" s="4"/>
      <c r="T153" s="4"/>
      <c r="U153" s="4"/>
      <c r="V153" s="11"/>
      <c r="W153" s="4"/>
      <c r="X153" s="4"/>
    </row>
    <row r="154" spans="16:24" x14ac:dyDescent="0.25">
      <c r="P154" s="4"/>
      <c r="Q154" s="4"/>
      <c r="R154" s="4"/>
      <c r="S154" s="4"/>
      <c r="T154" s="4"/>
      <c r="U154" s="4"/>
      <c r="V154" s="11"/>
      <c r="W154" s="4"/>
      <c r="X154" s="4"/>
    </row>
    <row r="155" spans="16:24" x14ac:dyDescent="0.25">
      <c r="P155" s="4"/>
      <c r="Q155" s="4"/>
      <c r="R155" s="4"/>
      <c r="S155" s="4"/>
      <c r="T155" s="4"/>
      <c r="U155" s="4"/>
      <c r="V155" s="11"/>
      <c r="W155" s="4"/>
      <c r="X155" s="4"/>
    </row>
    <row r="156" spans="16:24" x14ac:dyDescent="0.25">
      <c r="P156" s="4"/>
      <c r="Q156" s="4"/>
      <c r="R156" s="4"/>
      <c r="S156" s="4"/>
      <c r="T156" s="4"/>
      <c r="U156" s="4"/>
      <c r="V156" s="11"/>
      <c r="W156" s="4"/>
      <c r="X156" s="4"/>
    </row>
    <row r="157" spans="16:24" x14ac:dyDescent="0.25">
      <c r="P157" s="4"/>
      <c r="Q157" s="4"/>
      <c r="R157" s="4"/>
      <c r="S157" s="4"/>
      <c r="T157" s="4"/>
      <c r="U157" s="4"/>
      <c r="V157" s="11"/>
      <c r="W157" s="4"/>
      <c r="X157" s="4"/>
    </row>
    <row r="158" spans="16:24" x14ac:dyDescent="0.25">
      <c r="P158" s="4"/>
      <c r="Q158" s="4"/>
      <c r="R158" s="4"/>
      <c r="S158" s="4"/>
      <c r="T158" s="4"/>
      <c r="U158" s="4"/>
      <c r="V158" s="11"/>
      <c r="W158" s="4"/>
      <c r="X158" s="4"/>
    </row>
    <row r="159" spans="16:24" x14ac:dyDescent="0.25">
      <c r="P159" s="4"/>
      <c r="Q159" s="4"/>
      <c r="R159" s="4"/>
      <c r="S159" s="4"/>
      <c r="T159" s="4"/>
      <c r="U159" s="4"/>
      <c r="V159" s="11"/>
      <c r="W159" s="4"/>
      <c r="X159" s="4"/>
    </row>
    <row r="160" spans="16:24" x14ac:dyDescent="0.25">
      <c r="P160" s="4"/>
      <c r="Q160" s="4"/>
      <c r="R160" s="4"/>
      <c r="S160" s="4"/>
      <c r="T160" s="4"/>
      <c r="U160" s="4"/>
      <c r="V160" s="11"/>
      <c r="W160" s="4"/>
      <c r="X160" s="4"/>
    </row>
    <row r="161" spans="16:24" x14ac:dyDescent="0.25">
      <c r="P161" s="4"/>
      <c r="Q161" s="4"/>
      <c r="R161" s="4"/>
      <c r="S161" s="4"/>
      <c r="T161" s="4"/>
      <c r="U161" s="4"/>
      <c r="V161" s="11"/>
      <c r="W161" s="4"/>
      <c r="X161" s="4"/>
    </row>
    <row r="162" spans="16:24" x14ac:dyDescent="0.25">
      <c r="P162" s="4"/>
      <c r="Q162" s="4"/>
      <c r="R162" s="4"/>
      <c r="S162" s="4"/>
      <c r="T162" s="4"/>
      <c r="U162" s="4"/>
      <c r="V162" s="11"/>
      <c r="W162" s="4"/>
      <c r="X162" s="4"/>
    </row>
    <row r="163" spans="16:24" x14ac:dyDescent="0.25">
      <c r="P163" s="4"/>
      <c r="Q163" s="4"/>
      <c r="R163" s="4"/>
      <c r="S163" s="4"/>
      <c r="T163" s="4"/>
      <c r="U163" s="4"/>
      <c r="V163" s="11"/>
      <c r="W163" s="4"/>
      <c r="X163" s="4"/>
    </row>
    <row r="164" spans="16:24" x14ac:dyDescent="0.25">
      <c r="P164" s="4"/>
      <c r="Q164" s="4"/>
      <c r="R164" s="4"/>
      <c r="S164" s="4"/>
      <c r="T164" s="4"/>
      <c r="U164" s="4"/>
      <c r="V164" s="11"/>
      <c r="W164" s="4"/>
      <c r="X164" s="4"/>
    </row>
    <row r="165" spans="16:24" x14ac:dyDescent="0.25">
      <c r="P165" s="4"/>
      <c r="Q165" s="4"/>
      <c r="R165" s="4"/>
      <c r="S165" s="4"/>
      <c r="T165" s="4"/>
      <c r="U165" s="4"/>
      <c r="V165" s="11"/>
      <c r="W165" s="4"/>
      <c r="X165" s="4"/>
    </row>
    <row r="166" spans="16:24" x14ac:dyDescent="0.25">
      <c r="P166" s="4"/>
      <c r="Q166" s="4"/>
      <c r="R166" s="4"/>
      <c r="S166" s="4"/>
      <c r="T166" s="4"/>
      <c r="U166" s="4"/>
      <c r="V166" s="11"/>
      <c r="W166" s="4"/>
      <c r="X166" s="4"/>
    </row>
    <row r="167" spans="16:24" x14ac:dyDescent="0.25">
      <c r="P167" s="4"/>
      <c r="Q167" s="4"/>
      <c r="R167" s="4"/>
      <c r="S167" s="4"/>
      <c r="T167" s="4"/>
      <c r="U167" s="4"/>
      <c r="V167" s="11"/>
      <c r="W167" s="4"/>
      <c r="X167" s="4"/>
    </row>
    <row r="168" spans="16:24" x14ac:dyDescent="0.25">
      <c r="P168" s="4"/>
      <c r="Q168" s="4"/>
      <c r="R168" s="4"/>
      <c r="S168" s="4"/>
      <c r="T168" s="4"/>
      <c r="U168" s="4"/>
      <c r="V168" s="11"/>
      <c r="W168" s="4"/>
      <c r="X168" s="4"/>
    </row>
    <row r="169" spans="16:24" x14ac:dyDescent="0.25">
      <c r="P169" s="4"/>
      <c r="Q169" s="4"/>
      <c r="R169" s="4"/>
      <c r="S169" s="4"/>
      <c r="T169" s="4"/>
      <c r="U169" s="4"/>
      <c r="V169" s="11"/>
      <c r="W169" s="4"/>
      <c r="X169" s="4"/>
    </row>
    <row r="170" spans="16:24" x14ac:dyDescent="0.25">
      <c r="P170" s="4"/>
      <c r="Q170" s="4"/>
      <c r="R170" s="4"/>
      <c r="S170" s="4"/>
      <c r="T170" s="4"/>
      <c r="U170" s="4"/>
      <c r="V170" s="11"/>
      <c r="W170" s="4"/>
      <c r="X170" s="4"/>
    </row>
    <row r="171" spans="16:24" x14ac:dyDescent="0.25">
      <c r="P171" s="4"/>
      <c r="Q171" s="4"/>
      <c r="R171" s="4"/>
      <c r="S171" s="4"/>
      <c r="T171" s="4"/>
      <c r="U171" s="4"/>
      <c r="V171" s="11"/>
      <c r="W171" s="4"/>
      <c r="X171" s="4"/>
    </row>
    <row r="172" spans="16:24" x14ac:dyDescent="0.25">
      <c r="P172" s="4"/>
      <c r="Q172" s="4"/>
      <c r="R172" s="4"/>
      <c r="S172" s="4"/>
      <c r="T172" s="4"/>
      <c r="U172" s="4"/>
      <c r="V172" s="11"/>
      <c r="W172" s="4"/>
      <c r="X172" s="4"/>
    </row>
    <row r="173" spans="16:24" x14ac:dyDescent="0.25">
      <c r="P173" s="4"/>
      <c r="Q173" s="4"/>
      <c r="R173" s="4"/>
      <c r="S173" s="4"/>
      <c r="T173" s="4"/>
      <c r="U173" s="4"/>
      <c r="V173" s="11"/>
      <c r="W173" s="4"/>
      <c r="X173" s="4"/>
    </row>
    <row r="174" spans="16:24" x14ac:dyDescent="0.25">
      <c r="P174" s="4"/>
      <c r="Q174" s="4"/>
      <c r="R174" s="4"/>
      <c r="S174" s="4"/>
      <c r="T174" s="4"/>
      <c r="U174" s="4"/>
      <c r="V174" s="11"/>
      <c r="W174" s="4"/>
      <c r="X174" s="4"/>
    </row>
    <row r="175" spans="16:24" x14ac:dyDescent="0.25">
      <c r="P175" s="4"/>
      <c r="Q175" s="4"/>
      <c r="R175" s="4"/>
      <c r="S175" s="4"/>
      <c r="T175" s="4"/>
      <c r="U175" s="4"/>
      <c r="V175" s="11"/>
      <c r="W175" s="4"/>
      <c r="X175" s="4"/>
    </row>
    <row r="176" spans="16:24" x14ac:dyDescent="0.25">
      <c r="P176" s="4"/>
      <c r="Q176" s="4"/>
      <c r="R176" s="4"/>
      <c r="S176" s="4"/>
      <c r="T176" s="4"/>
      <c r="U176" s="4"/>
      <c r="V176" s="11"/>
      <c r="W176" s="4"/>
      <c r="X176" s="4"/>
    </row>
    <row r="177" spans="16:24" x14ac:dyDescent="0.25">
      <c r="P177" s="4"/>
      <c r="Q177" s="4"/>
      <c r="R177" s="4"/>
      <c r="S177" s="4"/>
      <c r="T177" s="4"/>
      <c r="U177" s="4"/>
      <c r="V177" s="11"/>
      <c r="W177" s="4"/>
      <c r="X177" s="4"/>
    </row>
    <row r="178" spans="16:24" x14ac:dyDescent="0.25">
      <c r="P178" s="4"/>
      <c r="Q178" s="4"/>
      <c r="R178" s="4"/>
      <c r="S178" s="4"/>
      <c r="T178" s="4"/>
      <c r="U178" s="4"/>
      <c r="V178" s="11"/>
      <c r="W178" s="4"/>
      <c r="X178" s="4"/>
    </row>
    <row r="179" spans="16:24" x14ac:dyDescent="0.25">
      <c r="P179" s="4"/>
      <c r="Q179" s="4"/>
      <c r="R179" s="4"/>
      <c r="S179" s="4"/>
      <c r="T179" s="4"/>
      <c r="U179" s="4"/>
      <c r="V179" s="11"/>
      <c r="W179" s="4"/>
      <c r="X179" s="4"/>
    </row>
    <row r="180" spans="16:24" x14ac:dyDescent="0.25">
      <c r="P180" s="4"/>
      <c r="Q180" s="4"/>
      <c r="R180" s="4"/>
      <c r="S180" s="4"/>
      <c r="T180" s="4"/>
      <c r="U180" s="4"/>
      <c r="V180" s="11"/>
      <c r="W180" s="4"/>
      <c r="X180" s="4"/>
    </row>
    <row r="181" spans="16:24" x14ac:dyDescent="0.25">
      <c r="P181" s="4"/>
      <c r="Q181" s="4"/>
      <c r="R181" s="4"/>
      <c r="S181" s="4"/>
      <c r="T181" s="4"/>
      <c r="U181" s="4"/>
      <c r="V181" s="11"/>
      <c r="W181" s="4"/>
      <c r="X181" s="4"/>
    </row>
    <row r="182" spans="16:24" x14ac:dyDescent="0.25">
      <c r="P182" s="4"/>
      <c r="Q182" s="4"/>
      <c r="R182" s="4"/>
      <c r="S182" s="4"/>
      <c r="T182" s="4"/>
      <c r="U182" s="4"/>
      <c r="V182" s="11"/>
      <c r="W182" s="4"/>
      <c r="X182" s="4"/>
    </row>
    <row r="183" spans="16:24" x14ac:dyDescent="0.25">
      <c r="P183" s="4"/>
      <c r="Q183" s="4"/>
      <c r="R183" s="4"/>
      <c r="S183" s="4"/>
      <c r="T183" s="4"/>
      <c r="U183" s="4"/>
      <c r="V183" s="11"/>
      <c r="W183" s="4"/>
      <c r="X183" s="4"/>
    </row>
    <row r="184" spans="16:24" x14ac:dyDescent="0.25">
      <c r="P184" s="4"/>
      <c r="Q184" s="4"/>
      <c r="R184" s="4"/>
      <c r="S184" s="4"/>
      <c r="T184" s="4"/>
      <c r="U184" s="4"/>
      <c r="V184" s="11"/>
      <c r="W184" s="4"/>
      <c r="X184" s="4"/>
    </row>
    <row r="185" spans="16:24" x14ac:dyDescent="0.25">
      <c r="P185" s="4"/>
      <c r="Q185" s="4"/>
      <c r="R185" s="4"/>
      <c r="S185" s="4"/>
      <c r="T185" s="4"/>
      <c r="U185" s="4"/>
      <c r="V185" s="11"/>
      <c r="W185" s="4"/>
      <c r="X185" s="4"/>
    </row>
    <row r="186" spans="16:24" x14ac:dyDescent="0.25">
      <c r="P186" s="4"/>
      <c r="Q186" s="4"/>
      <c r="R186" s="4"/>
      <c r="S186" s="4"/>
      <c r="T186" s="4"/>
      <c r="U186" s="4"/>
      <c r="V186" s="11"/>
      <c r="W186" s="4"/>
      <c r="X186" s="4"/>
    </row>
    <row r="187" spans="16:24" x14ac:dyDescent="0.25">
      <c r="P187" s="4"/>
      <c r="Q187" s="4"/>
      <c r="R187" s="4"/>
      <c r="S187" s="4"/>
      <c r="T187" s="4"/>
      <c r="U187" s="4"/>
      <c r="V187" s="11"/>
      <c r="W187" s="4"/>
      <c r="X187" s="4"/>
    </row>
    <row r="188" spans="16:24" x14ac:dyDescent="0.25">
      <c r="P188" s="4"/>
      <c r="Q188" s="4"/>
      <c r="R188" s="4"/>
      <c r="S188" s="4"/>
      <c r="T188" s="4"/>
      <c r="U188" s="4"/>
      <c r="V188" s="11"/>
      <c r="W188" s="4"/>
      <c r="X188" s="4"/>
    </row>
    <row r="189" spans="16:24" x14ac:dyDescent="0.25">
      <c r="P189" s="4"/>
      <c r="Q189" s="4"/>
      <c r="R189" s="4"/>
      <c r="S189" s="4"/>
      <c r="T189" s="4"/>
      <c r="U189" s="4"/>
      <c r="V189" s="11"/>
      <c r="W189" s="4"/>
      <c r="X189" s="4"/>
    </row>
    <row r="190" spans="16:24" x14ac:dyDescent="0.25">
      <c r="P190" s="4"/>
      <c r="Q190" s="4"/>
      <c r="R190" s="4"/>
      <c r="S190" s="4"/>
      <c r="T190" s="4"/>
      <c r="U190" s="4"/>
      <c r="V190" s="11"/>
      <c r="W190" s="4"/>
      <c r="X190" s="4"/>
    </row>
    <row r="191" spans="16:24" x14ac:dyDescent="0.25">
      <c r="P191" s="4"/>
      <c r="Q191" s="4"/>
      <c r="R191" s="4"/>
      <c r="S191" s="4"/>
      <c r="T191" s="4"/>
      <c r="U191" s="4"/>
      <c r="V191" s="11"/>
      <c r="W191" s="4"/>
      <c r="X191" s="4"/>
    </row>
    <row r="192" spans="16:24" x14ac:dyDescent="0.25">
      <c r="P192" s="4"/>
      <c r="Q192" s="4"/>
      <c r="R192" s="4"/>
      <c r="S192" s="4"/>
      <c r="T192" s="4"/>
      <c r="U192" s="4"/>
      <c r="V192" s="11"/>
      <c r="W192" s="4"/>
      <c r="X192" s="4"/>
    </row>
    <row r="193" spans="16:24" x14ac:dyDescent="0.25">
      <c r="P193" s="4"/>
      <c r="Q193" s="4"/>
      <c r="R193" s="4"/>
      <c r="S193" s="4"/>
      <c r="T193" s="4"/>
      <c r="U193" s="4"/>
      <c r="V193" s="11"/>
      <c r="W193" s="4"/>
      <c r="X193" s="4"/>
    </row>
    <row r="194" spans="16:24" x14ac:dyDescent="0.25">
      <c r="P194" s="4"/>
      <c r="Q194" s="4"/>
      <c r="R194" s="4"/>
      <c r="S194" s="4"/>
      <c r="T194" s="4"/>
      <c r="U194" s="4"/>
      <c r="V194" s="11"/>
      <c r="W194" s="4"/>
      <c r="X194" s="4"/>
    </row>
    <row r="195" spans="16:24" x14ac:dyDescent="0.25">
      <c r="P195" s="4"/>
      <c r="Q195" s="4"/>
      <c r="R195" s="4"/>
      <c r="S195" s="4"/>
      <c r="T195" s="4"/>
      <c r="U195" s="4"/>
      <c r="V195" s="11"/>
      <c r="W195" s="4"/>
      <c r="X195" s="4"/>
    </row>
    <row r="196" spans="16:24" x14ac:dyDescent="0.25">
      <c r="P196" s="4"/>
      <c r="Q196" s="4"/>
      <c r="R196" s="4"/>
      <c r="S196" s="4"/>
      <c r="T196" s="4"/>
      <c r="U196" s="4"/>
      <c r="V196" s="11"/>
      <c r="W196" s="4"/>
      <c r="X196" s="4"/>
    </row>
    <row r="197" spans="16:24" x14ac:dyDescent="0.25">
      <c r="P197" s="4"/>
      <c r="Q197" s="4"/>
      <c r="R197" s="4"/>
      <c r="S197" s="4"/>
      <c r="T197" s="4"/>
      <c r="U197" s="4"/>
      <c r="V197" s="11"/>
      <c r="W197" s="4"/>
      <c r="X197" s="4"/>
    </row>
    <row r="198" spans="16:24" x14ac:dyDescent="0.25">
      <c r="P198" s="4"/>
      <c r="Q198" s="4"/>
      <c r="R198" s="4"/>
      <c r="S198" s="4"/>
      <c r="T198" s="4"/>
      <c r="U198" s="4"/>
      <c r="V198" s="11"/>
      <c r="W198" s="4"/>
      <c r="X198" s="4"/>
    </row>
    <row r="199" spans="16:24" x14ac:dyDescent="0.25">
      <c r="P199" s="4"/>
      <c r="Q199" s="4"/>
      <c r="R199" s="4"/>
      <c r="S199" s="4"/>
      <c r="T199" s="4"/>
      <c r="U199" s="4"/>
      <c r="V199" s="11"/>
      <c r="W199" s="4"/>
      <c r="X199" s="4"/>
    </row>
    <row r="200" spans="16:24" x14ac:dyDescent="0.25">
      <c r="P200" s="4"/>
      <c r="Q200" s="4"/>
      <c r="R200" s="4"/>
      <c r="S200" s="4"/>
      <c r="T200" s="4"/>
      <c r="U200" s="4"/>
      <c r="V200" s="11"/>
      <c r="W200" s="4"/>
      <c r="X200" s="4"/>
    </row>
    <row r="201" spans="16:24" x14ac:dyDescent="0.25">
      <c r="P201" s="4"/>
      <c r="Q201" s="4"/>
      <c r="R201" s="4"/>
      <c r="S201" s="4"/>
      <c r="T201" s="4"/>
      <c r="U201" s="4"/>
      <c r="V201" s="11"/>
      <c r="W201" s="4"/>
      <c r="X201" s="4"/>
    </row>
    <row r="202" spans="16:24" x14ac:dyDescent="0.25">
      <c r="P202" s="4"/>
      <c r="Q202" s="4"/>
      <c r="R202" s="4"/>
      <c r="S202" s="4"/>
      <c r="T202" s="4"/>
      <c r="U202" s="4"/>
      <c r="V202" s="11"/>
      <c r="W202" s="4"/>
      <c r="X202" s="4"/>
    </row>
    <row r="203" spans="16:24" x14ac:dyDescent="0.25">
      <c r="P203" s="4"/>
      <c r="Q203" s="4"/>
      <c r="R203" s="4"/>
      <c r="S203" s="4"/>
      <c r="T203" s="4"/>
      <c r="U203" s="4"/>
      <c r="V203" s="11"/>
      <c r="W203" s="4"/>
      <c r="X203" s="4"/>
    </row>
    <row r="204" spans="16:24" x14ac:dyDescent="0.25">
      <c r="P204" s="4"/>
      <c r="Q204" s="4"/>
      <c r="R204" s="4"/>
      <c r="S204" s="4"/>
      <c r="T204" s="4"/>
      <c r="U204" s="4"/>
      <c r="V204" s="11"/>
      <c r="W204" s="4"/>
      <c r="X204" s="4"/>
    </row>
    <row r="205" spans="16:24" x14ac:dyDescent="0.25">
      <c r="P205" s="4"/>
      <c r="Q205" s="4"/>
      <c r="R205" s="4"/>
      <c r="S205" s="4"/>
      <c r="T205" s="4"/>
      <c r="U205" s="4"/>
      <c r="V205" s="11"/>
      <c r="W205" s="4"/>
      <c r="X205" s="4"/>
    </row>
    <row r="206" spans="16:24" x14ac:dyDescent="0.25">
      <c r="P206" s="4"/>
      <c r="Q206" s="4"/>
      <c r="R206" s="4"/>
      <c r="S206" s="4"/>
      <c r="T206" s="4"/>
      <c r="U206" s="4"/>
      <c r="V206" s="11"/>
      <c r="W206" s="4"/>
      <c r="X206" s="4"/>
    </row>
    <row r="207" spans="16:24" x14ac:dyDescent="0.25">
      <c r="P207" s="4"/>
      <c r="Q207" s="4"/>
      <c r="R207" s="4"/>
      <c r="S207" s="4"/>
      <c r="T207" s="4"/>
      <c r="U207" s="4"/>
      <c r="V207" s="11"/>
      <c r="W207" s="4"/>
      <c r="X207" s="4"/>
    </row>
    <row r="208" spans="16:24" x14ac:dyDescent="0.25">
      <c r="P208" s="4"/>
      <c r="Q208" s="4"/>
      <c r="R208" s="4"/>
      <c r="S208" s="4"/>
      <c r="T208" s="4"/>
      <c r="U208" s="4"/>
      <c r="V208" s="11"/>
      <c r="W208" s="4"/>
      <c r="X208" s="4"/>
    </row>
    <row r="209" spans="16:24" x14ac:dyDescent="0.25">
      <c r="P209" s="4"/>
      <c r="Q209" s="4"/>
      <c r="R209" s="4"/>
      <c r="S209" s="4"/>
      <c r="T209" s="4"/>
      <c r="U209" s="4"/>
      <c r="V209" s="11"/>
      <c r="W209" s="4"/>
      <c r="X209" s="4"/>
    </row>
    <row r="210" spans="16:24" x14ac:dyDescent="0.25">
      <c r="P210" s="4"/>
      <c r="Q210" s="4"/>
      <c r="R210" s="4"/>
      <c r="S210" s="4"/>
      <c r="T210" s="4"/>
      <c r="U210" s="4"/>
      <c r="V210" s="11"/>
      <c r="W210" s="4"/>
      <c r="X210" s="4"/>
    </row>
    <row r="211" spans="16:24" x14ac:dyDescent="0.25">
      <c r="P211" s="4"/>
      <c r="Q211" s="4"/>
      <c r="R211" s="4"/>
      <c r="S211" s="4"/>
      <c r="T211" s="4"/>
      <c r="U211" s="4"/>
      <c r="V211" s="11"/>
      <c r="W211" s="4"/>
      <c r="X211" s="4"/>
    </row>
    <row r="212" spans="16:24" x14ac:dyDescent="0.25">
      <c r="P212" s="4"/>
      <c r="Q212" s="4"/>
      <c r="R212" s="4"/>
      <c r="S212" s="4"/>
      <c r="T212" s="4"/>
      <c r="U212" s="4"/>
      <c r="V212" s="11"/>
      <c r="W212" s="4"/>
      <c r="X212" s="4"/>
    </row>
    <row r="213" spans="16:24" x14ac:dyDescent="0.25">
      <c r="P213" s="4"/>
      <c r="Q213" s="4"/>
      <c r="R213" s="4"/>
      <c r="S213" s="4"/>
      <c r="T213" s="4"/>
      <c r="U213" s="4"/>
      <c r="V213" s="11"/>
      <c r="W213" s="4"/>
      <c r="X213" s="4"/>
    </row>
    <row r="214" spans="16:24" x14ac:dyDescent="0.25">
      <c r="P214" s="4"/>
      <c r="Q214" s="4"/>
      <c r="R214" s="4"/>
      <c r="S214" s="4"/>
      <c r="T214" s="4"/>
      <c r="U214" s="4"/>
      <c r="V214" s="11"/>
      <c r="W214" s="4"/>
      <c r="X214" s="4"/>
    </row>
    <row r="215" spans="16:24" x14ac:dyDescent="0.25">
      <c r="P215" s="4"/>
      <c r="Q215" s="4"/>
      <c r="R215" s="4"/>
      <c r="S215" s="4"/>
      <c r="T215" s="4"/>
      <c r="U215" s="4"/>
      <c r="V215" s="11"/>
      <c r="W215" s="4"/>
      <c r="X215" s="4"/>
    </row>
    <row r="216" spans="16:24" x14ac:dyDescent="0.25">
      <c r="P216" s="4"/>
      <c r="Q216" s="4"/>
      <c r="R216" s="4"/>
      <c r="S216" s="4"/>
      <c r="T216" s="4"/>
      <c r="U216" s="4"/>
      <c r="V216" s="11"/>
      <c r="W216" s="4"/>
      <c r="X216" s="4"/>
    </row>
    <row r="217" spans="16:24" x14ac:dyDescent="0.25">
      <c r="P217" s="4"/>
      <c r="Q217" s="4"/>
      <c r="R217" s="4"/>
      <c r="S217" s="4"/>
      <c r="T217" s="4"/>
      <c r="U217" s="4"/>
      <c r="V217" s="11"/>
      <c r="W217" s="4"/>
      <c r="X217" s="4"/>
    </row>
    <row r="218" spans="16:24" x14ac:dyDescent="0.25">
      <c r="P218" s="4"/>
      <c r="Q218" s="4"/>
      <c r="R218" s="4"/>
      <c r="S218" s="4"/>
      <c r="T218" s="4"/>
      <c r="U218" s="4"/>
      <c r="V218" s="11"/>
      <c r="W218" s="4"/>
      <c r="X218" s="4"/>
    </row>
    <row r="219" spans="16:24" x14ac:dyDescent="0.25">
      <c r="P219" s="4"/>
      <c r="Q219" s="4"/>
      <c r="R219" s="4"/>
      <c r="S219" s="4"/>
      <c r="T219" s="4"/>
      <c r="U219" s="4"/>
      <c r="V219" s="11"/>
      <c r="W219" s="4"/>
      <c r="X219" s="4"/>
    </row>
    <row r="220" spans="16:24" x14ac:dyDescent="0.25">
      <c r="P220" s="4"/>
      <c r="Q220" s="4"/>
      <c r="R220" s="4"/>
      <c r="S220" s="4"/>
      <c r="T220" s="4"/>
      <c r="U220" s="4"/>
      <c r="V220" s="11"/>
      <c r="W220" s="4"/>
      <c r="X220" s="4"/>
    </row>
    <row r="221" spans="16:24" x14ac:dyDescent="0.25">
      <c r="P221" s="4"/>
      <c r="Q221" s="4"/>
      <c r="R221" s="4"/>
      <c r="S221" s="4"/>
      <c r="T221" s="4"/>
      <c r="U221" s="4"/>
      <c r="V221" s="11"/>
      <c r="W221" s="4"/>
      <c r="X221" s="4"/>
    </row>
    <row r="222" spans="16:24" x14ac:dyDescent="0.25">
      <c r="P222" s="4"/>
      <c r="Q222" s="4"/>
      <c r="R222" s="4"/>
      <c r="S222" s="4"/>
      <c r="T222" s="4"/>
      <c r="U222" s="4"/>
      <c r="V222" s="11"/>
      <c r="W222" s="4"/>
      <c r="X222" s="4"/>
    </row>
    <row r="223" spans="16:24" x14ac:dyDescent="0.25">
      <c r="P223" s="4"/>
      <c r="Q223" s="4"/>
      <c r="R223" s="4"/>
      <c r="S223" s="4"/>
      <c r="T223" s="4"/>
      <c r="U223" s="4"/>
      <c r="V223" s="11"/>
      <c r="W223" s="4"/>
      <c r="X223" s="4"/>
    </row>
    <row r="224" spans="16:24" x14ac:dyDescent="0.25">
      <c r="P224" s="4"/>
      <c r="Q224" s="4"/>
      <c r="R224" s="4"/>
      <c r="S224" s="4"/>
      <c r="T224" s="4"/>
      <c r="U224" s="4"/>
      <c r="V224" s="11"/>
      <c r="W224" s="4"/>
      <c r="X224" s="4"/>
    </row>
    <row r="225" spans="16:24" x14ac:dyDescent="0.25">
      <c r="P225" s="4"/>
      <c r="Q225" s="4"/>
      <c r="R225" s="4"/>
      <c r="S225" s="4"/>
      <c r="T225" s="4"/>
      <c r="U225" s="4"/>
      <c r="V225" s="11"/>
      <c r="W225" s="4"/>
      <c r="X225" s="4"/>
    </row>
    <row r="226" spans="16:24" x14ac:dyDescent="0.25">
      <c r="P226" s="4"/>
      <c r="Q226" s="4"/>
      <c r="R226" s="4"/>
      <c r="S226" s="4"/>
      <c r="T226" s="4"/>
      <c r="U226" s="4"/>
      <c r="V226" s="11"/>
      <c r="W226" s="4"/>
      <c r="X226" s="4"/>
    </row>
    <row r="227" spans="16:24" x14ac:dyDescent="0.25">
      <c r="P227" s="4"/>
      <c r="Q227" s="4"/>
      <c r="R227" s="4"/>
      <c r="S227" s="4"/>
      <c r="T227" s="4"/>
      <c r="U227" s="4"/>
      <c r="V227" s="11"/>
      <c r="W227" s="4"/>
      <c r="X227" s="4"/>
    </row>
    <row r="228" spans="16:24" x14ac:dyDescent="0.25">
      <c r="P228" s="4"/>
      <c r="Q228" s="4"/>
      <c r="R228" s="4"/>
      <c r="S228" s="4"/>
      <c r="T228" s="4"/>
      <c r="U228" s="4"/>
      <c r="V228" s="11"/>
      <c r="W228" s="4"/>
      <c r="X228" s="4"/>
    </row>
    <row r="229" spans="16:24" x14ac:dyDescent="0.25">
      <c r="P229" s="4"/>
      <c r="Q229" s="4"/>
      <c r="R229" s="4"/>
      <c r="S229" s="4"/>
      <c r="T229" s="4"/>
      <c r="U229" s="4"/>
      <c r="V229" s="11"/>
      <c r="W229" s="4"/>
      <c r="X229" s="4"/>
    </row>
    <row r="230" spans="16:24" x14ac:dyDescent="0.25">
      <c r="P230" s="4"/>
      <c r="Q230" s="4"/>
      <c r="R230" s="4"/>
      <c r="S230" s="4"/>
      <c r="T230" s="4"/>
      <c r="U230" s="4"/>
      <c r="V230" s="11"/>
      <c r="W230" s="4"/>
      <c r="X230" s="4"/>
    </row>
    <row r="231" spans="16:24" x14ac:dyDescent="0.25">
      <c r="P231" s="4"/>
      <c r="Q231" s="4"/>
      <c r="R231" s="4"/>
      <c r="S231" s="4"/>
      <c r="T231" s="4"/>
      <c r="U231" s="4"/>
      <c r="V231" s="11"/>
      <c r="W231" s="4"/>
      <c r="X231" s="4"/>
    </row>
    <row r="232" spans="16:24" x14ac:dyDescent="0.25">
      <c r="P232" s="4"/>
      <c r="Q232" s="4"/>
      <c r="R232" s="4"/>
      <c r="S232" s="4"/>
      <c r="T232" s="4"/>
      <c r="U232" s="4"/>
      <c r="V232" s="11"/>
      <c r="W232" s="4"/>
      <c r="X232" s="4"/>
    </row>
    <row r="233" spans="16:24" x14ac:dyDescent="0.25">
      <c r="P233" s="4"/>
      <c r="Q233" s="4"/>
      <c r="R233" s="4"/>
      <c r="S233" s="4"/>
      <c r="T233" s="4"/>
      <c r="U233" s="4"/>
      <c r="V233" s="11"/>
      <c r="W233" s="4"/>
      <c r="X233" s="4"/>
    </row>
    <row r="234" spans="16:24" x14ac:dyDescent="0.25">
      <c r="P234" s="4"/>
      <c r="Q234" s="4"/>
      <c r="R234" s="4"/>
      <c r="S234" s="4"/>
      <c r="T234" s="4"/>
      <c r="U234" s="4"/>
      <c r="V234" s="11"/>
      <c r="W234" s="4"/>
      <c r="X234" s="4"/>
    </row>
    <row r="235" spans="16:24" x14ac:dyDescent="0.25">
      <c r="P235" s="4"/>
      <c r="Q235" s="4"/>
      <c r="R235" s="4"/>
      <c r="S235" s="4"/>
      <c r="T235" s="4"/>
      <c r="U235" s="4"/>
      <c r="V235" s="11"/>
      <c r="W235" s="4"/>
      <c r="X235" s="4"/>
    </row>
    <row r="236" spans="16:24" x14ac:dyDescent="0.25">
      <c r="P236" s="4"/>
      <c r="Q236" s="4"/>
      <c r="R236" s="4"/>
      <c r="S236" s="4"/>
      <c r="T236" s="4"/>
      <c r="U236" s="4"/>
      <c r="V236" s="11"/>
      <c r="W236" s="4"/>
      <c r="X236" s="4"/>
    </row>
    <row r="237" spans="16:24" x14ac:dyDescent="0.25">
      <c r="P237" s="4"/>
      <c r="Q237" s="4"/>
      <c r="R237" s="4"/>
      <c r="S237" s="4"/>
      <c r="T237" s="4"/>
      <c r="U237" s="4"/>
      <c r="V237" s="11"/>
      <c r="W237" s="4"/>
      <c r="X237" s="4"/>
    </row>
    <row r="238" spans="16:24" x14ac:dyDescent="0.25">
      <c r="P238" s="4"/>
      <c r="Q238" s="4"/>
      <c r="R238" s="4"/>
      <c r="S238" s="4"/>
      <c r="T238" s="4"/>
      <c r="U238" s="4"/>
      <c r="V238" s="11"/>
      <c r="W238" s="4"/>
      <c r="X238" s="4"/>
    </row>
    <row r="239" spans="16:24" x14ac:dyDescent="0.25">
      <c r="P239" s="4"/>
      <c r="Q239" s="4"/>
      <c r="R239" s="4"/>
      <c r="S239" s="4"/>
      <c r="T239" s="4"/>
      <c r="U239" s="4"/>
      <c r="V239" s="11"/>
      <c r="W239" s="4"/>
      <c r="X239" s="4"/>
    </row>
    <row r="240" spans="16:24" x14ac:dyDescent="0.25">
      <c r="P240" s="4"/>
      <c r="Q240" s="4"/>
      <c r="R240" s="4"/>
      <c r="S240" s="4"/>
      <c r="T240" s="4"/>
      <c r="U240" s="4"/>
      <c r="V240" s="11"/>
      <c r="W240" s="4"/>
      <c r="X240" s="4"/>
    </row>
    <row r="241" spans="16:24" x14ac:dyDescent="0.25">
      <c r="P241" s="4"/>
      <c r="Q241" s="4"/>
      <c r="R241" s="4"/>
      <c r="S241" s="4"/>
      <c r="T241" s="4"/>
      <c r="U241" s="4"/>
      <c r="V241" s="11"/>
      <c r="W241" s="4"/>
      <c r="X241" s="4"/>
    </row>
    <row r="242" spans="16:24" x14ac:dyDescent="0.25">
      <c r="P242" s="4"/>
      <c r="Q242" s="4"/>
      <c r="R242" s="4"/>
      <c r="S242" s="4"/>
      <c r="T242" s="4"/>
      <c r="U242" s="4"/>
      <c r="V242" s="11"/>
      <c r="W242" s="4"/>
      <c r="X242" s="4"/>
    </row>
    <row r="243" spans="16:24" x14ac:dyDescent="0.25">
      <c r="P243" s="4"/>
      <c r="Q243" s="4"/>
      <c r="R243" s="4"/>
      <c r="S243" s="4"/>
      <c r="T243" s="4"/>
      <c r="U243" s="4"/>
      <c r="V243" s="11"/>
      <c r="W243" s="4"/>
      <c r="X243" s="4"/>
    </row>
    <row r="244" spans="16:24" x14ac:dyDescent="0.25">
      <c r="P244" s="4"/>
      <c r="Q244" s="4"/>
      <c r="R244" s="4"/>
      <c r="S244" s="4"/>
      <c r="T244" s="4"/>
      <c r="U244" s="4"/>
      <c r="V244" s="11"/>
      <c r="W244" s="4"/>
      <c r="X244" s="4"/>
    </row>
    <row r="245" spans="16:24" x14ac:dyDescent="0.25">
      <c r="P245" s="4"/>
      <c r="Q245" s="4"/>
      <c r="R245" s="4"/>
      <c r="S245" s="4"/>
      <c r="T245" s="4"/>
      <c r="U245" s="4"/>
      <c r="V245" s="11"/>
      <c r="W245" s="4"/>
      <c r="X245" s="4"/>
    </row>
    <row r="246" spans="16:24" x14ac:dyDescent="0.25">
      <c r="P246" s="4"/>
      <c r="Q246" s="4"/>
      <c r="R246" s="4"/>
      <c r="S246" s="4"/>
      <c r="T246" s="4"/>
      <c r="U246" s="4"/>
      <c r="V246" s="11"/>
      <c r="W246" s="4"/>
      <c r="X246" s="4"/>
    </row>
    <row r="247" spans="16:24" x14ac:dyDescent="0.25">
      <c r="P247" s="4"/>
      <c r="Q247" s="4"/>
      <c r="R247" s="4"/>
      <c r="S247" s="4"/>
      <c r="T247" s="4"/>
      <c r="U247" s="4"/>
      <c r="V247" s="11"/>
      <c r="W247" s="4"/>
      <c r="X247" s="4"/>
    </row>
    <row r="248" spans="16:24" x14ac:dyDescent="0.25">
      <c r="P248" s="4"/>
      <c r="Q248" s="4"/>
      <c r="R248" s="4"/>
      <c r="S248" s="4"/>
      <c r="T248" s="4"/>
      <c r="U248" s="4"/>
      <c r="V248" s="11"/>
      <c r="W248" s="4"/>
      <c r="X248" s="4"/>
    </row>
    <row r="249" spans="16:24" x14ac:dyDescent="0.25">
      <c r="P249" s="4"/>
      <c r="Q249" s="4"/>
      <c r="R249" s="4"/>
      <c r="S249" s="4"/>
      <c r="T249" s="4"/>
      <c r="U249" s="4"/>
      <c r="V249" s="11"/>
      <c r="W249" s="4"/>
      <c r="X249" s="4"/>
    </row>
    <row r="250" spans="16:24" x14ac:dyDescent="0.25">
      <c r="P250" s="4"/>
      <c r="Q250" s="4"/>
      <c r="R250" s="4"/>
      <c r="S250" s="4"/>
      <c r="T250" s="4"/>
      <c r="U250" s="4"/>
      <c r="V250" s="11"/>
      <c r="W250" s="4"/>
      <c r="X250" s="4"/>
    </row>
    <row r="251" spans="16:24" x14ac:dyDescent="0.25">
      <c r="P251" s="4"/>
      <c r="Q251" s="4"/>
      <c r="R251" s="4"/>
      <c r="S251" s="4"/>
      <c r="T251" s="4"/>
      <c r="U251" s="4"/>
      <c r="V251" s="11"/>
      <c r="W251" s="4"/>
      <c r="X251" s="4"/>
    </row>
    <row r="252" spans="16:24" x14ac:dyDescent="0.25">
      <c r="P252" s="4"/>
      <c r="Q252" s="4"/>
      <c r="R252" s="4"/>
      <c r="S252" s="4"/>
      <c r="T252" s="4"/>
      <c r="U252" s="4"/>
      <c r="V252" s="11"/>
      <c r="W252" s="4"/>
      <c r="X252" s="4"/>
    </row>
    <row r="253" spans="16:24" x14ac:dyDescent="0.25">
      <c r="P253" s="4"/>
      <c r="Q253" s="4"/>
      <c r="R253" s="4"/>
      <c r="S253" s="4"/>
      <c r="T253" s="4"/>
      <c r="U253" s="4"/>
      <c r="V253" s="11"/>
      <c r="W253" s="4"/>
      <c r="X253" s="4"/>
    </row>
    <row r="254" spans="16:24" x14ac:dyDescent="0.25">
      <c r="P254" s="4"/>
      <c r="Q254" s="4"/>
      <c r="R254" s="4"/>
      <c r="S254" s="4"/>
      <c r="T254" s="4"/>
      <c r="U254" s="4"/>
      <c r="V254" s="11"/>
      <c r="W254" s="4"/>
      <c r="X254" s="4"/>
    </row>
    <row r="255" spans="16:24" x14ac:dyDescent="0.25">
      <c r="P255" s="4"/>
      <c r="Q255" s="4"/>
      <c r="R255" s="4"/>
      <c r="S255" s="4"/>
      <c r="T255" s="4"/>
      <c r="U255" s="4"/>
      <c r="V255" s="11"/>
      <c r="W255" s="4"/>
      <c r="X255" s="4"/>
    </row>
    <row r="256" spans="16:24" x14ac:dyDescent="0.25">
      <c r="P256" s="4"/>
      <c r="Q256" s="4"/>
      <c r="R256" s="4"/>
      <c r="S256" s="4"/>
      <c r="T256" s="4"/>
      <c r="U256" s="4"/>
      <c r="V256" s="11"/>
      <c r="W256" s="4"/>
      <c r="X256" s="4"/>
    </row>
    <row r="257" spans="16:24" x14ac:dyDescent="0.25">
      <c r="P257" s="4"/>
      <c r="Q257" s="4"/>
      <c r="R257" s="4"/>
      <c r="S257" s="4"/>
      <c r="T257" s="4"/>
      <c r="U257" s="4"/>
      <c r="V257" s="11"/>
      <c r="W257" s="4"/>
      <c r="X257" s="4"/>
    </row>
    <row r="258" spans="16:24" x14ac:dyDescent="0.25">
      <c r="P258" s="4"/>
      <c r="Q258" s="4"/>
      <c r="R258" s="4"/>
      <c r="S258" s="4"/>
      <c r="T258" s="4"/>
      <c r="U258" s="4"/>
      <c r="V258" s="11"/>
      <c r="W258" s="4"/>
      <c r="X258" s="4"/>
    </row>
    <row r="259" spans="16:24" x14ac:dyDescent="0.25">
      <c r="P259" s="4"/>
      <c r="Q259" s="4"/>
      <c r="R259" s="4"/>
      <c r="S259" s="4"/>
      <c r="T259" s="4"/>
      <c r="U259" s="4"/>
      <c r="V259" s="11"/>
      <c r="W259" s="4"/>
      <c r="X259" s="4"/>
    </row>
    <row r="260" spans="16:24" x14ac:dyDescent="0.25">
      <c r="P260" s="4"/>
      <c r="Q260" s="4"/>
      <c r="R260" s="4"/>
      <c r="S260" s="4"/>
      <c r="T260" s="4"/>
      <c r="U260" s="4"/>
      <c r="V260" s="11"/>
      <c r="W260" s="4"/>
      <c r="X260" s="4"/>
    </row>
    <row r="261" spans="16:24" x14ac:dyDescent="0.25">
      <c r="P261" s="4"/>
      <c r="Q261" s="4"/>
      <c r="R261" s="4"/>
      <c r="S261" s="4"/>
      <c r="T261" s="4"/>
      <c r="U261" s="4"/>
      <c r="V261" s="11"/>
      <c r="W261" s="4"/>
      <c r="X261" s="4"/>
    </row>
    <row r="262" spans="16:24" x14ac:dyDescent="0.25">
      <c r="P262" s="4"/>
      <c r="Q262" s="4"/>
      <c r="R262" s="4"/>
      <c r="S262" s="4"/>
      <c r="T262" s="4"/>
      <c r="U262" s="4"/>
      <c r="V262" s="11"/>
      <c r="W262" s="4"/>
      <c r="X262" s="4"/>
    </row>
    <row r="263" spans="16:24" x14ac:dyDescent="0.25">
      <c r="P263" s="4"/>
      <c r="Q263" s="4"/>
      <c r="R263" s="4"/>
      <c r="S263" s="4"/>
      <c r="T263" s="4"/>
      <c r="U263" s="4"/>
      <c r="V263" s="11"/>
      <c r="W263" s="4"/>
      <c r="X263" s="4"/>
    </row>
    <row r="264" spans="16:24" x14ac:dyDescent="0.25">
      <c r="P264" s="4"/>
      <c r="Q264" s="4"/>
      <c r="R264" s="4"/>
      <c r="S264" s="4"/>
      <c r="T264" s="4"/>
      <c r="U264" s="4"/>
      <c r="V264" s="11"/>
      <c r="W264" s="4"/>
      <c r="X264" s="4"/>
    </row>
    <row r="265" spans="16:24" x14ac:dyDescent="0.25">
      <c r="P265" s="4"/>
      <c r="Q265" s="4"/>
      <c r="R265" s="4"/>
      <c r="S265" s="4"/>
      <c r="T265" s="4"/>
      <c r="U265" s="4"/>
      <c r="V265" s="11"/>
      <c r="W265" s="4"/>
      <c r="X265" s="4"/>
    </row>
    <row r="266" spans="16:24" x14ac:dyDescent="0.25">
      <c r="P266" s="4"/>
      <c r="Q266" s="4"/>
      <c r="R266" s="4"/>
      <c r="S266" s="4"/>
      <c r="T266" s="4"/>
      <c r="U266" s="4"/>
      <c r="V266" s="11"/>
      <c r="W266" s="4"/>
      <c r="X266" s="4"/>
    </row>
    <row r="267" spans="16:24" x14ac:dyDescent="0.25">
      <c r="P267" s="4"/>
      <c r="Q267" s="4"/>
      <c r="R267" s="4"/>
      <c r="S267" s="4"/>
      <c r="T267" s="4"/>
      <c r="U267" s="4"/>
      <c r="V267" s="11"/>
      <c r="W267" s="4"/>
      <c r="X267" s="4"/>
    </row>
    <row r="268" spans="16:24" x14ac:dyDescent="0.25">
      <c r="P268" s="4"/>
      <c r="Q268" s="4"/>
      <c r="R268" s="4"/>
      <c r="S268" s="4"/>
      <c r="T268" s="4"/>
      <c r="U268" s="4"/>
      <c r="V268" s="11"/>
      <c r="W268" s="4"/>
      <c r="X268" s="4"/>
    </row>
    <row r="269" spans="16:24" x14ac:dyDescent="0.25">
      <c r="P269" s="4"/>
      <c r="Q269" s="4"/>
      <c r="R269" s="4"/>
      <c r="S269" s="4"/>
      <c r="T269" s="4"/>
      <c r="U269" s="4"/>
      <c r="V269" s="11"/>
      <c r="W269" s="4"/>
      <c r="X269" s="4"/>
    </row>
    <row r="270" spans="16:24" x14ac:dyDescent="0.25">
      <c r="P270" s="4"/>
      <c r="Q270" s="4"/>
      <c r="R270" s="4"/>
      <c r="S270" s="4"/>
      <c r="T270" s="4"/>
      <c r="U270" s="4"/>
      <c r="V270" s="11"/>
      <c r="W270" s="4"/>
      <c r="X270" s="4"/>
    </row>
    <row r="271" spans="16:24" x14ac:dyDescent="0.25">
      <c r="P271" s="4"/>
      <c r="Q271" s="4"/>
      <c r="R271" s="4"/>
      <c r="S271" s="4"/>
      <c r="T271" s="4"/>
      <c r="U271" s="4"/>
      <c r="V271" s="11"/>
      <c r="W271" s="4"/>
      <c r="X271" s="4"/>
    </row>
    <row r="272" spans="16:24" x14ac:dyDescent="0.25">
      <c r="P272" s="4"/>
      <c r="Q272" s="4"/>
      <c r="R272" s="4"/>
      <c r="S272" s="4"/>
      <c r="T272" s="4"/>
      <c r="U272" s="4"/>
      <c r="V272" s="11"/>
      <c r="W272" s="4"/>
      <c r="X272" s="4"/>
    </row>
    <row r="273" spans="16:24" x14ac:dyDescent="0.25">
      <c r="P273" s="4"/>
      <c r="Q273" s="4"/>
      <c r="R273" s="4"/>
      <c r="S273" s="4"/>
      <c r="T273" s="4"/>
      <c r="U273" s="4"/>
      <c r="V273" s="11"/>
      <c r="W273" s="4"/>
      <c r="X273" s="4"/>
    </row>
    <row r="274" spans="16:24" x14ac:dyDescent="0.25">
      <c r="P274" s="4"/>
      <c r="Q274" s="4"/>
      <c r="R274" s="4"/>
      <c r="S274" s="4"/>
      <c r="T274" s="4"/>
      <c r="U274" s="4"/>
      <c r="V274" s="11"/>
      <c r="W274" s="4"/>
      <c r="X274" s="4"/>
    </row>
    <row r="275" spans="16:24" x14ac:dyDescent="0.25">
      <c r="P275" s="4"/>
      <c r="Q275" s="4"/>
      <c r="R275" s="4"/>
      <c r="S275" s="4"/>
      <c r="T275" s="4"/>
      <c r="U275" s="4"/>
      <c r="V275" s="11"/>
      <c r="W275" s="4"/>
      <c r="X275" s="4"/>
    </row>
    <row r="276" spans="16:24" x14ac:dyDescent="0.25">
      <c r="P276" s="4"/>
      <c r="Q276" s="4"/>
      <c r="R276" s="4"/>
      <c r="S276" s="4"/>
      <c r="T276" s="4"/>
      <c r="U276" s="4"/>
      <c r="V276" s="11"/>
      <c r="W276" s="4"/>
      <c r="X276" s="4"/>
    </row>
    <row r="277" spans="16:24" x14ac:dyDescent="0.25">
      <c r="P277" s="4"/>
      <c r="Q277" s="4"/>
      <c r="R277" s="4"/>
      <c r="S277" s="4"/>
      <c r="T277" s="4"/>
      <c r="U277" s="4"/>
      <c r="V277" s="11"/>
      <c r="W277" s="4"/>
      <c r="X277" s="4"/>
    </row>
    <row r="278" spans="16:24" x14ac:dyDescent="0.25">
      <c r="P278" s="4"/>
      <c r="Q278" s="4"/>
      <c r="R278" s="4"/>
      <c r="S278" s="4"/>
      <c r="T278" s="4"/>
      <c r="U278" s="4"/>
      <c r="V278" s="11"/>
      <c r="W278" s="4"/>
      <c r="X278" s="4"/>
    </row>
    <row r="279" spans="16:24" x14ac:dyDescent="0.25">
      <c r="P279" s="4"/>
      <c r="Q279" s="4"/>
      <c r="R279" s="4"/>
      <c r="S279" s="4"/>
      <c r="T279" s="4"/>
      <c r="U279" s="4"/>
      <c r="V279" s="11"/>
      <c r="W279" s="4"/>
      <c r="X279" s="4"/>
    </row>
    <row r="280" spans="16:24" x14ac:dyDescent="0.25">
      <c r="P280" s="4"/>
      <c r="Q280" s="4"/>
      <c r="R280" s="4"/>
      <c r="S280" s="4"/>
      <c r="T280" s="4"/>
      <c r="U280" s="4"/>
      <c r="V280" s="11"/>
      <c r="W280" s="4"/>
      <c r="X280" s="4"/>
    </row>
    <row r="281" spans="16:24" x14ac:dyDescent="0.25">
      <c r="P281" s="4"/>
      <c r="Q281" s="4"/>
      <c r="R281" s="4"/>
      <c r="S281" s="4"/>
      <c r="T281" s="4"/>
      <c r="U281" s="4"/>
      <c r="V281" s="11"/>
      <c r="W281" s="4"/>
      <c r="X281" s="4"/>
    </row>
    <row r="282" spans="16:24" x14ac:dyDescent="0.25">
      <c r="P282" s="4"/>
      <c r="Q282" s="4"/>
      <c r="R282" s="4"/>
      <c r="S282" s="4"/>
      <c r="T282" s="4"/>
      <c r="U282" s="4"/>
      <c r="V282" s="11"/>
      <c r="W282" s="4"/>
      <c r="X282" s="4"/>
    </row>
    <row r="283" spans="16:24" x14ac:dyDescent="0.25">
      <c r="P283" s="4"/>
      <c r="Q283" s="4"/>
      <c r="R283" s="4"/>
      <c r="S283" s="4"/>
      <c r="T283" s="4"/>
      <c r="U283" s="4"/>
      <c r="V283" s="11"/>
      <c r="W283" s="4"/>
      <c r="X283" s="4"/>
    </row>
    <row r="284" spans="16:24" x14ac:dyDescent="0.25">
      <c r="P284" s="4"/>
      <c r="Q284" s="4"/>
      <c r="R284" s="4"/>
      <c r="S284" s="4"/>
      <c r="T284" s="4"/>
      <c r="U284" s="4"/>
      <c r="V284" s="11"/>
      <c r="W284" s="4"/>
      <c r="X284" s="4"/>
    </row>
    <row r="285" spans="16:24" x14ac:dyDescent="0.25">
      <c r="P285" s="4"/>
      <c r="Q285" s="4"/>
      <c r="R285" s="4"/>
      <c r="S285" s="4"/>
      <c r="T285" s="4"/>
      <c r="U285" s="4"/>
      <c r="V285" s="11"/>
      <c r="W285" s="4"/>
      <c r="X285" s="4"/>
    </row>
    <row r="286" spans="16:24" x14ac:dyDescent="0.25">
      <c r="P286" s="4"/>
      <c r="Q286" s="4"/>
      <c r="R286" s="4"/>
      <c r="S286" s="4"/>
      <c r="T286" s="4"/>
      <c r="U286" s="4"/>
      <c r="V286" s="11"/>
      <c r="W286" s="4"/>
      <c r="X286" s="4"/>
    </row>
    <row r="287" spans="16:24" x14ac:dyDescent="0.25">
      <c r="P287" s="4"/>
      <c r="Q287" s="4"/>
      <c r="R287" s="4"/>
      <c r="S287" s="4"/>
      <c r="T287" s="4"/>
      <c r="U287" s="4"/>
      <c r="V287" s="11"/>
      <c r="W287" s="4"/>
      <c r="X287" s="4"/>
    </row>
    <row r="288" spans="16:24" x14ac:dyDescent="0.25">
      <c r="P288" s="4"/>
      <c r="Q288" s="4"/>
      <c r="R288" s="4"/>
      <c r="S288" s="4"/>
      <c r="T288" s="4"/>
      <c r="U288" s="4"/>
      <c r="V288" s="11"/>
      <c r="W288" s="4"/>
      <c r="X288" s="4"/>
    </row>
    <row r="289" spans="16:24" x14ac:dyDescent="0.25">
      <c r="P289" s="4"/>
      <c r="Q289" s="4"/>
      <c r="R289" s="4"/>
      <c r="S289" s="4"/>
      <c r="T289" s="4"/>
      <c r="U289" s="4"/>
      <c r="V289" s="11"/>
      <c r="W289" s="4"/>
      <c r="X289" s="4"/>
    </row>
    <row r="290" spans="16:24" x14ac:dyDescent="0.25">
      <c r="P290" s="4"/>
      <c r="Q290" s="4"/>
      <c r="R290" s="4"/>
      <c r="S290" s="4"/>
      <c r="T290" s="4"/>
      <c r="U290" s="4"/>
      <c r="V290" s="11"/>
      <c r="W290" s="4"/>
      <c r="X290" s="4"/>
    </row>
    <row r="291" spans="16:24" x14ac:dyDescent="0.25">
      <c r="P291" s="4"/>
      <c r="Q291" s="4"/>
      <c r="R291" s="4"/>
      <c r="S291" s="4"/>
      <c r="T291" s="4"/>
      <c r="U291" s="4"/>
      <c r="V291" s="11"/>
      <c r="W291" s="4"/>
      <c r="X291" s="4"/>
    </row>
    <row r="292" spans="16:24" x14ac:dyDescent="0.25">
      <c r="P292" s="4"/>
      <c r="Q292" s="4"/>
      <c r="R292" s="4"/>
      <c r="S292" s="4"/>
      <c r="T292" s="4"/>
      <c r="U292" s="4"/>
      <c r="V292" s="11"/>
      <c r="W292" s="4"/>
      <c r="X292" s="4"/>
    </row>
    <row r="293" spans="16:24" x14ac:dyDescent="0.25">
      <c r="P293" s="4"/>
      <c r="Q293" s="4"/>
      <c r="R293" s="4"/>
      <c r="S293" s="4"/>
      <c r="T293" s="4"/>
      <c r="U293" s="4"/>
      <c r="V293" s="11"/>
      <c r="W293" s="4"/>
      <c r="X29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Шилов Анатолий</dc:creator>
  <cp:lastModifiedBy>Andrey A</cp:lastModifiedBy>
  <dcterms:created xsi:type="dcterms:W3CDTF">2024-03-27T11:20:33Z</dcterms:created>
  <dcterms:modified xsi:type="dcterms:W3CDTF">2024-04-08T09:53:35Z</dcterms:modified>
</cp:coreProperties>
</file>