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НГУ\КВВ БАКВ 22 23\"/>
    </mc:Choice>
  </mc:AlternateContent>
  <xr:revisionPtr revIDLastSave="0" documentId="13_ncr:1_{D941DA22-AE37-4F42-AAA2-E36510A3004B}" xr6:coauthVersionLast="47" xr6:coauthVersionMax="47" xr10:uidLastSave="{00000000-0000-0000-0000-000000000000}"/>
  <bookViews>
    <workbookView xWindow="-19298" yWindow="-98" windowWidth="19396" windowHeight="1054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30" i="1"/>
  <c r="G231" i="1"/>
  <c r="G222" i="1" l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23" i="1" l="1"/>
  <c r="G225" i="1" l="1"/>
  <c r="G226" i="1" s="1"/>
  <c r="G228" i="1" s="1"/>
  <c r="G232" i="1" s="1"/>
  <c r="G234" i="1" s="1"/>
  <c r="G235" i="1" s="1"/>
  <c r="H215" i="1" l="1"/>
  <c r="I215" i="1" s="1"/>
  <c r="H207" i="1"/>
  <c r="I207" i="1" s="1"/>
  <c r="H199" i="1"/>
  <c r="I199" i="1" s="1"/>
  <c r="H191" i="1"/>
  <c r="I191" i="1" s="1"/>
  <c r="H183" i="1"/>
  <c r="I183" i="1" s="1"/>
  <c r="H175" i="1"/>
  <c r="I175" i="1" s="1"/>
  <c r="H167" i="1"/>
  <c r="I167" i="1" s="1"/>
  <c r="H159" i="1"/>
  <c r="I159" i="1" s="1"/>
  <c r="H151" i="1"/>
  <c r="I151" i="1" s="1"/>
  <c r="H143" i="1"/>
  <c r="I143" i="1" s="1"/>
  <c r="H135" i="1"/>
  <c r="I135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63" i="1"/>
  <c r="I63" i="1" s="1"/>
  <c r="H55" i="1"/>
  <c r="I55" i="1" s="1"/>
  <c r="H47" i="1"/>
  <c r="I47" i="1" s="1"/>
  <c r="H38" i="1"/>
  <c r="I38" i="1" s="1"/>
  <c r="H30" i="1"/>
  <c r="I30" i="1" s="1"/>
  <c r="H221" i="1"/>
  <c r="I221" i="1" s="1"/>
  <c r="H213" i="1"/>
  <c r="I213" i="1" s="1"/>
  <c r="H205" i="1"/>
  <c r="I205" i="1" s="1"/>
  <c r="H197" i="1"/>
  <c r="I197" i="1" s="1"/>
  <c r="H189" i="1"/>
  <c r="I189" i="1" s="1"/>
  <c r="H181" i="1"/>
  <c r="I181" i="1" s="1"/>
  <c r="H173" i="1"/>
  <c r="I173" i="1" s="1"/>
  <c r="H165" i="1"/>
  <c r="I165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H93" i="1"/>
  <c r="I93" i="1" s="1"/>
  <c r="H85" i="1"/>
  <c r="I85" i="1" s="1"/>
  <c r="H77" i="1"/>
  <c r="I77" i="1" s="1"/>
  <c r="H69" i="1"/>
  <c r="I69" i="1" s="1"/>
  <c r="H61" i="1"/>
  <c r="I61" i="1" s="1"/>
  <c r="H53" i="1"/>
  <c r="I53" i="1" s="1"/>
  <c r="H44" i="1"/>
  <c r="I44" i="1" s="1"/>
  <c r="H36" i="1"/>
  <c r="I36" i="1" s="1"/>
  <c r="H28" i="1"/>
  <c r="I28" i="1" s="1"/>
  <c r="H20" i="1"/>
  <c r="I20" i="1" s="1"/>
  <c r="H12" i="1"/>
  <c r="I12" i="1" s="1"/>
  <c r="H4" i="1"/>
  <c r="I4" i="1" s="1"/>
  <c r="H211" i="1"/>
  <c r="I211" i="1" s="1"/>
  <c r="H195" i="1"/>
  <c r="I195" i="1" s="1"/>
  <c r="H179" i="1"/>
  <c r="I179" i="1" s="1"/>
  <c r="H163" i="1"/>
  <c r="I163" i="1" s="1"/>
  <c r="H147" i="1"/>
  <c r="I147" i="1" s="1"/>
  <c r="H131" i="1"/>
  <c r="I131" i="1" s="1"/>
  <c r="H107" i="1"/>
  <c r="I107" i="1" s="1"/>
  <c r="H83" i="1"/>
  <c r="I83" i="1" s="1"/>
  <c r="H67" i="1"/>
  <c r="I67" i="1" s="1"/>
  <c r="H42" i="1"/>
  <c r="I42" i="1" s="1"/>
  <c r="H18" i="1"/>
  <c r="I18" i="1" s="1"/>
  <c r="I2" i="1"/>
  <c r="H220" i="1"/>
  <c r="I220" i="1" s="1"/>
  <c r="H212" i="1"/>
  <c r="I212" i="1" s="1"/>
  <c r="H204" i="1"/>
  <c r="I204" i="1" s="1"/>
  <c r="H196" i="1"/>
  <c r="I196" i="1" s="1"/>
  <c r="H188" i="1"/>
  <c r="I188" i="1" s="1"/>
  <c r="H180" i="1"/>
  <c r="I180" i="1" s="1"/>
  <c r="H172" i="1"/>
  <c r="I172" i="1" s="1"/>
  <c r="H164" i="1"/>
  <c r="I164" i="1" s="1"/>
  <c r="H156" i="1"/>
  <c r="I156" i="1" s="1"/>
  <c r="H148" i="1"/>
  <c r="I148" i="1" s="1"/>
  <c r="H140" i="1"/>
  <c r="I140" i="1" s="1"/>
  <c r="H132" i="1"/>
  <c r="I132" i="1" s="1"/>
  <c r="H124" i="1"/>
  <c r="I124" i="1" s="1"/>
  <c r="H116" i="1"/>
  <c r="I116" i="1" s="1"/>
  <c r="H108" i="1"/>
  <c r="I108" i="1" s="1"/>
  <c r="H100" i="1"/>
  <c r="I100" i="1" s="1"/>
  <c r="H92" i="1"/>
  <c r="I92" i="1" s="1"/>
  <c r="H84" i="1"/>
  <c r="I84" i="1" s="1"/>
  <c r="H76" i="1"/>
  <c r="I76" i="1" s="1"/>
  <c r="H68" i="1"/>
  <c r="I68" i="1" s="1"/>
  <c r="H60" i="1"/>
  <c r="I60" i="1" s="1"/>
  <c r="H52" i="1"/>
  <c r="I52" i="1" s="1"/>
  <c r="H43" i="1"/>
  <c r="I43" i="1" s="1"/>
  <c r="H35" i="1"/>
  <c r="I35" i="1" s="1"/>
  <c r="H27" i="1"/>
  <c r="I27" i="1" s="1"/>
  <c r="H19" i="1"/>
  <c r="I19" i="1" s="1"/>
  <c r="H11" i="1"/>
  <c r="I11" i="1" s="1"/>
  <c r="H3" i="1"/>
  <c r="I3" i="1" s="1"/>
  <c r="H203" i="1"/>
  <c r="I203" i="1" s="1"/>
  <c r="H155" i="1"/>
  <c r="I155" i="1" s="1"/>
  <c r="H123" i="1"/>
  <c r="I123" i="1" s="1"/>
  <c r="H99" i="1"/>
  <c r="I99" i="1" s="1"/>
  <c r="H75" i="1"/>
  <c r="I75" i="1" s="1"/>
  <c r="H51" i="1"/>
  <c r="I51" i="1" s="1"/>
  <c r="H34" i="1"/>
  <c r="I34" i="1" s="1"/>
  <c r="H10" i="1"/>
  <c r="I10" i="1" s="1"/>
  <c r="H219" i="1"/>
  <c r="I219" i="1" s="1"/>
  <c r="H187" i="1"/>
  <c r="I187" i="1" s="1"/>
  <c r="H171" i="1"/>
  <c r="I171" i="1" s="1"/>
  <c r="H139" i="1"/>
  <c r="I139" i="1" s="1"/>
  <c r="H115" i="1"/>
  <c r="I115" i="1" s="1"/>
  <c r="H91" i="1"/>
  <c r="I91" i="1" s="1"/>
  <c r="H59" i="1"/>
  <c r="I59" i="1" s="1"/>
  <c r="H26" i="1"/>
  <c r="I26" i="1" s="1"/>
  <c r="H218" i="1"/>
  <c r="I218" i="1" s="1"/>
  <c r="H210" i="1"/>
  <c r="I210" i="1" s="1"/>
  <c r="H202" i="1"/>
  <c r="I202" i="1" s="1"/>
  <c r="H194" i="1"/>
  <c r="I194" i="1" s="1"/>
  <c r="H186" i="1"/>
  <c r="I186" i="1" s="1"/>
  <c r="H178" i="1"/>
  <c r="I178" i="1" s="1"/>
  <c r="H170" i="1"/>
  <c r="I170" i="1" s="1"/>
  <c r="H162" i="1"/>
  <c r="I162" i="1" s="1"/>
  <c r="H154" i="1"/>
  <c r="I154" i="1" s="1"/>
  <c r="H146" i="1"/>
  <c r="I146" i="1" s="1"/>
  <c r="H138" i="1"/>
  <c r="I138" i="1" s="1"/>
  <c r="H130" i="1"/>
  <c r="I130" i="1" s="1"/>
  <c r="H122" i="1"/>
  <c r="I122" i="1" s="1"/>
  <c r="H114" i="1"/>
  <c r="I114" i="1" s="1"/>
  <c r="H106" i="1"/>
  <c r="I106" i="1" s="1"/>
  <c r="H98" i="1"/>
  <c r="I98" i="1" s="1"/>
  <c r="H90" i="1"/>
  <c r="I90" i="1" s="1"/>
  <c r="H82" i="1"/>
  <c r="I82" i="1" s="1"/>
  <c r="H74" i="1"/>
  <c r="I74" i="1" s="1"/>
  <c r="H66" i="1"/>
  <c r="I66" i="1" s="1"/>
  <c r="H58" i="1"/>
  <c r="I58" i="1" s="1"/>
  <c r="H50" i="1"/>
  <c r="I50" i="1" s="1"/>
  <c r="H41" i="1"/>
  <c r="I41" i="1" s="1"/>
  <c r="H33" i="1"/>
  <c r="I33" i="1" s="1"/>
  <c r="H25" i="1"/>
  <c r="I25" i="1" s="1"/>
  <c r="H17" i="1"/>
  <c r="I17" i="1" s="1"/>
  <c r="H9" i="1"/>
  <c r="I9" i="1" s="1"/>
  <c r="H217" i="1"/>
  <c r="I217" i="1" s="1"/>
  <c r="H209" i="1"/>
  <c r="I209" i="1" s="1"/>
  <c r="H201" i="1"/>
  <c r="I201" i="1" s="1"/>
  <c r="H193" i="1"/>
  <c r="I193" i="1" s="1"/>
  <c r="H185" i="1"/>
  <c r="I185" i="1" s="1"/>
  <c r="H177" i="1"/>
  <c r="I177" i="1" s="1"/>
  <c r="H169" i="1"/>
  <c r="I169" i="1" s="1"/>
  <c r="H161" i="1"/>
  <c r="I161" i="1" s="1"/>
  <c r="H153" i="1"/>
  <c r="I153" i="1" s="1"/>
  <c r="H145" i="1"/>
  <c r="I145" i="1" s="1"/>
  <c r="H137" i="1"/>
  <c r="I137" i="1" s="1"/>
  <c r="H129" i="1"/>
  <c r="I129" i="1" s="1"/>
  <c r="H121" i="1"/>
  <c r="I121" i="1" s="1"/>
  <c r="H113" i="1"/>
  <c r="I113" i="1" s="1"/>
  <c r="H105" i="1"/>
  <c r="I105" i="1" s="1"/>
  <c r="H97" i="1"/>
  <c r="I97" i="1" s="1"/>
  <c r="H89" i="1"/>
  <c r="I89" i="1" s="1"/>
  <c r="H81" i="1"/>
  <c r="I81" i="1" s="1"/>
  <c r="H73" i="1"/>
  <c r="I73" i="1" s="1"/>
  <c r="H65" i="1"/>
  <c r="I65" i="1" s="1"/>
  <c r="H57" i="1"/>
  <c r="I57" i="1" s="1"/>
  <c r="H49" i="1"/>
  <c r="I49" i="1" s="1"/>
  <c r="H40" i="1"/>
  <c r="I40" i="1" s="1"/>
  <c r="H32" i="1"/>
  <c r="I32" i="1" s="1"/>
  <c r="H24" i="1"/>
  <c r="I24" i="1" s="1"/>
  <c r="H16" i="1"/>
  <c r="I16" i="1" s="1"/>
  <c r="H8" i="1"/>
  <c r="I8" i="1" s="1"/>
  <c r="H216" i="1"/>
  <c r="I216" i="1" s="1"/>
  <c r="H208" i="1"/>
  <c r="I208" i="1" s="1"/>
  <c r="H200" i="1"/>
  <c r="I200" i="1" s="1"/>
  <c r="H192" i="1"/>
  <c r="I192" i="1" s="1"/>
  <c r="H176" i="1"/>
  <c r="I176" i="1" s="1"/>
  <c r="H168" i="1"/>
  <c r="I168" i="1" s="1"/>
  <c r="H160" i="1"/>
  <c r="I160" i="1" s="1"/>
  <c r="H152" i="1"/>
  <c r="I152" i="1" s="1"/>
  <c r="H144" i="1"/>
  <c r="I144" i="1" s="1"/>
  <c r="H136" i="1"/>
  <c r="I136" i="1" s="1"/>
  <c r="H128" i="1"/>
  <c r="I128" i="1" s="1"/>
  <c r="H120" i="1"/>
  <c r="I120" i="1" s="1"/>
  <c r="H112" i="1"/>
  <c r="I112" i="1" s="1"/>
  <c r="H104" i="1"/>
  <c r="I104" i="1" s="1"/>
  <c r="H96" i="1"/>
  <c r="I96" i="1" s="1"/>
  <c r="H88" i="1"/>
  <c r="I88" i="1" s="1"/>
  <c r="H72" i="1"/>
  <c r="I72" i="1" s="1"/>
  <c r="H64" i="1"/>
  <c r="I64" i="1" s="1"/>
  <c r="H56" i="1"/>
  <c r="I56" i="1" s="1"/>
  <c r="H48" i="1"/>
  <c r="I48" i="1" s="1"/>
  <c r="H31" i="1"/>
  <c r="I31" i="1" s="1"/>
  <c r="H23" i="1"/>
  <c r="I23" i="1" s="1"/>
  <c r="H7" i="1"/>
  <c r="I7" i="1" s="1"/>
  <c r="H184" i="1"/>
  <c r="I184" i="1" s="1"/>
  <c r="H80" i="1"/>
  <c r="I80" i="1" s="1"/>
  <c r="H39" i="1"/>
  <c r="I39" i="1" s="1"/>
  <c r="H15" i="1"/>
  <c r="I15" i="1" s="1"/>
  <c r="H206" i="1"/>
  <c r="I206" i="1" s="1"/>
  <c r="H142" i="1"/>
  <c r="I142" i="1" s="1"/>
  <c r="H78" i="1"/>
  <c r="I78" i="1" s="1"/>
  <c r="H21" i="1"/>
  <c r="I21" i="1" s="1"/>
  <c r="H46" i="1"/>
  <c r="I46" i="1" s="1"/>
  <c r="H94" i="1"/>
  <c r="I94" i="1" s="1"/>
  <c r="H22" i="1"/>
  <c r="I22" i="1" s="1"/>
  <c r="H198" i="1"/>
  <c r="I198" i="1" s="1"/>
  <c r="H134" i="1"/>
  <c r="I134" i="1" s="1"/>
  <c r="H70" i="1"/>
  <c r="I70" i="1" s="1"/>
  <c r="H14" i="1"/>
  <c r="I14" i="1" s="1"/>
  <c r="H110" i="1"/>
  <c r="I110" i="1" s="1"/>
  <c r="H29" i="1"/>
  <c r="I29" i="1" s="1"/>
  <c r="H150" i="1"/>
  <c r="I150" i="1" s="1"/>
  <c r="H190" i="1"/>
  <c r="I190" i="1" s="1"/>
  <c r="H126" i="1"/>
  <c r="I126" i="1" s="1"/>
  <c r="H62" i="1"/>
  <c r="I62" i="1" s="1"/>
  <c r="H13" i="1"/>
  <c r="I13" i="1" s="1"/>
  <c r="H5" i="1"/>
  <c r="I5" i="1" s="1"/>
  <c r="H182" i="1"/>
  <c r="I182" i="1" s="1"/>
  <c r="H118" i="1"/>
  <c r="I118" i="1" s="1"/>
  <c r="H54" i="1"/>
  <c r="I54" i="1" s="1"/>
  <c r="H6" i="1"/>
  <c r="I6" i="1" s="1"/>
  <c r="H174" i="1"/>
  <c r="I174" i="1" s="1"/>
  <c r="H158" i="1"/>
  <c r="I158" i="1" s="1"/>
  <c r="H214" i="1"/>
  <c r="I214" i="1" s="1"/>
  <c r="H166" i="1"/>
  <c r="I166" i="1" s="1"/>
  <c r="H102" i="1"/>
  <c r="I102" i="1" s="1"/>
  <c r="H37" i="1"/>
  <c r="I37" i="1" s="1"/>
  <c r="H222" i="1"/>
  <c r="I222" i="1" s="1"/>
  <c r="H86" i="1"/>
  <c r="I86" i="1" s="1"/>
  <c r="I223" i="1" l="1"/>
</calcChain>
</file>

<file path=xl/sharedStrings.xml><?xml version="1.0" encoding="utf-8"?>
<sst xmlns="http://schemas.openxmlformats.org/spreadsheetml/2006/main" count="1210" uniqueCount="334">
  <si>
    <t>Вид</t>
  </si>
  <si>
    <t>Наименование</t>
  </si>
  <si>
    <t>ТУ</t>
  </si>
  <si>
    <t>Операционный усилитель</t>
  </si>
  <si>
    <t>1467УД7Т ВП</t>
  </si>
  <si>
    <t>АЕЯР.431000.257-07ТУ</t>
  </si>
  <si>
    <t>1487УД2У ВП</t>
  </si>
  <si>
    <t>АЕЯР.431130.858ТУ</t>
  </si>
  <si>
    <t>Термодатчик</t>
  </si>
  <si>
    <t>5306НТ015Е ВП</t>
  </si>
  <si>
    <t>АЕНВ.431320.279ТУ</t>
  </si>
  <si>
    <t>Транзистор</t>
  </si>
  <si>
    <t>2Т746А9 ВП</t>
  </si>
  <si>
    <t>АЕЯР.432140.821</t>
  </si>
  <si>
    <t>Микросхема</t>
  </si>
  <si>
    <t>1675РТ014 ВП</t>
  </si>
  <si>
    <t>АЕНВ.431210.476-01 ТУ</t>
  </si>
  <si>
    <t>Вставка плавкая</t>
  </si>
  <si>
    <t>ВП1-2 (0,5А) ОС</t>
  </si>
  <si>
    <t>ОЮ0.480.003ТУ-Р, СНКЖ.646170.001ТУ</t>
  </si>
  <si>
    <t>ВП1-2 (2А) ОС</t>
  </si>
  <si>
    <t>Трансформатор</t>
  </si>
  <si>
    <t>ОС ТИЛ-6В</t>
  </si>
  <si>
    <t>АГ0.472.105ТУ, АГ0.472.101ТУ</t>
  </si>
  <si>
    <t>Транзисторная сборка</t>
  </si>
  <si>
    <t>2ТС622А1 ОС</t>
  </si>
  <si>
    <t>И93.456.001ТУ/Д1; аА0.339.190ТУ</t>
  </si>
  <si>
    <t>1НТ251А ОС</t>
  </si>
  <si>
    <t>И93.456.000ТУ/Д6; аА0.339.190ТУ</t>
  </si>
  <si>
    <t>Линейный регулятор</t>
  </si>
  <si>
    <t>1278ЕР1Т</t>
  </si>
  <si>
    <t>АЕЯР.431420.761ТУ</t>
  </si>
  <si>
    <t>2Т3117А/ПК ОСМ</t>
  </si>
  <si>
    <t>АЕЯР.432140.247ТУ П0.070.052 </t>
  </si>
  <si>
    <t>Генератор кварцевый</t>
  </si>
  <si>
    <t>ОСМ ГК108-П-18ГС-3-10М</t>
  </si>
  <si>
    <t>АФТП.433520.007ТУ, РД В 22.02.218</t>
  </si>
  <si>
    <t>Диодная сборка</t>
  </si>
  <si>
    <t>2ДС627А1/ББ ОСМ</t>
  </si>
  <si>
    <t>АЕЯР.432120.515ТУ, РД В 22.02.218</t>
  </si>
  <si>
    <t>2Д222ВС ОСМ</t>
  </si>
  <si>
    <t>аА0.339.327ТУ, П0.070.052</t>
  </si>
  <si>
    <t>Оптопара</t>
  </si>
  <si>
    <t>ОСМ 249КП1С</t>
  </si>
  <si>
    <t>1Х3.438.000ТУ П0.070.052</t>
  </si>
  <si>
    <t>Приемопередатчик МКО</t>
  </si>
  <si>
    <t>ОСМ 5559ИН67Т</t>
  </si>
  <si>
    <t>АЕЯР.431230.627ТУ, РД В 22.02.218</t>
  </si>
  <si>
    <t>1469ТК025</t>
  </si>
  <si>
    <t>АЕНВ.431260.042ТУ</t>
  </si>
  <si>
    <t>1921ВК028</t>
  </si>
  <si>
    <t>АЕНВ.431290.444ТУ</t>
  </si>
  <si>
    <t>Реле</t>
  </si>
  <si>
    <t>Вторичный источник питания</t>
  </si>
  <si>
    <t>СМПВ 1.5 5.0 ОВ</t>
  </si>
  <si>
    <t>ЖБКП.436634.036ТУ</t>
  </si>
  <si>
    <t>СМПВ 1.5 5.0 ДВ</t>
  </si>
  <si>
    <t>Розетка</t>
  </si>
  <si>
    <t>РС50А-Э с кожухом ОСМ</t>
  </si>
  <si>
    <t>АВ0.364.047ТУ, АВ0.364.047ТУ1, ПО.070.052</t>
  </si>
  <si>
    <t>Вилка</t>
  </si>
  <si>
    <t>РС19А-Э с кожухом ОСМ</t>
  </si>
  <si>
    <t>РС10А-Э с кожухом ОСМ</t>
  </si>
  <si>
    <t>Соединитель</t>
  </si>
  <si>
    <t>СНП411-9РП21-К «5»</t>
  </si>
  <si>
    <t xml:space="preserve">АСДБ.430421.029ТУ </t>
  </si>
  <si>
    <t>СНП411-15РП21-К «5»</t>
  </si>
  <si>
    <t>СНП411-31РП21-К «5»</t>
  </si>
  <si>
    <t>СНП411-9ВО11-К «5»</t>
  </si>
  <si>
    <t>СНП411-15ВО11-К «5»</t>
  </si>
  <si>
    <t>СНП411-31ВО11-К «5»</t>
  </si>
  <si>
    <t>СНП411-9РП21-Д «5»</t>
  </si>
  <si>
    <t>Кожух</t>
  </si>
  <si>
    <t>К411-9ПК</t>
  </si>
  <si>
    <t>АСДБ.430421.173ТУ</t>
  </si>
  <si>
    <t>К411-15ПК</t>
  </si>
  <si>
    <t>К411-31ПК</t>
  </si>
  <si>
    <t>Адаптер</t>
  </si>
  <si>
    <t>ПС411-9/2</t>
  </si>
  <si>
    <t>ПС411-15/2</t>
  </si>
  <si>
    <t>ПС411-31/2</t>
  </si>
  <si>
    <t>Крепеж</t>
  </si>
  <si>
    <t>КК411-2</t>
  </si>
  <si>
    <t>АСДБ.430421.029ТУ</t>
  </si>
  <si>
    <t>КБ411-2-15</t>
  </si>
  <si>
    <t>чип-резистор</t>
  </si>
  <si>
    <t>ОСМ Р1-12 0,1 Вт 1 Ом ±2% ТЛМ</t>
  </si>
  <si>
    <t>АЛЯР.434110.005ТУ, РД В 22.02.218</t>
  </si>
  <si>
    <t>ОСМ Р1-12 0,1 Вт 1,5 Ом ±2% ТЛМ</t>
  </si>
  <si>
    <t>ОСМ Р1-12 0,1 Вт 2,0 Ом ±2% ТЛМ</t>
  </si>
  <si>
    <t>ОСМ Р1-12 0,1 Вт 3,4 Ом ±2% ТЛМ</t>
  </si>
  <si>
    <t>ОСМ Р1-12 0,1 Вт 5,9 Ом ±2% ТЛМ</t>
  </si>
  <si>
    <t>ОСМ Р1-12 0,1 Вт 7,5 Ом ±2% ТЛМ</t>
  </si>
  <si>
    <t>ОСМ Р1-12 0,125 Вт 10 МОм ±2% ТЛМ</t>
  </si>
  <si>
    <t>АЛЯР.434110.005ТУ, РД В 22.02.218</t>
  </si>
  <si>
    <t>ОСМ Р1-12 0,125 Вт 20 МОм ±2% ТЛМ</t>
  </si>
  <si>
    <t>ОСМ Р1-12 0,125 Вт 1 Ом ±2% ТЛМ</t>
  </si>
  <si>
    <t>ОСМ Р1-12 0,125 Вт 1,5 Ом ±2% ТЛМ</t>
  </si>
  <si>
    <t>ОСМ Р1-12 0,125 Вт 2,0 Ом ±2% ТЛМ</t>
  </si>
  <si>
    <t>ОСМ Р1-12 0,125 Вт 3,4 Ом ±2% ТЛМ</t>
  </si>
  <si>
    <t>ОСМ Р1-12 0,125 Вт 5,9 Ом ±2% ТЛМ</t>
  </si>
  <si>
    <t>ОСМ Р1-12 0,125 Вт 7,5 Ом ±2% ТЛМ</t>
  </si>
  <si>
    <t>ОСМ Р1-8 МП 0,1 Вт 10 Ом ±1% Л</t>
  </si>
  <si>
    <t xml:space="preserve">ОЖ0.467.164ТУ, </t>
  </si>
  <si>
    <t>РД В 22.02.218</t>
  </si>
  <si>
    <t>ОСМ Р1-8 МП 0,1 Вт 15 Ом ±1% Л</t>
  </si>
  <si>
    <t>ОСМ Р1-8 МП 0,1 Вт 22 Ом ±1% Л</t>
  </si>
  <si>
    <t>ОСМ Р1-8 МП 0,1 Вт 33 Ом ±1% Л</t>
  </si>
  <si>
    <t>ОСМ Р1-8 МП 0,1 Вт 47 Ом ±1% Л</t>
  </si>
  <si>
    <t>ОСМ Р1-8 МП 0,1 Вт 68 Ом ±1% Л</t>
  </si>
  <si>
    <t>ОСМ Р1-8 МП 0,1 Вт 100 Ом ±1% Л</t>
  </si>
  <si>
    <t>ОСМ Р1-8 МП 0,1 Вт 150 Ом ±1% Л</t>
  </si>
  <si>
    <t>ОСМ Р1-8 МП 0,1 Вт 220 Ом ±1% Л</t>
  </si>
  <si>
    <t>ОСМ Р1-8 МП 0,1 Вт 330 Ом ±1% Л</t>
  </si>
  <si>
    <t>ОСМ Р1-8 МП 0,1 Вт 470 Ом ±1% Л</t>
  </si>
  <si>
    <t>ОСМ Р1-8 МП 0,1 Вт 680 Ом ±1% Л</t>
  </si>
  <si>
    <t>ОСМ Р1-8 МП 0,1 Вт 1000 Ом ±1% Л</t>
  </si>
  <si>
    <t>ОСМ Р1-8 МП 0,1 Вт 1500 Ом ±1% Л</t>
  </si>
  <si>
    <t>ОСМ Р1-8 МП 0,1 Вт 2200 Ом ±1% Л</t>
  </si>
  <si>
    <t>ОСМ Р1-8 МП 0,1 Вт 3300 Ом ±1% Л</t>
  </si>
  <si>
    <t>ОСМ Р1-8 МП 0,1 Вт 4700 Ом ±1% Л</t>
  </si>
  <si>
    <t>ОСМ Р1-8 МП 0,1 Вт 6800 Ом ±1% Л</t>
  </si>
  <si>
    <t>ОСМ Р1-8 МП 0,1 Вт 10 кОм ±1% Л</t>
  </si>
  <si>
    <t>ОСМ Р1-8 МП 0,1 Вт 15 кОм ±1% Л</t>
  </si>
  <si>
    <t>ОСМ Р1-8 МП 0,1 Вт 22 кОм ±1% Л</t>
  </si>
  <si>
    <t>ОСМ Р1-8 МП 0,1 Вт 33 кОм ±1% Л</t>
  </si>
  <si>
    <t>ОСМ Р1-8 МП 0,1 Вт 47 кОм ±1% Л</t>
  </si>
  <si>
    <t>ОСМ Р1-8 МП 0,1 Вт 68 кОм ±1% Л</t>
  </si>
  <si>
    <t>ОСМ Р1-8 МП 0,1 Вт 100 кОм ±1% Л</t>
  </si>
  <si>
    <t>ОСМ Р1-8 МП 0,1 Вт 150 кОм ±1% Л</t>
  </si>
  <si>
    <t>ОСМ Р1-8 МП 0,1 Вт 220 кОм ±1% Л</t>
  </si>
  <si>
    <t>ОСМ Р1-8 МП 0,1 Вт 330 кОм ±1% Л</t>
  </si>
  <si>
    <t>ОСМ Р1-8 МП 0,1 Вт 470 кОм ±1% Л</t>
  </si>
  <si>
    <t>ОСМ Р1-8 МП 0,1 Вт 511 кОм ±1% Л</t>
  </si>
  <si>
    <t>ОСМ Р1-8 МП 0,125 Вт 10 Ом ±1% Л</t>
  </si>
  <si>
    <t>ОСМ Р1-8 МП 0,125 Вт 15 Ом ±1% Л</t>
  </si>
  <si>
    <t>ОСМ Р1-8 МП 0,125 Вт 22 Ом ±1% Л</t>
  </si>
  <si>
    <t>ОСМ Р1-8 МП 0,125 Вт 33 Ом ±1% Л</t>
  </si>
  <si>
    <t>ОСМ Р1-8 МП 0,125 Вт 47 Ом ±1% Л</t>
  </si>
  <si>
    <t>ОСМ Р1-8 МП 0,125 Вт 68 Ом ±1% Л</t>
  </si>
  <si>
    <t>ОСМ Р1-8 МП 0,125 Вт 100 Ом ±1% Л</t>
  </si>
  <si>
    <t>ОСМ Р1-8 МП 0,125 Вт 150 Ом ±1% Л</t>
  </si>
  <si>
    <t>ОСМ Р1-8 МП 0,125 Вт 220 Ом ±1% Л</t>
  </si>
  <si>
    <t>ОСМ Р1-8 МП 0,125 Вт 330 Ом ±1% Л</t>
  </si>
  <si>
    <t>ОСМ Р1-8 МП 0,125 Вт 470 Ом ±1% Л</t>
  </si>
  <si>
    <t>ОСМ Р1-8 МП 0,125 Вт 680 Ом ±1% Л</t>
  </si>
  <si>
    <t>ОСМ Р1-8 МП 0,125 Вт 1000 Ом ±1% Л</t>
  </si>
  <si>
    <t>ОСМ Р1-8 МП 0,125 Вт 1500 Ом ±1% Л</t>
  </si>
  <si>
    <t>ОСМ Р1-8 МП 0,125 Вт 2200 Ом ±1% Л</t>
  </si>
  <si>
    <t>ОСМ Р1-8 МП 0,125 Вт 3300 Ом ±1% Л</t>
  </si>
  <si>
    <t>ОСМ Р1-8 МП 0,125 Вт 4700 Ом ±1% Л</t>
  </si>
  <si>
    <t>ОСМ Р1-8 МП 0,125 Вт 6800 Ом ±1% Л</t>
  </si>
  <si>
    <t>ОСМ Р1-8 МП 0,125 Вт 10 кОм ±1% Л</t>
  </si>
  <si>
    <t>ОСМ Р1-8 МП 0,125 Вт 15 кОм ±1% Л</t>
  </si>
  <si>
    <t>ОСМ Р1-8 МП 0,125 Вт 22 кОм ±1% Л</t>
  </si>
  <si>
    <t>ОСМ Р1-8 МП 0,125 Вт 33 кОм ±1% Л</t>
  </si>
  <si>
    <t>ОСМ Р1-8 МП 0,125 Вт 47 кОм ±1% Л</t>
  </si>
  <si>
    <t>ОСМ Р1-8 МП 0,125 Вт 68 кОм ±1% Л</t>
  </si>
  <si>
    <t>ОСМ Р1-8 МП 0,125 Вт 100 кОм ±1% Л</t>
  </si>
  <si>
    <t>ОСМ Р1-8 МП 0,125 Вт 150 кОм ±1% Л</t>
  </si>
  <si>
    <t>ОСМ Р1-8 МП 0,125 Вт 220 кОм ±1% Л</t>
  </si>
  <si>
    <t>ОСМ Р1-8 МП 0,125 Вт 330 кОм ±1% Л</t>
  </si>
  <si>
    <t>ОСМ Р1-8 МП 0,125 Вт 470 кОм ±1% Л</t>
  </si>
  <si>
    <t>ОСМ Р1-8 МП 0,125 Вт 511 кОм ±1% Л</t>
  </si>
  <si>
    <t>конденсатор танталовый</t>
  </si>
  <si>
    <t>К53-68 "E"-50В-15мкф ±10%</t>
  </si>
  <si>
    <t>АЖЯР.673546.015 ТУ</t>
  </si>
  <si>
    <t>К53-68 "B"-16В-10 мкф ±10%</t>
  </si>
  <si>
    <t>К53-66 "E"-50В-68мкф ±10%</t>
  </si>
  <si>
    <t>АЖЯР.673546.005 ТУ</t>
  </si>
  <si>
    <t>К53-66 "С"-50В-15мкф ±10%</t>
  </si>
  <si>
    <t>К53-79 "Н"-16В-100мкф ±10%</t>
  </si>
  <si>
    <t>АЖЯР.673546.017 ТУ</t>
  </si>
  <si>
    <t>К53-79 "Н"-63В-15мкф ±10%</t>
  </si>
  <si>
    <t>К53-79 "Н"-63В-22мкф ±10%</t>
  </si>
  <si>
    <t>конденсатор</t>
  </si>
  <si>
    <t>ОС К10-17в 100В МП0 0,47 пФ ±0,25пф -1-N-A луженые</t>
  </si>
  <si>
    <t>ОЖ0.460.107ТУ, ОЖ0.460.183ТУ</t>
  </si>
  <si>
    <t>ОС К10-17в 100В МП0 1 пФ ±0,25пф -1-N-A луженые</t>
  </si>
  <si>
    <t>ОС К10-17в 100В МП0 1,2 пФ ±0,25пф -1-N-A луженые</t>
  </si>
  <si>
    <t>ОС К10-17в 100В МП0 2,2 пФ ±0,25пф -1-N-A луженые</t>
  </si>
  <si>
    <t>ОС К10-17в 100В МП0 3,3 пФ ±0,25пф -1-N-A луженые</t>
  </si>
  <si>
    <t>ОС К10-17в 100В МП0 4,7 пФ ±0,25пф -1-N-A луженые</t>
  </si>
  <si>
    <t>ОС К10-17в 100В МП0 6,8 пФ ±0,5пф -1-N-A луженые</t>
  </si>
  <si>
    <t>ОС К10-17в 100В МП0 10 пФ ±5% -1-N-A луженые</t>
  </si>
  <si>
    <t>ОС К10-17в 100В МП0 15 пФ ±5% -1-N-A луженые</t>
  </si>
  <si>
    <t>ОС К10-17в 100В МП0 22 пФ ±5% -1-N-A луженые</t>
  </si>
  <si>
    <t>ОС К10-17в 100В МП0 33 пФ ±5% -1-N-A луженые</t>
  </si>
  <si>
    <t>ОС К10-17в 100В МП0 47 пФ ±5% -1-N-A луженые</t>
  </si>
  <si>
    <t>ОС К10-17в 100В МП0 68 пФ ±5% -1-N-A луженые</t>
  </si>
  <si>
    <t>ОС К10-17в 100В МП0 100 пФ ±5% -1-N-A луженые</t>
  </si>
  <si>
    <t>ОС К10-17в 100В МП0 150 пФ ±5% -1-N-A луженые</t>
  </si>
  <si>
    <t>ОС К10-17в 100В МП0 220 пФ ±5% -1-N-A луженые</t>
  </si>
  <si>
    <t>ОС К10-17в 100В МП0 330 пФ ±5% -1-N-A луженые</t>
  </si>
  <si>
    <t>ОС К10-17в 100В МП0 430 пФ ±5% -1-N-A луженые</t>
  </si>
  <si>
    <t>ОС К10-17в 50В МП0 470 пФ ±5% -1-N-A луженые</t>
  </si>
  <si>
    <t>ОС К10-17в 50В МП0 510 пФ ±5% -1-N-A луженые</t>
  </si>
  <si>
    <t>ОС К10-17в 50В МП0 560 пФ ±5% -1-N-A луженые</t>
  </si>
  <si>
    <t>ОС К10-17в 100В МП0 0,47 пФ ±0,25пф -2-N-A луженые</t>
  </si>
  <si>
    <t>ОС К10-17в 100В МП0 1 пФ ±0,25пф -2-N-A луженые</t>
  </si>
  <si>
    <t>ОС К10-17в 100В МП0 1,2 пФ ±0,25пф -2-N-A луженые</t>
  </si>
  <si>
    <t>ОС К10-17в 100В МП0 2,2 пФ ±0,25пф -2-N-A луженые</t>
  </si>
  <si>
    <t>ОС К10-17в 100В МП0 3,3 пФ ±0,25пф -2-N-A луженые</t>
  </si>
  <si>
    <t>ОС К10-17в 100В МП0 4,7 пФ ±0,25пф -2-N-A луженые</t>
  </si>
  <si>
    <t>ОС К10-17в 100В МП0 6,8 пФ ±0,5пф -2-N-A луженые</t>
  </si>
  <si>
    <t>ОС К10-17в 100В МП0 10 пФ ±5% -2-N-A луженые</t>
  </si>
  <si>
    <t>ОС К10-17в 100В МП0 15 пФ ±5% -2-N-A луженые</t>
  </si>
  <si>
    <t>ОС К10-17в 100В МП0 22 пФ ±5% -2-N-A луженые</t>
  </si>
  <si>
    <t>ОС К10-17в 100В МП0 33 пФ ±5% -2-N-A луженые</t>
  </si>
  <si>
    <t>ОС К10-17в 100В МП0 47 пФ ±5% -2-N-A луженые</t>
  </si>
  <si>
    <t>ОС К10-17в 100В МП0 68 пФ ±5% -2-N-A луженые</t>
  </si>
  <si>
    <t>ОС К10-17в 100В МП0 100 пФ ±5% -2-N-A луженые</t>
  </si>
  <si>
    <t>ОС К10-17в 100В МП0 150 пФ ±5% -2-N-A луженые</t>
  </si>
  <si>
    <t>ОС К10-17в 100В МП0 220 пФ ±5% -2-N-A луженые</t>
  </si>
  <si>
    <t>ОС К10-17в 100В МП0 330 пФ ±5% -2-N-A луженые</t>
  </si>
  <si>
    <t>ОС К10-17в 100В МП0 430 пФ ±5% -2-N-A луженые</t>
  </si>
  <si>
    <t>ОС К10-17в 100В МП0 470 пФ ±5% -2-N-A луженые</t>
  </si>
  <si>
    <t>ОС К10-17в 100В МП0 510 пФ ±5% -2-N-A луженые</t>
  </si>
  <si>
    <t>ОС К10-17в 100В МП0 560 пФ ±5% -2-N-A луженые</t>
  </si>
  <si>
    <t>ОС К10-17в 100В МП0 620 пФ ±5% -2-N-A луженые</t>
  </si>
  <si>
    <t>ОС К10-17в 100В МП0 680 пФ ±5% -2-N-A луженые</t>
  </si>
  <si>
    <t>ОС К10-17в 100В МП0 750 пФ ±5% -2-N-A луженые</t>
  </si>
  <si>
    <t>ОС К10-17в 100В МП0 820 пФ ±5% -2-N-A луженые</t>
  </si>
  <si>
    <t>ОС К10-17в 100В МП0 910 пФ ±5% -2-N-A луженые</t>
  </si>
  <si>
    <t>ОС К10-17в 100В МП0 1000 пФ ±5% -2-N-A луженые</t>
  </si>
  <si>
    <t>ОС К10-17в 50В МП0 1100 пФ ±5% -2-N-A луженые</t>
  </si>
  <si>
    <t>ОС К10-17в 50В МП0 1200 пФ ±5% -2-N-A луженые</t>
  </si>
  <si>
    <t>ОС К10-17в 50В МП0 1300 пФ ±5% -2-N-A луженые</t>
  </si>
  <si>
    <t>ОС К10-17в 50В Н20 1200 пФ ±10% -1-N-A луженые</t>
  </si>
  <si>
    <t>ОС К10-17в 50В Н20 1500 пФ ±10% -1-N-A луженые</t>
  </si>
  <si>
    <t>ОС К10-17в 50В Н20 1800 пФ ±10% -1-N-A луженые</t>
  </si>
  <si>
    <t>ОС К10-17в 50В Н20 2200 пФ ±10% -1-N-A луженые</t>
  </si>
  <si>
    <t>ОС К10-17в 50В Н20 2700 пФ ±10% -1-N-A луженые</t>
  </si>
  <si>
    <t>ОС К10-17в 50В Н20 3300 пФ ±10% -1-N-A луженые</t>
  </si>
  <si>
    <t>ОС К10-17в 50В Н20 3900 пФ ±10% -1-N-A луженые</t>
  </si>
  <si>
    <t>ОС К10-17в 50В Н20 4700 пФ ±10% -1-N-A луженые</t>
  </si>
  <si>
    <t>ОС К10-17в 50В Н20 5600 пФ ±10% -1-N-A луженые</t>
  </si>
  <si>
    <t>ОС К10-17в 50В Н20 6800 пФ ±10% -1-N-A луженые</t>
  </si>
  <si>
    <t>ОС К10-17в 50В Н20 1200 пФ ±10% -2-N-A луженые</t>
  </si>
  <si>
    <t>ОС К10-17в 50В Н20 1500 пФ ±10% -2-N-A луженые</t>
  </si>
  <si>
    <t>ОС К10-17в 50В Н20 1800 пФ ±10% -2-N-A луженые</t>
  </si>
  <si>
    <t>ОС К10-17в 50В Н20 2200 пФ ±10% -2-N-A луженые</t>
  </si>
  <si>
    <t>ОС К10-17в 50В Н20 2700 пФ ±10% -2-N-A луженые</t>
  </si>
  <si>
    <t>ОС К10-17в 50В Н20 3300 пФ ±10% -2-N-A луженые</t>
  </si>
  <si>
    <t>ОС К10-17в 50В Н20 3900 пФ ±10% -2-N-A луженые</t>
  </si>
  <si>
    <t>ОС К10-17в 50В Н20 4700 пФ ±10% -2-N-A луженые</t>
  </si>
  <si>
    <t>ОС К10-17в 50В Н20 5600 пФ ±10% -2-N-A луженые</t>
  </si>
  <si>
    <t>ОС К10-17в 50В Н20 6800 пФ ±10% -2-N-A луженые</t>
  </si>
  <si>
    <t>ОС К10-17в 50В Н20 8200 пФ ±10% -2-N-A луженые</t>
  </si>
  <si>
    <t>ОС К10-17в 50В Н20 10 нФ ±10% -2-N-A луженые</t>
  </si>
  <si>
    <t>ОС К10-17в 50В Н20 12 нФ ±10% -2-N-A луженые</t>
  </si>
  <si>
    <t>ОС К10-17в 50В Н20 15 нФ ±10% -2-N-A луженые</t>
  </si>
  <si>
    <t>ОС К10-17в 50В Н20 18 нФ ±10% -2-N-A луженые</t>
  </si>
  <si>
    <t>ОС К10-17в 50В Н90 0,1 мкФ ±80% -3-N-A луженые</t>
  </si>
  <si>
    <t>ОС К10-17в 50В Н90 0,22 мкФ ±80% -3-N-A луженые</t>
  </si>
  <si>
    <t>ОС К10-50в Н90 0,1 мкФ 0805 +100/-10 16В</t>
  </si>
  <si>
    <t>ОЖ0.460.182ТУ, ОЖ0.460.183ТУ</t>
  </si>
  <si>
    <t>ОСМ К10-60 В Н90 0,1 мкФ 1,5х1,3х1,2 +80/-20</t>
  </si>
  <si>
    <t>ОСМ К10-60 В Н90 0,22 мкФ 2х1,8х1,2 +80/-20</t>
  </si>
  <si>
    <t>ОСМ К10-60 В Н90 0,33 мкФ 2х1,8х1,2 +80/-20</t>
  </si>
  <si>
    <t>ОСМ К10-60 В Н90 1 мкФ 4х2,9х1,4 +80/-20</t>
  </si>
  <si>
    <t>ОСМ К10-60 В Н90 4,7 мкФ 5,5х4,4х1,4 +80/-20</t>
  </si>
  <si>
    <t>микрон</t>
  </si>
  <si>
    <t>дц союз</t>
  </si>
  <si>
    <t>кремний</t>
  </si>
  <si>
    <t>интеграл</t>
  </si>
  <si>
    <t>радиодеталь</t>
  </si>
  <si>
    <t>мстатор</t>
  </si>
  <si>
    <t>взпп-с</t>
  </si>
  <si>
    <t>арсенал</t>
  </si>
  <si>
    <t>лит-фонон</t>
  </si>
  <si>
    <t>бзпп</t>
  </si>
  <si>
    <t>элтом</t>
  </si>
  <si>
    <t>протон</t>
  </si>
  <si>
    <t>нпк тех центр</t>
  </si>
  <si>
    <t>нииэт</t>
  </si>
  <si>
    <t>сев заря</t>
  </si>
  <si>
    <t>копир</t>
  </si>
  <si>
    <t>дзкт</t>
  </si>
  <si>
    <t>эркон</t>
  </si>
  <si>
    <t>элеконд</t>
  </si>
  <si>
    <t>кулон</t>
  </si>
  <si>
    <t>реконд</t>
  </si>
  <si>
    <t>ОСМ К15-20в 4кВ 1000 пФ 8х6х3,4</t>
  </si>
  <si>
    <t>ОСМ!</t>
  </si>
  <si>
    <t>К53-37 10 мкФ 32В 7,1х4х3</t>
  </si>
  <si>
    <t>К53-37 22 мкФ 16В 7,1х4х3</t>
  </si>
  <si>
    <t>К53-37 1 мкФ 32В 4х2,8х1,6</t>
  </si>
  <si>
    <t>4 кв 2024</t>
  </si>
  <si>
    <t>только ВП. Точность 20%</t>
  </si>
  <si>
    <t>итого</t>
  </si>
  <si>
    <t>пр-ль</t>
  </si>
  <si>
    <t>прим.</t>
  </si>
  <si>
    <t>430 дней</t>
  </si>
  <si>
    <t>270 дней</t>
  </si>
  <si>
    <t>80 недель</t>
  </si>
  <si>
    <t>180 дней</t>
  </si>
  <si>
    <t>100 дней</t>
  </si>
  <si>
    <t>240 дней</t>
  </si>
  <si>
    <t>650 дней</t>
  </si>
  <si>
    <t>300 дней</t>
  </si>
  <si>
    <t>750 дней</t>
  </si>
  <si>
    <t>600 дней</t>
  </si>
  <si>
    <t>365 дней</t>
  </si>
  <si>
    <t>520 дней</t>
  </si>
  <si>
    <t>120 дней</t>
  </si>
  <si>
    <t>луженые</t>
  </si>
  <si>
    <t>размер 4</t>
  </si>
  <si>
    <t>ОС К10-17в 50В Н90 0,33 мкФ ±80% -4-N-A луженые</t>
  </si>
  <si>
    <t>ОС К10-17в 50В Н90 0,47 мкФ ±80% -4-N-A луженые</t>
  </si>
  <si>
    <t>РПС45-1-Т ОС со знаком Δ6 РС4.520.756-11</t>
  </si>
  <si>
    <t>ЯЛ0.452.081ТУ,ОСТ В 4.450.019-91</t>
  </si>
  <si>
    <t xml:space="preserve">ОЖ0.460.209ТУ,П0.070.052 </t>
  </si>
  <si>
    <t>ОЖ0.460.209ТУ, П0.070.052</t>
  </si>
  <si>
    <t>ОЖ0.464.204ТУ, П0.070.052</t>
  </si>
  <si>
    <t>ОЖ0.464.260ТУ,П0.070.052</t>
  </si>
  <si>
    <t>ДИ</t>
  </si>
  <si>
    <t xml:space="preserve"> Аванс 0,3</t>
  </si>
  <si>
    <t>Сколько занимать</t>
  </si>
  <si>
    <t xml:space="preserve">Ставка кредита </t>
  </si>
  <si>
    <t>дней</t>
  </si>
  <si>
    <t xml:space="preserve">итого </t>
  </si>
  <si>
    <t>кооф</t>
  </si>
  <si>
    <t>ё</t>
  </si>
  <si>
    <t>цена  закупка без НДС</t>
  </si>
  <si>
    <t>сумма закупка  без НДС</t>
  </si>
  <si>
    <t>Цена,  руб</t>
  </si>
  <si>
    <t>Сумма, Руб</t>
  </si>
  <si>
    <t>Кол-во</t>
  </si>
  <si>
    <t>срок поставки в Адрес АО "КБ Ракета"</t>
  </si>
  <si>
    <t>Вибропреобразователь</t>
  </si>
  <si>
    <t>AP1022</t>
  </si>
  <si>
    <t>АБКЖ.433641.015ТУ</t>
  </si>
  <si>
    <t>удален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</si>
</sst>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00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4" fontId="1" fillId="2" borderId="2" xfId="0" applyNumberFormat="1" applyFont="1" applyFill="1" applyBorder="1"/>
    <xf numFmtId="0" fontId="1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0" fillId="2" borderId="2" xfId="0" applyNumberForma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justify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6" fillId="2" borderId="2" xfId="0" applyFont="1" applyFill="1" applyBorder="1"/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4" fontId="0" fillId="2" borderId="2" xfId="0" applyNumberForma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top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horizontal="justify" vertical="center"/>
    </xf>
    <xf numFmtId="0" fontId="8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justify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/>
    <xf numFmtId="4" fontId="7" fillId="3" borderId="2" xfId="0" applyNumberFormat="1" applyFont="1" applyFill="1" applyBorder="1"/>
    <xf numFmtId="0" fontId="7" fillId="3" borderId="2" xfId="0" applyFont="1" applyFill="1" applyBorder="1"/>
    <xf numFmtId="4" fontId="0" fillId="2" borderId="2" xfId="0" applyNumberFormat="1" applyFill="1" applyBorder="1" applyAlignment="1">
      <alignment horizontal="center"/>
    </xf>
    <xf numFmtId="0" fontId="5" fillId="0" borderId="2" xfId="0" applyFont="1" applyBorder="1" applyAlignment="1">
      <alignment horizontal="justify" vertical="center"/>
    </xf>
    <xf numFmtId="0" fontId="5" fillId="2" borderId="2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5"/>
  <sheetViews>
    <sheetView tabSelected="1" workbookViewId="0">
      <selection activeCell="D1" sqref="D1:D1048576"/>
    </sheetView>
  </sheetViews>
  <sheetFormatPr defaultRowHeight="15" x14ac:dyDescent="0.25"/>
  <cols>
    <col min="1" max="1" width="33.42578125" customWidth="1"/>
    <col min="2" max="2" width="24.85546875" customWidth="1"/>
    <col min="3" max="3" width="20.5703125" customWidth="1"/>
    <col min="4" max="4" width="16.28515625" customWidth="1"/>
    <col min="5" max="5" width="13.7109375" customWidth="1"/>
    <col min="6" max="9" width="14.42578125" style="1" customWidth="1"/>
    <col min="10" max="10" width="19.28515625" customWidth="1"/>
    <col min="11" max="11" width="9.140625" style="11"/>
  </cols>
  <sheetData>
    <row r="1" spans="1:11" s="2" customFormat="1" ht="45" x14ac:dyDescent="0.25">
      <c r="A1" s="4" t="s">
        <v>0</v>
      </c>
      <c r="B1" s="14" t="s">
        <v>1</v>
      </c>
      <c r="C1" s="14" t="s">
        <v>2</v>
      </c>
      <c r="D1" s="15" t="s">
        <v>328</v>
      </c>
      <c r="E1" s="14" t="s">
        <v>291</v>
      </c>
      <c r="F1" s="16" t="s">
        <v>324</v>
      </c>
      <c r="G1" s="16" t="s">
        <v>325</v>
      </c>
      <c r="H1" s="16" t="s">
        <v>326</v>
      </c>
      <c r="I1" s="16" t="s">
        <v>327</v>
      </c>
      <c r="J1" s="17" t="s">
        <v>329</v>
      </c>
      <c r="K1" s="17" t="s">
        <v>292</v>
      </c>
    </row>
    <row r="2" spans="1:11" ht="30" x14ac:dyDescent="0.25">
      <c r="A2" s="5" t="s">
        <v>3</v>
      </c>
      <c r="B2" s="18" t="s">
        <v>4</v>
      </c>
      <c r="C2" s="18" t="s">
        <v>5</v>
      </c>
      <c r="D2" s="19">
        <v>125</v>
      </c>
      <c r="E2" s="18" t="s">
        <v>265</v>
      </c>
      <c r="F2" s="20">
        <v>5779</v>
      </c>
      <c r="G2" s="20">
        <f>D2*F2</f>
        <v>722375</v>
      </c>
      <c r="H2" s="20">
        <f>ROUND($G$235*F2,0)</f>
        <v>8772</v>
      </c>
      <c r="I2" s="20">
        <f>D2*H2</f>
        <v>1096500</v>
      </c>
      <c r="J2" s="21" t="s">
        <v>293</v>
      </c>
      <c r="K2" s="22"/>
    </row>
    <row r="3" spans="1:11" ht="15.75" thickBot="1" x14ac:dyDescent="0.3">
      <c r="A3" s="6" t="s">
        <v>3</v>
      </c>
      <c r="B3" s="23" t="s">
        <v>6</v>
      </c>
      <c r="C3" s="24" t="s">
        <v>7</v>
      </c>
      <c r="D3" s="25">
        <v>42</v>
      </c>
      <c r="E3" s="21" t="s">
        <v>262</v>
      </c>
      <c r="F3" s="20">
        <v>3275</v>
      </c>
      <c r="G3" s="20">
        <f t="shared" ref="G3:G65" si="0">D3*F3</f>
        <v>137550</v>
      </c>
      <c r="H3" s="20">
        <f t="shared" ref="H3:H67" si="1">ROUND($G$235*F3,0)</f>
        <v>4971</v>
      </c>
      <c r="I3" s="20">
        <f t="shared" ref="I3:I67" si="2">D3*H3</f>
        <v>208782</v>
      </c>
      <c r="J3" s="21" t="s">
        <v>294</v>
      </c>
      <c r="K3" s="22"/>
    </row>
    <row r="4" spans="1:11" ht="15.75" thickBot="1" x14ac:dyDescent="0.3">
      <c r="A4" s="6" t="s">
        <v>8</v>
      </c>
      <c r="B4" s="23" t="s">
        <v>9</v>
      </c>
      <c r="C4" s="24" t="s">
        <v>10</v>
      </c>
      <c r="D4" s="25">
        <v>0</v>
      </c>
      <c r="E4" s="21" t="s">
        <v>263</v>
      </c>
      <c r="F4" s="20">
        <v>13050</v>
      </c>
      <c r="G4" s="20">
        <f t="shared" si="0"/>
        <v>0</v>
      </c>
      <c r="H4" s="20">
        <f t="shared" si="1"/>
        <v>19808</v>
      </c>
      <c r="I4" s="20">
        <f t="shared" si="2"/>
        <v>0</v>
      </c>
      <c r="J4" s="26" t="s">
        <v>295</v>
      </c>
      <c r="K4" s="22" t="s">
        <v>333</v>
      </c>
    </row>
    <row r="5" spans="1:11" ht="15.75" thickBot="1" x14ac:dyDescent="0.3">
      <c r="A5" s="7" t="s">
        <v>11</v>
      </c>
      <c r="B5" s="23" t="s">
        <v>12</v>
      </c>
      <c r="C5" s="24" t="s">
        <v>13</v>
      </c>
      <c r="D5" s="25">
        <v>21</v>
      </c>
      <c r="E5" s="27" t="s">
        <v>264</v>
      </c>
      <c r="F5" s="20">
        <v>2193</v>
      </c>
      <c r="G5" s="20">
        <f t="shared" si="0"/>
        <v>46053</v>
      </c>
      <c r="H5" s="20">
        <f t="shared" si="1"/>
        <v>3329</v>
      </c>
      <c r="I5" s="20">
        <f t="shared" si="2"/>
        <v>69909</v>
      </c>
      <c r="J5" s="28" t="s">
        <v>296</v>
      </c>
      <c r="K5" s="22"/>
    </row>
    <row r="6" spans="1:11" ht="30.75" thickBot="1" x14ac:dyDescent="0.3">
      <c r="A6" s="7" t="s">
        <v>14</v>
      </c>
      <c r="B6" s="23" t="s">
        <v>15</v>
      </c>
      <c r="C6" s="24" t="s">
        <v>16</v>
      </c>
      <c r="D6" s="25">
        <v>52</v>
      </c>
      <c r="E6" s="27" t="s">
        <v>265</v>
      </c>
      <c r="F6" s="20">
        <v>38228</v>
      </c>
      <c r="G6" s="20">
        <f t="shared" si="0"/>
        <v>1987856</v>
      </c>
      <c r="H6" s="20">
        <f t="shared" si="1"/>
        <v>58025</v>
      </c>
      <c r="I6" s="20">
        <f t="shared" si="2"/>
        <v>3017300</v>
      </c>
      <c r="J6" s="28" t="s">
        <v>293</v>
      </c>
      <c r="K6" s="22"/>
    </row>
    <row r="7" spans="1:11" ht="30.75" thickBot="1" x14ac:dyDescent="0.3">
      <c r="A7" s="7" t="s">
        <v>17</v>
      </c>
      <c r="B7" s="23" t="s">
        <v>18</v>
      </c>
      <c r="C7" s="24" t="s">
        <v>19</v>
      </c>
      <c r="D7" s="25">
        <v>21</v>
      </c>
      <c r="E7" s="27" t="s">
        <v>266</v>
      </c>
      <c r="F7" s="20">
        <v>50</v>
      </c>
      <c r="G7" s="20">
        <f t="shared" si="0"/>
        <v>1050</v>
      </c>
      <c r="H7" s="20">
        <f t="shared" si="1"/>
        <v>76</v>
      </c>
      <c r="I7" s="20">
        <f t="shared" si="2"/>
        <v>1596</v>
      </c>
      <c r="J7" s="28" t="s">
        <v>297</v>
      </c>
      <c r="K7" s="22"/>
    </row>
    <row r="8" spans="1:11" ht="30.75" thickBot="1" x14ac:dyDescent="0.3">
      <c r="A8" s="7" t="s">
        <v>17</v>
      </c>
      <c r="B8" s="23" t="s">
        <v>20</v>
      </c>
      <c r="C8" s="24" t="s">
        <v>19</v>
      </c>
      <c r="D8" s="25">
        <v>21</v>
      </c>
      <c r="E8" s="27" t="s">
        <v>266</v>
      </c>
      <c r="F8" s="20">
        <v>50</v>
      </c>
      <c r="G8" s="20">
        <f t="shared" si="0"/>
        <v>1050</v>
      </c>
      <c r="H8" s="20">
        <f t="shared" si="1"/>
        <v>76</v>
      </c>
      <c r="I8" s="20">
        <f t="shared" si="2"/>
        <v>1596</v>
      </c>
      <c r="J8" s="28" t="s">
        <v>297</v>
      </c>
      <c r="K8" s="22"/>
    </row>
    <row r="9" spans="1:11" ht="30.75" thickBot="1" x14ac:dyDescent="0.3">
      <c r="A9" s="7" t="s">
        <v>21</v>
      </c>
      <c r="B9" s="23" t="s">
        <v>22</v>
      </c>
      <c r="C9" s="24" t="s">
        <v>23</v>
      </c>
      <c r="D9" s="25">
        <v>125</v>
      </c>
      <c r="E9" s="27" t="s">
        <v>267</v>
      </c>
      <c r="F9" s="20">
        <v>1164</v>
      </c>
      <c r="G9" s="20">
        <f t="shared" si="0"/>
        <v>145500</v>
      </c>
      <c r="H9" s="20">
        <f t="shared" si="1"/>
        <v>1767</v>
      </c>
      <c r="I9" s="20">
        <f t="shared" si="2"/>
        <v>220875</v>
      </c>
      <c r="J9" s="28" t="s">
        <v>296</v>
      </c>
      <c r="K9" s="22"/>
    </row>
    <row r="10" spans="1:11" ht="30" x14ac:dyDescent="0.25">
      <c r="A10" s="7" t="s">
        <v>24</v>
      </c>
      <c r="B10" s="23" t="s">
        <v>25</v>
      </c>
      <c r="C10" s="24" t="s">
        <v>26</v>
      </c>
      <c r="D10" s="25">
        <v>47</v>
      </c>
      <c r="E10" s="27" t="s">
        <v>268</v>
      </c>
      <c r="F10" s="20">
        <v>1251</v>
      </c>
      <c r="G10" s="20">
        <f t="shared" si="0"/>
        <v>58797</v>
      </c>
      <c r="H10" s="20">
        <f t="shared" si="1"/>
        <v>1899</v>
      </c>
      <c r="I10" s="20">
        <f t="shared" si="2"/>
        <v>89253</v>
      </c>
      <c r="J10" s="28" t="s">
        <v>298</v>
      </c>
      <c r="K10" s="22"/>
    </row>
    <row r="11" spans="1:11" ht="30.75" thickBot="1" x14ac:dyDescent="0.3">
      <c r="A11" s="7" t="s">
        <v>24</v>
      </c>
      <c r="B11" s="23" t="s">
        <v>27</v>
      </c>
      <c r="C11" s="24" t="s">
        <v>28</v>
      </c>
      <c r="D11" s="25">
        <v>167</v>
      </c>
      <c r="E11" s="27" t="s">
        <v>268</v>
      </c>
      <c r="F11" s="20">
        <v>820</v>
      </c>
      <c r="G11" s="20">
        <f t="shared" si="0"/>
        <v>136940</v>
      </c>
      <c r="H11" s="20">
        <f t="shared" si="1"/>
        <v>1245</v>
      </c>
      <c r="I11" s="20">
        <f t="shared" si="2"/>
        <v>207915</v>
      </c>
      <c r="J11" s="28" t="s">
        <v>298</v>
      </c>
      <c r="K11" s="22"/>
    </row>
    <row r="12" spans="1:11" ht="15.75" thickBot="1" x14ac:dyDescent="0.3">
      <c r="A12" s="7" t="s">
        <v>29</v>
      </c>
      <c r="B12" s="23" t="s">
        <v>30</v>
      </c>
      <c r="C12" s="24" t="s">
        <v>31</v>
      </c>
      <c r="D12" s="25">
        <v>146</v>
      </c>
      <c r="E12" s="27" t="s">
        <v>264</v>
      </c>
      <c r="F12" s="20">
        <v>874</v>
      </c>
      <c r="G12" s="20">
        <f t="shared" si="0"/>
        <v>127604</v>
      </c>
      <c r="H12" s="20">
        <f t="shared" si="1"/>
        <v>1327</v>
      </c>
      <c r="I12" s="20">
        <f t="shared" si="2"/>
        <v>193742</v>
      </c>
      <c r="J12" s="28" t="s">
        <v>296</v>
      </c>
      <c r="K12" s="22"/>
    </row>
    <row r="13" spans="1:11" ht="30.75" thickBot="1" x14ac:dyDescent="0.3">
      <c r="A13" s="7" t="s">
        <v>11</v>
      </c>
      <c r="B13" s="23" t="s">
        <v>32</v>
      </c>
      <c r="C13" s="24" t="s">
        <v>33</v>
      </c>
      <c r="D13" s="25">
        <v>16</v>
      </c>
      <c r="E13" s="27" t="s">
        <v>269</v>
      </c>
      <c r="F13" s="20">
        <v>294</v>
      </c>
      <c r="G13" s="20">
        <f t="shared" si="0"/>
        <v>4704</v>
      </c>
      <c r="H13" s="20">
        <f t="shared" si="1"/>
        <v>446</v>
      </c>
      <c r="I13" s="20">
        <f t="shared" si="2"/>
        <v>7136</v>
      </c>
      <c r="J13" s="28" t="s">
        <v>294</v>
      </c>
      <c r="K13" s="22"/>
    </row>
    <row r="14" spans="1:11" ht="30.75" thickBot="1" x14ac:dyDescent="0.3">
      <c r="A14" s="7" t="s">
        <v>34</v>
      </c>
      <c r="B14" s="23" t="s">
        <v>35</v>
      </c>
      <c r="C14" s="24" t="s">
        <v>36</v>
      </c>
      <c r="D14" s="25">
        <v>52</v>
      </c>
      <c r="E14" s="27" t="s">
        <v>270</v>
      </c>
      <c r="F14" s="20">
        <v>8900</v>
      </c>
      <c r="G14" s="20">
        <f t="shared" si="0"/>
        <v>462800</v>
      </c>
      <c r="H14" s="20">
        <f t="shared" si="1"/>
        <v>13509</v>
      </c>
      <c r="I14" s="20">
        <f t="shared" si="2"/>
        <v>702468</v>
      </c>
      <c r="J14" s="28" t="s">
        <v>299</v>
      </c>
      <c r="K14" s="22"/>
    </row>
    <row r="15" spans="1:11" ht="30.75" thickBot="1" x14ac:dyDescent="0.3">
      <c r="A15" s="7" t="s">
        <v>37</v>
      </c>
      <c r="B15" s="23" t="s">
        <v>38</v>
      </c>
      <c r="C15" s="24" t="s">
        <v>39</v>
      </c>
      <c r="D15" s="25">
        <v>234</v>
      </c>
      <c r="E15" s="27" t="s">
        <v>271</v>
      </c>
      <c r="F15" s="20">
        <v>1763</v>
      </c>
      <c r="G15" s="20">
        <f t="shared" si="0"/>
        <v>412542</v>
      </c>
      <c r="H15" s="20">
        <f t="shared" si="1"/>
        <v>2676</v>
      </c>
      <c r="I15" s="20">
        <f t="shared" si="2"/>
        <v>626184</v>
      </c>
      <c r="J15" s="28" t="s">
        <v>300</v>
      </c>
      <c r="K15" s="22"/>
    </row>
    <row r="16" spans="1:11" ht="30.75" thickBot="1" x14ac:dyDescent="0.3">
      <c r="A16" s="7" t="s">
        <v>37</v>
      </c>
      <c r="B16" s="23" t="s">
        <v>40</v>
      </c>
      <c r="C16" s="24" t="s">
        <v>41</v>
      </c>
      <c r="D16" s="25">
        <v>52</v>
      </c>
      <c r="E16" s="27" t="s">
        <v>272</v>
      </c>
      <c r="F16" s="20">
        <v>1598</v>
      </c>
      <c r="G16" s="20">
        <f t="shared" si="0"/>
        <v>83096</v>
      </c>
      <c r="H16" s="20">
        <f t="shared" si="1"/>
        <v>2426</v>
      </c>
      <c r="I16" s="20">
        <f t="shared" si="2"/>
        <v>126152</v>
      </c>
      <c r="J16" s="28" t="s">
        <v>301</v>
      </c>
      <c r="K16" s="22"/>
    </row>
    <row r="17" spans="1:11" ht="30.75" thickBot="1" x14ac:dyDescent="0.3">
      <c r="A17" s="7" t="s">
        <v>42</v>
      </c>
      <c r="B17" s="23" t="s">
        <v>43</v>
      </c>
      <c r="C17" s="24" t="s">
        <v>44</v>
      </c>
      <c r="D17" s="25">
        <v>52</v>
      </c>
      <c r="E17" s="27" t="s">
        <v>273</v>
      </c>
      <c r="F17" s="20">
        <v>637</v>
      </c>
      <c r="G17" s="20">
        <f t="shared" si="0"/>
        <v>33124</v>
      </c>
      <c r="H17" s="20">
        <f t="shared" si="1"/>
        <v>967</v>
      </c>
      <c r="I17" s="20">
        <f t="shared" si="2"/>
        <v>50284</v>
      </c>
      <c r="J17" s="28" t="s">
        <v>294</v>
      </c>
      <c r="K17" s="22"/>
    </row>
    <row r="18" spans="1:11" ht="30.75" thickBot="1" x14ac:dyDescent="0.3">
      <c r="A18" s="7" t="s">
        <v>45</v>
      </c>
      <c r="B18" s="23" t="s">
        <v>46</v>
      </c>
      <c r="C18" s="24" t="s">
        <v>47</v>
      </c>
      <c r="D18" s="25">
        <v>63</v>
      </c>
      <c r="E18" s="27" t="s">
        <v>265</v>
      </c>
      <c r="F18" s="20">
        <v>37179</v>
      </c>
      <c r="G18" s="20">
        <f t="shared" si="0"/>
        <v>2342277</v>
      </c>
      <c r="H18" s="20">
        <f t="shared" si="1"/>
        <v>56433</v>
      </c>
      <c r="I18" s="20">
        <f t="shared" si="2"/>
        <v>3555279</v>
      </c>
      <c r="J18" s="28" t="s">
        <v>293</v>
      </c>
      <c r="K18" s="22"/>
    </row>
    <row r="19" spans="1:11" ht="15.75" thickBot="1" x14ac:dyDescent="0.3">
      <c r="A19" s="7" t="s">
        <v>14</v>
      </c>
      <c r="B19" s="23" t="s">
        <v>48</v>
      </c>
      <c r="C19" s="24" t="s">
        <v>49</v>
      </c>
      <c r="D19" s="25">
        <v>104</v>
      </c>
      <c r="E19" s="27" t="s">
        <v>274</v>
      </c>
      <c r="F19" s="20">
        <v>7975</v>
      </c>
      <c r="G19" s="20">
        <f t="shared" si="0"/>
        <v>829400</v>
      </c>
      <c r="H19" s="20">
        <f t="shared" si="1"/>
        <v>12105</v>
      </c>
      <c r="I19" s="20">
        <f t="shared" si="2"/>
        <v>1258920</v>
      </c>
      <c r="J19" s="28" t="s">
        <v>296</v>
      </c>
      <c r="K19" s="22"/>
    </row>
    <row r="20" spans="1:11" ht="15.75" thickBot="1" x14ac:dyDescent="0.3">
      <c r="A20" s="7" t="s">
        <v>14</v>
      </c>
      <c r="B20" s="23" t="s">
        <v>50</v>
      </c>
      <c r="C20" s="24" t="s">
        <v>51</v>
      </c>
      <c r="D20" s="25">
        <v>52</v>
      </c>
      <c r="E20" s="27" t="s">
        <v>275</v>
      </c>
      <c r="F20" s="20">
        <v>25749</v>
      </c>
      <c r="G20" s="20">
        <f t="shared" si="0"/>
        <v>1338948</v>
      </c>
      <c r="H20" s="20">
        <f t="shared" si="1"/>
        <v>39084</v>
      </c>
      <c r="I20" s="20">
        <f t="shared" si="2"/>
        <v>2032368</v>
      </c>
      <c r="J20" s="28" t="s">
        <v>302</v>
      </c>
      <c r="K20" s="22"/>
    </row>
    <row r="21" spans="1:11" ht="30.75" thickBot="1" x14ac:dyDescent="0.3">
      <c r="A21" s="7" t="s">
        <v>52</v>
      </c>
      <c r="B21" s="23" t="s">
        <v>310</v>
      </c>
      <c r="C21" s="24" t="s">
        <v>311</v>
      </c>
      <c r="D21" s="25">
        <v>89</v>
      </c>
      <c r="E21" s="29" t="s">
        <v>276</v>
      </c>
      <c r="F21" s="30">
        <v>2621</v>
      </c>
      <c r="G21" s="20">
        <f t="shared" si="0"/>
        <v>233269</v>
      </c>
      <c r="H21" s="20">
        <f t="shared" si="1"/>
        <v>3978</v>
      </c>
      <c r="I21" s="20">
        <f t="shared" si="2"/>
        <v>354042</v>
      </c>
      <c r="J21" s="28" t="s">
        <v>303</v>
      </c>
      <c r="K21" s="22"/>
    </row>
    <row r="22" spans="1:11" ht="15.75" thickBot="1" x14ac:dyDescent="0.3">
      <c r="A22" s="7" t="s">
        <v>53</v>
      </c>
      <c r="B22" s="23" t="s">
        <v>54</v>
      </c>
      <c r="C22" s="24" t="s">
        <v>55</v>
      </c>
      <c r="D22" s="25">
        <v>40</v>
      </c>
      <c r="E22" s="27" t="s">
        <v>272</v>
      </c>
      <c r="F22" s="20">
        <v>32144</v>
      </c>
      <c r="G22" s="20">
        <f t="shared" si="0"/>
        <v>1285760</v>
      </c>
      <c r="H22" s="20">
        <f t="shared" si="1"/>
        <v>48790</v>
      </c>
      <c r="I22" s="20">
        <f t="shared" si="2"/>
        <v>1951600</v>
      </c>
      <c r="J22" s="28" t="s">
        <v>301</v>
      </c>
      <c r="K22" s="22"/>
    </row>
    <row r="23" spans="1:11" ht="15.75" thickBot="1" x14ac:dyDescent="0.3">
      <c r="A23" s="7" t="s">
        <v>53</v>
      </c>
      <c r="B23" s="23" t="s">
        <v>56</v>
      </c>
      <c r="C23" s="24" t="s">
        <v>55</v>
      </c>
      <c r="D23" s="25">
        <v>32</v>
      </c>
      <c r="E23" s="27" t="s">
        <v>272</v>
      </c>
      <c r="F23" s="20">
        <v>30602</v>
      </c>
      <c r="G23" s="20">
        <f t="shared" si="0"/>
        <v>979264</v>
      </c>
      <c r="H23" s="20">
        <f t="shared" si="1"/>
        <v>46450</v>
      </c>
      <c r="I23" s="20">
        <f t="shared" si="2"/>
        <v>1486400</v>
      </c>
      <c r="J23" s="28" t="s">
        <v>301</v>
      </c>
      <c r="K23" s="22"/>
    </row>
    <row r="24" spans="1:11" ht="45.75" thickBot="1" x14ac:dyDescent="0.3">
      <c r="A24" s="7" t="s">
        <v>57</v>
      </c>
      <c r="B24" s="23" t="s">
        <v>58</v>
      </c>
      <c r="C24" s="24" t="s">
        <v>59</v>
      </c>
      <c r="D24" s="25">
        <v>32</v>
      </c>
      <c r="E24" s="21" t="s">
        <v>277</v>
      </c>
      <c r="F24" s="20">
        <v>3423</v>
      </c>
      <c r="G24" s="20">
        <f t="shared" si="0"/>
        <v>109536</v>
      </c>
      <c r="H24" s="20">
        <f t="shared" si="1"/>
        <v>5196</v>
      </c>
      <c r="I24" s="20">
        <f t="shared" si="2"/>
        <v>166272</v>
      </c>
      <c r="J24" s="26" t="s">
        <v>298</v>
      </c>
      <c r="K24" s="22"/>
    </row>
    <row r="25" spans="1:11" ht="45.75" thickBot="1" x14ac:dyDescent="0.3">
      <c r="A25" s="7" t="s">
        <v>60</v>
      </c>
      <c r="B25" s="23" t="s">
        <v>58</v>
      </c>
      <c r="C25" s="24" t="s">
        <v>59</v>
      </c>
      <c r="D25" s="25">
        <v>32</v>
      </c>
      <c r="E25" s="21" t="s">
        <v>277</v>
      </c>
      <c r="F25" s="20">
        <v>2854</v>
      </c>
      <c r="G25" s="20">
        <f t="shared" si="0"/>
        <v>91328</v>
      </c>
      <c r="H25" s="20">
        <f t="shared" si="1"/>
        <v>4332</v>
      </c>
      <c r="I25" s="20">
        <f t="shared" si="2"/>
        <v>138624</v>
      </c>
      <c r="J25" s="26" t="s">
        <v>298</v>
      </c>
      <c r="K25" s="22"/>
    </row>
    <row r="26" spans="1:11" ht="45.75" thickBot="1" x14ac:dyDescent="0.3">
      <c r="A26" s="7" t="s">
        <v>57</v>
      </c>
      <c r="B26" s="23" t="s">
        <v>61</v>
      </c>
      <c r="C26" s="24" t="s">
        <v>59</v>
      </c>
      <c r="D26" s="25">
        <v>16</v>
      </c>
      <c r="E26" s="21" t="s">
        <v>277</v>
      </c>
      <c r="F26" s="20">
        <v>1483</v>
      </c>
      <c r="G26" s="20">
        <f t="shared" si="0"/>
        <v>23728</v>
      </c>
      <c r="H26" s="20">
        <f t="shared" si="1"/>
        <v>2251</v>
      </c>
      <c r="I26" s="20">
        <f t="shared" si="2"/>
        <v>36016</v>
      </c>
      <c r="J26" s="26" t="s">
        <v>298</v>
      </c>
      <c r="K26" s="22"/>
    </row>
    <row r="27" spans="1:11" ht="45.75" thickBot="1" x14ac:dyDescent="0.3">
      <c r="A27" s="7" t="s">
        <v>60</v>
      </c>
      <c r="B27" s="23" t="s">
        <v>61</v>
      </c>
      <c r="C27" s="24" t="s">
        <v>59</v>
      </c>
      <c r="D27" s="25">
        <v>16</v>
      </c>
      <c r="E27" s="21" t="s">
        <v>277</v>
      </c>
      <c r="F27" s="20">
        <v>1276</v>
      </c>
      <c r="G27" s="20">
        <f t="shared" si="0"/>
        <v>20416</v>
      </c>
      <c r="H27" s="20">
        <f t="shared" si="1"/>
        <v>1937</v>
      </c>
      <c r="I27" s="20">
        <f t="shared" si="2"/>
        <v>30992</v>
      </c>
      <c r="J27" s="26" t="s">
        <v>298</v>
      </c>
      <c r="K27" s="22"/>
    </row>
    <row r="28" spans="1:11" ht="45.75" thickBot="1" x14ac:dyDescent="0.3">
      <c r="A28" s="7" t="s">
        <v>57</v>
      </c>
      <c r="B28" s="23" t="s">
        <v>62</v>
      </c>
      <c r="C28" s="24" t="s">
        <v>59</v>
      </c>
      <c r="D28" s="25">
        <v>21</v>
      </c>
      <c r="E28" s="21" t="s">
        <v>277</v>
      </c>
      <c r="F28" s="20">
        <v>1116</v>
      </c>
      <c r="G28" s="20">
        <f t="shared" si="0"/>
        <v>23436</v>
      </c>
      <c r="H28" s="20">
        <f t="shared" si="1"/>
        <v>1694</v>
      </c>
      <c r="I28" s="20">
        <f t="shared" si="2"/>
        <v>35574</v>
      </c>
      <c r="J28" s="26" t="s">
        <v>298</v>
      </c>
      <c r="K28" s="22"/>
    </row>
    <row r="29" spans="1:11" ht="45.75" thickBot="1" x14ac:dyDescent="0.3">
      <c r="A29" s="7" t="s">
        <v>60</v>
      </c>
      <c r="B29" s="23" t="s">
        <v>62</v>
      </c>
      <c r="C29" s="24" t="s">
        <v>59</v>
      </c>
      <c r="D29" s="25">
        <v>21</v>
      </c>
      <c r="E29" s="21" t="s">
        <v>277</v>
      </c>
      <c r="F29" s="20">
        <v>921</v>
      </c>
      <c r="G29" s="20">
        <f t="shared" si="0"/>
        <v>19341</v>
      </c>
      <c r="H29" s="20">
        <f t="shared" si="1"/>
        <v>1398</v>
      </c>
      <c r="I29" s="20">
        <f t="shared" si="2"/>
        <v>29358</v>
      </c>
      <c r="J29" s="26" t="s">
        <v>298</v>
      </c>
      <c r="K29" s="22"/>
    </row>
    <row r="30" spans="1:11" ht="15.75" thickBot="1" x14ac:dyDescent="0.3">
      <c r="A30" s="7" t="s">
        <v>63</v>
      </c>
      <c r="B30" s="23" t="s">
        <v>64</v>
      </c>
      <c r="C30" s="24" t="s">
        <v>65</v>
      </c>
      <c r="D30" s="31">
        <v>12</v>
      </c>
      <c r="E30" s="27" t="s">
        <v>278</v>
      </c>
      <c r="F30" s="20">
        <v>5175</v>
      </c>
      <c r="G30" s="20">
        <f t="shared" si="0"/>
        <v>62100</v>
      </c>
      <c r="H30" s="20">
        <f t="shared" si="1"/>
        <v>7855</v>
      </c>
      <c r="I30" s="20">
        <f t="shared" si="2"/>
        <v>94260</v>
      </c>
      <c r="J30" s="26" t="s">
        <v>304</v>
      </c>
      <c r="K30" s="22"/>
    </row>
    <row r="31" spans="1:11" ht="15.75" thickBot="1" x14ac:dyDescent="0.3">
      <c r="A31" s="7" t="s">
        <v>63</v>
      </c>
      <c r="B31" s="23" t="s">
        <v>66</v>
      </c>
      <c r="C31" s="24" t="s">
        <v>65</v>
      </c>
      <c r="D31" s="31">
        <v>18</v>
      </c>
      <c r="E31" s="27" t="s">
        <v>278</v>
      </c>
      <c r="F31" s="20">
        <v>6400</v>
      </c>
      <c r="G31" s="20">
        <f t="shared" si="0"/>
        <v>115200</v>
      </c>
      <c r="H31" s="20">
        <f t="shared" si="1"/>
        <v>9714</v>
      </c>
      <c r="I31" s="20">
        <f t="shared" si="2"/>
        <v>174852</v>
      </c>
      <c r="J31" s="26" t="s">
        <v>304</v>
      </c>
      <c r="K31" s="22"/>
    </row>
    <row r="32" spans="1:11" ht="15.75" thickBot="1" x14ac:dyDescent="0.3">
      <c r="A32" s="7" t="s">
        <v>63</v>
      </c>
      <c r="B32" s="23" t="s">
        <v>67</v>
      </c>
      <c r="C32" s="24" t="s">
        <v>65</v>
      </c>
      <c r="D32" s="31">
        <v>24</v>
      </c>
      <c r="E32" s="27" t="s">
        <v>278</v>
      </c>
      <c r="F32" s="20">
        <v>9426</v>
      </c>
      <c r="G32" s="20">
        <f t="shared" si="0"/>
        <v>226224</v>
      </c>
      <c r="H32" s="20">
        <f t="shared" si="1"/>
        <v>14307</v>
      </c>
      <c r="I32" s="20">
        <f t="shared" si="2"/>
        <v>343368</v>
      </c>
      <c r="J32" s="26" t="s">
        <v>304</v>
      </c>
      <c r="K32" s="22"/>
    </row>
    <row r="33" spans="1:11" ht="15.75" thickBot="1" x14ac:dyDescent="0.3">
      <c r="A33" s="7" t="s">
        <v>63</v>
      </c>
      <c r="B33" s="23" t="s">
        <v>68</v>
      </c>
      <c r="C33" s="24" t="s">
        <v>65</v>
      </c>
      <c r="D33" s="31">
        <v>72</v>
      </c>
      <c r="E33" s="27" t="s">
        <v>278</v>
      </c>
      <c r="F33" s="20">
        <v>7631</v>
      </c>
      <c r="G33" s="20">
        <f t="shared" si="0"/>
        <v>549432</v>
      </c>
      <c r="H33" s="20">
        <f t="shared" si="1"/>
        <v>11583</v>
      </c>
      <c r="I33" s="20">
        <f t="shared" si="2"/>
        <v>833976</v>
      </c>
      <c r="J33" s="26" t="s">
        <v>304</v>
      </c>
      <c r="K33" s="22"/>
    </row>
    <row r="34" spans="1:11" ht="15.75" thickBot="1" x14ac:dyDescent="0.3">
      <c r="A34" s="7" t="s">
        <v>63</v>
      </c>
      <c r="B34" s="23" t="s">
        <v>69</v>
      </c>
      <c r="C34" s="24" t="s">
        <v>65</v>
      </c>
      <c r="D34" s="31">
        <v>36</v>
      </c>
      <c r="E34" s="27" t="s">
        <v>278</v>
      </c>
      <c r="F34" s="20">
        <v>10584</v>
      </c>
      <c r="G34" s="20">
        <f t="shared" si="0"/>
        <v>381024</v>
      </c>
      <c r="H34" s="20">
        <f t="shared" si="1"/>
        <v>16065</v>
      </c>
      <c r="I34" s="20">
        <f t="shared" si="2"/>
        <v>578340</v>
      </c>
      <c r="J34" s="26" t="s">
        <v>304</v>
      </c>
      <c r="K34" s="22"/>
    </row>
    <row r="35" spans="1:11" ht="15.75" thickBot="1" x14ac:dyDescent="0.3">
      <c r="A35" s="7" t="s">
        <v>63</v>
      </c>
      <c r="B35" s="23" t="s">
        <v>70</v>
      </c>
      <c r="C35" s="24" t="s">
        <v>65</v>
      </c>
      <c r="D35" s="31">
        <v>48</v>
      </c>
      <c r="E35" s="27" t="s">
        <v>278</v>
      </c>
      <c r="F35" s="20">
        <v>18213</v>
      </c>
      <c r="G35" s="20">
        <f t="shared" si="0"/>
        <v>874224</v>
      </c>
      <c r="H35" s="20">
        <f t="shared" si="1"/>
        <v>27645</v>
      </c>
      <c r="I35" s="20">
        <f t="shared" si="2"/>
        <v>1326960</v>
      </c>
      <c r="J35" s="26" t="s">
        <v>304</v>
      </c>
      <c r="K35" s="22"/>
    </row>
    <row r="36" spans="1:11" ht="15.75" thickBot="1" x14ac:dyDescent="0.3">
      <c r="A36" s="7" t="s">
        <v>63</v>
      </c>
      <c r="B36" s="23" t="s">
        <v>71</v>
      </c>
      <c r="C36" s="24" t="s">
        <v>65</v>
      </c>
      <c r="D36" s="31">
        <v>24</v>
      </c>
      <c r="E36" s="27" t="s">
        <v>278</v>
      </c>
      <c r="F36" s="20">
        <v>5175</v>
      </c>
      <c r="G36" s="20">
        <f t="shared" si="0"/>
        <v>124200</v>
      </c>
      <c r="H36" s="20">
        <f t="shared" si="1"/>
        <v>7855</v>
      </c>
      <c r="I36" s="20">
        <f t="shared" si="2"/>
        <v>188520</v>
      </c>
      <c r="J36" s="26" t="s">
        <v>304</v>
      </c>
      <c r="K36" s="22"/>
    </row>
    <row r="37" spans="1:11" ht="15.75" thickBot="1" x14ac:dyDescent="0.3">
      <c r="A37" s="7" t="s">
        <v>72</v>
      </c>
      <c r="B37" s="23" t="s">
        <v>73</v>
      </c>
      <c r="C37" s="24" t="s">
        <v>74</v>
      </c>
      <c r="D37" s="31">
        <v>72</v>
      </c>
      <c r="E37" s="27" t="s">
        <v>278</v>
      </c>
      <c r="F37" s="20">
        <v>5371</v>
      </c>
      <c r="G37" s="20">
        <f t="shared" si="0"/>
        <v>386712</v>
      </c>
      <c r="H37" s="20">
        <f t="shared" si="1"/>
        <v>8152</v>
      </c>
      <c r="I37" s="20">
        <f t="shared" si="2"/>
        <v>586944</v>
      </c>
      <c r="J37" s="26" t="s">
        <v>304</v>
      </c>
      <c r="K37" s="22"/>
    </row>
    <row r="38" spans="1:11" ht="15.75" thickBot="1" x14ac:dyDescent="0.3">
      <c r="A38" s="7" t="s">
        <v>72</v>
      </c>
      <c r="B38" s="23" t="s">
        <v>75</v>
      </c>
      <c r="C38" s="24" t="s">
        <v>74</v>
      </c>
      <c r="D38" s="31">
        <v>36</v>
      </c>
      <c r="E38" s="27" t="s">
        <v>278</v>
      </c>
      <c r="F38" s="20">
        <v>5398</v>
      </c>
      <c r="G38" s="20">
        <f t="shared" si="0"/>
        <v>194328</v>
      </c>
      <c r="H38" s="20">
        <f t="shared" si="1"/>
        <v>8193</v>
      </c>
      <c r="I38" s="20">
        <f t="shared" si="2"/>
        <v>294948</v>
      </c>
      <c r="J38" s="26" t="s">
        <v>304</v>
      </c>
      <c r="K38" s="22"/>
    </row>
    <row r="39" spans="1:11" ht="15.75" thickBot="1" x14ac:dyDescent="0.3">
      <c r="A39" s="7" t="s">
        <v>72</v>
      </c>
      <c r="B39" s="23" t="s">
        <v>76</v>
      </c>
      <c r="C39" s="24" t="s">
        <v>74</v>
      </c>
      <c r="D39" s="31">
        <v>48</v>
      </c>
      <c r="E39" s="27" t="s">
        <v>278</v>
      </c>
      <c r="F39" s="20">
        <v>5438</v>
      </c>
      <c r="G39" s="20">
        <f t="shared" si="0"/>
        <v>261024</v>
      </c>
      <c r="H39" s="20">
        <f t="shared" si="1"/>
        <v>8254</v>
      </c>
      <c r="I39" s="20">
        <f t="shared" si="2"/>
        <v>396192</v>
      </c>
      <c r="J39" s="26" t="s">
        <v>304</v>
      </c>
      <c r="K39" s="22"/>
    </row>
    <row r="40" spans="1:11" ht="15.75" thickBot="1" x14ac:dyDescent="0.3">
      <c r="A40" s="7" t="s">
        <v>77</v>
      </c>
      <c r="B40" s="23" t="s">
        <v>78</v>
      </c>
      <c r="C40" s="24" t="s">
        <v>74</v>
      </c>
      <c r="D40" s="31">
        <v>12</v>
      </c>
      <c r="E40" s="27" t="s">
        <v>278</v>
      </c>
      <c r="F40" s="20">
        <v>17195</v>
      </c>
      <c r="G40" s="20">
        <f t="shared" si="0"/>
        <v>206340</v>
      </c>
      <c r="H40" s="20">
        <f t="shared" si="1"/>
        <v>26100</v>
      </c>
      <c r="I40" s="20">
        <f t="shared" si="2"/>
        <v>313200</v>
      </c>
      <c r="J40" s="26" t="s">
        <v>304</v>
      </c>
      <c r="K40" s="22"/>
    </row>
    <row r="41" spans="1:11" ht="15.75" thickBot="1" x14ac:dyDescent="0.3">
      <c r="A41" s="7" t="s">
        <v>77</v>
      </c>
      <c r="B41" s="23" t="s">
        <v>79</v>
      </c>
      <c r="C41" s="24" t="s">
        <v>74</v>
      </c>
      <c r="D41" s="31">
        <v>18</v>
      </c>
      <c r="E41" s="27" t="s">
        <v>278</v>
      </c>
      <c r="F41" s="20">
        <v>21051</v>
      </c>
      <c r="G41" s="20">
        <f t="shared" si="0"/>
        <v>378918</v>
      </c>
      <c r="H41" s="20">
        <f t="shared" si="1"/>
        <v>31953</v>
      </c>
      <c r="I41" s="20">
        <f t="shared" si="2"/>
        <v>575154</v>
      </c>
      <c r="J41" s="26" t="s">
        <v>304</v>
      </c>
      <c r="K41" s="22"/>
    </row>
    <row r="42" spans="1:11" ht="15.75" thickBot="1" x14ac:dyDescent="0.3">
      <c r="A42" s="7" t="s">
        <v>77</v>
      </c>
      <c r="B42" s="23" t="s">
        <v>80</v>
      </c>
      <c r="C42" s="24" t="s">
        <v>74</v>
      </c>
      <c r="D42" s="31">
        <v>24</v>
      </c>
      <c r="E42" s="27" t="s">
        <v>278</v>
      </c>
      <c r="F42" s="20">
        <v>31794</v>
      </c>
      <c r="G42" s="20">
        <f t="shared" si="0"/>
        <v>763056</v>
      </c>
      <c r="H42" s="20">
        <f t="shared" si="1"/>
        <v>48259</v>
      </c>
      <c r="I42" s="20">
        <f t="shared" si="2"/>
        <v>1158216</v>
      </c>
      <c r="J42" s="26" t="s">
        <v>304</v>
      </c>
      <c r="K42" s="22"/>
    </row>
    <row r="43" spans="1:11" ht="15.75" thickBot="1" x14ac:dyDescent="0.3">
      <c r="A43" s="7" t="s">
        <v>81</v>
      </c>
      <c r="B43" s="23" t="s">
        <v>82</v>
      </c>
      <c r="C43" s="24" t="s">
        <v>83</v>
      </c>
      <c r="D43" s="25">
        <v>200</v>
      </c>
      <c r="E43" s="27" t="s">
        <v>278</v>
      </c>
      <c r="F43" s="20">
        <v>440</v>
      </c>
      <c r="G43" s="20">
        <f t="shared" si="0"/>
        <v>88000</v>
      </c>
      <c r="H43" s="20">
        <f t="shared" si="1"/>
        <v>668</v>
      </c>
      <c r="I43" s="20">
        <f t="shared" si="2"/>
        <v>133600</v>
      </c>
      <c r="J43" s="26" t="s">
        <v>304</v>
      </c>
      <c r="K43" s="22"/>
    </row>
    <row r="44" spans="1:11" x14ac:dyDescent="0.25">
      <c r="A44" s="7" t="s">
        <v>81</v>
      </c>
      <c r="B44" s="23" t="s">
        <v>84</v>
      </c>
      <c r="C44" s="24" t="s">
        <v>83</v>
      </c>
      <c r="D44" s="25">
        <v>100</v>
      </c>
      <c r="E44" s="27" t="s">
        <v>278</v>
      </c>
      <c r="F44" s="20">
        <v>611</v>
      </c>
      <c r="G44" s="20">
        <f t="shared" si="0"/>
        <v>61100</v>
      </c>
      <c r="H44" s="20">
        <f t="shared" si="1"/>
        <v>927</v>
      </c>
      <c r="I44" s="20">
        <f t="shared" si="2"/>
        <v>92700</v>
      </c>
      <c r="J44" s="21" t="s">
        <v>304</v>
      </c>
      <c r="K44" s="22"/>
    </row>
    <row r="45" spans="1:11" x14ac:dyDescent="0.25">
      <c r="A45" s="37" t="s">
        <v>330</v>
      </c>
      <c r="B45" s="38" t="s">
        <v>331</v>
      </c>
      <c r="C45" s="39" t="s">
        <v>332</v>
      </c>
      <c r="D45" s="40">
        <v>50</v>
      </c>
      <c r="E45" s="41"/>
      <c r="F45" s="42"/>
      <c r="G45" s="42"/>
      <c r="H45" s="42"/>
      <c r="I45" s="42"/>
      <c r="J45" s="43"/>
      <c r="K45" s="36"/>
    </row>
    <row r="46" spans="1:11" ht="30" x14ac:dyDescent="0.25">
      <c r="A46" s="7" t="s">
        <v>85</v>
      </c>
      <c r="B46" s="23" t="s">
        <v>86</v>
      </c>
      <c r="C46" s="24" t="s">
        <v>87</v>
      </c>
      <c r="D46" s="25">
        <v>1000</v>
      </c>
      <c r="E46" s="27" t="s">
        <v>279</v>
      </c>
      <c r="F46" s="20">
        <v>108</v>
      </c>
      <c r="G46" s="20">
        <f t="shared" si="0"/>
        <v>108000</v>
      </c>
      <c r="H46" s="20">
        <f t="shared" si="1"/>
        <v>164</v>
      </c>
      <c r="I46" s="20">
        <f t="shared" si="2"/>
        <v>164000</v>
      </c>
      <c r="J46" s="21" t="s">
        <v>305</v>
      </c>
      <c r="K46" s="22"/>
    </row>
    <row r="47" spans="1:11" ht="30" x14ac:dyDescent="0.25">
      <c r="A47" s="7" t="s">
        <v>85</v>
      </c>
      <c r="B47" s="23" t="s">
        <v>88</v>
      </c>
      <c r="C47" s="24" t="s">
        <v>87</v>
      </c>
      <c r="D47" s="25">
        <v>1000</v>
      </c>
      <c r="E47" s="27" t="s">
        <v>279</v>
      </c>
      <c r="F47" s="20">
        <v>108</v>
      </c>
      <c r="G47" s="20">
        <f t="shared" si="0"/>
        <v>108000</v>
      </c>
      <c r="H47" s="20">
        <f t="shared" si="1"/>
        <v>164</v>
      </c>
      <c r="I47" s="20">
        <f t="shared" si="2"/>
        <v>164000</v>
      </c>
      <c r="J47" s="21" t="s">
        <v>305</v>
      </c>
      <c r="K47" s="22"/>
    </row>
    <row r="48" spans="1:11" ht="30" x14ac:dyDescent="0.25">
      <c r="A48" s="7" t="s">
        <v>85</v>
      </c>
      <c r="B48" s="23" t="s">
        <v>89</v>
      </c>
      <c r="C48" s="24" t="s">
        <v>87</v>
      </c>
      <c r="D48" s="25">
        <v>1000</v>
      </c>
      <c r="E48" s="27" t="s">
        <v>279</v>
      </c>
      <c r="F48" s="20">
        <v>108</v>
      </c>
      <c r="G48" s="20">
        <f t="shared" si="0"/>
        <v>108000</v>
      </c>
      <c r="H48" s="20">
        <f t="shared" si="1"/>
        <v>164</v>
      </c>
      <c r="I48" s="20">
        <f t="shared" si="2"/>
        <v>164000</v>
      </c>
      <c r="J48" s="21" t="s">
        <v>305</v>
      </c>
      <c r="K48" s="22"/>
    </row>
    <row r="49" spans="1:11" ht="30" x14ac:dyDescent="0.25">
      <c r="A49" s="7" t="s">
        <v>85</v>
      </c>
      <c r="B49" s="23" t="s">
        <v>90</v>
      </c>
      <c r="C49" s="24" t="s">
        <v>87</v>
      </c>
      <c r="D49" s="25">
        <v>1000</v>
      </c>
      <c r="E49" s="27" t="s">
        <v>279</v>
      </c>
      <c r="F49" s="20">
        <v>108</v>
      </c>
      <c r="G49" s="20">
        <f t="shared" si="0"/>
        <v>108000</v>
      </c>
      <c r="H49" s="20">
        <f t="shared" si="1"/>
        <v>164</v>
      </c>
      <c r="I49" s="20">
        <f t="shared" si="2"/>
        <v>164000</v>
      </c>
      <c r="J49" s="21" t="s">
        <v>305</v>
      </c>
      <c r="K49" s="22"/>
    </row>
    <row r="50" spans="1:11" ht="30" x14ac:dyDescent="0.25">
      <c r="A50" s="7" t="s">
        <v>85</v>
      </c>
      <c r="B50" s="23" t="s">
        <v>91</v>
      </c>
      <c r="C50" s="24" t="s">
        <v>87</v>
      </c>
      <c r="D50" s="25">
        <v>1000</v>
      </c>
      <c r="E50" s="27" t="s">
        <v>279</v>
      </c>
      <c r="F50" s="20">
        <v>108</v>
      </c>
      <c r="G50" s="20">
        <f t="shared" si="0"/>
        <v>108000</v>
      </c>
      <c r="H50" s="20">
        <f t="shared" si="1"/>
        <v>164</v>
      </c>
      <c r="I50" s="20">
        <f t="shared" si="2"/>
        <v>164000</v>
      </c>
      <c r="J50" s="21" t="s">
        <v>305</v>
      </c>
      <c r="K50" s="22"/>
    </row>
    <row r="51" spans="1:11" ht="30" x14ac:dyDescent="0.25">
      <c r="A51" s="7" t="s">
        <v>85</v>
      </c>
      <c r="B51" s="23" t="s">
        <v>92</v>
      </c>
      <c r="C51" s="24" t="s">
        <v>87</v>
      </c>
      <c r="D51" s="25">
        <v>1000</v>
      </c>
      <c r="E51" s="27" t="s">
        <v>279</v>
      </c>
      <c r="F51" s="20">
        <v>108</v>
      </c>
      <c r="G51" s="20">
        <f t="shared" si="0"/>
        <v>108000</v>
      </c>
      <c r="H51" s="20">
        <f t="shared" si="1"/>
        <v>164</v>
      </c>
      <c r="I51" s="20">
        <f t="shared" si="2"/>
        <v>164000</v>
      </c>
      <c r="J51" s="21" t="s">
        <v>305</v>
      </c>
      <c r="K51" s="22"/>
    </row>
    <row r="52" spans="1:11" ht="30" x14ac:dyDescent="0.25">
      <c r="A52" s="7" t="s">
        <v>85</v>
      </c>
      <c r="B52" s="23" t="s">
        <v>93</v>
      </c>
      <c r="C52" s="24" t="s">
        <v>94</v>
      </c>
      <c r="D52" s="25">
        <v>1000</v>
      </c>
      <c r="E52" s="27" t="s">
        <v>279</v>
      </c>
      <c r="F52" s="20">
        <v>38</v>
      </c>
      <c r="G52" s="20">
        <f t="shared" si="0"/>
        <v>38000</v>
      </c>
      <c r="H52" s="20">
        <f t="shared" si="1"/>
        <v>58</v>
      </c>
      <c r="I52" s="20">
        <f t="shared" si="2"/>
        <v>58000</v>
      </c>
      <c r="J52" s="21" t="s">
        <v>305</v>
      </c>
      <c r="K52" s="22"/>
    </row>
    <row r="53" spans="1:11" ht="30" x14ac:dyDescent="0.25">
      <c r="A53" s="7" t="s">
        <v>85</v>
      </c>
      <c r="B53" s="23" t="s">
        <v>95</v>
      </c>
      <c r="C53" s="24" t="s">
        <v>94</v>
      </c>
      <c r="D53" s="25">
        <v>1000</v>
      </c>
      <c r="E53" s="27" t="s">
        <v>279</v>
      </c>
      <c r="F53" s="20">
        <v>38</v>
      </c>
      <c r="G53" s="20">
        <f t="shared" si="0"/>
        <v>38000</v>
      </c>
      <c r="H53" s="20">
        <f t="shared" si="1"/>
        <v>58</v>
      </c>
      <c r="I53" s="20">
        <f t="shared" si="2"/>
        <v>58000</v>
      </c>
      <c r="J53" s="21" t="s">
        <v>305</v>
      </c>
      <c r="K53" s="22"/>
    </row>
    <row r="54" spans="1:11" ht="30" x14ac:dyDescent="0.25">
      <c r="A54" s="8" t="s">
        <v>85</v>
      </c>
      <c r="B54" s="32" t="s">
        <v>96</v>
      </c>
      <c r="C54" s="24" t="s">
        <v>94</v>
      </c>
      <c r="D54" s="25">
        <v>1000</v>
      </c>
      <c r="E54" s="27" t="s">
        <v>279</v>
      </c>
      <c r="F54" s="20">
        <v>49</v>
      </c>
      <c r="G54" s="20">
        <f t="shared" si="0"/>
        <v>49000</v>
      </c>
      <c r="H54" s="20">
        <f t="shared" si="1"/>
        <v>74</v>
      </c>
      <c r="I54" s="20">
        <f t="shared" si="2"/>
        <v>74000</v>
      </c>
      <c r="J54" s="21" t="s">
        <v>305</v>
      </c>
      <c r="K54" s="22"/>
    </row>
    <row r="55" spans="1:11" ht="30" x14ac:dyDescent="0.25">
      <c r="A55" s="8" t="s">
        <v>85</v>
      </c>
      <c r="B55" s="32" t="s">
        <v>97</v>
      </c>
      <c r="C55" s="24" t="s">
        <v>94</v>
      </c>
      <c r="D55" s="25">
        <v>1000</v>
      </c>
      <c r="E55" s="27" t="s">
        <v>279</v>
      </c>
      <c r="F55" s="20">
        <v>49</v>
      </c>
      <c r="G55" s="20">
        <f t="shared" si="0"/>
        <v>49000</v>
      </c>
      <c r="H55" s="20">
        <f t="shared" si="1"/>
        <v>74</v>
      </c>
      <c r="I55" s="20">
        <f t="shared" si="2"/>
        <v>74000</v>
      </c>
      <c r="J55" s="21" t="s">
        <v>305</v>
      </c>
      <c r="K55" s="22"/>
    </row>
    <row r="56" spans="1:11" ht="30" x14ac:dyDescent="0.25">
      <c r="A56" s="8" t="s">
        <v>85</v>
      </c>
      <c r="B56" s="32" t="s">
        <v>98</v>
      </c>
      <c r="C56" s="24" t="s">
        <v>94</v>
      </c>
      <c r="D56" s="25">
        <v>1000</v>
      </c>
      <c r="E56" s="27" t="s">
        <v>279</v>
      </c>
      <c r="F56" s="20">
        <v>49</v>
      </c>
      <c r="G56" s="20">
        <f t="shared" si="0"/>
        <v>49000</v>
      </c>
      <c r="H56" s="20">
        <f t="shared" si="1"/>
        <v>74</v>
      </c>
      <c r="I56" s="20">
        <f t="shared" si="2"/>
        <v>74000</v>
      </c>
      <c r="J56" s="21" t="s">
        <v>305</v>
      </c>
      <c r="K56" s="22"/>
    </row>
    <row r="57" spans="1:11" ht="30" x14ac:dyDescent="0.25">
      <c r="A57" s="8" t="s">
        <v>85</v>
      </c>
      <c r="B57" s="32" t="s">
        <v>99</v>
      </c>
      <c r="C57" s="24" t="s">
        <v>94</v>
      </c>
      <c r="D57" s="25">
        <v>1000</v>
      </c>
      <c r="E57" s="27" t="s">
        <v>279</v>
      </c>
      <c r="F57" s="20">
        <v>49</v>
      </c>
      <c r="G57" s="20">
        <f t="shared" si="0"/>
        <v>49000</v>
      </c>
      <c r="H57" s="20">
        <f t="shared" si="1"/>
        <v>74</v>
      </c>
      <c r="I57" s="20">
        <f t="shared" si="2"/>
        <v>74000</v>
      </c>
      <c r="J57" s="21" t="s">
        <v>305</v>
      </c>
      <c r="K57" s="22"/>
    </row>
    <row r="58" spans="1:11" ht="30" x14ac:dyDescent="0.25">
      <c r="A58" s="8" t="s">
        <v>85</v>
      </c>
      <c r="B58" s="32" t="s">
        <v>100</v>
      </c>
      <c r="C58" s="24" t="s">
        <v>94</v>
      </c>
      <c r="D58" s="25">
        <v>1000</v>
      </c>
      <c r="E58" s="27" t="s">
        <v>279</v>
      </c>
      <c r="F58" s="20">
        <v>49</v>
      </c>
      <c r="G58" s="20">
        <f t="shared" si="0"/>
        <v>49000</v>
      </c>
      <c r="H58" s="20">
        <f t="shared" si="1"/>
        <v>74</v>
      </c>
      <c r="I58" s="20">
        <f t="shared" si="2"/>
        <v>74000</v>
      </c>
      <c r="J58" s="21" t="s">
        <v>305</v>
      </c>
      <c r="K58" s="22"/>
    </row>
    <row r="59" spans="1:11" ht="30" x14ac:dyDescent="0.25">
      <c r="A59" s="8" t="s">
        <v>85</v>
      </c>
      <c r="B59" s="32" t="s">
        <v>101</v>
      </c>
      <c r="C59" s="24" t="s">
        <v>94</v>
      </c>
      <c r="D59" s="25">
        <v>1000</v>
      </c>
      <c r="E59" s="27" t="s">
        <v>279</v>
      </c>
      <c r="F59" s="20">
        <v>49</v>
      </c>
      <c r="G59" s="20">
        <f t="shared" si="0"/>
        <v>49000</v>
      </c>
      <c r="H59" s="20">
        <f t="shared" si="1"/>
        <v>74</v>
      </c>
      <c r="I59" s="20">
        <f t="shared" si="2"/>
        <v>74000</v>
      </c>
      <c r="J59" s="21" t="s">
        <v>305</v>
      </c>
      <c r="K59" s="22"/>
    </row>
    <row r="60" spans="1:11" x14ac:dyDescent="0.25">
      <c r="A60" s="45" t="s">
        <v>85</v>
      </c>
      <c r="B60" s="46" t="s">
        <v>102</v>
      </c>
      <c r="C60" s="24" t="s">
        <v>103</v>
      </c>
      <c r="D60" s="25">
        <v>1000</v>
      </c>
      <c r="E60" s="27" t="s">
        <v>279</v>
      </c>
      <c r="F60" s="44">
        <v>92</v>
      </c>
      <c r="G60" s="20">
        <f t="shared" si="0"/>
        <v>92000</v>
      </c>
      <c r="H60" s="20">
        <f t="shared" si="1"/>
        <v>140</v>
      </c>
      <c r="I60" s="20">
        <f t="shared" si="2"/>
        <v>140000</v>
      </c>
      <c r="J60" s="21" t="s">
        <v>300</v>
      </c>
      <c r="K60" s="22"/>
    </row>
    <row r="61" spans="1:11" x14ac:dyDescent="0.25">
      <c r="A61" s="45"/>
      <c r="B61" s="46"/>
      <c r="C61" s="33"/>
      <c r="D61" s="25">
        <v>1000</v>
      </c>
      <c r="E61" s="27" t="s">
        <v>279</v>
      </c>
      <c r="F61" s="44"/>
      <c r="G61" s="20">
        <f t="shared" si="0"/>
        <v>0</v>
      </c>
      <c r="H61" s="20">
        <f t="shared" si="1"/>
        <v>0</v>
      </c>
      <c r="I61" s="20">
        <f t="shared" si="2"/>
        <v>0</v>
      </c>
      <c r="J61" s="21"/>
      <c r="K61" s="22"/>
    </row>
    <row r="62" spans="1:11" x14ac:dyDescent="0.25">
      <c r="A62" s="45"/>
      <c r="B62" s="46"/>
      <c r="C62" s="24" t="s">
        <v>104</v>
      </c>
      <c r="D62" s="25">
        <v>1000</v>
      </c>
      <c r="E62" s="27" t="s">
        <v>279</v>
      </c>
      <c r="F62" s="44"/>
      <c r="G62" s="20">
        <f t="shared" si="0"/>
        <v>0</v>
      </c>
      <c r="H62" s="20">
        <f t="shared" si="1"/>
        <v>0</v>
      </c>
      <c r="I62" s="20">
        <f t="shared" si="2"/>
        <v>0</v>
      </c>
      <c r="J62" s="21"/>
      <c r="K62" s="22"/>
    </row>
    <row r="63" spans="1:11" x14ac:dyDescent="0.25">
      <c r="A63" s="7" t="s">
        <v>85</v>
      </c>
      <c r="B63" s="23" t="s">
        <v>105</v>
      </c>
      <c r="C63" s="24" t="s">
        <v>103</v>
      </c>
      <c r="D63" s="25">
        <v>1000</v>
      </c>
      <c r="E63" s="27" t="s">
        <v>279</v>
      </c>
      <c r="F63" s="20">
        <v>92</v>
      </c>
      <c r="G63" s="20">
        <f t="shared" si="0"/>
        <v>92000</v>
      </c>
      <c r="H63" s="20">
        <f t="shared" si="1"/>
        <v>140</v>
      </c>
      <c r="I63" s="20">
        <f t="shared" si="2"/>
        <v>140000</v>
      </c>
      <c r="J63" s="21" t="s">
        <v>300</v>
      </c>
      <c r="K63" s="22"/>
    </row>
    <row r="64" spans="1:11" x14ac:dyDescent="0.25">
      <c r="A64" s="7" t="s">
        <v>85</v>
      </c>
      <c r="B64" s="23" t="s">
        <v>106</v>
      </c>
      <c r="C64" s="24" t="s">
        <v>104</v>
      </c>
      <c r="D64" s="25">
        <v>1000</v>
      </c>
      <c r="E64" s="27" t="s">
        <v>279</v>
      </c>
      <c r="F64" s="20">
        <v>92</v>
      </c>
      <c r="G64" s="20">
        <f t="shared" si="0"/>
        <v>92000</v>
      </c>
      <c r="H64" s="20">
        <f t="shared" si="1"/>
        <v>140</v>
      </c>
      <c r="I64" s="20">
        <f t="shared" si="2"/>
        <v>140000</v>
      </c>
      <c r="J64" s="21" t="s">
        <v>300</v>
      </c>
      <c r="K64" s="22"/>
    </row>
    <row r="65" spans="1:11" x14ac:dyDescent="0.25">
      <c r="A65" s="7" t="s">
        <v>85</v>
      </c>
      <c r="B65" s="23" t="s">
        <v>107</v>
      </c>
      <c r="C65" s="24" t="s">
        <v>103</v>
      </c>
      <c r="D65" s="25">
        <v>1000</v>
      </c>
      <c r="E65" s="27" t="s">
        <v>279</v>
      </c>
      <c r="F65" s="20">
        <v>92</v>
      </c>
      <c r="G65" s="20">
        <f t="shared" si="0"/>
        <v>92000</v>
      </c>
      <c r="H65" s="20">
        <f t="shared" si="1"/>
        <v>140</v>
      </c>
      <c r="I65" s="20">
        <f t="shared" si="2"/>
        <v>140000</v>
      </c>
      <c r="J65" s="21" t="s">
        <v>300</v>
      </c>
      <c r="K65" s="22"/>
    </row>
    <row r="66" spans="1:11" x14ac:dyDescent="0.25">
      <c r="A66" s="7" t="s">
        <v>85</v>
      </c>
      <c r="B66" s="23" t="s">
        <v>108</v>
      </c>
      <c r="C66" s="24" t="s">
        <v>104</v>
      </c>
      <c r="D66" s="25">
        <v>1000</v>
      </c>
      <c r="E66" s="27" t="s">
        <v>279</v>
      </c>
      <c r="F66" s="20">
        <v>92</v>
      </c>
      <c r="G66" s="20">
        <f t="shared" ref="G66:G129" si="3">D66*F66</f>
        <v>92000</v>
      </c>
      <c r="H66" s="20">
        <f t="shared" si="1"/>
        <v>140</v>
      </c>
      <c r="I66" s="20">
        <f t="shared" si="2"/>
        <v>140000</v>
      </c>
      <c r="J66" s="21" t="s">
        <v>300</v>
      </c>
      <c r="K66" s="22"/>
    </row>
    <row r="67" spans="1:11" x14ac:dyDescent="0.25">
      <c r="A67" s="7" t="s">
        <v>85</v>
      </c>
      <c r="B67" s="23" t="s">
        <v>109</v>
      </c>
      <c r="C67" s="24" t="s">
        <v>103</v>
      </c>
      <c r="D67" s="25">
        <v>1000</v>
      </c>
      <c r="E67" s="27" t="s">
        <v>279</v>
      </c>
      <c r="F67" s="20">
        <v>92</v>
      </c>
      <c r="G67" s="20">
        <f t="shared" si="3"/>
        <v>92000</v>
      </c>
      <c r="H67" s="20">
        <f t="shared" si="1"/>
        <v>140</v>
      </c>
      <c r="I67" s="20">
        <f t="shared" si="2"/>
        <v>140000</v>
      </c>
      <c r="J67" s="21" t="s">
        <v>300</v>
      </c>
      <c r="K67" s="22"/>
    </row>
    <row r="68" spans="1:11" x14ac:dyDescent="0.25">
      <c r="A68" s="7" t="s">
        <v>85</v>
      </c>
      <c r="B68" s="23" t="s">
        <v>110</v>
      </c>
      <c r="C68" s="24" t="s">
        <v>104</v>
      </c>
      <c r="D68" s="25">
        <v>1000</v>
      </c>
      <c r="E68" s="27" t="s">
        <v>279</v>
      </c>
      <c r="F68" s="20">
        <v>62</v>
      </c>
      <c r="G68" s="20">
        <f t="shared" si="3"/>
        <v>62000</v>
      </c>
      <c r="H68" s="20">
        <f t="shared" ref="H68:H131" si="4">ROUND($G$235*F68,0)</f>
        <v>94</v>
      </c>
      <c r="I68" s="20">
        <f t="shared" ref="I68:I131" si="5">D68*H68</f>
        <v>94000</v>
      </c>
      <c r="J68" s="21" t="s">
        <v>300</v>
      </c>
      <c r="K68" s="22"/>
    </row>
    <row r="69" spans="1:11" x14ac:dyDescent="0.25">
      <c r="A69" s="7" t="s">
        <v>85</v>
      </c>
      <c r="B69" s="23" t="s">
        <v>111</v>
      </c>
      <c r="C69" s="24" t="s">
        <v>103</v>
      </c>
      <c r="D69" s="25">
        <v>1000</v>
      </c>
      <c r="E69" s="27" t="s">
        <v>279</v>
      </c>
      <c r="F69" s="20">
        <v>62</v>
      </c>
      <c r="G69" s="20">
        <f t="shared" si="3"/>
        <v>62000</v>
      </c>
      <c r="H69" s="20">
        <f t="shared" si="4"/>
        <v>94</v>
      </c>
      <c r="I69" s="20">
        <f t="shared" si="5"/>
        <v>94000</v>
      </c>
      <c r="J69" s="21" t="s">
        <v>300</v>
      </c>
      <c r="K69" s="22"/>
    </row>
    <row r="70" spans="1:11" x14ac:dyDescent="0.25">
      <c r="A70" s="7" t="s">
        <v>85</v>
      </c>
      <c r="B70" s="23" t="s">
        <v>112</v>
      </c>
      <c r="C70" s="24" t="s">
        <v>104</v>
      </c>
      <c r="D70" s="25">
        <v>1000</v>
      </c>
      <c r="E70" s="27" t="s">
        <v>279</v>
      </c>
      <c r="F70" s="20">
        <v>62</v>
      </c>
      <c r="G70" s="20">
        <f t="shared" si="3"/>
        <v>62000</v>
      </c>
      <c r="H70" s="20">
        <f t="shared" si="4"/>
        <v>94</v>
      </c>
      <c r="I70" s="20">
        <f t="shared" si="5"/>
        <v>94000</v>
      </c>
      <c r="J70" s="21" t="s">
        <v>300</v>
      </c>
      <c r="K70" s="22"/>
    </row>
    <row r="71" spans="1:11" x14ac:dyDescent="0.25">
      <c r="A71" s="7" t="s">
        <v>85</v>
      </c>
      <c r="B71" s="23" t="s">
        <v>113</v>
      </c>
      <c r="C71" s="24" t="s">
        <v>103</v>
      </c>
      <c r="D71" s="25">
        <v>1000</v>
      </c>
      <c r="E71" s="27" t="s">
        <v>279</v>
      </c>
      <c r="F71" s="20">
        <v>62</v>
      </c>
      <c r="G71" s="20">
        <f t="shared" si="3"/>
        <v>62000</v>
      </c>
      <c r="H71" s="20">
        <f t="shared" si="4"/>
        <v>94</v>
      </c>
      <c r="I71" s="20">
        <f t="shared" si="5"/>
        <v>94000</v>
      </c>
      <c r="J71" s="21" t="s">
        <v>300</v>
      </c>
      <c r="K71" s="22"/>
    </row>
    <row r="72" spans="1:11" x14ac:dyDescent="0.25">
      <c r="A72" s="7" t="s">
        <v>85</v>
      </c>
      <c r="B72" s="23" t="s">
        <v>114</v>
      </c>
      <c r="C72" s="24" t="s">
        <v>104</v>
      </c>
      <c r="D72" s="25">
        <v>1000</v>
      </c>
      <c r="E72" s="27" t="s">
        <v>279</v>
      </c>
      <c r="F72" s="20">
        <v>62</v>
      </c>
      <c r="G72" s="20">
        <f t="shared" si="3"/>
        <v>62000</v>
      </c>
      <c r="H72" s="20">
        <f t="shared" si="4"/>
        <v>94</v>
      </c>
      <c r="I72" s="20">
        <f t="shared" si="5"/>
        <v>94000</v>
      </c>
      <c r="J72" s="21" t="s">
        <v>300</v>
      </c>
      <c r="K72" s="22"/>
    </row>
    <row r="73" spans="1:11" x14ac:dyDescent="0.25">
      <c r="A73" s="7" t="s">
        <v>85</v>
      </c>
      <c r="B73" s="23" t="s">
        <v>115</v>
      </c>
      <c r="C73" s="24" t="s">
        <v>103</v>
      </c>
      <c r="D73" s="25">
        <v>1000</v>
      </c>
      <c r="E73" s="27" t="s">
        <v>279</v>
      </c>
      <c r="F73" s="20">
        <v>62</v>
      </c>
      <c r="G73" s="20">
        <f t="shared" si="3"/>
        <v>62000</v>
      </c>
      <c r="H73" s="20">
        <f t="shared" si="4"/>
        <v>94</v>
      </c>
      <c r="I73" s="20">
        <f t="shared" si="5"/>
        <v>94000</v>
      </c>
      <c r="J73" s="21" t="s">
        <v>300</v>
      </c>
      <c r="K73" s="22"/>
    </row>
    <row r="74" spans="1:11" x14ac:dyDescent="0.25">
      <c r="A74" s="7" t="s">
        <v>85</v>
      </c>
      <c r="B74" s="23" t="s">
        <v>116</v>
      </c>
      <c r="C74" s="24" t="s">
        <v>104</v>
      </c>
      <c r="D74" s="25">
        <v>1000</v>
      </c>
      <c r="E74" s="27" t="s">
        <v>279</v>
      </c>
      <c r="F74" s="20">
        <v>62</v>
      </c>
      <c r="G74" s="20">
        <f t="shared" si="3"/>
        <v>62000</v>
      </c>
      <c r="H74" s="20">
        <f t="shared" si="4"/>
        <v>94</v>
      </c>
      <c r="I74" s="20">
        <f t="shared" si="5"/>
        <v>94000</v>
      </c>
      <c r="J74" s="21" t="s">
        <v>300</v>
      </c>
      <c r="K74" s="22"/>
    </row>
    <row r="75" spans="1:11" x14ac:dyDescent="0.25">
      <c r="A75" s="7" t="s">
        <v>85</v>
      </c>
      <c r="B75" s="23" t="s">
        <v>117</v>
      </c>
      <c r="C75" s="24" t="s">
        <v>103</v>
      </c>
      <c r="D75" s="25">
        <v>1000</v>
      </c>
      <c r="E75" s="27" t="s">
        <v>279</v>
      </c>
      <c r="F75" s="20">
        <v>50</v>
      </c>
      <c r="G75" s="20">
        <f t="shared" si="3"/>
        <v>50000</v>
      </c>
      <c r="H75" s="20">
        <f t="shared" si="4"/>
        <v>76</v>
      </c>
      <c r="I75" s="20">
        <f t="shared" si="5"/>
        <v>76000</v>
      </c>
      <c r="J75" s="21" t="s">
        <v>300</v>
      </c>
      <c r="K75" s="22"/>
    </row>
    <row r="76" spans="1:11" x14ac:dyDescent="0.25">
      <c r="A76" s="7" t="s">
        <v>85</v>
      </c>
      <c r="B76" s="23" t="s">
        <v>118</v>
      </c>
      <c r="C76" s="24" t="s">
        <v>104</v>
      </c>
      <c r="D76" s="25">
        <v>1000</v>
      </c>
      <c r="E76" s="27" t="s">
        <v>279</v>
      </c>
      <c r="F76" s="20">
        <v>50</v>
      </c>
      <c r="G76" s="20">
        <f t="shared" si="3"/>
        <v>50000</v>
      </c>
      <c r="H76" s="20">
        <f t="shared" si="4"/>
        <v>76</v>
      </c>
      <c r="I76" s="20">
        <f t="shared" si="5"/>
        <v>76000</v>
      </c>
      <c r="J76" s="21" t="s">
        <v>300</v>
      </c>
      <c r="K76" s="22"/>
    </row>
    <row r="77" spans="1:11" x14ac:dyDescent="0.25">
      <c r="A77" s="7" t="s">
        <v>85</v>
      </c>
      <c r="B77" s="23" t="s">
        <v>119</v>
      </c>
      <c r="C77" s="24" t="s">
        <v>103</v>
      </c>
      <c r="D77" s="25">
        <v>1000</v>
      </c>
      <c r="E77" s="27" t="s">
        <v>279</v>
      </c>
      <c r="F77" s="20">
        <v>50</v>
      </c>
      <c r="G77" s="20">
        <f t="shared" si="3"/>
        <v>50000</v>
      </c>
      <c r="H77" s="20">
        <f t="shared" si="4"/>
        <v>76</v>
      </c>
      <c r="I77" s="20">
        <f t="shared" si="5"/>
        <v>76000</v>
      </c>
      <c r="J77" s="21" t="s">
        <v>300</v>
      </c>
      <c r="K77" s="22"/>
    </row>
    <row r="78" spans="1:11" x14ac:dyDescent="0.25">
      <c r="A78" s="7" t="s">
        <v>85</v>
      </c>
      <c r="B78" s="23" t="s">
        <v>120</v>
      </c>
      <c r="C78" s="24" t="s">
        <v>104</v>
      </c>
      <c r="D78" s="25">
        <v>1000</v>
      </c>
      <c r="E78" s="27" t="s">
        <v>279</v>
      </c>
      <c r="F78" s="20">
        <v>50</v>
      </c>
      <c r="G78" s="20">
        <f t="shared" si="3"/>
        <v>50000</v>
      </c>
      <c r="H78" s="20">
        <f t="shared" si="4"/>
        <v>76</v>
      </c>
      <c r="I78" s="20">
        <f t="shared" si="5"/>
        <v>76000</v>
      </c>
      <c r="J78" s="21" t="s">
        <v>300</v>
      </c>
      <c r="K78" s="22"/>
    </row>
    <row r="79" spans="1:11" x14ac:dyDescent="0.25">
      <c r="A79" s="7" t="s">
        <v>85</v>
      </c>
      <c r="B79" s="23" t="s">
        <v>121</v>
      </c>
      <c r="C79" s="24" t="s">
        <v>103</v>
      </c>
      <c r="D79" s="25">
        <v>1000</v>
      </c>
      <c r="E79" s="27" t="s">
        <v>279</v>
      </c>
      <c r="F79" s="20">
        <v>50</v>
      </c>
      <c r="G79" s="20">
        <f t="shared" si="3"/>
        <v>50000</v>
      </c>
      <c r="H79" s="20">
        <f t="shared" si="4"/>
        <v>76</v>
      </c>
      <c r="I79" s="20">
        <f t="shared" si="5"/>
        <v>76000</v>
      </c>
      <c r="J79" s="21" t="s">
        <v>300</v>
      </c>
      <c r="K79" s="22"/>
    </row>
    <row r="80" spans="1:11" x14ac:dyDescent="0.25">
      <c r="A80" s="7" t="s">
        <v>85</v>
      </c>
      <c r="B80" s="23" t="s">
        <v>122</v>
      </c>
      <c r="C80" s="24" t="s">
        <v>104</v>
      </c>
      <c r="D80" s="25">
        <v>1000</v>
      </c>
      <c r="E80" s="27" t="s">
        <v>279</v>
      </c>
      <c r="F80" s="20">
        <v>50</v>
      </c>
      <c r="G80" s="20">
        <f t="shared" si="3"/>
        <v>50000</v>
      </c>
      <c r="H80" s="20">
        <f t="shared" si="4"/>
        <v>76</v>
      </c>
      <c r="I80" s="20">
        <f t="shared" si="5"/>
        <v>76000</v>
      </c>
      <c r="J80" s="21" t="s">
        <v>300</v>
      </c>
      <c r="K80" s="22"/>
    </row>
    <row r="81" spans="1:11" x14ac:dyDescent="0.25">
      <c r="A81" s="7" t="s">
        <v>85</v>
      </c>
      <c r="B81" s="23" t="s">
        <v>123</v>
      </c>
      <c r="C81" s="24" t="s">
        <v>103</v>
      </c>
      <c r="D81" s="25">
        <v>1000</v>
      </c>
      <c r="E81" s="27" t="s">
        <v>279</v>
      </c>
      <c r="F81" s="20">
        <v>50</v>
      </c>
      <c r="G81" s="20">
        <f t="shared" si="3"/>
        <v>50000</v>
      </c>
      <c r="H81" s="20">
        <f t="shared" si="4"/>
        <v>76</v>
      </c>
      <c r="I81" s="20">
        <f t="shared" si="5"/>
        <v>76000</v>
      </c>
      <c r="J81" s="21" t="s">
        <v>300</v>
      </c>
      <c r="K81" s="22"/>
    </row>
    <row r="82" spans="1:11" x14ac:dyDescent="0.25">
      <c r="A82" s="7" t="s">
        <v>85</v>
      </c>
      <c r="B82" s="23" t="s">
        <v>124</v>
      </c>
      <c r="C82" s="24" t="s">
        <v>104</v>
      </c>
      <c r="D82" s="25">
        <v>1000</v>
      </c>
      <c r="E82" s="27" t="s">
        <v>279</v>
      </c>
      <c r="F82" s="20">
        <v>50</v>
      </c>
      <c r="G82" s="20">
        <f t="shared" si="3"/>
        <v>50000</v>
      </c>
      <c r="H82" s="20">
        <f t="shared" si="4"/>
        <v>76</v>
      </c>
      <c r="I82" s="20">
        <f t="shared" si="5"/>
        <v>76000</v>
      </c>
      <c r="J82" s="21" t="s">
        <v>300</v>
      </c>
      <c r="K82" s="22"/>
    </row>
    <row r="83" spans="1:11" x14ac:dyDescent="0.25">
      <c r="A83" s="7" t="s">
        <v>85</v>
      </c>
      <c r="B83" s="23" t="s">
        <v>125</v>
      </c>
      <c r="C83" s="24" t="s">
        <v>103</v>
      </c>
      <c r="D83" s="25">
        <v>1000</v>
      </c>
      <c r="E83" s="27" t="s">
        <v>279</v>
      </c>
      <c r="F83" s="20">
        <v>50</v>
      </c>
      <c r="G83" s="20">
        <f t="shared" si="3"/>
        <v>50000</v>
      </c>
      <c r="H83" s="20">
        <f t="shared" si="4"/>
        <v>76</v>
      </c>
      <c r="I83" s="20">
        <f t="shared" si="5"/>
        <v>76000</v>
      </c>
      <c r="J83" s="21" t="s">
        <v>300</v>
      </c>
      <c r="K83" s="22"/>
    </row>
    <row r="84" spans="1:11" x14ac:dyDescent="0.25">
      <c r="A84" s="7" t="s">
        <v>85</v>
      </c>
      <c r="B84" s="23" t="s">
        <v>126</v>
      </c>
      <c r="C84" s="24" t="s">
        <v>104</v>
      </c>
      <c r="D84" s="25">
        <v>1000</v>
      </c>
      <c r="E84" s="27" t="s">
        <v>279</v>
      </c>
      <c r="F84" s="20">
        <v>50</v>
      </c>
      <c r="G84" s="20">
        <f t="shared" si="3"/>
        <v>50000</v>
      </c>
      <c r="H84" s="20">
        <f t="shared" si="4"/>
        <v>76</v>
      </c>
      <c r="I84" s="20">
        <f t="shared" si="5"/>
        <v>76000</v>
      </c>
      <c r="J84" s="21" t="s">
        <v>300</v>
      </c>
      <c r="K84" s="22"/>
    </row>
    <row r="85" spans="1:11" x14ac:dyDescent="0.25">
      <c r="A85" s="7" t="s">
        <v>85</v>
      </c>
      <c r="B85" s="23" t="s">
        <v>127</v>
      </c>
      <c r="C85" s="24" t="s">
        <v>103</v>
      </c>
      <c r="D85" s="25">
        <v>1000</v>
      </c>
      <c r="E85" s="27" t="s">
        <v>279</v>
      </c>
      <c r="F85" s="20">
        <v>50</v>
      </c>
      <c r="G85" s="20">
        <f t="shared" si="3"/>
        <v>50000</v>
      </c>
      <c r="H85" s="20">
        <f t="shared" si="4"/>
        <v>76</v>
      </c>
      <c r="I85" s="20">
        <f t="shared" si="5"/>
        <v>76000</v>
      </c>
      <c r="J85" s="21" t="s">
        <v>300</v>
      </c>
      <c r="K85" s="22"/>
    </row>
    <row r="86" spans="1:11" x14ac:dyDescent="0.25">
      <c r="A86" s="7" t="s">
        <v>85</v>
      </c>
      <c r="B86" s="23" t="s">
        <v>128</v>
      </c>
      <c r="C86" s="24" t="s">
        <v>104</v>
      </c>
      <c r="D86" s="25">
        <v>1000</v>
      </c>
      <c r="E86" s="27" t="s">
        <v>279</v>
      </c>
      <c r="F86" s="20">
        <v>50</v>
      </c>
      <c r="G86" s="20">
        <f t="shared" si="3"/>
        <v>50000</v>
      </c>
      <c r="H86" s="20">
        <f t="shared" si="4"/>
        <v>76</v>
      </c>
      <c r="I86" s="20">
        <f t="shared" si="5"/>
        <v>76000</v>
      </c>
      <c r="J86" s="21" t="s">
        <v>300</v>
      </c>
      <c r="K86" s="22"/>
    </row>
    <row r="87" spans="1:11" x14ac:dyDescent="0.25">
      <c r="A87" s="7" t="s">
        <v>85</v>
      </c>
      <c r="B87" s="23" t="s">
        <v>129</v>
      </c>
      <c r="C87" s="24" t="s">
        <v>103</v>
      </c>
      <c r="D87" s="25">
        <v>1000</v>
      </c>
      <c r="E87" s="27" t="s">
        <v>279</v>
      </c>
      <c r="F87" s="20">
        <v>75</v>
      </c>
      <c r="G87" s="20">
        <f t="shared" si="3"/>
        <v>75000</v>
      </c>
      <c r="H87" s="20">
        <f t="shared" si="4"/>
        <v>114</v>
      </c>
      <c r="I87" s="20">
        <f t="shared" si="5"/>
        <v>114000</v>
      </c>
      <c r="J87" s="21" t="s">
        <v>300</v>
      </c>
      <c r="K87" s="22"/>
    </row>
    <row r="88" spans="1:11" x14ac:dyDescent="0.25">
      <c r="A88" s="7" t="s">
        <v>85</v>
      </c>
      <c r="B88" s="23" t="s">
        <v>130</v>
      </c>
      <c r="C88" s="24" t="s">
        <v>104</v>
      </c>
      <c r="D88" s="25">
        <v>1000</v>
      </c>
      <c r="E88" s="27" t="s">
        <v>279</v>
      </c>
      <c r="F88" s="20">
        <v>75</v>
      </c>
      <c r="G88" s="20">
        <f t="shared" si="3"/>
        <v>75000</v>
      </c>
      <c r="H88" s="20">
        <f t="shared" si="4"/>
        <v>114</v>
      </c>
      <c r="I88" s="20">
        <f t="shared" si="5"/>
        <v>114000</v>
      </c>
      <c r="J88" s="21" t="s">
        <v>300</v>
      </c>
      <c r="K88" s="22"/>
    </row>
    <row r="89" spans="1:11" x14ac:dyDescent="0.25">
      <c r="A89" s="7" t="s">
        <v>85</v>
      </c>
      <c r="B89" s="23" t="s">
        <v>131</v>
      </c>
      <c r="C89" s="24" t="s">
        <v>103</v>
      </c>
      <c r="D89" s="25">
        <v>1000</v>
      </c>
      <c r="E89" s="27" t="s">
        <v>279</v>
      </c>
      <c r="F89" s="20">
        <v>75</v>
      </c>
      <c r="G89" s="20">
        <f t="shared" si="3"/>
        <v>75000</v>
      </c>
      <c r="H89" s="20">
        <f t="shared" si="4"/>
        <v>114</v>
      </c>
      <c r="I89" s="20">
        <f t="shared" si="5"/>
        <v>114000</v>
      </c>
      <c r="J89" s="21" t="s">
        <v>300</v>
      </c>
      <c r="K89" s="22"/>
    </row>
    <row r="90" spans="1:11" x14ac:dyDescent="0.25">
      <c r="A90" s="7" t="s">
        <v>85</v>
      </c>
      <c r="B90" s="23" t="s">
        <v>132</v>
      </c>
      <c r="C90" s="24" t="s">
        <v>104</v>
      </c>
      <c r="D90" s="25">
        <v>1000</v>
      </c>
      <c r="E90" s="27" t="s">
        <v>279</v>
      </c>
      <c r="F90" s="20">
        <v>75</v>
      </c>
      <c r="G90" s="20">
        <f t="shared" si="3"/>
        <v>75000</v>
      </c>
      <c r="H90" s="20">
        <f t="shared" si="4"/>
        <v>114</v>
      </c>
      <c r="I90" s="20">
        <f t="shared" si="5"/>
        <v>114000</v>
      </c>
      <c r="J90" s="21" t="s">
        <v>300</v>
      </c>
      <c r="K90" s="22"/>
    </row>
    <row r="91" spans="1:11" x14ac:dyDescent="0.25">
      <c r="A91" s="7" t="s">
        <v>85</v>
      </c>
      <c r="B91" s="23" t="s">
        <v>133</v>
      </c>
      <c r="C91" s="24" t="s">
        <v>103</v>
      </c>
      <c r="D91" s="25">
        <v>1000</v>
      </c>
      <c r="E91" s="27" t="s">
        <v>279</v>
      </c>
      <c r="F91" s="20">
        <v>75</v>
      </c>
      <c r="G91" s="20">
        <f t="shared" si="3"/>
        <v>75000</v>
      </c>
      <c r="H91" s="20">
        <f t="shared" si="4"/>
        <v>114</v>
      </c>
      <c r="I91" s="20">
        <f t="shared" si="5"/>
        <v>114000</v>
      </c>
      <c r="J91" s="21" t="s">
        <v>300</v>
      </c>
      <c r="K91" s="22"/>
    </row>
    <row r="92" spans="1:11" x14ac:dyDescent="0.25">
      <c r="A92" s="7" t="s">
        <v>85</v>
      </c>
      <c r="B92" s="23" t="s">
        <v>134</v>
      </c>
      <c r="C92" s="24" t="s">
        <v>104</v>
      </c>
      <c r="D92" s="25">
        <v>1000</v>
      </c>
      <c r="E92" s="27" t="s">
        <v>279</v>
      </c>
      <c r="F92" s="20">
        <v>92</v>
      </c>
      <c r="G92" s="20">
        <f t="shared" si="3"/>
        <v>92000</v>
      </c>
      <c r="H92" s="20">
        <f t="shared" si="4"/>
        <v>140</v>
      </c>
      <c r="I92" s="20">
        <f t="shared" si="5"/>
        <v>140000</v>
      </c>
      <c r="J92" s="21" t="s">
        <v>300</v>
      </c>
      <c r="K92" s="22"/>
    </row>
    <row r="93" spans="1:11" x14ac:dyDescent="0.25">
      <c r="A93" s="7" t="s">
        <v>85</v>
      </c>
      <c r="B93" s="23" t="s">
        <v>135</v>
      </c>
      <c r="C93" s="24" t="s">
        <v>103</v>
      </c>
      <c r="D93" s="25">
        <v>1000</v>
      </c>
      <c r="E93" s="27" t="s">
        <v>279</v>
      </c>
      <c r="F93" s="20">
        <v>92</v>
      </c>
      <c r="G93" s="20">
        <f t="shared" si="3"/>
        <v>92000</v>
      </c>
      <c r="H93" s="20">
        <f t="shared" si="4"/>
        <v>140</v>
      </c>
      <c r="I93" s="20">
        <f t="shared" si="5"/>
        <v>140000</v>
      </c>
      <c r="J93" s="21" t="s">
        <v>300</v>
      </c>
      <c r="K93" s="22"/>
    </row>
    <row r="94" spans="1:11" x14ac:dyDescent="0.25">
      <c r="A94" s="7" t="s">
        <v>85</v>
      </c>
      <c r="B94" s="23" t="s">
        <v>136</v>
      </c>
      <c r="C94" s="24" t="s">
        <v>104</v>
      </c>
      <c r="D94" s="25">
        <v>1000</v>
      </c>
      <c r="E94" s="27" t="s">
        <v>279</v>
      </c>
      <c r="F94" s="20">
        <v>92</v>
      </c>
      <c r="G94" s="20">
        <f t="shared" si="3"/>
        <v>92000</v>
      </c>
      <c r="H94" s="20">
        <f t="shared" si="4"/>
        <v>140</v>
      </c>
      <c r="I94" s="20">
        <f t="shared" si="5"/>
        <v>140000</v>
      </c>
      <c r="J94" s="21" t="s">
        <v>300</v>
      </c>
      <c r="K94" s="22"/>
    </row>
    <row r="95" spans="1:11" x14ac:dyDescent="0.25">
      <c r="A95" s="7" t="s">
        <v>85</v>
      </c>
      <c r="B95" s="23" t="s">
        <v>137</v>
      </c>
      <c r="C95" s="24" t="s">
        <v>103</v>
      </c>
      <c r="D95" s="25">
        <v>1000</v>
      </c>
      <c r="E95" s="27" t="s">
        <v>279</v>
      </c>
      <c r="F95" s="20">
        <v>92</v>
      </c>
      <c r="G95" s="20">
        <f t="shared" si="3"/>
        <v>92000</v>
      </c>
      <c r="H95" s="20">
        <f t="shared" si="4"/>
        <v>140</v>
      </c>
      <c r="I95" s="20">
        <f t="shared" si="5"/>
        <v>140000</v>
      </c>
      <c r="J95" s="21" t="s">
        <v>300</v>
      </c>
      <c r="K95" s="22"/>
    </row>
    <row r="96" spans="1:11" x14ac:dyDescent="0.25">
      <c r="A96" s="7" t="s">
        <v>85</v>
      </c>
      <c r="B96" s="23" t="s">
        <v>138</v>
      </c>
      <c r="C96" s="24" t="s">
        <v>104</v>
      </c>
      <c r="D96" s="25">
        <v>1000</v>
      </c>
      <c r="E96" s="27" t="s">
        <v>279</v>
      </c>
      <c r="F96" s="20">
        <v>92</v>
      </c>
      <c r="G96" s="20">
        <f t="shared" si="3"/>
        <v>92000</v>
      </c>
      <c r="H96" s="20">
        <f t="shared" si="4"/>
        <v>140</v>
      </c>
      <c r="I96" s="20">
        <f t="shared" si="5"/>
        <v>140000</v>
      </c>
      <c r="J96" s="21" t="s">
        <v>300</v>
      </c>
      <c r="K96" s="22"/>
    </row>
    <row r="97" spans="1:11" x14ac:dyDescent="0.25">
      <c r="A97" s="7" t="s">
        <v>85</v>
      </c>
      <c r="B97" s="23" t="s">
        <v>139</v>
      </c>
      <c r="C97" s="24" t="s">
        <v>103</v>
      </c>
      <c r="D97" s="25">
        <v>1000</v>
      </c>
      <c r="E97" s="27" t="s">
        <v>279</v>
      </c>
      <c r="F97" s="20">
        <v>92</v>
      </c>
      <c r="G97" s="20">
        <f t="shared" si="3"/>
        <v>92000</v>
      </c>
      <c r="H97" s="20">
        <f t="shared" si="4"/>
        <v>140</v>
      </c>
      <c r="I97" s="20">
        <f t="shared" si="5"/>
        <v>140000</v>
      </c>
      <c r="J97" s="21" t="s">
        <v>300</v>
      </c>
      <c r="K97" s="22"/>
    </row>
    <row r="98" spans="1:11" x14ac:dyDescent="0.25">
      <c r="A98" s="7" t="s">
        <v>85</v>
      </c>
      <c r="B98" s="23" t="s">
        <v>140</v>
      </c>
      <c r="C98" s="24" t="s">
        <v>104</v>
      </c>
      <c r="D98" s="25">
        <v>1000</v>
      </c>
      <c r="E98" s="27" t="s">
        <v>279</v>
      </c>
      <c r="F98" s="20">
        <v>62</v>
      </c>
      <c r="G98" s="20">
        <f t="shared" si="3"/>
        <v>62000</v>
      </c>
      <c r="H98" s="20">
        <f t="shared" si="4"/>
        <v>94</v>
      </c>
      <c r="I98" s="20">
        <f t="shared" si="5"/>
        <v>94000</v>
      </c>
      <c r="J98" s="21" t="s">
        <v>300</v>
      </c>
      <c r="K98" s="22"/>
    </row>
    <row r="99" spans="1:11" x14ac:dyDescent="0.25">
      <c r="A99" s="7" t="s">
        <v>85</v>
      </c>
      <c r="B99" s="23" t="s">
        <v>141</v>
      </c>
      <c r="C99" s="24" t="s">
        <v>103</v>
      </c>
      <c r="D99" s="25">
        <v>1000</v>
      </c>
      <c r="E99" s="27" t="s">
        <v>279</v>
      </c>
      <c r="F99" s="20">
        <v>62</v>
      </c>
      <c r="G99" s="20">
        <f t="shared" si="3"/>
        <v>62000</v>
      </c>
      <c r="H99" s="20">
        <f t="shared" si="4"/>
        <v>94</v>
      </c>
      <c r="I99" s="20">
        <f t="shared" si="5"/>
        <v>94000</v>
      </c>
      <c r="J99" s="21" t="s">
        <v>300</v>
      </c>
      <c r="K99" s="22"/>
    </row>
    <row r="100" spans="1:11" x14ac:dyDescent="0.25">
      <c r="A100" s="7" t="s">
        <v>85</v>
      </c>
      <c r="B100" s="23" t="s">
        <v>142</v>
      </c>
      <c r="C100" s="24" t="s">
        <v>104</v>
      </c>
      <c r="D100" s="25">
        <v>1000</v>
      </c>
      <c r="E100" s="27" t="s">
        <v>279</v>
      </c>
      <c r="F100" s="20">
        <v>62</v>
      </c>
      <c r="G100" s="20">
        <f t="shared" si="3"/>
        <v>62000</v>
      </c>
      <c r="H100" s="20">
        <f t="shared" si="4"/>
        <v>94</v>
      </c>
      <c r="I100" s="20">
        <f t="shared" si="5"/>
        <v>94000</v>
      </c>
      <c r="J100" s="21" t="s">
        <v>300</v>
      </c>
      <c r="K100" s="22"/>
    </row>
    <row r="101" spans="1:11" x14ac:dyDescent="0.25">
      <c r="A101" s="7" t="s">
        <v>85</v>
      </c>
      <c r="B101" s="23" t="s">
        <v>143</v>
      </c>
      <c r="C101" s="24" t="s">
        <v>103</v>
      </c>
      <c r="D101" s="25">
        <v>1000</v>
      </c>
      <c r="E101" s="27" t="s">
        <v>279</v>
      </c>
      <c r="F101" s="20">
        <v>62</v>
      </c>
      <c r="G101" s="20">
        <f t="shared" si="3"/>
        <v>62000</v>
      </c>
      <c r="H101" s="20">
        <f t="shared" si="4"/>
        <v>94</v>
      </c>
      <c r="I101" s="20">
        <f t="shared" si="5"/>
        <v>94000</v>
      </c>
      <c r="J101" s="21" t="s">
        <v>300</v>
      </c>
      <c r="K101" s="22"/>
    </row>
    <row r="102" spans="1:11" x14ac:dyDescent="0.25">
      <c r="A102" s="7" t="s">
        <v>85</v>
      </c>
      <c r="B102" s="23" t="s">
        <v>144</v>
      </c>
      <c r="C102" s="24" t="s">
        <v>104</v>
      </c>
      <c r="D102" s="25">
        <v>1000</v>
      </c>
      <c r="E102" s="27" t="s">
        <v>279</v>
      </c>
      <c r="F102" s="20">
        <v>62</v>
      </c>
      <c r="G102" s="20">
        <f t="shared" si="3"/>
        <v>62000</v>
      </c>
      <c r="H102" s="20">
        <f t="shared" si="4"/>
        <v>94</v>
      </c>
      <c r="I102" s="20">
        <f t="shared" si="5"/>
        <v>94000</v>
      </c>
      <c r="J102" s="21" t="s">
        <v>300</v>
      </c>
      <c r="K102" s="22"/>
    </row>
    <row r="103" spans="1:11" x14ac:dyDescent="0.25">
      <c r="A103" s="7" t="s">
        <v>85</v>
      </c>
      <c r="B103" s="23" t="s">
        <v>145</v>
      </c>
      <c r="C103" s="24" t="s">
        <v>103</v>
      </c>
      <c r="D103" s="25">
        <v>1000</v>
      </c>
      <c r="E103" s="27" t="s">
        <v>279</v>
      </c>
      <c r="F103" s="20">
        <v>62</v>
      </c>
      <c r="G103" s="20">
        <f t="shared" si="3"/>
        <v>62000</v>
      </c>
      <c r="H103" s="20">
        <f t="shared" si="4"/>
        <v>94</v>
      </c>
      <c r="I103" s="20">
        <f t="shared" si="5"/>
        <v>94000</v>
      </c>
      <c r="J103" s="21" t="s">
        <v>300</v>
      </c>
      <c r="K103" s="22"/>
    </row>
    <row r="104" spans="1:11" x14ac:dyDescent="0.25">
      <c r="A104" s="7" t="s">
        <v>85</v>
      </c>
      <c r="B104" s="23" t="s">
        <v>146</v>
      </c>
      <c r="C104" s="24" t="s">
        <v>104</v>
      </c>
      <c r="D104" s="25">
        <v>1000</v>
      </c>
      <c r="E104" s="27" t="s">
        <v>279</v>
      </c>
      <c r="F104" s="20">
        <v>62</v>
      </c>
      <c r="G104" s="20">
        <f t="shared" si="3"/>
        <v>62000</v>
      </c>
      <c r="H104" s="20">
        <f t="shared" si="4"/>
        <v>94</v>
      </c>
      <c r="I104" s="20">
        <f t="shared" si="5"/>
        <v>94000</v>
      </c>
      <c r="J104" s="21" t="s">
        <v>300</v>
      </c>
      <c r="K104" s="22"/>
    </row>
    <row r="105" spans="1:11" x14ac:dyDescent="0.25">
      <c r="A105" s="7" t="s">
        <v>85</v>
      </c>
      <c r="B105" s="23" t="s">
        <v>147</v>
      </c>
      <c r="C105" s="24" t="s">
        <v>103</v>
      </c>
      <c r="D105" s="25">
        <v>1000</v>
      </c>
      <c r="E105" s="27" t="s">
        <v>279</v>
      </c>
      <c r="F105" s="20">
        <v>50</v>
      </c>
      <c r="G105" s="20">
        <f t="shared" si="3"/>
        <v>50000</v>
      </c>
      <c r="H105" s="20">
        <f t="shared" si="4"/>
        <v>76</v>
      </c>
      <c r="I105" s="20">
        <f t="shared" si="5"/>
        <v>76000</v>
      </c>
      <c r="J105" s="21" t="s">
        <v>300</v>
      </c>
      <c r="K105" s="22"/>
    </row>
    <row r="106" spans="1:11" x14ac:dyDescent="0.25">
      <c r="A106" s="7" t="s">
        <v>85</v>
      </c>
      <c r="B106" s="23" t="s">
        <v>148</v>
      </c>
      <c r="C106" s="24" t="s">
        <v>104</v>
      </c>
      <c r="D106" s="25">
        <v>1000</v>
      </c>
      <c r="E106" s="27" t="s">
        <v>279</v>
      </c>
      <c r="F106" s="20">
        <v>50</v>
      </c>
      <c r="G106" s="20">
        <f t="shared" si="3"/>
        <v>50000</v>
      </c>
      <c r="H106" s="20">
        <f t="shared" si="4"/>
        <v>76</v>
      </c>
      <c r="I106" s="20">
        <f t="shared" si="5"/>
        <v>76000</v>
      </c>
      <c r="J106" s="21" t="s">
        <v>300</v>
      </c>
      <c r="K106" s="22"/>
    </row>
    <row r="107" spans="1:11" x14ac:dyDescent="0.25">
      <c r="A107" s="7" t="s">
        <v>85</v>
      </c>
      <c r="B107" s="23" t="s">
        <v>149</v>
      </c>
      <c r="C107" s="24" t="s">
        <v>103</v>
      </c>
      <c r="D107" s="25">
        <v>1000</v>
      </c>
      <c r="E107" s="27" t="s">
        <v>279</v>
      </c>
      <c r="F107" s="20">
        <v>50</v>
      </c>
      <c r="G107" s="20">
        <f t="shared" si="3"/>
        <v>50000</v>
      </c>
      <c r="H107" s="20">
        <f t="shared" si="4"/>
        <v>76</v>
      </c>
      <c r="I107" s="20">
        <f t="shared" si="5"/>
        <v>76000</v>
      </c>
      <c r="J107" s="21" t="s">
        <v>300</v>
      </c>
      <c r="K107" s="22"/>
    </row>
    <row r="108" spans="1:11" x14ac:dyDescent="0.25">
      <c r="A108" s="7" t="s">
        <v>85</v>
      </c>
      <c r="B108" s="23" t="s">
        <v>150</v>
      </c>
      <c r="C108" s="24" t="s">
        <v>104</v>
      </c>
      <c r="D108" s="25">
        <v>1000</v>
      </c>
      <c r="E108" s="27" t="s">
        <v>279</v>
      </c>
      <c r="F108" s="20">
        <v>50</v>
      </c>
      <c r="G108" s="20">
        <f t="shared" si="3"/>
        <v>50000</v>
      </c>
      <c r="H108" s="20">
        <f t="shared" si="4"/>
        <v>76</v>
      </c>
      <c r="I108" s="20">
        <f t="shared" si="5"/>
        <v>76000</v>
      </c>
      <c r="J108" s="21" t="s">
        <v>300</v>
      </c>
      <c r="K108" s="22"/>
    </row>
    <row r="109" spans="1:11" x14ac:dyDescent="0.25">
      <c r="A109" s="7" t="s">
        <v>85</v>
      </c>
      <c r="B109" s="23" t="s">
        <v>151</v>
      </c>
      <c r="C109" s="24" t="s">
        <v>103</v>
      </c>
      <c r="D109" s="25">
        <v>1000</v>
      </c>
      <c r="E109" s="27" t="s">
        <v>279</v>
      </c>
      <c r="F109" s="20">
        <v>50</v>
      </c>
      <c r="G109" s="20">
        <f t="shared" si="3"/>
        <v>50000</v>
      </c>
      <c r="H109" s="20">
        <f t="shared" si="4"/>
        <v>76</v>
      </c>
      <c r="I109" s="20">
        <f t="shared" si="5"/>
        <v>76000</v>
      </c>
      <c r="J109" s="21" t="s">
        <v>300</v>
      </c>
      <c r="K109" s="22"/>
    </row>
    <row r="110" spans="1:11" x14ac:dyDescent="0.25">
      <c r="A110" s="6" t="s">
        <v>85</v>
      </c>
      <c r="B110" s="23" t="s">
        <v>152</v>
      </c>
      <c r="C110" s="24" t="s">
        <v>104</v>
      </c>
      <c r="D110" s="25">
        <v>1000</v>
      </c>
      <c r="E110" s="27" t="s">
        <v>279</v>
      </c>
      <c r="F110" s="20">
        <v>50</v>
      </c>
      <c r="G110" s="20">
        <f t="shared" si="3"/>
        <v>50000</v>
      </c>
      <c r="H110" s="20">
        <f t="shared" si="4"/>
        <v>76</v>
      </c>
      <c r="I110" s="20">
        <f t="shared" si="5"/>
        <v>76000</v>
      </c>
      <c r="J110" s="21" t="s">
        <v>300</v>
      </c>
      <c r="K110" s="22"/>
    </row>
    <row r="111" spans="1:11" x14ac:dyDescent="0.25">
      <c r="A111" s="6" t="s">
        <v>85</v>
      </c>
      <c r="B111" s="23" t="s">
        <v>153</v>
      </c>
      <c r="C111" s="24" t="s">
        <v>103</v>
      </c>
      <c r="D111" s="25">
        <v>1000</v>
      </c>
      <c r="E111" s="27" t="s">
        <v>279</v>
      </c>
      <c r="F111" s="20">
        <v>50</v>
      </c>
      <c r="G111" s="20">
        <f t="shared" si="3"/>
        <v>50000</v>
      </c>
      <c r="H111" s="20">
        <f t="shared" si="4"/>
        <v>76</v>
      </c>
      <c r="I111" s="20">
        <f t="shared" si="5"/>
        <v>76000</v>
      </c>
      <c r="J111" s="21" t="s">
        <v>300</v>
      </c>
      <c r="K111" s="22"/>
    </row>
    <row r="112" spans="1:11" x14ac:dyDescent="0.25">
      <c r="A112" s="6" t="s">
        <v>85</v>
      </c>
      <c r="B112" s="23" t="s">
        <v>154</v>
      </c>
      <c r="C112" s="24" t="s">
        <v>104</v>
      </c>
      <c r="D112" s="25">
        <v>1000</v>
      </c>
      <c r="E112" s="27" t="s">
        <v>279</v>
      </c>
      <c r="F112" s="20">
        <v>50</v>
      </c>
      <c r="G112" s="20">
        <f t="shared" si="3"/>
        <v>50000</v>
      </c>
      <c r="H112" s="20">
        <f t="shared" si="4"/>
        <v>76</v>
      </c>
      <c r="I112" s="20">
        <f t="shared" si="5"/>
        <v>76000</v>
      </c>
      <c r="J112" s="21" t="s">
        <v>300</v>
      </c>
      <c r="K112" s="22"/>
    </row>
    <row r="113" spans="1:11" x14ac:dyDescent="0.25">
      <c r="A113" s="6" t="s">
        <v>85</v>
      </c>
      <c r="B113" s="23" t="s">
        <v>155</v>
      </c>
      <c r="C113" s="24" t="s">
        <v>103</v>
      </c>
      <c r="D113" s="25">
        <v>1000</v>
      </c>
      <c r="E113" s="27" t="s">
        <v>279</v>
      </c>
      <c r="F113" s="20">
        <v>50</v>
      </c>
      <c r="G113" s="20">
        <f t="shared" si="3"/>
        <v>50000</v>
      </c>
      <c r="H113" s="20">
        <f t="shared" si="4"/>
        <v>76</v>
      </c>
      <c r="I113" s="20">
        <f t="shared" si="5"/>
        <v>76000</v>
      </c>
      <c r="J113" s="21" t="s">
        <v>300</v>
      </c>
      <c r="K113" s="22"/>
    </row>
    <row r="114" spans="1:11" x14ac:dyDescent="0.25">
      <c r="A114" s="6" t="s">
        <v>85</v>
      </c>
      <c r="B114" s="23" t="s">
        <v>156</v>
      </c>
      <c r="C114" s="24" t="s">
        <v>104</v>
      </c>
      <c r="D114" s="25">
        <v>1000</v>
      </c>
      <c r="E114" s="27" t="s">
        <v>279</v>
      </c>
      <c r="F114" s="20">
        <v>50</v>
      </c>
      <c r="G114" s="20">
        <f t="shared" si="3"/>
        <v>50000</v>
      </c>
      <c r="H114" s="20">
        <f t="shared" si="4"/>
        <v>76</v>
      </c>
      <c r="I114" s="20">
        <f t="shared" si="5"/>
        <v>76000</v>
      </c>
      <c r="J114" s="21" t="s">
        <v>300</v>
      </c>
      <c r="K114" s="22"/>
    </row>
    <row r="115" spans="1:11" x14ac:dyDescent="0.25">
      <c r="A115" s="6" t="s">
        <v>85</v>
      </c>
      <c r="B115" s="23" t="s">
        <v>157</v>
      </c>
      <c r="C115" s="24" t="s">
        <v>103</v>
      </c>
      <c r="D115" s="25">
        <v>1000</v>
      </c>
      <c r="E115" s="27" t="s">
        <v>279</v>
      </c>
      <c r="F115" s="20">
        <v>50</v>
      </c>
      <c r="G115" s="20">
        <f t="shared" si="3"/>
        <v>50000</v>
      </c>
      <c r="H115" s="20">
        <f t="shared" si="4"/>
        <v>76</v>
      </c>
      <c r="I115" s="20">
        <f t="shared" si="5"/>
        <v>76000</v>
      </c>
      <c r="J115" s="21" t="s">
        <v>300</v>
      </c>
      <c r="K115" s="22"/>
    </row>
    <row r="116" spans="1:11" x14ac:dyDescent="0.25">
      <c r="A116" s="6" t="s">
        <v>85</v>
      </c>
      <c r="B116" s="23" t="s">
        <v>158</v>
      </c>
      <c r="C116" s="24" t="s">
        <v>104</v>
      </c>
      <c r="D116" s="25">
        <v>1000</v>
      </c>
      <c r="E116" s="27" t="s">
        <v>279</v>
      </c>
      <c r="F116" s="20">
        <v>50</v>
      </c>
      <c r="G116" s="20">
        <f t="shared" si="3"/>
        <v>50000</v>
      </c>
      <c r="H116" s="20">
        <f t="shared" si="4"/>
        <v>76</v>
      </c>
      <c r="I116" s="20">
        <f t="shared" si="5"/>
        <v>76000</v>
      </c>
      <c r="J116" s="21" t="s">
        <v>300</v>
      </c>
      <c r="K116" s="22"/>
    </row>
    <row r="117" spans="1:11" x14ac:dyDescent="0.25">
      <c r="A117" s="6" t="s">
        <v>85</v>
      </c>
      <c r="B117" s="23" t="s">
        <v>159</v>
      </c>
      <c r="C117" s="24" t="s">
        <v>103</v>
      </c>
      <c r="D117" s="25">
        <v>1000</v>
      </c>
      <c r="E117" s="27" t="s">
        <v>279</v>
      </c>
      <c r="F117" s="20">
        <v>75</v>
      </c>
      <c r="G117" s="20">
        <f t="shared" si="3"/>
        <v>75000</v>
      </c>
      <c r="H117" s="20">
        <f t="shared" si="4"/>
        <v>114</v>
      </c>
      <c r="I117" s="20">
        <f t="shared" si="5"/>
        <v>114000</v>
      </c>
      <c r="J117" s="21" t="s">
        <v>300</v>
      </c>
      <c r="K117" s="22"/>
    </row>
    <row r="118" spans="1:11" x14ac:dyDescent="0.25">
      <c r="A118" s="6" t="s">
        <v>85</v>
      </c>
      <c r="B118" s="23" t="s">
        <v>160</v>
      </c>
      <c r="C118" s="24" t="s">
        <v>104</v>
      </c>
      <c r="D118" s="25">
        <v>1000</v>
      </c>
      <c r="E118" s="27" t="s">
        <v>279</v>
      </c>
      <c r="F118" s="20">
        <v>75</v>
      </c>
      <c r="G118" s="20">
        <f t="shared" si="3"/>
        <v>75000</v>
      </c>
      <c r="H118" s="20">
        <f t="shared" si="4"/>
        <v>114</v>
      </c>
      <c r="I118" s="20">
        <f t="shared" si="5"/>
        <v>114000</v>
      </c>
      <c r="J118" s="21" t="s">
        <v>300</v>
      </c>
      <c r="K118" s="22"/>
    </row>
    <row r="119" spans="1:11" x14ac:dyDescent="0.25">
      <c r="A119" s="6" t="s">
        <v>85</v>
      </c>
      <c r="B119" s="23" t="s">
        <v>161</v>
      </c>
      <c r="C119" s="24" t="s">
        <v>103</v>
      </c>
      <c r="D119" s="25">
        <v>1000</v>
      </c>
      <c r="E119" s="27" t="s">
        <v>279</v>
      </c>
      <c r="F119" s="20">
        <v>75</v>
      </c>
      <c r="G119" s="20">
        <f t="shared" si="3"/>
        <v>75000</v>
      </c>
      <c r="H119" s="20">
        <f t="shared" si="4"/>
        <v>114</v>
      </c>
      <c r="I119" s="20">
        <f t="shared" si="5"/>
        <v>114000</v>
      </c>
      <c r="J119" s="21" t="s">
        <v>300</v>
      </c>
      <c r="K119" s="22"/>
    </row>
    <row r="120" spans="1:11" x14ac:dyDescent="0.25">
      <c r="A120" s="6" t="s">
        <v>85</v>
      </c>
      <c r="B120" s="23" t="s">
        <v>162</v>
      </c>
      <c r="C120" s="24" t="s">
        <v>104</v>
      </c>
      <c r="D120" s="25">
        <v>1000</v>
      </c>
      <c r="E120" s="27" t="s">
        <v>279</v>
      </c>
      <c r="F120" s="20">
        <v>75</v>
      </c>
      <c r="G120" s="20">
        <f t="shared" si="3"/>
        <v>75000</v>
      </c>
      <c r="H120" s="20">
        <f t="shared" si="4"/>
        <v>114</v>
      </c>
      <c r="I120" s="20">
        <f t="shared" si="5"/>
        <v>114000</v>
      </c>
      <c r="J120" s="21" t="s">
        <v>300</v>
      </c>
      <c r="K120" s="22"/>
    </row>
    <row r="121" spans="1:11" x14ac:dyDescent="0.25">
      <c r="A121" s="6" t="s">
        <v>85</v>
      </c>
      <c r="B121" s="23" t="s">
        <v>163</v>
      </c>
      <c r="C121" s="24" t="s">
        <v>103</v>
      </c>
      <c r="D121" s="25">
        <v>1000</v>
      </c>
      <c r="E121" s="27" t="s">
        <v>279</v>
      </c>
      <c r="F121" s="20">
        <v>75</v>
      </c>
      <c r="G121" s="20">
        <f t="shared" si="3"/>
        <v>75000</v>
      </c>
      <c r="H121" s="20">
        <f t="shared" si="4"/>
        <v>114</v>
      </c>
      <c r="I121" s="20">
        <f t="shared" si="5"/>
        <v>114000</v>
      </c>
      <c r="J121" s="21" t="s">
        <v>300</v>
      </c>
      <c r="K121" s="22"/>
    </row>
    <row r="122" spans="1:11" ht="30" x14ac:dyDescent="0.25">
      <c r="A122" s="6" t="s">
        <v>164</v>
      </c>
      <c r="B122" s="23" t="s">
        <v>165</v>
      </c>
      <c r="C122" s="18" t="s">
        <v>166</v>
      </c>
      <c r="D122" s="25">
        <v>100</v>
      </c>
      <c r="E122" s="21" t="s">
        <v>280</v>
      </c>
      <c r="F122" s="20">
        <v>610</v>
      </c>
      <c r="G122" s="20">
        <f t="shared" si="3"/>
        <v>61000</v>
      </c>
      <c r="H122" s="20">
        <f t="shared" si="4"/>
        <v>926</v>
      </c>
      <c r="I122" s="20">
        <f t="shared" si="5"/>
        <v>92600</v>
      </c>
      <c r="J122" s="21" t="s">
        <v>296</v>
      </c>
      <c r="K122" s="22"/>
    </row>
    <row r="123" spans="1:11" ht="30" x14ac:dyDescent="0.25">
      <c r="A123" s="6" t="s">
        <v>164</v>
      </c>
      <c r="B123" s="23" t="s">
        <v>167</v>
      </c>
      <c r="C123" s="18" t="s">
        <v>166</v>
      </c>
      <c r="D123" s="25">
        <v>200</v>
      </c>
      <c r="E123" s="21" t="s">
        <v>280</v>
      </c>
      <c r="F123" s="20">
        <v>628</v>
      </c>
      <c r="G123" s="20">
        <f t="shared" si="3"/>
        <v>125600</v>
      </c>
      <c r="H123" s="20">
        <f t="shared" si="4"/>
        <v>953</v>
      </c>
      <c r="I123" s="20">
        <f t="shared" si="5"/>
        <v>190600</v>
      </c>
      <c r="J123" s="21" t="s">
        <v>296</v>
      </c>
      <c r="K123" s="22"/>
    </row>
    <row r="124" spans="1:11" ht="30" x14ac:dyDescent="0.25">
      <c r="A124" s="6" t="s">
        <v>164</v>
      </c>
      <c r="B124" s="23" t="s">
        <v>168</v>
      </c>
      <c r="C124" s="18" t="s">
        <v>169</v>
      </c>
      <c r="D124" s="25">
        <v>150</v>
      </c>
      <c r="E124" s="21" t="s">
        <v>280</v>
      </c>
      <c r="F124" s="20">
        <v>1650</v>
      </c>
      <c r="G124" s="20">
        <f t="shared" si="3"/>
        <v>247500</v>
      </c>
      <c r="H124" s="20">
        <f t="shared" si="4"/>
        <v>2504</v>
      </c>
      <c r="I124" s="20">
        <f t="shared" si="5"/>
        <v>375600</v>
      </c>
      <c r="J124" s="21" t="s">
        <v>296</v>
      </c>
      <c r="K124" s="22"/>
    </row>
    <row r="125" spans="1:11" ht="30" x14ac:dyDescent="0.25">
      <c r="A125" s="6" t="s">
        <v>164</v>
      </c>
      <c r="B125" s="23" t="s">
        <v>170</v>
      </c>
      <c r="C125" s="18" t="s">
        <v>169</v>
      </c>
      <c r="D125" s="25">
        <v>100</v>
      </c>
      <c r="E125" s="21" t="s">
        <v>280</v>
      </c>
      <c r="F125" s="20">
        <v>896</v>
      </c>
      <c r="G125" s="20">
        <f t="shared" si="3"/>
        <v>89600</v>
      </c>
      <c r="H125" s="20">
        <f t="shared" si="4"/>
        <v>1360</v>
      </c>
      <c r="I125" s="20">
        <f t="shared" si="5"/>
        <v>136000</v>
      </c>
      <c r="J125" s="21" t="s">
        <v>296</v>
      </c>
      <c r="K125" s="22"/>
    </row>
    <row r="126" spans="1:11" ht="30" x14ac:dyDescent="0.25">
      <c r="A126" s="9" t="s">
        <v>164</v>
      </c>
      <c r="B126" s="32" t="s">
        <v>171</v>
      </c>
      <c r="C126" s="34" t="s">
        <v>172</v>
      </c>
      <c r="D126" s="25">
        <v>100</v>
      </c>
      <c r="E126" s="21" t="s">
        <v>280</v>
      </c>
      <c r="F126" s="20">
        <v>1080</v>
      </c>
      <c r="G126" s="20">
        <f t="shared" si="3"/>
        <v>108000</v>
      </c>
      <c r="H126" s="20">
        <f t="shared" si="4"/>
        <v>1639</v>
      </c>
      <c r="I126" s="20">
        <f t="shared" si="5"/>
        <v>163900</v>
      </c>
      <c r="J126" s="21" t="s">
        <v>296</v>
      </c>
      <c r="K126" s="22"/>
    </row>
    <row r="127" spans="1:11" ht="30" x14ac:dyDescent="0.25">
      <c r="A127" s="9" t="s">
        <v>164</v>
      </c>
      <c r="B127" s="32" t="s">
        <v>173</v>
      </c>
      <c r="C127" s="34" t="s">
        <v>172</v>
      </c>
      <c r="D127" s="25">
        <v>100</v>
      </c>
      <c r="E127" s="21" t="s">
        <v>280</v>
      </c>
      <c r="F127" s="20">
        <v>1144</v>
      </c>
      <c r="G127" s="20">
        <f t="shared" si="3"/>
        <v>114400</v>
      </c>
      <c r="H127" s="20">
        <f t="shared" si="4"/>
        <v>1736</v>
      </c>
      <c r="I127" s="20">
        <f t="shared" si="5"/>
        <v>173600</v>
      </c>
      <c r="J127" s="21" t="s">
        <v>296</v>
      </c>
      <c r="K127" s="22"/>
    </row>
    <row r="128" spans="1:11" ht="30" x14ac:dyDescent="0.25">
      <c r="A128" s="9" t="s">
        <v>164</v>
      </c>
      <c r="B128" s="32" t="s">
        <v>174</v>
      </c>
      <c r="C128" s="34" t="s">
        <v>172</v>
      </c>
      <c r="D128" s="25">
        <v>100</v>
      </c>
      <c r="E128" s="21" t="s">
        <v>280</v>
      </c>
      <c r="F128" s="20">
        <v>1205</v>
      </c>
      <c r="G128" s="20">
        <f t="shared" si="3"/>
        <v>120500</v>
      </c>
      <c r="H128" s="20">
        <f t="shared" si="4"/>
        <v>1829</v>
      </c>
      <c r="I128" s="20">
        <f t="shared" si="5"/>
        <v>182900</v>
      </c>
      <c r="J128" s="21" t="s">
        <v>296</v>
      </c>
      <c r="K128" s="22"/>
    </row>
    <row r="129" spans="1:11" ht="30" x14ac:dyDescent="0.25">
      <c r="A129" s="6" t="s">
        <v>175</v>
      </c>
      <c r="B129" s="23" t="s">
        <v>176</v>
      </c>
      <c r="C129" s="24" t="s">
        <v>177</v>
      </c>
      <c r="D129" s="25">
        <v>1000</v>
      </c>
      <c r="E129" s="21" t="s">
        <v>281</v>
      </c>
      <c r="F129" s="20">
        <v>24</v>
      </c>
      <c r="G129" s="20">
        <f t="shared" si="3"/>
        <v>24000</v>
      </c>
      <c r="H129" s="20">
        <f t="shared" si="4"/>
        <v>36</v>
      </c>
      <c r="I129" s="20">
        <f t="shared" si="5"/>
        <v>36000</v>
      </c>
      <c r="J129" s="21" t="s">
        <v>303</v>
      </c>
      <c r="K129" s="22" t="s">
        <v>306</v>
      </c>
    </row>
    <row r="130" spans="1:11" ht="30" x14ac:dyDescent="0.25">
      <c r="A130" s="6" t="s">
        <v>175</v>
      </c>
      <c r="B130" s="23" t="s">
        <v>178</v>
      </c>
      <c r="C130" s="24" t="s">
        <v>177</v>
      </c>
      <c r="D130" s="25">
        <v>1000</v>
      </c>
      <c r="E130" s="21" t="s">
        <v>281</v>
      </c>
      <c r="F130" s="20">
        <v>33</v>
      </c>
      <c r="G130" s="20">
        <f t="shared" ref="G130:G193" si="6">D130*F130</f>
        <v>33000</v>
      </c>
      <c r="H130" s="20">
        <f t="shared" si="4"/>
        <v>50</v>
      </c>
      <c r="I130" s="20">
        <f t="shared" si="5"/>
        <v>50000</v>
      </c>
      <c r="J130" s="21" t="s">
        <v>303</v>
      </c>
      <c r="K130" s="22" t="s">
        <v>306</v>
      </c>
    </row>
    <row r="131" spans="1:11" ht="30" x14ac:dyDescent="0.25">
      <c r="A131" s="6" t="s">
        <v>175</v>
      </c>
      <c r="B131" s="23" t="s">
        <v>179</v>
      </c>
      <c r="C131" s="24" t="s">
        <v>177</v>
      </c>
      <c r="D131" s="25">
        <v>1000</v>
      </c>
      <c r="E131" s="21" t="s">
        <v>281</v>
      </c>
      <c r="F131" s="20">
        <v>33</v>
      </c>
      <c r="G131" s="20">
        <f t="shared" si="6"/>
        <v>33000</v>
      </c>
      <c r="H131" s="20">
        <f t="shared" si="4"/>
        <v>50</v>
      </c>
      <c r="I131" s="20">
        <f t="shared" si="5"/>
        <v>50000</v>
      </c>
      <c r="J131" s="21" t="s">
        <v>303</v>
      </c>
      <c r="K131" s="22" t="s">
        <v>306</v>
      </c>
    </row>
    <row r="132" spans="1:11" ht="30" x14ac:dyDescent="0.25">
      <c r="A132" s="6" t="s">
        <v>175</v>
      </c>
      <c r="B132" s="23" t="s">
        <v>180</v>
      </c>
      <c r="C132" s="24" t="s">
        <v>177</v>
      </c>
      <c r="D132" s="25">
        <v>1000</v>
      </c>
      <c r="E132" s="21" t="s">
        <v>281</v>
      </c>
      <c r="F132" s="20">
        <v>33</v>
      </c>
      <c r="G132" s="20">
        <f t="shared" si="6"/>
        <v>33000</v>
      </c>
      <c r="H132" s="20">
        <f t="shared" ref="H132:H195" si="7">ROUND($G$235*F132,0)</f>
        <v>50</v>
      </c>
      <c r="I132" s="20">
        <f t="shared" ref="I132:I195" si="8">D132*H132</f>
        <v>50000</v>
      </c>
      <c r="J132" s="21" t="s">
        <v>303</v>
      </c>
      <c r="K132" s="22" t="s">
        <v>306</v>
      </c>
    </row>
    <row r="133" spans="1:11" ht="30" x14ac:dyDescent="0.25">
      <c r="A133" s="6" t="s">
        <v>175</v>
      </c>
      <c r="B133" s="23" t="s">
        <v>181</v>
      </c>
      <c r="C133" s="24" t="s">
        <v>177</v>
      </c>
      <c r="D133" s="25">
        <v>1000</v>
      </c>
      <c r="E133" s="21" t="s">
        <v>281</v>
      </c>
      <c r="F133" s="20">
        <v>33</v>
      </c>
      <c r="G133" s="20">
        <f t="shared" si="6"/>
        <v>33000</v>
      </c>
      <c r="H133" s="20">
        <f t="shared" si="7"/>
        <v>50</v>
      </c>
      <c r="I133" s="20">
        <f t="shared" si="8"/>
        <v>50000</v>
      </c>
      <c r="J133" s="21" t="s">
        <v>303</v>
      </c>
      <c r="K133" s="22" t="s">
        <v>306</v>
      </c>
    </row>
    <row r="134" spans="1:11" ht="30" x14ac:dyDescent="0.25">
      <c r="A134" s="6" t="s">
        <v>175</v>
      </c>
      <c r="B134" s="23" t="s">
        <v>182</v>
      </c>
      <c r="C134" s="24" t="s">
        <v>177</v>
      </c>
      <c r="D134" s="25">
        <v>1000</v>
      </c>
      <c r="E134" s="21" t="s">
        <v>281</v>
      </c>
      <c r="F134" s="20">
        <v>33</v>
      </c>
      <c r="G134" s="20">
        <f t="shared" si="6"/>
        <v>33000</v>
      </c>
      <c r="H134" s="20">
        <f t="shared" si="7"/>
        <v>50</v>
      </c>
      <c r="I134" s="20">
        <f t="shared" si="8"/>
        <v>50000</v>
      </c>
      <c r="J134" s="21" t="s">
        <v>303</v>
      </c>
      <c r="K134" s="22" t="s">
        <v>306</v>
      </c>
    </row>
    <row r="135" spans="1:11" ht="30" x14ac:dyDescent="0.25">
      <c r="A135" s="6" t="s">
        <v>175</v>
      </c>
      <c r="B135" s="23" t="s">
        <v>183</v>
      </c>
      <c r="C135" s="24" t="s">
        <v>177</v>
      </c>
      <c r="D135" s="25">
        <v>1000</v>
      </c>
      <c r="E135" s="21" t="s">
        <v>281</v>
      </c>
      <c r="F135" s="20">
        <v>33</v>
      </c>
      <c r="G135" s="20">
        <f t="shared" si="6"/>
        <v>33000</v>
      </c>
      <c r="H135" s="20">
        <f t="shared" si="7"/>
        <v>50</v>
      </c>
      <c r="I135" s="20">
        <f t="shared" si="8"/>
        <v>50000</v>
      </c>
      <c r="J135" s="21" t="s">
        <v>303</v>
      </c>
      <c r="K135" s="22" t="s">
        <v>306</v>
      </c>
    </row>
    <row r="136" spans="1:11" ht="30" x14ac:dyDescent="0.25">
      <c r="A136" s="6" t="s">
        <v>175</v>
      </c>
      <c r="B136" s="23" t="s">
        <v>184</v>
      </c>
      <c r="C136" s="24" t="s">
        <v>177</v>
      </c>
      <c r="D136" s="25">
        <v>1000</v>
      </c>
      <c r="E136" s="21" t="s">
        <v>281</v>
      </c>
      <c r="F136" s="20">
        <v>37</v>
      </c>
      <c r="G136" s="20">
        <f t="shared" si="6"/>
        <v>37000</v>
      </c>
      <c r="H136" s="20">
        <f t="shared" si="7"/>
        <v>56</v>
      </c>
      <c r="I136" s="20">
        <f t="shared" si="8"/>
        <v>56000</v>
      </c>
      <c r="J136" s="21" t="s">
        <v>303</v>
      </c>
      <c r="K136" s="22" t="s">
        <v>306</v>
      </c>
    </row>
    <row r="137" spans="1:11" ht="30" x14ac:dyDescent="0.25">
      <c r="A137" s="6" t="s">
        <v>175</v>
      </c>
      <c r="B137" s="23" t="s">
        <v>185</v>
      </c>
      <c r="C137" s="24" t="s">
        <v>177</v>
      </c>
      <c r="D137" s="25">
        <v>1000</v>
      </c>
      <c r="E137" s="21" t="s">
        <v>281</v>
      </c>
      <c r="F137" s="20">
        <v>37</v>
      </c>
      <c r="G137" s="20">
        <f t="shared" si="6"/>
        <v>37000</v>
      </c>
      <c r="H137" s="20">
        <f t="shared" si="7"/>
        <v>56</v>
      </c>
      <c r="I137" s="20">
        <f t="shared" si="8"/>
        <v>56000</v>
      </c>
      <c r="J137" s="21" t="s">
        <v>303</v>
      </c>
      <c r="K137" s="22" t="s">
        <v>306</v>
      </c>
    </row>
    <row r="138" spans="1:11" ht="30" x14ac:dyDescent="0.25">
      <c r="A138" s="6" t="s">
        <v>175</v>
      </c>
      <c r="B138" s="23" t="s">
        <v>186</v>
      </c>
      <c r="C138" s="24" t="s">
        <v>177</v>
      </c>
      <c r="D138" s="25">
        <v>1000</v>
      </c>
      <c r="E138" s="21" t="s">
        <v>281</v>
      </c>
      <c r="F138" s="20">
        <v>37</v>
      </c>
      <c r="G138" s="20">
        <f t="shared" si="6"/>
        <v>37000</v>
      </c>
      <c r="H138" s="20">
        <f t="shared" si="7"/>
        <v>56</v>
      </c>
      <c r="I138" s="20">
        <f t="shared" si="8"/>
        <v>56000</v>
      </c>
      <c r="J138" s="21" t="s">
        <v>303</v>
      </c>
      <c r="K138" s="22" t="s">
        <v>306</v>
      </c>
    </row>
    <row r="139" spans="1:11" ht="30" x14ac:dyDescent="0.25">
      <c r="A139" s="6" t="s">
        <v>175</v>
      </c>
      <c r="B139" s="23" t="s">
        <v>187</v>
      </c>
      <c r="C139" s="24" t="s">
        <v>177</v>
      </c>
      <c r="D139" s="25">
        <v>1000</v>
      </c>
      <c r="E139" s="21" t="s">
        <v>281</v>
      </c>
      <c r="F139" s="20">
        <v>37</v>
      </c>
      <c r="G139" s="20">
        <f t="shared" si="6"/>
        <v>37000</v>
      </c>
      <c r="H139" s="20">
        <f t="shared" si="7"/>
        <v>56</v>
      </c>
      <c r="I139" s="20">
        <f t="shared" si="8"/>
        <v>56000</v>
      </c>
      <c r="J139" s="21" t="s">
        <v>303</v>
      </c>
      <c r="K139" s="22" t="s">
        <v>306</v>
      </c>
    </row>
    <row r="140" spans="1:11" ht="30" x14ac:dyDescent="0.25">
      <c r="A140" s="6" t="s">
        <v>175</v>
      </c>
      <c r="B140" s="23" t="s">
        <v>188</v>
      </c>
      <c r="C140" s="24" t="s">
        <v>177</v>
      </c>
      <c r="D140" s="25">
        <v>1000</v>
      </c>
      <c r="E140" s="21" t="s">
        <v>281</v>
      </c>
      <c r="F140" s="20">
        <v>37</v>
      </c>
      <c r="G140" s="20">
        <f t="shared" si="6"/>
        <v>37000</v>
      </c>
      <c r="H140" s="20">
        <f t="shared" si="7"/>
        <v>56</v>
      </c>
      <c r="I140" s="20">
        <f t="shared" si="8"/>
        <v>56000</v>
      </c>
      <c r="J140" s="21" t="s">
        <v>303</v>
      </c>
      <c r="K140" s="22" t="s">
        <v>306</v>
      </c>
    </row>
    <row r="141" spans="1:11" ht="30" x14ac:dyDescent="0.25">
      <c r="A141" s="6" t="s">
        <v>175</v>
      </c>
      <c r="B141" s="23" t="s">
        <v>189</v>
      </c>
      <c r="C141" s="24" t="s">
        <v>177</v>
      </c>
      <c r="D141" s="25">
        <v>1000</v>
      </c>
      <c r="E141" s="21" t="s">
        <v>281</v>
      </c>
      <c r="F141" s="20">
        <v>37</v>
      </c>
      <c r="G141" s="20">
        <f t="shared" si="6"/>
        <v>37000</v>
      </c>
      <c r="H141" s="20">
        <f t="shared" si="7"/>
        <v>56</v>
      </c>
      <c r="I141" s="20">
        <f t="shared" si="8"/>
        <v>56000</v>
      </c>
      <c r="J141" s="21" t="s">
        <v>303</v>
      </c>
      <c r="K141" s="22" t="s">
        <v>306</v>
      </c>
    </row>
    <row r="142" spans="1:11" ht="30" x14ac:dyDescent="0.25">
      <c r="A142" s="7" t="s">
        <v>175</v>
      </c>
      <c r="B142" s="23" t="s">
        <v>190</v>
      </c>
      <c r="C142" s="24" t="s">
        <v>177</v>
      </c>
      <c r="D142" s="25">
        <v>1000</v>
      </c>
      <c r="E142" s="21" t="s">
        <v>281</v>
      </c>
      <c r="F142" s="20">
        <v>37</v>
      </c>
      <c r="G142" s="20">
        <f t="shared" si="6"/>
        <v>37000</v>
      </c>
      <c r="H142" s="20">
        <f t="shared" si="7"/>
        <v>56</v>
      </c>
      <c r="I142" s="20">
        <f t="shared" si="8"/>
        <v>56000</v>
      </c>
      <c r="J142" s="21" t="s">
        <v>303</v>
      </c>
      <c r="K142" s="22" t="s">
        <v>306</v>
      </c>
    </row>
    <row r="143" spans="1:11" ht="30" x14ac:dyDescent="0.25">
      <c r="A143" s="7" t="s">
        <v>175</v>
      </c>
      <c r="B143" s="23" t="s">
        <v>191</v>
      </c>
      <c r="C143" s="24" t="s">
        <v>177</v>
      </c>
      <c r="D143" s="25">
        <v>1000</v>
      </c>
      <c r="E143" s="21" t="s">
        <v>281</v>
      </c>
      <c r="F143" s="20">
        <v>37</v>
      </c>
      <c r="G143" s="20">
        <f t="shared" si="6"/>
        <v>37000</v>
      </c>
      <c r="H143" s="20">
        <f t="shared" si="7"/>
        <v>56</v>
      </c>
      <c r="I143" s="20">
        <f t="shared" si="8"/>
        <v>56000</v>
      </c>
      <c r="J143" s="21" t="s">
        <v>303</v>
      </c>
      <c r="K143" s="22" t="s">
        <v>306</v>
      </c>
    </row>
    <row r="144" spans="1:11" ht="30" x14ac:dyDescent="0.25">
      <c r="A144" s="7" t="s">
        <v>175</v>
      </c>
      <c r="B144" s="23" t="s">
        <v>192</v>
      </c>
      <c r="C144" s="24" t="s">
        <v>177</v>
      </c>
      <c r="D144" s="25">
        <v>1000</v>
      </c>
      <c r="E144" s="21" t="s">
        <v>281</v>
      </c>
      <c r="F144" s="20">
        <v>37</v>
      </c>
      <c r="G144" s="20">
        <f t="shared" si="6"/>
        <v>37000</v>
      </c>
      <c r="H144" s="20">
        <f t="shared" si="7"/>
        <v>56</v>
      </c>
      <c r="I144" s="20">
        <f t="shared" si="8"/>
        <v>56000</v>
      </c>
      <c r="J144" s="21" t="s">
        <v>303</v>
      </c>
      <c r="K144" s="22" t="s">
        <v>306</v>
      </c>
    </row>
    <row r="145" spans="1:11" ht="30" x14ac:dyDescent="0.25">
      <c r="A145" s="7" t="s">
        <v>175</v>
      </c>
      <c r="B145" s="23" t="s">
        <v>193</v>
      </c>
      <c r="C145" s="24" t="s">
        <v>177</v>
      </c>
      <c r="D145" s="25">
        <v>1000</v>
      </c>
      <c r="E145" s="21" t="s">
        <v>281</v>
      </c>
      <c r="F145" s="20">
        <v>37</v>
      </c>
      <c r="G145" s="20">
        <f t="shared" si="6"/>
        <v>37000</v>
      </c>
      <c r="H145" s="20">
        <f t="shared" si="7"/>
        <v>56</v>
      </c>
      <c r="I145" s="20">
        <f t="shared" si="8"/>
        <v>56000</v>
      </c>
      <c r="J145" s="21" t="s">
        <v>303</v>
      </c>
      <c r="K145" s="22" t="s">
        <v>306</v>
      </c>
    </row>
    <row r="146" spans="1:11" ht="30" x14ac:dyDescent="0.25">
      <c r="A146" s="7" t="s">
        <v>175</v>
      </c>
      <c r="B146" s="23" t="s">
        <v>194</v>
      </c>
      <c r="C146" s="24" t="s">
        <v>177</v>
      </c>
      <c r="D146" s="25">
        <v>1000</v>
      </c>
      <c r="E146" s="21" t="s">
        <v>281</v>
      </c>
      <c r="F146" s="20">
        <v>37</v>
      </c>
      <c r="G146" s="20">
        <f t="shared" si="6"/>
        <v>37000</v>
      </c>
      <c r="H146" s="20">
        <f t="shared" si="7"/>
        <v>56</v>
      </c>
      <c r="I146" s="20">
        <f t="shared" si="8"/>
        <v>56000</v>
      </c>
      <c r="J146" s="21" t="s">
        <v>303</v>
      </c>
      <c r="K146" s="22" t="s">
        <v>306</v>
      </c>
    </row>
    <row r="147" spans="1:11" ht="30" x14ac:dyDescent="0.25">
      <c r="A147" s="7" t="s">
        <v>175</v>
      </c>
      <c r="B147" s="23" t="s">
        <v>195</v>
      </c>
      <c r="C147" s="24" t="s">
        <v>177</v>
      </c>
      <c r="D147" s="25">
        <v>1000</v>
      </c>
      <c r="E147" s="21" t="s">
        <v>281</v>
      </c>
      <c r="F147" s="20">
        <v>43</v>
      </c>
      <c r="G147" s="20">
        <f t="shared" si="6"/>
        <v>43000</v>
      </c>
      <c r="H147" s="20">
        <f t="shared" si="7"/>
        <v>65</v>
      </c>
      <c r="I147" s="20">
        <f t="shared" si="8"/>
        <v>65000</v>
      </c>
      <c r="J147" s="21" t="s">
        <v>303</v>
      </c>
      <c r="K147" s="22" t="s">
        <v>306</v>
      </c>
    </row>
    <row r="148" spans="1:11" ht="30" x14ac:dyDescent="0.25">
      <c r="A148" s="7" t="s">
        <v>175</v>
      </c>
      <c r="B148" s="23" t="s">
        <v>196</v>
      </c>
      <c r="C148" s="24" t="s">
        <v>177</v>
      </c>
      <c r="D148" s="25">
        <v>1000</v>
      </c>
      <c r="E148" s="21" t="s">
        <v>281</v>
      </c>
      <c r="F148" s="20">
        <v>43</v>
      </c>
      <c r="G148" s="20">
        <f t="shared" si="6"/>
        <v>43000</v>
      </c>
      <c r="H148" s="20">
        <f t="shared" si="7"/>
        <v>65</v>
      </c>
      <c r="I148" s="20">
        <f t="shared" si="8"/>
        <v>65000</v>
      </c>
      <c r="J148" s="21" t="s">
        <v>303</v>
      </c>
      <c r="K148" s="22" t="s">
        <v>306</v>
      </c>
    </row>
    <row r="149" spans="1:11" ht="30" x14ac:dyDescent="0.25">
      <c r="A149" s="7" t="s">
        <v>175</v>
      </c>
      <c r="B149" s="23" t="s">
        <v>197</v>
      </c>
      <c r="C149" s="24" t="s">
        <v>177</v>
      </c>
      <c r="D149" s="25">
        <v>1000</v>
      </c>
      <c r="E149" s="21" t="s">
        <v>281</v>
      </c>
      <c r="F149" s="20">
        <v>43</v>
      </c>
      <c r="G149" s="20">
        <f t="shared" si="6"/>
        <v>43000</v>
      </c>
      <c r="H149" s="20">
        <f t="shared" si="7"/>
        <v>65</v>
      </c>
      <c r="I149" s="20">
        <f t="shared" si="8"/>
        <v>65000</v>
      </c>
      <c r="J149" s="21" t="s">
        <v>303</v>
      </c>
      <c r="K149" s="22" t="s">
        <v>306</v>
      </c>
    </row>
    <row r="150" spans="1:11" ht="30" x14ac:dyDescent="0.25">
      <c r="A150" s="7" t="s">
        <v>175</v>
      </c>
      <c r="B150" s="23" t="s">
        <v>198</v>
      </c>
      <c r="C150" s="24" t="s">
        <v>177</v>
      </c>
      <c r="D150" s="25">
        <v>1000</v>
      </c>
      <c r="E150" s="21" t="s">
        <v>281</v>
      </c>
      <c r="F150" s="20">
        <v>24</v>
      </c>
      <c r="G150" s="20">
        <f t="shared" si="6"/>
        <v>24000</v>
      </c>
      <c r="H150" s="20">
        <f t="shared" si="7"/>
        <v>36</v>
      </c>
      <c r="I150" s="20">
        <f t="shared" si="8"/>
        <v>36000</v>
      </c>
      <c r="J150" s="21" t="s">
        <v>303</v>
      </c>
      <c r="K150" s="22" t="s">
        <v>306</v>
      </c>
    </row>
    <row r="151" spans="1:11" ht="30" x14ac:dyDescent="0.25">
      <c r="A151" s="7" t="s">
        <v>175</v>
      </c>
      <c r="B151" s="23" t="s">
        <v>199</v>
      </c>
      <c r="C151" s="24" t="s">
        <v>177</v>
      </c>
      <c r="D151" s="25">
        <v>1000</v>
      </c>
      <c r="E151" s="21" t="s">
        <v>281</v>
      </c>
      <c r="F151" s="20">
        <v>37</v>
      </c>
      <c r="G151" s="20">
        <f t="shared" si="6"/>
        <v>37000</v>
      </c>
      <c r="H151" s="20">
        <f t="shared" si="7"/>
        <v>56</v>
      </c>
      <c r="I151" s="20">
        <f t="shared" si="8"/>
        <v>56000</v>
      </c>
      <c r="J151" s="21" t="s">
        <v>303</v>
      </c>
      <c r="K151" s="22" t="s">
        <v>306</v>
      </c>
    </row>
    <row r="152" spans="1:11" ht="30" x14ac:dyDescent="0.25">
      <c r="A152" s="7" t="s">
        <v>175</v>
      </c>
      <c r="B152" s="23" t="s">
        <v>200</v>
      </c>
      <c r="C152" s="24" t="s">
        <v>177</v>
      </c>
      <c r="D152" s="25">
        <v>1000</v>
      </c>
      <c r="E152" s="21" t="s">
        <v>281</v>
      </c>
      <c r="F152" s="20">
        <v>37</v>
      </c>
      <c r="G152" s="20">
        <f t="shared" si="6"/>
        <v>37000</v>
      </c>
      <c r="H152" s="20">
        <f t="shared" si="7"/>
        <v>56</v>
      </c>
      <c r="I152" s="20">
        <f t="shared" si="8"/>
        <v>56000</v>
      </c>
      <c r="J152" s="21" t="s">
        <v>303</v>
      </c>
      <c r="K152" s="22" t="s">
        <v>306</v>
      </c>
    </row>
    <row r="153" spans="1:11" ht="30" x14ac:dyDescent="0.25">
      <c r="A153" s="7" t="s">
        <v>175</v>
      </c>
      <c r="B153" s="23" t="s">
        <v>201</v>
      </c>
      <c r="C153" s="24" t="s">
        <v>177</v>
      </c>
      <c r="D153" s="25">
        <v>1000</v>
      </c>
      <c r="E153" s="21" t="s">
        <v>281</v>
      </c>
      <c r="F153" s="20">
        <v>37</v>
      </c>
      <c r="G153" s="20">
        <f t="shared" si="6"/>
        <v>37000</v>
      </c>
      <c r="H153" s="20">
        <f t="shared" si="7"/>
        <v>56</v>
      </c>
      <c r="I153" s="20">
        <f t="shared" si="8"/>
        <v>56000</v>
      </c>
      <c r="J153" s="21" t="s">
        <v>303</v>
      </c>
      <c r="K153" s="22" t="s">
        <v>306</v>
      </c>
    </row>
    <row r="154" spans="1:11" ht="30" x14ac:dyDescent="0.25">
      <c r="A154" s="7" t="s">
        <v>175</v>
      </c>
      <c r="B154" s="23" t="s">
        <v>202</v>
      </c>
      <c r="C154" s="24" t="s">
        <v>177</v>
      </c>
      <c r="D154" s="25">
        <v>1000</v>
      </c>
      <c r="E154" s="21" t="s">
        <v>281</v>
      </c>
      <c r="F154" s="20">
        <v>37</v>
      </c>
      <c r="G154" s="20">
        <f t="shared" si="6"/>
        <v>37000</v>
      </c>
      <c r="H154" s="20">
        <f t="shared" si="7"/>
        <v>56</v>
      </c>
      <c r="I154" s="20">
        <f t="shared" si="8"/>
        <v>56000</v>
      </c>
      <c r="J154" s="21" t="s">
        <v>303</v>
      </c>
      <c r="K154" s="22" t="s">
        <v>306</v>
      </c>
    </row>
    <row r="155" spans="1:11" ht="30" x14ac:dyDescent="0.25">
      <c r="A155" s="7" t="s">
        <v>175</v>
      </c>
      <c r="B155" s="23" t="s">
        <v>203</v>
      </c>
      <c r="C155" s="24" t="s">
        <v>177</v>
      </c>
      <c r="D155" s="25">
        <v>1000</v>
      </c>
      <c r="E155" s="21" t="s">
        <v>281</v>
      </c>
      <c r="F155" s="20">
        <v>37</v>
      </c>
      <c r="G155" s="20">
        <f t="shared" si="6"/>
        <v>37000</v>
      </c>
      <c r="H155" s="20">
        <f t="shared" si="7"/>
        <v>56</v>
      </c>
      <c r="I155" s="20">
        <f t="shared" si="8"/>
        <v>56000</v>
      </c>
      <c r="J155" s="21" t="s">
        <v>303</v>
      </c>
      <c r="K155" s="22" t="s">
        <v>306</v>
      </c>
    </row>
    <row r="156" spans="1:11" ht="30" x14ac:dyDescent="0.25">
      <c r="A156" s="7" t="s">
        <v>175</v>
      </c>
      <c r="B156" s="23" t="s">
        <v>204</v>
      </c>
      <c r="C156" s="24" t="s">
        <v>177</v>
      </c>
      <c r="D156" s="25">
        <v>1000</v>
      </c>
      <c r="E156" s="21" t="s">
        <v>281</v>
      </c>
      <c r="F156" s="20">
        <v>37</v>
      </c>
      <c r="G156" s="20">
        <f t="shared" si="6"/>
        <v>37000</v>
      </c>
      <c r="H156" s="20">
        <f t="shared" si="7"/>
        <v>56</v>
      </c>
      <c r="I156" s="20">
        <f t="shared" si="8"/>
        <v>56000</v>
      </c>
      <c r="J156" s="21" t="s">
        <v>303</v>
      </c>
      <c r="K156" s="22" t="s">
        <v>306</v>
      </c>
    </row>
    <row r="157" spans="1:11" ht="30" x14ac:dyDescent="0.25">
      <c r="A157" s="7" t="s">
        <v>175</v>
      </c>
      <c r="B157" s="23" t="s">
        <v>205</v>
      </c>
      <c r="C157" s="24" t="s">
        <v>177</v>
      </c>
      <c r="D157" s="25">
        <v>1000</v>
      </c>
      <c r="E157" s="21" t="s">
        <v>281</v>
      </c>
      <c r="F157" s="20">
        <v>53</v>
      </c>
      <c r="G157" s="20">
        <f t="shared" si="6"/>
        <v>53000</v>
      </c>
      <c r="H157" s="20">
        <f t="shared" si="7"/>
        <v>80</v>
      </c>
      <c r="I157" s="20">
        <f t="shared" si="8"/>
        <v>80000</v>
      </c>
      <c r="J157" s="21" t="s">
        <v>303</v>
      </c>
      <c r="K157" s="22" t="s">
        <v>306</v>
      </c>
    </row>
    <row r="158" spans="1:11" ht="30" x14ac:dyDescent="0.25">
      <c r="A158" s="7" t="s">
        <v>175</v>
      </c>
      <c r="B158" s="23" t="s">
        <v>206</v>
      </c>
      <c r="C158" s="24" t="s">
        <v>177</v>
      </c>
      <c r="D158" s="25">
        <v>1000</v>
      </c>
      <c r="E158" s="21" t="s">
        <v>281</v>
      </c>
      <c r="F158" s="20">
        <v>53</v>
      </c>
      <c r="G158" s="20">
        <f t="shared" si="6"/>
        <v>53000</v>
      </c>
      <c r="H158" s="20">
        <f t="shared" si="7"/>
        <v>80</v>
      </c>
      <c r="I158" s="20">
        <f t="shared" si="8"/>
        <v>80000</v>
      </c>
      <c r="J158" s="21" t="s">
        <v>303</v>
      </c>
      <c r="K158" s="22" t="s">
        <v>306</v>
      </c>
    </row>
    <row r="159" spans="1:11" ht="30" x14ac:dyDescent="0.25">
      <c r="A159" s="7" t="s">
        <v>175</v>
      </c>
      <c r="B159" s="23" t="s">
        <v>207</v>
      </c>
      <c r="C159" s="24" t="s">
        <v>177</v>
      </c>
      <c r="D159" s="25">
        <v>1000</v>
      </c>
      <c r="E159" s="21" t="s">
        <v>281</v>
      </c>
      <c r="F159" s="20">
        <v>53</v>
      </c>
      <c r="G159" s="20">
        <f t="shared" si="6"/>
        <v>53000</v>
      </c>
      <c r="H159" s="20">
        <f t="shared" si="7"/>
        <v>80</v>
      </c>
      <c r="I159" s="20">
        <f t="shared" si="8"/>
        <v>80000</v>
      </c>
      <c r="J159" s="21" t="s">
        <v>303</v>
      </c>
      <c r="K159" s="22" t="s">
        <v>306</v>
      </c>
    </row>
    <row r="160" spans="1:11" ht="30" x14ac:dyDescent="0.25">
      <c r="A160" s="7" t="s">
        <v>175</v>
      </c>
      <c r="B160" s="23" t="s">
        <v>208</v>
      </c>
      <c r="C160" s="24" t="s">
        <v>177</v>
      </c>
      <c r="D160" s="25">
        <v>1000</v>
      </c>
      <c r="E160" s="21" t="s">
        <v>281</v>
      </c>
      <c r="F160" s="20">
        <v>53</v>
      </c>
      <c r="G160" s="20">
        <f t="shared" si="6"/>
        <v>53000</v>
      </c>
      <c r="H160" s="20">
        <f t="shared" si="7"/>
        <v>80</v>
      </c>
      <c r="I160" s="20">
        <f t="shared" si="8"/>
        <v>80000</v>
      </c>
      <c r="J160" s="21" t="s">
        <v>303</v>
      </c>
      <c r="K160" s="22" t="s">
        <v>306</v>
      </c>
    </row>
    <row r="161" spans="1:11" ht="30" x14ac:dyDescent="0.25">
      <c r="A161" s="7" t="s">
        <v>175</v>
      </c>
      <c r="B161" s="23" t="s">
        <v>209</v>
      </c>
      <c r="C161" s="24" t="s">
        <v>177</v>
      </c>
      <c r="D161" s="25">
        <v>1000</v>
      </c>
      <c r="E161" s="21" t="s">
        <v>281</v>
      </c>
      <c r="F161" s="20">
        <v>53</v>
      </c>
      <c r="G161" s="20">
        <f t="shared" si="6"/>
        <v>53000</v>
      </c>
      <c r="H161" s="20">
        <f t="shared" si="7"/>
        <v>80</v>
      </c>
      <c r="I161" s="20">
        <f t="shared" si="8"/>
        <v>80000</v>
      </c>
      <c r="J161" s="21" t="s">
        <v>303</v>
      </c>
      <c r="K161" s="22" t="s">
        <v>306</v>
      </c>
    </row>
    <row r="162" spans="1:11" ht="30" x14ac:dyDescent="0.25">
      <c r="A162" s="7" t="s">
        <v>175</v>
      </c>
      <c r="B162" s="23" t="s">
        <v>210</v>
      </c>
      <c r="C162" s="24" t="s">
        <v>177</v>
      </c>
      <c r="D162" s="25">
        <v>1000</v>
      </c>
      <c r="E162" s="21" t="s">
        <v>281</v>
      </c>
      <c r="F162" s="20">
        <v>53</v>
      </c>
      <c r="G162" s="20">
        <f t="shared" si="6"/>
        <v>53000</v>
      </c>
      <c r="H162" s="20">
        <f t="shared" si="7"/>
        <v>80</v>
      </c>
      <c r="I162" s="20">
        <f t="shared" si="8"/>
        <v>80000</v>
      </c>
      <c r="J162" s="21" t="s">
        <v>303</v>
      </c>
      <c r="K162" s="22" t="s">
        <v>306</v>
      </c>
    </row>
    <row r="163" spans="1:11" ht="30" x14ac:dyDescent="0.25">
      <c r="A163" s="7" t="s">
        <v>175</v>
      </c>
      <c r="B163" s="23" t="s">
        <v>211</v>
      </c>
      <c r="C163" s="24" t="s">
        <v>177</v>
      </c>
      <c r="D163" s="25">
        <v>1000</v>
      </c>
      <c r="E163" s="21" t="s">
        <v>281</v>
      </c>
      <c r="F163" s="20">
        <v>53</v>
      </c>
      <c r="G163" s="20">
        <f t="shared" si="6"/>
        <v>53000</v>
      </c>
      <c r="H163" s="20">
        <f t="shared" si="7"/>
        <v>80</v>
      </c>
      <c r="I163" s="20">
        <f t="shared" si="8"/>
        <v>80000</v>
      </c>
      <c r="J163" s="21" t="s">
        <v>303</v>
      </c>
      <c r="K163" s="22" t="s">
        <v>306</v>
      </c>
    </row>
    <row r="164" spans="1:11" ht="30" x14ac:dyDescent="0.25">
      <c r="A164" s="7" t="s">
        <v>175</v>
      </c>
      <c r="B164" s="23" t="s">
        <v>212</v>
      </c>
      <c r="C164" s="24" t="s">
        <v>177</v>
      </c>
      <c r="D164" s="25">
        <v>1000</v>
      </c>
      <c r="E164" s="21" t="s">
        <v>281</v>
      </c>
      <c r="F164" s="20">
        <v>53</v>
      </c>
      <c r="G164" s="20">
        <f t="shared" si="6"/>
        <v>53000</v>
      </c>
      <c r="H164" s="20">
        <f t="shared" si="7"/>
        <v>80</v>
      </c>
      <c r="I164" s="20">
        <f t="shared" si="8"/>
        <v>80000</v>
      </c>
      <c r="J164" s="21" t="s">
        <v>303</v>
      </c>
      <c r="K164" s="22" t="s">
        <v>306</v>
      </c>
    </row>
    <row r="165" spans="1:11" ht="30" x14ac:dyDescent="0.25">
      <c r="A165" s="7" t="s">
        <v>175</v>
      </c>
      <c r="B165" s="23" t="s">
        <v>213</v>
      </c>
      <c r="C165" s="24" t="s">
        <v>177</v>
      </c>
      <c r="D165" s="25">
        <v>1000</v>
      </c>
      <c r="E165" s="21" t="s">
        <v>281</v>
      </c>
      <c r="F165" s="20">
        <v>53</v>
      </c>
      <c r="G165" s="20">
        <f t="shared" si="6"/>
        <v>53000</v>
      </c>
      <c r="H165" s="20">
        <f t="shared" si="7"/>
        <v>80</v>
      </c>
      <c r="I165" s="20">
        <f t="shared" si="8"/>
        <v>80000</v>
      </c>
      <c r="J165" s="21" t="s">
        <v>303</v>
      </c>
      <c r="K165" s="22" t="s">
        <v>306</v>
      </c>
    </row>
    <row r="166" spans="1:11" ht="30" x14ac:dyDescent="0.25">
      <c r="A166" s="7" t="s">
        <v>175</v>
      </c>
      <c r="B166" s="23" t="s">
        <v>214</v>
      </c>
      <c r="C166" s="24" t="s">
        <v>177</v>
      </c>
      <c r="D166" s="25">
        <v>1000</v>
      </c>
      <c r="E166" s="21" t="s">
        <v>281</v>
      </c>
      <c r="F166" s="20">
        <v>53</v>
      </c>
      <c r="G166" s="20">
        <f t="shared" si="6"/>
        <v>53000</v>
      </c>
      <c r="H166" s="20">
        <f t="shared" si="7"/>
        <v>80</v>
      </c>
      <c r="I166" s="20">
        <f t="shared" si="8"/>
        <v>80000</v>
      </c>
      <c r="J166" s="21" t="s">
        <v>303</v>
      </c>
      <c r="K166" s="22" t="s">
        <v>306</v>
      </c>
    </row>
    <row r="167" spans="1:11" ht="30" x14ac:dyDescent="0.25">
      <c r="A167" s="7" t="s">
        <v>175</v>
      </c>
      <c r="B167" s="23" t="s">
        <v>215</v>
      </c>
      <c r="C167" s="24" t="s">
        <v>177</v>
      </c>
      <c r="D167" s="25">
        <v>1000</v>
      </c>
      <c r="E167" s="21" t="s">
        <v>281</v>
      </c>
      <c r="F167" s="20">
        <v>53</v>
      </c>
      <c r="G167" s="20">
        <f t="shared" si="6"/>
        <v>53000</v>
      </c>
      <c r="H167" s="20">
        <f t="shared" si="7"/>
        <v>80</v>
      </c>
      <c r="I167" s="20">
        <f t="shared" si="8"/>
        <v>80000</v>
      </c>
      <c r="J167" s="21" t="s">
        <v>303</v>
      </c>
      <c r="K167" s="22" t="s">
        <v>306</v>
      </c>
    </row>
    <row r="168" spans="1:11" ht="30" x14ac:dyDescent="0.25">
      <c r="A168" s="7" t="s">
        <v>175</v>
      </c>
      <c r="B168" s="23" t="s">
        <v>216</v>
      </c>
      <c r="C168" s="24" t="s">
        <v>177</v>
      </c>
      <c r="D168" s="25">
        <v>1000</v>
      </c>
      <c r="E168" s="21" t="s">
        <v>281</v>
      </c>
      <c r="F168" s="20">
        <v>53</v>
      </c>
      <c r="G168" s="20">
        <f t="shared" si="6"/>
        <v>53000</v>
      </c>
      <c r="H168" s="20">
        <f t="shared" si="7"/>
        <v>80</v>
      </c>
      <c r="I168" s="20">
        <f t="shared" si="8"/>
        <v>80000</v>
      </c>
      <c r="J168" s="21" t="s">
        <v>303</v>
      </c>
      <c r="K168" s="22" t="s">
        <v>306</v>
      </c>
    </row>
    <row r="169" spans="1:11" ht="30" x14ac:dyDescent="0.25">
      <c r="A169" s="7" t="s">
        <v>175</v>
      </c>
      <c r="B169" s="23" t="s">
        <v>217</v>
      </c>
      <c r="C169" s="24" t="s">
        <v>177</v>
      </c>
      <c r="D169" s="25">
        <v>1000</v>
      </c>
      <c r="E169" s="21" t="s">
        <v>281</v>
      </c>
      <c r="F169" s="20">
        <v>53</v>
      </c>
      <c r="G169" s="20">
        <f t="shared" si="6"/>
        <v>53000</v>
      </c>
      <c r="H169" s="20">
        <f t="shared" si="7"/>
        <v>80</v>
      </c>
      <c r="I169" s="20">
        <f t="shared" si="8"/>
        <v>80000</v>
      </c>
      <c r="J169" s="21" t="s">
        <v>303</v>
      </c>
      <c r="K169" s="22" t="s">
        <v>306</v>
      </c>
    </row>
    <row r="170" spans="1:11" ht="30" x14ac:dyDescent="0.25">
      <c r="A170" s="7" t="s">
        <v>175</v>
      </c>
      <c r="B170" s="23" t="s">
        <v>218</v>
      </c>
      <c r="C170" s="24" t="s">
        <v>177</v>
      </c>
      <c r="D170" s="25">
        <v>1000</v>
      </c>
      <c r="E170" s="21" t="s">
        <v>281</v>
      </c>
      <c r="F170" s="20">
        <v>53</v>
      </c>
      <c r="G170" s="20">
        <f t="shared" si="6"/>
        <v>53000</v>
      </c>
      <c r="H170" s="20">
        <f t="shared" si="7"/>
        <v>80</v>
      </c>
      <c r="I170" s="20">
        <f t="shared" si="8"/>
        <v>80000</v>
      </c>
      <c r="J170" s="21" t="s">
        <v>303</v>
      </c>
      <c r="K170" s="22" t="s">
        <v>306</v>
      </c>
    </row>
    <row r="171" spans="1:11" ht="30" x14ac:dyDescent="0.25">
      <c r="A171" s="7" t="s">
        <v>175</v>
      </c>
      <c r="B171" s="23" t="s">
        <v>219</v>
      </c>
      <c r="C171" s="24" t="s">
        <v>177</v>
      </c>
      <c r="D171" s="25">
        <v>1000</v>
      </c>
      <c r="E171" s="21" t="s">
        <v>281</v>
      </c>
      <c r="F171" s="20">
        <v>53</v>
      </c>
      <c r="G171" s="20">
        <f t="shared" si="6"/>
        <v>53000</v>
      </c>
      <c r="H171" s="20">
        <f t="shared" si="7"/>
        <v>80</v>
      </c>
      <c r="I171" s="20">
        <f t="shared" si="8"/>
        <v>80000</v>
      </c>
      <c r="J171" s="21" t="s">
        <v>303</v>
      </c>
      <c r="K171" s="22" t="s">
        <v>306</v>
      </c>
    </row>
    <row r="172" spans="1:11" ht="30" x14ac:dyDescent="0.25">
      <c r="A172" s="7" t="s">
        <v>175</v>
      </c>
      <c r="B172" s="23" t="s">
        <v>220</v>
      </c>
      <c r="C172" s="24" t="s">
        <v>177</v>
      </c>
      <c r="D172" s="25">
        <v>1000</v>
      </c>
      <c r="E172" s="21" t="s">
        <v>281</v>
      </c>
      <c r="F172" s="20">
        <v>53</v>
      </c>
      <c r="G172" s="20">
        <f t="shared" si="6"/>
        <v>53000</v>
      </c>
      <c r="H172" s="20">
        <f t="shared" si="7"/>
        <v>80</v>
      </c>
      <c r="I172" s="20">
        <f t="shared" si="8"/>
        <v>80000</v>
      </c>
      <c r="J172" s="21" t="s">
        <v>303</v>
      </c>
      <c r="K172" s="22" t="s">
        <v>306</v>
      </c>
    </row>
    <row r="173" spans="1:11" ht="30" x14ac:dyDescent="0.25">
      <c r="A173" s="7" t="s">
        <v>175</v>
      </c>
      <c r="B173" s="23" t="s">
        <v>221</v>
      </c>
      <c r="C173" s="24" t="s">
        <v>177</v>
      </c>
      <c r="D173" s="25">
        <v>1000</v>
      </c>
      <c r="E173" s="21" t="s">
        <v>281</v>
      </c>
      <c r="F173" s="20">
        <v>53</v>
      </c>
      <c r="G173" s="20">
        <f t="shared" si="6"/>
        <v>53000</v>
      </c>
      <c r="H173" s="20">
        <f t="shared" si="7"/>
        <v>80</v>
      </c>
      <c r="I173" s="20">
        <f t="shared" si="8"/>
        <v>80000</v>
      </c>
      <c r="J173" s="21" t="s">
        <v>303</v>
      </c>
      <c r="K173" s="22" t="s">
        <v>306</v>
      </c>
    </row>
    <row r="174" spans="1:11" ht="30" x14ac:dyDescent="0.25">
      <c r="A174" s="7" t="s">
        <v>175</v>
      </c>
      <c r="B174" s="23" t="s">
        <v>222</v>
      </c>
      <c r="C174" s="24" t="s">
        <v>177</v>
      </c>
      <c r="D174" s="25">
        <v>1000</v>
      </c>
      <c r="E174" s="21" t="s">
        <v>281</v>
      </c>
      <c r="F174" s="20">
        <v>53</v>
      </c>
      <c r="G174" s="20">
        <f t="shared" si="6"/>
        <v>53000</v>
      </c>
      <c r="H174" s="20">
        <f t="shared" si="7"/>
        <v>80</v>
      </c>
      <c r="I174" s="20">
        <f t="shared" si="8"/>
        <v>80000</v>
      </c>
      <c r="J174" s="21" t="s">
        <v>303</v>
      </c>
      <c r="K174" s="22" t="s">
        <v>306</v>
      </c>
    </row>
    <row r="175" spans="1:11" ht="30" x14ac:dyDescent="0.25">
      <c r="A175" s="7" t="s">
        <v>175</v>
      </c>
      <c r="B175" s="23" t="s">
        <v>223</v>
      </c>
      <c r="C175" s="24" t="s">
        <v>177</v>
      </c>
      <c r="D175" s="25">
        <v>1000</v>
      </c>
      <c r="E175" s="21" t="s">
        <v>281</v>
      </c>
      <c r="F175" s="20">
        <v>53</v>
      </c>
      <c r="G175" s="20">
        <f t="shared" si="6"/>
        <v>53000</v>
      </c>
      <c r="H175" s="20">
        <f t="shared" si="7"/>
        <v>80</v>
      </c>
      <c r="I175" s="20">
        <f t="shared" si="8"/>
        <v>80000</v>
      </c>
      <c r="J175" s="21" t="s">
        <v>303</v>
      </c>
      <c r="K175" s="22" t="s">
        <v>306</v>
      </c>
    </row>
    <row r="176" spans="1:11" ht="30" x14ac:dyDescent="0.25">
      <c r="A176" s="7" t="s">
        <v>175</v>
      </c>
      <c r="B176" s="23" t="s">
        <v>224</v>
      </c>
      <c r="C176" s="24" t="s">
        <v>177</v>
      </c>
      <c r="D176" s="25">
        <v>1000</v>
      </c>
      <c r="E176" s="21" t="s">
        <v>281</v>
      </c>
      <c r="F176" s="20">
        <v>53</v>
      </c>
      <c r="G176" s="20">
        <f t="shared" si="6"/>
        <v>53000</v>
      </c>
      <c r="H176" s="20">
        <f t="shared" si="7"/>
        <v>80</v>
      </c>
      <c r="I176" s="20">
        <f t="shared" si="8"/>
        <v>80000</v>
      </c>
      <c r="J176" s="21" t="s">
        <v>303</v>
      </c>
      <c r="K176" s="22" t="s">
        <v>306</v>
      </c>
    </row>
    <row r="177" spans="1:11" ht="30" x14ac:dyDescent="0.25">
      <c r="A177" s="7" t="s">
        <v>175</v>
      </c>
      <c r="B177" s="23" t="s">
        <v>225</v>
      </c>
      <c r="C177" s="24" t="s">
        <v>177</v>
      </c>
      <c r="D177" s="25">
        <v>1000</v>
      </c>
      <c r="E177" s="21" t="s">
        <v>281</v>
      </c>
      <c r="F177" s="20">
        <v>53</v>
      </c>
      <c r="G177" s="20">
        <f t="shared" si="6"/>
        <v>53000</v>
      </c>
      <c r="H177" s="20">
        <f t="shared" si="7"/>
        <v>80</v>
      </c>
      <c r="I177" s="20">
        <f t="shared" si="8"/>
        <v>80000</v>
      </c>
      <c r="J177" s="21" t="s">
        <v>303</v>
      </c>
      <c r="K177" s="22" t="s">
        <v>306</v>
      </c>
    </row>
    <row r="178" spans="1:11" ht="30" x14ac:dyDescent="0.25">
      <c r="A178" s="7" t="s">
        <v>175</v>
      </c>
      <c r="B178" s="23" t="s">
        <v>226</v>
      </c>
      <c r="C178" s="24" t="s">
        <v>177</v>
      </c>
      <c r="D178" s="25">
        <v>1000</v>
      </c>
      <c r="E178" s="21" t="s">
        <v>281</v>
      </c>
      <c r="F178" s="20">
        <v>53</v>
      </c>
      <c r="G178" s="20">
        <f t="shared" si="6"/>
        <v>53000</v>
      </c>
      <c r="H178" s="20">
        <f t="shared" si="7"/>
        <v>80</v>
      </c>
      <c r="I178" s="20">
        <f t="shared" si="8"/>
        <v>80000</v>
      </c>
      <c r="J178" s="21" t="s">
        <v>303</v>
      </c>
      <c r="K178" s="22" t="s">
        <v>306</v>
      </c>
    </row>
    <row r="179" spans="1:11" ht="30" x14ac:dyDescent="0.25">
      <c r="A179" s="7" t="s">
        <v>175</v>
      </c>
      <c r="B179" s="23" t="s">
        <v>227</v>
      </c>
      <c r="C179" s="24" t="s">
        <v>177</v>
      </c>
      <c r="D179" s="25">
        <v>1000</v>
      </c>
      <c r="E179" s="21" t="s">
        <v>281</v>
      </c>
      <c r="F179" s="20">
        <v>53</v>
      </c>
      <c r="G179" s="20">
        <f t="shared" si="6"/>
        <v>53000</v>
      </c>
      <c r="H179" s="20">
        <f t="shared" si="7"/>
        <v>80</v>
      </c>
      <c r="I179" s="20">
        <f t="shared" si="8"/>
        <v>80000</v>
      </c>
      <c r="J179" s="21" t="s">
        <v>303</v>
      </c>
      <c r="K179" s="22" t="s">
        <v>306</v>
      </c>
    </row>
    <row r="180" spans="1:11" ht="30" x14ac:dyDescent="0.25">
      <c r="A180" s="7" t="s">
        <v>175</v>
      </c>
      <c r="B180" s="23" t="s">
        <v>228</v>
      </c>
      <c r="C180" s="24" t="s">
        <v>177</v>
      </c>
      <c r="D180" s="25">
        <v>1000</v>
      </c>
      <c r="E180" s="21" t="s">
        <v>281</v>
      </c>
      <c r="F180" s="20">
        <v>27</v>
      </c>
      <c r="G180" s="20">
        <f t="shared" si="6"/>
        <v>27000</v>
      </c>
      <c r="H180" s="20">
        <f t="shared" si="7"/>
        <v>41</v>
      </c>
      <c r="I180" s="20">
        <f t="shared" si="8"/>
        <v>41000</v>
      </c>
      <c r="J180" s="21" t="s">
        <v>303</v>
      </c>
      <c r="K180" s="22" t="s">
        <v>306</v>
      </c>
    </row>
    <row r="181" spans="1:11" ht="30" x14ac:dyDescent="0.25">
      <c r="A181" s="7" t="s">
        <v>175</v>
      </c>
      <c r="B181" s="23" t="s">
        <v>229</v>
      </c>
      <c r="C181" s="24" t="s">
        <v>177</v>
      </c>
      <c r="D181" s="25">
        <v>1000</v>
      </c>
      <c r="E181" s="21" t="s">
        <v>281</v>
      </c>
      <c r="F181" s="20">
        <v>27</v>
      </c>
      <c r="G181" s="20">
        <f t="shared" si="6"/>
        <v>27000</v>
      </c>
      <c r="H181" s="20">
        <f t="shared" si="7"/>
        <v>41</v>
      </c>
      <c r="I181" s="20">
        <f t="shared" si="8"/>
        <v>41000</v>
      </c>
      <c r="J181" s="21" t="s">
        <v>303</v>
      </c>
      <c r="K181" s="22" t="s">
        <v>306</v>
      </c>
    </row>
    <row r="182" spans="1:11" ht="30" x14ac:dyDescent="0.25">
      <c r="A182" s="7" t="s">
        <v>175</v>
      </c>
      <c r="B182" s="23" t="s">
        <v>230</v>
      </c>
      <c r="C182" s="24" t="s">
        <v>177</v>
      </c>
      <c r="D182" s="25">
        <v>1000</v>
      </c>
      <c r="E182" s="21" t="s">
        <v>281</v>
      </c>
      <c r="F182" s="20">
        <v>27</v>
      </c>
      <c r="G182" s="20">
        <f t="shared" si="6"/>
        <v>27000</v>
      </c>
      <c r="H182" s="20">
        <f t="shared" si="7"/>
        <v>41</v>
      </c>
      <c r="I182" s="20">
        <f t="shared" si="8"/>
        <v>41000</v>
      </c>
      <c r="J182" s="21" t="s">
        <v>303</v>
      </c>
      <c r="K182" s="22" t="s">
        <v>306</v>
      </c>
    </row>
    <row r="183" spans="1:11" ht="30" x14ac:dyDescent="0.25">
      <c r="A183" s="7" t="s">
        <v>175</v>
      </c>
      <c r="B183" s="23" t="s">
        <v>231</v>
      </c>
      <c r="C183" s="24" t="s">
        <v>177</v>
      </c>
      <c r="D183" s="25">
        <v>1000</v>
      </c>
      <c r="E183" s="21" t="s">
        <v>281</v>
      </c>
      <c r="F183" s="20">
        <v>27</v>
      </c>
      <c r="G183" s="20">
        <f t="shared" si="6"/>
        <v>27000</v>
      </c>
      <c r="H183" s="20">
        <f t="shared" si="7"/>
        <v>41</v>
      </c>
      <c r="I183" s="20">
        <f t="shared" si="8"/>
        <v>41000</v>
      </c>
      <c r="J183" s="21" t="s">
        <v>303</v>
      </c>
      <c r="K183" s="22" t="s">
        <v>306</v>
      </c>
    </row>
    <row r="184" spans="1:11" ht="30" x14ac:dyDescent="0.25">
      <c r="A184" s="7" t="s">
        <v>175</v>
      </c>
      <c r="B184" s="23" t="s">
        <v>232</v>
      </c>
      <c r="C184" s="24" t="s">
        <v>177</v>
      </c>
      <c r="D184" s="25">
        <v>1000</v>
      </c>
      <c r="E184" s="21" t="s">
        <v>281</v>
      </c>
      <c r="F184" s="20">
        <v>27</v>
      </c>
      <c r="G184" s="20">
        <f t="shared" si="6"/>
        <v>27000</v>
      </c>
      <c r="H184" s="20">
        <f t="shared" si="7"/>
        <v>41</v>
      </c>
      <c r="I184" s="20">
        <f t="shared" si="8"/>
        <v>41000</v>
      </c>
      <c r="J184" s="21" t="s">
        <v>303</v>
      </c>
      <c r="K184" s="22" t="s">
        <v>306</v>
      </c>
    </row>
    <row r="185" spans="1:11" ht="30" x14ac:dyDescent="0.25">
      <c r="A185" s="7" t="s">
        <v>175</v>
      </c>
      <c r="B185" s="23" t="s">
        <v>231</v>
      </c>
      <c r="C185" s="24" t="s">
        <v>177</v>
      </c>
      <c r="D185" s="25">
        <v>1000</v>
      </c>
      <c r="E185" s="21" t="s">
        <v>281</v>
      </c>
      <c r="F185" s="20">
        <v>27</v>
      </c>
      <c r="G185" s="20">
        <f t="shared" si="6"/>
        <v>27000</v>
      </c>
      <c r="H185" s="20">
        <f t="shared" si="7"/>
        <v>41</v>
      </c>
      <c r="I185" s="20">
        <f t="shared" si="8"/>
        <v>41000</v>
      </c>
      <c r="J185" s="21" t="s">
        <v>303</v>
      </c>
      <c r="K185" s="22" t="s">
        <v>306</v>
      </c>
    </row>
    <row r="186" spans="1:11" ht="30" x14ac:dyDescent="0.25">
      <c r="A186" s="7" t="s">
        <v>175</v>
      </c>
      <c r="B186" s="23" t="s">
        <v>232</v>
      </c>
      <c r="C186" s="24" t="s">
        <v>177</v>
      </c>
      <c r="D186" s="25">
        <v>1000</v>
      </c>
      <c r="E186" s="21" t="s">
        <v>281</v>
      </c>
      <c r="F186" s="20">
        <v>27</v>
      </c>
      <c r="G186" s="20">
        <f t="shared" si="6"/>
        <v>27000</v>
      </c>
      <c r="H186" s="20">
        <f t="shared" si="7"/>
        <v>41</v>
      </c>
      <c r="I186" s="20">
        <f t="shared" si="8"/>
        <v>41000</v>
      </c>
      <c r="J186" s="21" t="s">
        <v>303</v>
      </c>
      <c r="K186" s="22" t="s">
        <v>306</v>
      </c>
    </row>
    <row r="187" spans="1:11" ht="30" x14ac:dyDescent="0.25">
      <c r="A187" s="7" t="s">
        <v>175</v>
      </c>
      <c r="B187" s="23" t="s">
        <v>233</v>
      </c>
      <c r="C187" s="24" t="s">
        <v>177</v>
      </c>
      <c r="D187" s="25">
        <v>1000</v>
      </c>
      <c r="E187" s="21" t="s">
        <v>281</v>
      </c>
      <c r="F187" s="20">
        <v>27</v>
      </c>
      <c r="G187" s="20">
        <f t="shared" si="6"/>
        <v>27000</v>
      </c>
      <c r="H187" s="20">
        <f t="shared" si="7"/>
        <v>41</v>
      </c>
      <c r="I187" s="20">
        <f t="shared" si="8"/>
        <v>41000</v>
      </c>
      <c r="J187" s="21" t="s">
        <v>303</v>
      </c>
      <c r="K187" s="22" t="s">
        <v>306</v>
      </c>
    </row>
    <row r="188" spans="1:11" ht="30" x14ac:dyDescent="0.25">
      <c r="A188" s="7" t="s">
        <v>175</v>
      </c>
      <c r="B188" s="23" t="s">
        <v>234</v>
      </c>
      <c r="C188" s="24" t="s">
        <v>177</v>
      </c>
      <c r="D188" s="25">
        <v>1000</v>
      </c>
      <c r="E188" s="21" t="s">
        <v>281</v>
      </c>
      <c r="F188" s="20">
        <v>27</v>
      </c>
      <c r="G188" s="20">
        <f t="shared" si="6"/>
        <v>27000</v>
      </c>
      <c r="H188" s="20">
        <f t="shared" si="7"/>
        <v>41</v>
      </c>
      <c r="I188" s="20">
        <f t="shared" si="8"/>
        <v>41000</v>
      </c>
      <c r="J188" s="21" t="s">
        <v>303</v>
      </c>
      <c r="K188" s="22" t="s">
        <v>306</v>
      </c>
    </row>
    <row r="189" spans="1:11" ht="30" x14ac:dyDescent="0.25">
      <c r="A189" s="7" t="s">
        <v>175</v>
      </c>
      <c r="B189" s="23" t="s">
        <v>235</v>
      </c>
      <c r="C189" s="24" t="s">
        <v>177</v>
      </c>
      <c r="D189" s="25">
        <v>1000</v>
      </c>
      <c r="E189" s="21" t="s">
        <v>281</v>
      </c>
      <c r="F189" s="20">
        <v>27</v>
      </c>
      <c r="G189" s="20">
        <f t="shared" si="6"/>
        <v>27000</v>
      </c>
      <c r="H189" s="20">
        <f t="shared" si="7"/>
        <v>41</v>
      </c>
      <c r="I189" s="20">
        <f t="shared" si="8"/>
        <v>41000</v>
      </c>
      <c r="J189" s="21" t="s">
        <v>303</v>
      </c>
      <c r="K189" s="22" t="s">
        <v>306</v>
      </c>
    </row>
    <row r="190" spans="1:11" ht="30" x14ac:dyDescent="0.25">
      <c r="A190" s="7" t="s">
        <v>175</v>
      </c>
      <c r="B190" s="23" t="s">
        <v>236</v>
      </c>
      <c r="C190" s="24" t="s">
        <v>177</v>
      </c>
      <c r="D190" s="25">
        <v>1000</v>
      </c>
      <c r="E190" s="21" t="s">
        <v>281</v>
      </c>
      <c r="F190" s="20">
        <v>27</v>
      </c>
      <c r="G190" s="20">
        <f t="shared" si="6"/>
        <v>27000</v>
      </c>
      <c r="H190" s="20">
        <f t="shared" si="7"/>
        <v>41</v>
      </c>
      <c r="I190" s="20">
        <f t="shared" si="8"/>
        <v>41000</v>
      </c>
      <c r="J190" s="21" t="s">
        <v>303</v>
      </c>
      <c r="K190" s="22" t="s">
        <v>306</v>
      </c>
    </row>
    <row r="191" spans="1:11" ht="30" x14ac:dyDescent="0.25">
      <c r="A191" s="7" t="s">
        <v>175</v>
      </c>
      <c r="B191" s="23" t="s">
        <v>237</v>
      </c>
      <c r="C191" s="24" t="s">
        <v>177</v>
      </c>
      <c r="D191" s="25">
        <v>1000</v>
      </c>
      <c r="E191" s="21" t="s">
        <v>281</v>
      </c>
      <c r="F191" s="20">
        <v>27</v>
      </c>
      <c r="G191" s="20">
        <f t="shared" si="6"/>
        <v>27000</v>
      </c>
      <c r="H191" s="20">
        <f t="shared" si="7"/>
        <v>41</v>
      </c>
      <c r="I191" s="20">
        <f t="shared" si="8"/>
        <v>41000</v>
      </c>
      <c r="J191" s="21" t="s">
        <v>303</v>
      </c>
      <c r="K191" s="22" t="s">
        <v>306</v>
      </c>
    </row>
    <row r="192" spans="1:11" ht="30" x14ac:dyDescent="0.25">
      <c r="A192" s="7" t="s">
        <v>175</v>
      </c>
      <c r="B192" s="23" t="s">
        <v>238</v>
      </c>
      <c r="C192" s="24" t="s">
        <v>177</v>
      </c>
      <c r="D192" s="25">
        <v>1000</v>
      </c>
      <c r="E192" s="21" t="s">
        <v>281</v>
      </c>
      <c r="F192" s="20">
        <v>27</v>
      </c>
      <c r="G192" s="20">
        <f t="shared" si="6"/>
        <v>27000</v>
      </c>
      <c r="H192" s="20">
        <f t="shared" si="7"/>
        <v>41</v>
      </c>
      <c r="I192" s="20">
        <f t="shared" si="8"/>
        <v>41000</v>
      </c>
      <c r="J192" s="21" t="s">
        <v>303</v>
      </c>
      <c r="K192" s="22" t="s">
        <v>306</v>
      </c>
    </row>
    <row r="193" spans="1:11" ht="30" x14ac:dyDescent="0.25">
      <c r="A193" s="7" t="s">
        <v>175</v>
      </c>
      <c r="B193" s="23" t="s">
        <v>239</v>
      </c>
      <c r="C193" s="24" t="s">
        <v>177</v>
      </c>
      <c r="D193" s="25">
        <v>1000</v>
      </c>
      <c r="E193" s="21" t="s">
        <v>281</v>
      </c>
      <c r="F193" s="20">
        <v>27</v>
      </c>
      <c r="G193" s="20">
        <f t="shared" si="6"/>
        <v>27000</v>
      </c>
      <c r="H193" s="20">
        <f t="shared" si="7"/>
        <v>41</v>
      </c>
      <c r="I193" s="20">
        <f t="shared" si="8"/>
        <v>41000</v>
      </c>
      <c r="J193" s="21" t="s">
        <v>303</v>
      </c>
      <c r="K193" s="22" t="s">
        <v>306</v>
      </c>
    </row>
    <row r="194" spans="1:11" ht="30" x14ac:dyDescent="0.25">
      <c r="A194" s="7" t="s">
        <v>175</v>
      </c>
      <c r="B194" s="23" t="s">
        <v>240</v>
      </c>
      <c r="C194" s="24" t="s">
        <v>177</v>
      </c>
      <c r="D194" s="25">
        <v>1000</v>
      </c>
      <c r="E194" s="21" t="s">
        <v>281</v>
      </c>
      <c r="F194" s="20">
        <v>27</v>
      </c>
      <c r="G194" s="20">
        <f t="shared" ref="G194:G222" si="9">D194*F194</f>
        <v>27000</v>
      </c>
      <c r="H194" s="20">
        <f t="shared" si="7"/>
        <v>41</v>
      </c>
      <c r="I194" s="20">
        <f t="shared" si="8"/>
        <v>41000</v>
      </c>
      <c r="J194" s="21" t="s">
        <v>303</v>
      </c>
      <c r="K194" s="22" t="s">
        <v>306</v>
      </c>
    </row>
    <row r="195" spans="1:11" ht="30" x14ac:dyDescent="0.25">
      <c r="A195" s="7" t="s">
        <v>175</v>
      </c>
      <c r="B195" s="23" t="s">
        <v>241</v>
      </c>
      <c r="C195" s="24" t="s">
        <v>177</v>
      </c>
      <c r="D195" s="25">
        <v>1000</v>
      </c>
      <c r="E195" s="21" t="s">
        <v>281</v>
      </c>
      <c r="F195" s="20">
        <v>27</v>
      </c>
      <c r="G195" s="20">
        <f t="shared" si="9"/>
        <v>27000</v>
      </c>
      <c r="H195" s="20">
        <f t="shared" si="7"/>
        <v>41</v>
      </c>
      <c r="I195" s="20">
        <f t="shared" si="8"/>
        <v>41000</v>
      </c>
      <c r="J195" s="21" t="s">
        <v>303</v>
      </c>
      <c r="K195" s="22" t="s">
        <v>306</v>
      </c>
    </row>
    <row r="196" spans="1:11" ht="30" x14ac:dyDescent="0.25">
      <c r="A196" s="7" t="s">
        <v>175</v>
      </c>
      <c r="B196" s="23" t="s">
        <v>242</v>
      </c>
      <c r="C196" s="24" t="s">
        <v>177</v>
      </c>
      <c r="D196" s="25">
        <v>1000</v>
      </c>
      <c r="E196" s="21" t="s">
        <v>281</v>
      </c>
      <c r="F196" s="20">
        <v>27</v>
      </c>
      <c r="G196" s="20">
        <f t="shared" si="9"/>
        <v>27000</v>
      </c>
      <c r="H196" s="20">
        <f t="shared" ref="H196:H222" si="10">ROUND($G$235*F196,0)</f>
        <v>41</v>
      </c>
      <c r="I196" s="20">
        <f t="shared" ref="I196:I221" si="11">D196*H196</f>
        <v>41000</v>
      </c>
      <c r="J196" s="21" t="s">
        <v>303</v>
      </c>
      <c r="K196" s="22" t="s">
        <v>306</v>
      </c>
    </row>
    <row r="197" spans="1:11" ht="30" x14ac:dyDescent="0.25">
      <c r="A197" s="7" t="s">
        <v>175</v>
      </c>
      <c r="B197" s="23" t="s">
        <v>241</v>
      </c>
      <c r="C197" s="24" t="s">
        <v>177</v>
      </c>
      <c r="D197" s="25">
        <v>1000</v>
      </c>
      <c r="E197" s="21" t="s">
        <v>281</v>
      </c>
      <c r="F197" s="20">
        <v>27</v>
      </c>
      <c r="G197" s="20">
        <f t="shared" si="9"/>
        <v>27000</v>
      </c>
      <c r="H197" s="20">
        <f t="shared" si="10"/>
        <v>41</v>
      </c>
      <c r="I197" s="20">
        <f t="shared" si="11"/>
        <v>41000</v>
      </c>
      <c r="J197" s="21" t="s">
        <v>303</v>
      </c>
      <c r="K197" s="22" t="s">
        <v>306</v>
      </c>
    </row>
    <row r="198" spans="1:11" ht="30" x14ac:dyDescent="0.25">
      <c r="A198" s="7" t="s">
        <v>175</v>
      </c>
      <c r="B198" s="23" t="s">
        <v>242</v>
      </c>
      <c r="C198" s="24" t="s">
        <v>177</v>
      </c>
      <c r="D198" s="25">
        <v>1000</v>
      </c>
      <c r="E198" s="21" t="s">
        <v>281</v>
      </c>
      <c r="F198" s="20">
        <v>27</v>
      </c>
      <c r="G198" s="20">
        <f t="shared" si="9"/>
        <v>27000</v>
      </c>
      <c r="H198" s="20">
        <f t="shared" si="10"/>
        <v>41</v>
      </c>
      <c r="I198" s="20">
        <f t="shared" si="11"/>
        <v>41000</v>
      </c>
      <c r="J198" s="21" t="s">
        <v>303</v>
      </c>
      <c r="K198" s="22" t="s">
        <v>306</v>
      </c>
    </row>
    <row r="199" spans="1:11" ht="30" x14ac:dyDescent="0.25">
      <c r="A199" s="7" t="s">
        <v>175</v>
      </c>
      <c r="B199" s="23" t="s">
        <v>243</v>
      </c>
      <c r="C199" s="24" t="s">
        <v>177</v>
      </c>
      <c r="D199" s="25">
        <v>1000</v>
      </c>
      <c r="E199" s="21" t="s">
        <v>281</v>
      </c>
      <c r="F199" s="20">
        <v>27</v>
      </c>
      <c r="G199" s="20">
        <f t="shared" si="9"/>
        <v>27000</v>
      </c>
      <c r="H199" s="20">
        <f t="shared" si="10"/>
        <v>41</v>
      </c>
      <c r="I199" s="20">
        <f t="shared" si="11"/>
        <v>41000</v>
      </c>
      <c r="J199" s="21" t="s">
        <v>303</v>
      </c>
      <c r="K199" s="22" t="s">
        <v>306</v>
      </c>
    </row>
    <row r="200" spans="1:11" ht="30" x14ac:dyDescent="0.25">
      <c r="A200" s="7" t="s">
        <v>175</v>
      </c>
      <c r="B200" s="23" t="s">
        <v>244</v>
      </c>
      <c r="C200" s="24" t="s">
        <v>177</v>
      </c>
      <c r="D200" s="25">
        <v>1000</v>
      </c>
      <c r="E200" s="21" t="s">
        <v>281</v>
      </c>
      <c r="F200" s="20">
        <v>27</v>
      </c>
      <c r="G200" s="20">
        <f t="shared" si="9"/>
        <v>27000</v>
      </c>
      <c r="H200" s="20">
        <f t="shared" si="10"/>
        <v>41</v>
      </c>
      <c r="I200" s="20">
        <f t="shared" si="11"/>
        <v>41000</v>
      </c>
      <c r="J200" s="21" t="s">
        <v>303</v>
      </c>
      <c r="K200" s="22" t="s">
        <v>306</v>
      </c>
    </row>
    <row r="201" spans="1:11" ht="30" x14ac:dyDescent="0.25">
      <c r="A201" s="7" t="s">
        <v>175</v>
      </c>
      <c r="B201" s="23" t="s">
        <v>245</v>
      </c>
      <c r="C201" s="24" t="s">
        <v>177</v>
      </c>
      <c r="D201" s="25">
        <v>1000</v>
      </c>
      <c r="E201" s="21" t="s">
        <v>281</v>
      </c>
      <c r="F201" s="20">
        <v>27</v>
      </c>
      <c r="G201" s="20">
        <f t="shared" si="9"/>
        <v>27000</v>
      </c>
      <c r="H201" s="20">
        <f t="shared" si="10"/>
        <v>41</v>
      </c>
      <c r="I201" s="20">
        <f t="shared" si="11"/>
        <v>41000</v>
      </c>
      <c r="J201" s="21" t="s">
        <v>303</v>
      </c>
      <c r="K201" s="22" t="s">
        <v>306</v>
      </c>
    </row>
    <row r="202" spans="1:11" ht="23.25" customHeight="1" x14ac:dyDescent="0.25">
      <c r="A202" s="7" t="s">
        <v>175</v>
      </c>
      <c r="B202" s="23" t="s">
        <v>246</v>
      </c>
      <c r="C202" s="24" t="s">
        <v>177</v>
      </c>
      <c r="D202" s="25">
        <v>1000</v>
      </c>
      <c r="E202" s="21" t="s">
        <v>281</v>
      </c>
      <c r="F202" s="20">
        <v>27</v>
      </c>
      <c r="G202" s="20">
        <f t="shared" si="9"/>
        <v>27000</v>
      </c>
      <c r="H202" s="20">
        <f t="shared" si="10"/>
        <v>41</v>
      </c>
      <c r="I202" s="20">
        <f t="shared" si="11"/>
        <v>41000</v>
      </c>
      <c r="J202" s="21" t="s">
        <v>303</v>
      </c>
      <c r="K202" s="22" t="s">
        <v>306</v>
      </c>
    </row>
    <row r="203" spans="1:11" ht="30" x14ac:dyDescent="0.25">
      <c r="A203" s="7" t="s">
        <v>175</v>
      </c>
      <c r="B203" s="23" t="s">
        <v>247</v>
      </c>
      <c r="C203" s="24" t="s">
        <v>177</v>
      </c>
      <c r="D203" s="25">
        <v>1000</v>
      </c>
      <c r="E203" s="21" t="s">
        <v>281</v>
      </c>
      <c r="F203" s="20">
        <v>27</v>
      </c>
      <c r="G203" s="20">
        <f t="shared" si="9"/>
        <v>27000</v>
      </c>
      <c r="H203" s="20">
        <f t="shared" si="10"/>
        <v>41</v>
      </c>
      <c r="I203" s="20">
        <f t="shared" si="11"/>
        <v>41000</v>
      </c>
      <c r="J203" s="21" t="s">
        <v>303</v>
      </c>
      <c r="K203" s="22" t="s">
        <v>306</v>
      </c>
    </row>
    <row r="204" spans="1:11" ht="30" x14ac:dyDescent="0.25">
      <c r="A204" s="7" t="s">
        <v>175</v>
      </c>
      <c r="B204" s="23" t="s">
        <v>248</v>
      </c>
      <c r="C204" s="24" t="s">
        <v>177</v>
      </c>
      <c r="D204" s="25">
        <v>1000</v>
      </c>
      <c r="E204" s="21" t="s">
        <v>281</v>
      </c>
      <c r="F204" s="20">
        <v>27</v>
      </c>
      <c r="G204" s="20">
        <f t="shared" si="9"/>
        <v>27000</v>
      </c>
      <c r="H204" s="20">
        <f t="shared" si="10"/>
        <v>41</v>
      </c>
      <c r="I204" s="20">
        <f t="shared" si="11"/>
        <v>41000</v>
      </c>
      <c r="J204" s="21" t="s">
        <v>303</v>
      </c>
      <c r="K204" s="22" t="s">
        <v>306</v>
      </c>
    </row>
    <row r="205" spans="1:11" ht="30" x14ac:dyDescent="0.25">
      <c r="A205" s="7" t="s">
        <v>175</v>
      </c>
      <c r="B205" s="23" t="s">
        <v>249</v>
      </c>
      <c r="C205" s="24" t="s">
        <v>177</v>
      </c>
      <c r="D205" s="25">
        <v>1000</v>
      </c>
      <c r="E205" s="21" t="s">
        <v>281</v>
      </c>
      <c r="F205" s="20">
        <v>27</v>
      </c>
      <c r="G205" s="20">
        <f t="shared" si="9"/>
        <v>27000</v>
      </c>
      <c r="H205" s="20">
        <f t="shared" si="10"/>
        <v>41</v>
      </c>
      <c r="I205" s="20">
        <f t="shared" si="11"/>
        <v>41000</v>
      </c>
      <c r="J205" s="21" t="s">
        <v>303</v>
      </c>
      <c r="K205" s="22" t="s">
        <v>306</v>
      </c>
    </row>
    <row r="206" spans="1:11" ht="30" x14ac:dyDescent="0.25">
      <c r="A206" s="7" t="s">
        <v>175</v>
      </c>
      <c r="B206" s="23" t="s">
        <v>250</v>
      </c>
      <c r="C206" s="24" t="s">
        <v>177</v>
      </c>
      <c r="D206" s="25">
        <v>1000</v>
      </c>
      <c r="E206" s="21" t="s">
        <v>281</v>
      </c>
      <c r="F206" s="20">
        <v>27</v>
      </c>
      <c r="G206" s="20">
        <f t="shared" si="9"/>
        <v>27000</v>
      </c>
      <c r="H206" s="20">
        <f t="shared" si="10"/>
        <v>41</v>
      </c>
      <c r="I206" s="20">
        <f t="shared" si="11"/>
        <v>41000</v>
      </c>
      <c r="J206" s="21" t="s">
        <v>303</v>
      </c>
      <c r="K206" s="22" t="s">
        <v>306</v>
      </c>
    </row>
    <row r="207" spans="1:11" ht="30" x14ac:dyDescent="0.25">
      <c r="A207" s="7" t="s">
        <v>175</v>
      </c>
      <c r="B207" s="23" t="s">
        <v>251</v>
      </c>
      <c r="C207" s="24" t="s">
        <v>177</v>
      </c>
      <c r="D207" s="25">
        <v>1000</v>
      </c>
      <c r="E207" s="21" t="s">
        <v>281</v>
      </c>
      <c r="F207" s="20">
        <v>27</v>
      </c>
      <c r="G207" s="20">
        <f t="shared" si="9"/>
        <v>27000</v>
      </c>
      <c r="H207" s="20">
        <f t="shared" si="10"/>
        <v>41</v>
      </c>
      <c r="I207" s="20">
        <f t="shared" si="11"/>
        <v>41000</v>
      </c>
      <c r="J207" s="21" t="s">
        <v>303</v>
      </c>
      <c r="K207" s="22" t="s">
        <v>306</v>
      </c>
    </row>
    <row r="208" spans="1:11" ht="30" x14ac:dyDescent="0.25">
      <c r="A208" s="7" t="s">
        <v>175</v>
      </c>
      <c r="B208" s="23" t="s">
        <v>252</v>
      </c>
      <c r="C208" s="24" t="s">
        <v>177</v>
      </c>
      <c r="D208" s="25">
        <v>1000</v>
      </c>
      <c r="E208" s="21" t="s">
        <v>281</v>
      </c>
      <c r="F208" s="20">
        <v>27</v>
      </c>
      <c r="G208" s="20">
        <f t="shared" si="9"/>
        <v>27000</v>
      </c>
      <c r="H208" s="20">
        <f t="shared" si="10"/>
        <v>41</v>
      </c>
      <c r="I208" s="20">
        <f t="shared" si="11"/>
        <v>41000</v>
      </c>
      <c r="J208" s="21" t="s">
        <v>303</v>
      </c>
      <c r="K208" s="22" t="s">
        <v>306</v>
      </c>
    </row>
    <row r="209" spans="1:12" ht="30" x14ac:dyDescent="0.25">
      <c r="A209" s="7" t="s">
        <v>175</v>
      </c>
      <c r="B209" s="23" t="s">
        <v>253</v>
      </c>
      <c r="C209" s="24" t="s">
        <v>177</v>
      </c>
      <c r="D209" s="25">
        <v>1000</v>
      </c>
      <c r="E209" s="21" t="s">
        <v>281</v>
      </c>
      <c r="F209" s="20">
        <v>23</v>
      </c>
      <c r="G209" s="20">
        <f t="shared" si="9"/>
        <v>23000</v>
      </c>
      <c r="H209" s="20">
        <f t="shared" si="10"/>
        <v>35</v>
      </c>
      <c r="I209" s="20">
        <f t="shared" si="11"/>
        <v>35000</v>
      </c>
      <c r="J209" s="21" t="s">
        <v>303</v>
      </c>
      <c r="K209" s="22" t="s">
        <v>306</v>
      </c>
    </row>
    <row r="210" spans="1:12" ht="30" x14ac:dyDescent="0.25">
      <c r="A210" s="7" t="s">
        <v>175</v>
      </c>
      <c r="B210" s="23" t="s">
        <v>254</v>
      </c>
      <c r="C210" s="24" t="s">
        <v>177</v>
      </c>
      <c r="D210" s="25">
        <v>1000</v>
      </c>
      <c r="E210" s="21" t="s">
        <v>281</v>
      </c>
      <c r="F210" s="20">
        <v>23</v>
      </c>
      <c r="G210" s="20">
        <f t="shared" si="9"/>
        <v>23000</v>
      </c>
      <c r="H210" s="20">
        <f t="shared" si="10"/>
        <v>35</v>
      </c>
      <c r="I210" s="20">
        <f t="shared" si="11"/>
        <v>35000</v>
      </c>
      <c r="J210" s="21" t="s">
        <v>303</v>
      </c>
      <c r="K210" s="22" t="s">
        <v>306</v>
      </c>
    </row>
    <row r="211" spans="1:12" ht="30" x14ac:dyDescent="0.25">
      <c r="A211" s="7" t="s">
        <v>175</v>
      </c>
      <c r="B211" s="23" t="s">
        <v>308</v>
      </c>
      <c r="C211" s="24" t="s">
        <v>177</v>
      </c>
      <c r="D211" s="25">
        <v>1000</v>
      </c>
      <c r="E211" s="21" t="s">
        <v>281</v>
      </c>
      <c r="F211" s="20">
        <v>35</v>
      </c>
      <c r="G211" s="20">
        <f t="shared" si="9"/>
        <v>35000</v>
      </c>
      <c r="H211" s="20">
        <f t="shared" si="10"/>
        <v>53</v>
      </c>
      <c r="I211" s="20">
        <f t="shared" si="11"/>
        <v>53000</v>
      </c>
      <c r="J211" s="21" t="s">
        <v>303</v>
      </c>
      <c r="K211" s="22" t="s">
        <v>306</v>
      </c>
      <c r="L211" t="s">
        <v>307</v>
      </c>
    </row>
    <row r="212" spans="1:12" ht="30" x14ac:dyDescent="0.25">
      <c r="A212" s="7" t="s">
        <v>175</v>
      </c>
      <c r="B212" s="23" t="s">
        <v>309</v>
      </c>
      <c r="C212" s="24" t="s">
        <v>177</v>
      </c>
      <c r="D212" s="25">
        <v>1000</v>
      </c>
      <c r="E212" s="21" t="s">
        <v>281</v>
      </c>
      <c r="F212" s="20">
        <v>40</v>
      </c>
      <c r="G212" s="20">
        <f t="shared" si="9"/>
        <v>40000</v>
      </c>
      <c r="H212" s="20">
        <f t="shared" si="10"/>
        <v>61</v>
      </c>
      <c r="I212" s="20">
        <f t="shared" si="11"/>
        <v>61000</v>
      </c>
      <c r="J212" s="21" t="s">
        <v>303</v>
      </c>
      <c r="K212" s="22" t="s">
        <v>306</v>
      </c>
      <c r="L212" t="s">
        <v>307</v>
      </c>
    </row>
    <row r="213" spans="1:12" ht="30" x14ac:dyDescent="0.25">
      <c r="A213" s="7" t="s">
        <v>175</v>
      </c>
      <c r="B213" s="23" t="s">
        <v>255</v>
      </c>
      <c r="C213" s="24" t="s">
        <v>256</v>
      </c>
      <c r="D213" s="25">
        <v>1000</v>
      </c>
      <c r="E213" s="21" t="s">
        <v>281</v>
      </c>
      <c r="F213" s="20">
        <v>23</v>
      </c>
      <c r="G213" s="20">
        <f t="shared" si="9"/>
        <v>23000</v>
      </c>
      <c r="H213" s="20">
        <f t="shared" si="10"/>
        <v>35</v>
      </c>
      <c r="I213" s="20">
        <f t="shared" si="11"/>
        <v>35000</v>
      </c>
      <c r="J213" s="21" t="s">
        <v>303</v>
      </c>
      <c r="K213" s="22"/>
    </row>
    <row r="214" spans="1:12" ht="30" x14ac:dyDescent="0.25">
      <c r="A214" s="7" t="s">
        <v>175</v>
      </c>
      <c r="B214" s="23" t="s">
        <v>257</v>
      </c>
      <c r="C214" s="24" t="s">
        <v>312</v>
      </c>
      <c r="D214" s="25">
        <v>0</v>
      </c>
      <c r="E214" s="35" t="s">
        <v>282</v>
      </c>
      <c r="F214" s="20">
        <v>177</v>
      </c>
      <c r="G214" s="20">
        <f t="shared" si="9"/>
        <v>0</v>
      </c>
      <c r="H214" s="20">
        <f t="shared" si="10"/>
        <v>269</v>
      </c>
      <c r="I214" s="20">
        <f t="shared" si="11"/>
        <v>0</v>
      </c>
      <c r="J214" s="21" t="s">
        <v>288</v>
      </c>
      <c r="K214" s="22"/>
      <c r="L214" t="s">
        <v>333</v>
      </c>
    </row>
    <row r="215" spans="1:12" ht="30" x14ac:dyDescent="0.25">
      <c r="A215" s="7" t="s">
        <v>175</v>
      </c>
      <c r="B215" s="23" t="s">
        <v>258</v>
      </c>
      <c r="C215" s="24" t="s">
        <v>312</v>
      </c>
      <c r="D215" s="25">
        <v>0</v>
      </c>
      <c r="E215" s="21"/>
      <c r="F215" s="20">
        <v>219</v>
      </c>
      <c r="G215" s="20">
        <f t="shared" si="9"/>
        <v>0</v>
      </c>
      <c r="H215" s="20">
        <f t="shared" si="10"/>
        <v>332</v>
      </c>
      <c r="I215" s="20">
        <f t="shared" si="11"/>
        <v>0</v>
      </c>
      <c r="J215" s="21" t="s">
        <v>288</v>
      </c>
      <c r="K215" s="22"/>
      <c r="L215" t="s">
        <v>333</v>
      </c>
    </row>
    <row r="216" spans="1:12" ht="30" customHeight="1" x14ac:dyDescent="0.25">
      <c r="A216" s="7" t="s">
        <v>175</v>
      </c>
      <c r="B216" s="23" t="s">
        <v>259</v>
      </c>
      <c r="C216" s="24" t="s">
        <v>313</v>
      </c>
      <c r="D216" s="25">
        <v>0</v>
      </c>
      <c r="E216" s="21"/>
      <c r="F216" s="20">
        <v>231</v>
      </c>
      <c r="G216" s="20">
        <f t="shared" si="9"/>
        <v>0</v>
      </c>
      <c r="H216" s="20">
        <f t="shared" si="10"/>
        <v>351</v>
      </c>
      <c r="I216" s="20">
        <f t="shared" si="11"/>
        <v>0</v>
      </c>
      <c r="J216" s="21" t="s">
        <v>288</v>
      </c>
      <c r="K216" s="22"/>
      <c r="L216" t="s">
        <v>333</v>
      </c>
    </row>
    <row r="217" spans="1:12" ht="30" x14ac:dyDescent="0.25">
      <c r="A217" s="7" t="s">
        <v>175</v>
      </c>
      <c r="B217" s="23" t="s">
        <v>260</v>
      </c>
      <c r="C217" s="24" t="s">
        <v>313</v>
      </c>
      <c r="D217" s="25">
        <v>0</v>
      </c>
      <c r="E217" s="21"/>
      <c r="F217" s="20">
        <v>516</v>
      </c>
      <c r="G217" s="20">
        <f t="shared" si="9"/>
        <v>0</v>
      </c>
      <c r="H217" s="20">
        <f t="shared" si="10"/>
        <v>783</v>
      </c>
      <c r="I217" s="20">
        <f t="shared" si="11"/>
        <v>0</v>
      </c>
      <c r="J217" s="21" t="s">
        <v>288</v>
      </c>
      <c r="K217" s="22"/>
      <c r="L217" t="s">
        <v>333</v>
      </c>
    </row>
    <row r="218" spans="1:12" ht="30" x14ac:dyDescent="0.25">
      <c r="A218" s="7" t="s">
        <v>175</v>
      </c>
      <c r="B218" s="23" t="s">
        <v>261</v>
      </c>
      <c r="C218" s="24" t="s">
        <v>313</v>
      </c>
      <c r="D218" s="25">
        <v>0</v>
      </c>
      <c r="E218" s="21"/>
      <c r="F218" s="20">
        <v>1047</v>
      </c>
      <c r="G218" s="20">
        <f t="shared" si="9"/>
        <v>0</v>
      </c>
      <c r="H218" s="20">
        <f t="shared" si="10"/>
        <v>1589</v>
      </c>
      <c r="I218" s="20">
        <f t="shared" si="11"/>
        <v>0</v>
      </c>
      <c r="J218" s="21" t="s">
        <v>288</v>
      </c>
      <c r="K218" s="22"/>
      <c r="L218" t="s">
        <v>333</v>
      </c>
    </row>
    <row r="219" spans="1:12" ht="30" x14ac:dyDescent="0.25">
      <c r="A219" s="7" t="s">
        <v>175</v>
      </c>
      <c r="B219" s="23" t="s">
        <v>283</v>
      </c>
      <c r="C219" s="24" t="s">
        <v>314</v>
      </c>
      <c r="D219" s="25">
        <v>0</v>
      </c>
      <c r="E219" s="21" t="s">
        <v>282</v>
      </c>
      <c r="F219" s="20">
        <v>525</v>
      </c>
      <c r="G219" s="20">
        <f t="shared" si="9"/>
        <v>0</v>
      </c>
      <c r="H219" s="20">
        <f t="shared" si="10"/>
        <v>797</v>
      </c>
      <c r="I219" s="20">
        <f t="shared" si="11"/>
        <v>0</v>
      </c>
      <c r="J219" s="21" t="s">
        <v>288</v>
      </c>
      <c r="K219" s="22" t="s">
        <v>284</v>
      </c>
      <c r="L219" t="s">
        <v>333</v>
      </c>
    </row>
    <row r="220" spans="1:12" ht="60" x14ac:dyDescent="0.25">
      <c r="A220" s="7" t="s">
        <v>175</v>
      </c>
      <c r="B220" s="23" t="s">
        <v>285</v>
      </c>
      <c r="C220" s="24" t="s">
        <v>315</v>
      </c>
      <c r="D220" s="25">
        <v>0</v>
      </c>
      <c r="E220" s="21"/>
      <c r="F220" s="20">
        <v>454</v>
      </c>
      <c r="G220" s="20">
        <f t="shared" si="9"/>
        <v>0</v>
      </c>
      <c r="H220" s="20">
        <f t="shared" si="10"/>
        <v>689</v>
      </c>
      <c r="I220" s="20">
        <f t="shared" si="11"/>
        <v>0</v>
      </c>
      <c r="J220" s="21" t="s">
        <v>288</v>
      </c>
      <c r="K220" s="22" t="s">
        <v>289</v>
      </c>
      <c r="L220" t="s">
        <v>333</v>
      </c>
    </row>
    <row r="221" spans="1:12" ht="60" x14ac:dyDescent="0.25">
      <c r="A221" s="7" t="s">
        <v>175</v>
      </c>
      <c r="B221" s="23" t="s">
        <v>286</v>
      </c>
      <c r="C221" s="24" t="s">
        <v>315</v>
      </c>
      <c r="D221" s="25">
        <v>0</v>
      </c>
      <c r="E221" s="21"/>
      <c r="F221" s="20">
        <v>454</v>
      </c>
      <c r="G221" s="20">
        <f t="shared" si="9"/>
        <v>0</v>
      </c>
      <c r="H221" s="20">
        <f t="shared" si="10"/>
        <v>689</v>
      </c>
      <c r="I221" s="20">
        <f t="shared" si="11"/>
        <v>0</v>
      </c>
      <c r="J221" s="21" t="s">
        <v>288</v>
      </c>
      <c r="K221" s="22" t="s">
        <v>289</v>
      </c>
      <c r="L221" t="s">
        <v>333</v>
      </c>
    </row>
    <row r="222" spans="1:12" ht="60" x14ac:dyDescent="0.25">
      <c r="A222" s="7" t="s">
        <v>175</v>
      </c>
      <c r="B222" s="23" t="s">
        <v>287</v>
      </c>
      <c r="C222" s="24" t="s">
        <v>315</v>
      </c>
      <c r="D222" s="25">
        <v>0</v>
      </c>
      <c r="E222" s="21"/>
      <c r="F222" s="20">
        <v>395</v>
      </c>
      <c r="G222" s="20">
        <f t="shared" si="9"/>
        <v>0</v>
      </c>
      <c r="H222" s="20">
        <f t="shared" si="10"/>
        <v>600</v>
      </c>
      <c r="I222" s="20">
        <f>D222*H222</f>
        <v>0</v>
      </c>
      <c r="J222" s="21" t="s">
        <v>288</v>
      </c>
      <c r="K222" s="22" t="s">
        <v>289</v>
      </c>
      <c r="L222" t="s">
        <v>333</v>
      </c>
    </row>
    <row r="223" spans="1:12" s="2" customFormat="1" x14ac:dyDescent="0.25">
      <c r="F223" s="3" t="s">
        <v>290</v>
      </c>
      <c r="G223" s="3">
        <f>SUM(G2:G222)</f>
        <v>25286226</v>
      </c>
      <c r="H223" s="3"/>
      <c r="I223" s="3">
        <f>SUM(I2:I222)</f>
        <v>38372567</v>
      </c>
      <c r="K223" s="10"/>
    </row>
    <row r="224" spans="1:12" x14ac:dyDescent="0.25">
      <c r="F224" s="1" t="s">
        <v>316</v>
      </c>
      <c r="G224" s="1">
        <v>8000000</v>
      </c>
    </row>
    <row r="225" spans="2:9" x14ac:dyDescent="0.25">
      <c r="F225" s="1" t="s">
        <v>290</v>
      </c>
      <c r="G225" s="1">
        <f>G222+G223+G224</f>
        <v>33286226</v>
      </c>
    </row>
    <row r="226" spans="2:9" x14ac:dyDescent="0.25">
      <c r="F226" s="1" t="s">
        <v>317</v>
      </c>
      <c r="G226" s="1">
        <f>G225*0.3</f>
        <v>9985867.7999999989</v>
      </c>
    </row>
    <row r="228" spans="2:9" x14ac:dyDescent="0.25">
      <c r="F228" s="1" t="s">
        <v>318</v>
      </c>
      <c r="G228" s="1">
        <f>(G223*1.2)-G226</f>
        <v>20357603.399999999</v>
      </c>
    </row>
    <row r="229" spans="2:9" x14ac:dyDescent="0.25">
      <c r="B229" t="s">
        <v>323</v>
      </c>
      <c r="F229" s="1" t="s">
        <v>319</v>
      </c>
      <c r="G229" s="12">
        <v>0.14499999999999999</v>
      </c>
      <c r="H229" s="12"/>
      <c r="I229" s="12"/>
    </row>
    <row r="230" spans="2:9" x14ac:dyDescent="0.25">
      <c r="G230" s="13">
        <f>G229/365</f>
        <v>3.9726027397260272E-4</v>
      </c>
      <c r="H230" s="13"/>
      <c r="I230" s="13"/>
    </row>
    <row r="231" spans="2:9" x14ac:dyDescent="0.25">
      <c r="F231" s="1" t="s">
        <v>320</v>
      </c>
      <c r="G231" s="1">
        <f>90*7</f>
        <v>630</v>
      </c>
    </row>
    <row r="232" spans="2:9" x14ac:dyDescent="0.25">
      <c r="G232" s="1">
        <f>G231*G230*G228</f>
        <v>5094978.2755890405</v>
      </c>
    </row>
    <row r="234" spans="2:9" x14ac:dyDescent="0.25">
      <c r="F234" s="1" t="s">
        <v>321</v>
      </c>
      <c r="G234" s="1">
        <f>G225+G232</f>
        <v>38381204.275589041</v>
      </c>
    </row>
    <row r="235" spans="2:9" x14ac:dyDescent="0.25">
      <c r="F235" s="1" t="s">
        <v>322</v>
      </c>
      <c r="G235" s="1">
        <f>G234/G223</f>
        <v>1.5178700164899674</v>
      </c>
    </row>
  </sheetData>
  <mergeCells count="3">
    <mergeCell ref="F60:F62"/>
    <mergeCell ref="A60:A62"/>
    <mergeCell ref="B60:B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Шилов Анатолий</dc:creator>
  <cp:lastModifiedBy>Andrey A</cp:lastModifiedBy>
  <dcterms:created xsi:type="dcterms:W3CDTF">2023-09-20T07:42:26Z</dcterms:created>
  <dcterms:modified xsi:type="dcterms:W3CDTF">2023-10-04T14:38:59Z</dcterms:modified>
</cp:coreProperties>
</file>