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My Drive\Data Analyst\Portfolio\"/>
    </mc:Choice>
  </mc:AlternateContent>
  <bookViews>
    <workbookView xWindow="0" yWindow="0" windowWidth="20490" windowHeight="8745" activeTab="3"/>
  </bookViews>
  <sheets>
    <sheet name="Raw Data" sheetId="1" r:id="rId1"/>
    <sheet name="Cleaned Data" sheetId="4" r:id="rId2"/>
    <sheet name="P&amp;L Statement" sheetId="7" r:id="rId3"/>
    <sheet name="PivotT&amp;C" sheetId="8" r:id="rId4"/>
    <sheet name="Steps" sheetId="3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G4" i="4" l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3" i="4"/>
  <c r="B8" i="7"/>
  <c r="B9" i="7"/>
  <c r="B10" i="7"/>
  <c r="B7" i="7"/>
  <c r="C6" i="7" s="1"/>
  <c r="C14" i="7" s="1"/>
  <c r="B4" i="7"/>
  <c r="G71" i="4"/>
  <c r="G69" i="4"/>
  <c r="G16" i="4"/>
  <c r="C3" i="7" s="1"/>
  <c r="C12" i="7" l="1"/>
  <c r="H71" i="4"/>
</calcChain>
</file>

<file path=xl/sharedStrings.xml><?xml version="1.0" encoding="utf-8"?>
<sst xmlns="http://schemas.openxmlformats.org/spreadsheetml/2006/main" count="553" uniqueCount="60">
  <si>
    <t>Date</t>
  </si>
  <si>
    <t>Category</t>
  </si>
  <si>
    <t>Subcategory</t>
  </si>
  <si>
    <t>Type</t>
  </si>
  <si>
    <t>Amount</t>
  </si>
  <si>
    <t>Payment Method</t>
  </si>
  <si>
    <t>Sales</t>
  </si>
  <si>
    <t>Marketing</t>
  </si>
  <si>
    <t>Operations</t>
  </si>
  <si>
    <t>R&amp;D</t>
  </si>
  <si>
    <t>Admin</t>
  </si>
  <si>
    <t>Online</t>
  </si>
  <si>
    <t>Print</t>
  </si>
  <si>
    <t>Logistics</t>
  </si>
  <si>
    <t>Product Dev</t>
  </si>
  <si>
    <t>Office</t>
  </si>
  <si>
    <t>Income</t>
  </si>
  <si>
    <t>Expense</t>
  </si>
  <si>
    <t>Credit Card</t>
  </si>
  <si>
    <t>Bank Transfer</t>
  </si>
  <si>
    <t>Cash</t>
  </si>
  <si>
    <t>Mobile</t>
  </si>
  <si>
    <t>Cheque</t>
  </si>
  <si>
    <t>Steps</t>
  </si>
  <si>
    <t>I changed the date format to exclude time</t>
  </si>
  <si>
    <t>I changed the format of the amount column to USD</t>
  </si>
  <si>
    <t>Total Sales</t>
  </si>
  <si>
    <t>Income Transactions</t>
  </si>
  <si>
    <t>Expense Transactions</t>
  </si>
  <si>
    <t>Total Income</t>
  </si>
  <si>
    <t>Total Expenses</t>
  </si>
  <si>
    <t>Total Profit or Loss</t>
  </si>
  <si>
    <t>Profit or (- Loss)</t>
  </si>
  <si>
    <t>Grand Total</t>
  </si>
  <si>
    <t>Sum of Amount</t>
  </si>
  <si>
    <t>Expenses by Department</t>
  </si>
  <si>
    <t>Income to Expenses Ratio</t>
  </si>
  <si>
    <t>I sorted by type to split the income and expenses and created a separate table for each.</t>
  </si>
  <si>
    <t>I changed the negative dollar values to positive on the expense amounts.</t>
  </si>
  <si>
    <t>Online Sales</t>
  </si>
  <si>
    <t>I created a new sheet named P&amp;L Statement.</t>
  </si>
  <si>
    <t>I formated it to make it look nicer.</t>
  </si>
  <si>
    <t>I used various Excel functions like SUMIF and formulas to create a Profit and Loss Statement.</t>
  </si>
  <si>
    <t>Expenses by Sub Category</t>
  </si>
  <si>
    <t>Running Total</t>
  </si>
  <si>
    <t>Sub Category</t>
  </si>
  <si>
    <t>Department</t>
  </si>
  <si>
    <t>Running Total of Daily Sales</t>
  </si>
  <si>
    <t>I created pivot tables and charts in a new sheet to bring to figures to life and to spot anormalities or trends.</t>
  </si>
  <si>
    <t>Analysis and Insights</t>
  </si>
  <si>
    <t>We need to improve sales or cut costs or both.</t>
  </si>
  <si>
    <t>The business is running at a small loss as we can see from the profit and loss statement.</t>
  </si>
  <si>
    <t>Daily sales don't fluctuate at all. Perhaps marketing efforts are having little effect. We need to have more targeting advertising campaigns.</t>
  </si>
  <si>
    <t>Our two biggest expenses are product development and logistics. Looking at more cost effective business partners in these areas might cut costs.</t>
  </si>
  <si>
    <t>Plan</t>
  </si>
  <si>
    <t>Organize the raw data for financial reporting and data analysis</t>
  </si>
  <si>
    <t>Using the P&amp;L satements and pivot tables and charts I came up with some data story telling by giving my analysis and insights.</t>
  </si>
  <si>
    <t>Profit and Loss Statement for January 2025</t>
  </si>
  <si>
    <t>We only have one product, we should consider expanding our range.</t>
  </si>
  <si>
    <t>We only get sales from online sales, perhaps adding offline sales could improve 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</si>
</sst>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\ hh:mm:ss"/>
    <numFmt numFmtId="165" formatCode="yyyy\-mm\-dd;@"/>
    <numFmt numFmtId="166" formatCode="[$$-409]#,##0.00"/>
    <numFmt numFmtId="167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165" fontId="1" fillId="0" borderId="0" xfId="0" applyNumberFormat="1" applyFont="1"/>
    <xf numFmtId="165" fontId="4" fillId="0" borderId="0" xfId="0" applyNumberFormat="1" applyFont="1"/>
    <xf numFmtId="0" fontId="4" fillId="0" borderId="0" xfId="0" applyFont="1"/>
    <xf numFmtId="166" fontId="4" fillId="0" borderId="0" xfId="0" applyNumberFormat="1" applyFont="1"/>
    <xf numFmtId="0" fontId="0" fillId="4" borderId="3" xfId="0" applyFont="1" applyFill="1" applyBorder="1"/>
    <xf numFmtId="0" fontId="0" fillId="3" borderId="3" xfId="0" applyFont="1" applyFill="1" applyBorder="1"/>
    <xf numFmtId="166" fontId="0" fillId="3" borderId="3" xfId="0" applyNumberFormat="1" applyFont="1" applyFill="1" applyBorder="1"/>
    <xf numFmtId="165" fontId="0" fillId="3" borderId="4" xfId="0" applyNumberFormat="1" applyFont="1" applyFill="1" applyBorder="1"/>
    <xf numFmtId="0" fontId="0" fillId="3" borderId="5" xfId="0" applyFont="1" applyFill="1" applyBorder="1"/>
    <xf numFmtId="166" fontId="0" fillId="3" borderId="5" xfId="0" applyNumberFormat="1" applyFont="1" applyFill="1" applyBorder="1"/>
    <xf numFmtId="165" fontId="0" fillId="4" borderId="6" xfId="0" applyNumberFormat="1" applyFont="1" applyFill="1" applyBorder="1"/>
    <xf numFmtId="166" fontId="0" fillId="4" borderId="3" xfId="0" applyNumberFormat="1" applyFont="1" applyFill="1" applyBorder="1"/>
    <xf numFmtId="165" fontId="0" fillId="3" borderId="6" xfId="0" applyNumberFormat="1" applyFont="1" applyFill="1" applyBorder="1"/>
    <xf numFmtId="165" fontId="5" fillId="0" borderId="0" xfId="0" applyNumberFormat="1" applyFont="1"/>
    <xf numFmtId="0" fontId="5" fillId="0" borderId="0" xfId="0" applyFont="1"/>
    <xf numFmtId="166" fontId="5" fillId="0" borderId="0" xfId="0" applyNumberFormat="1" applyFont="1"/>
    <xf numFmtId="165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66" fontId="2" fillId="2" borderId="1" xfId="0" applyNumberFormat="1" applyFont="1" applyFill="1" applyBorder="1" applyAlignment="1">
      <alignment horizontal="center" vertical="top"/>
    </xf>
    <xf numFmtId="165" fontId="2" fillId="2" borderId="7" xfId="0" applyNumberFormat="1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166" fontId="2" fillId="2" borderId="7" xfId="0" applyNumberFormat="1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165" fontId="0" fillId="3" borderId="2" xfId="0" applyNumberFormat="1" applyFont="1" applyFill="1" applyBorder="1"/>
    <xf numFmtId="0" fontId="0" fillId="3" borderId="9" xfId="0" applyFont="1" applyFill="1" applyBorder="1"/>
    <xf numFmtId="166" fontId="0" fillId="3" borderId="9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4" borderId="10" xfId="0" applyFont="1" applyFill="1" applyBorder="1" applyAlignment="1">
      <alignment horizontal="left"/>
    </xf>
    <xf numFmtId="0" fontId="6" fillId="0" borderId="0" xfId="0" applyFont="1"/>
    <xf numFmtId="0" fontId="6" fillId="5" borderId="0" xfId="0" applyFont="1" applyFill="1"/>
    <xf numFmtId="0" fontId="0" fillId="5" borderId="0" xfId="0" applyFill="1"/>
    <xf numFmtId="0" fontId="4" fillId="5" borderId="0" xfId="0" applyFont="1" applyFill="1"/>
    <xf numFmtId="166" fontId="4" fillId="5" borderId="0" xfId="0" applyNumberFormat="1" applyFont="1" applyFill="1"/>
    <xf numFmtId="166" fontId="0" fillId="5" borderId="0" xfId="0" applyNumberFormat="1" applyFill="1"/>
    <xf numFmtId="0" fontId="1" fillId="5" borderId="0" xfId="0" applyFont="1" applyFill="1"/>
    <xf numFmtId="4" fontId="1" fillId="5" borderId="0" xfId="0" applyNumberFormat="1" applyFont="1" applyFill="1"/>
    <xf numFmtId="0" fontId="6" fillId="6" borderId="0" xfId="0" applyFont="1" applyFill="1"/>
    <xf numFmtId="0" fontId="0" fillId="6" borderId="0" xfId="0" applyFill="1"/>
    <xf numFmtId="0" fontId="5" fillId="5" borderId="0" xfId="0" applyFont="1" applyFill="1"/>
    <xf numFmtId="166" fontId="5" fillId="5" borderId="0" xfId="0" applyNumberFormat="1" applyFont="1" applyFill="1"/>
    <xf numFmtId="0" fontId="7" fillId="0" borderId="0" xfId="0" applyFont="1"/>
    <xf numFmtId="0" fontId="8" fillId="6" borderId="0" xfId="0" applyFont="1" applyFill="1"/>
    <xf numFmtId="167" fontId="0" fillId="0" borderId="0" xfId="0" applyNumberFormat="1"/>
    <xf numFmtId="167" fontId="1" fillId="4" borderId="10" xfId="0" applyNumberFormat="1" applyFon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4" borderId="0" xfId="0" applyFont="1" applyFill="1" applyBorder="1" applyAlignment="1">
      <alignment horizontal="left"/>
    </xf>
    <xf numFmtId="167" fontId="1" fillId="4" borderId="0" xfId="0" applyNumberFormat="1" applyFont="1" applyFill="1" applyBorder="1"/>
    <xf numFmtId="165" fontId="0" fillId="7" borderId="11" xfId="0" applyNumberFormat="1" applyFont="1" applyFill="1" applyBorder="1"/>
    <xf numFmtId="167" fontId="0" fillId="0" borderId="11" xfId="0" applyNumberFormat="1" applyBorder="1"/>
    <xf numFmtId="165" fontId="0" fillId="8" borderId="11" xfId="0" applyNumberFormat="1" applyFont="1" applyFill="1" applyBorder="1"/>
    <xf numFmtId="0" fontId="9" fillId="0" borderId="0" xfId="0" applyFont="1"/>
    <xf numFmtId="0" fontId="0" fillId="0" borderId="0" xfId="0" applyAlignment="1"/>
  </cellXfs>
  <cellStyles count="1">
    <cellStyle name="Normal" xfId="0" builtinId="0"/>
  </cellStyles>
  <dxfs count="2"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[raw_data_to_profit_loss_analysis_rhartley.xlsx]PivotT&amp;C!PivotTable8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by Department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'PivotT&amp;C'!$B$2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'PivotT&amp;C'!$A$3:$A$7</c:f>
              <c:strCache>
                <c:ptCount val="4"/>
                <c:pt idx="0">
                  <c:v>Admin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</c:strCache>
            </c:strRef>
          </c:cat>
          <c:val>
            <c:numRef>
              <c:f>'PivotT&amp;C'!$B$3:$B$7</c:f>
              <c:numCache>
                <c:formatCode>_-[$$-409]* #\ ##0.00_ ;_-[$$-409]* \-#\ ##0.00\ ;_-[$$-409]* "-"??_ ;_-@_ </c:formatCode>
                <c:ptCount val="4"/>
                <c:pt idx="0">
                  <c:v>3600</c:v>
                </c:pt>
                <c:pt idx="1">
                  <c:v>6000</c:v>
                </c:pt>
                <c:pt idx="2">
                  <c:v>8400</c:v>
                </c:pt>
                <c:pt idx="3">
                  <c:v>9600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[raw_data_to_profit_loss_analysis_rhartley.xlsx]PivotT&amp;C!PivotTable9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Sub Category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2290476848288701"/>
          <c:y val="0.25751535322889985"/>
          <c:w val="0.68719181977252841"/>
          <c:h val="0.5377438757655292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'PivotT&amp;C'!$B$10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'PivotT&amp;C'!$A$11:$A$15</c:f>
              <c:strCache>
                <c:ptCount val="4"/>
                <c:pt idx="0">
                  <c:v>Logistics</c:v>
                </c:pt>
                <c:pt idx="1">
                  <c:v>Office</c:v>
                </c:pt>
                <c:pt idx="2">
                  <c:v>Print</c:v>
                </c:pt>
                <c:pt idx="3">
                  <c:v>Product Dev</c:v>
                </c:pt>
              </c:strCache>
            </c:strRef>
          </c:cat>
          <c:val>
            <c:numRef>
              <c:f>'PivotT&amp;C'!$B$11:$B$15</c:f>
              <c:numCache>
                <c:formatCode>_-[$$-409]* #\ ##0.00_ ;_-[$$-409]* \-#\ ##0.00\ ;_-[$$-409]* "-"??_ ;_-@_ </c:formatCode>
                <c:ptCount val="4"/>
                <c:pt idx="0">
                  <c:v>8400</c:v>
                </c:pt>
                <c:pt idx="1">
                  <c:v>3600</c:v>
                </c:pt>
                <c:pt idx="2">
                  <c:v>6000</c:v>
                </c:pt>
                <c:pt idx="3">
                  <c:v>9600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53500304"/>
        <c:axId val="555105320"/>
      </c:barChart>
      <c:catAx>
        <c:axId val="35350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5320"/>
        <c:crosses val="autoZero"/>
        <c:auto val="1"/>
        <c:lblAlgn val="ctr"/>
        <c:lblOffset val="100"/>
        <c:noMultiLvlLbl val="0"/>
      </c:catAx>
      <c:valAx>
        <c:axId val="555105320"/>
        <c:scaling>
          <c:orientation val="minMax"/>
        </c:scaling>
        <c:delete val="1"/>
        <c:axPos val="l"/>
        <c:numFmt formatCode="_-[$$-409]* #\ ##0.00_ ;_-[$$-409]* \-#\ ##0.00\ ;_-[$$-409]* &quot;-&quot;??_ ;_-@_ " sourceLinked="1"/>
        <c:majorTickMark val="none"/>
        <c:minorTickMark val="none"/>
        <c:tickLblPos val="nextTo"/>
        <c:crossAx val="3535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8594692548984867E-2"/>
          <c:y val="0.30061307401169024"/>
          <c:w val="0.15588935998384817"/>
          <c:h val="0.44779655973717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Total of Daily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'PivotT&amp;C'!$B$17:$B$18</c:f>
              <c:strCache>
                <c:ptCount val="2"/>
                <c:pt idx="0">
                  <c:v>Running Total of Daily Sales</c:v>
                </c:pt>
                <c:pt idx="1">
                  <c:v>Running 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'PivotT&amp;C'!$A$19:$A$30</c:f>
              <c:numCache>
                <c:formatCode>yyyy\-mm\-dd;@</c:formatCode>
                <c:ptCount val="12"/>
                <c:pt idx="0">
                  <c:v>45658</c:v>
                </c:pt>
                <c:pt idx="1">
                  <c:v>45663</c:v>
                </c:pt>
                <c:pt idx="2">
                  <c:v>45668</c:v>
                </c:pt>
                <c:pt idx="3">
                  <c:v>45673</c:v>
                </c:pt>
                <c:pt idx="4">
                  <c:v>45678</c:v>
                </c:pt>
                <c:pt idx="5">
                  <c:v>45683</c:v>
                </c:pt>
                <c:pt idx="6">
                  <c:v>45688</c:v>
                </c:pt>
                <c:pt idx="7">
                  <c:v>45693</c:v>
                </c:pt>
                <c:pt idx="8">
                  <c:v>45698</c:v>
                </c:pt>
                <c:pt idx="9">
                  <c:v>45703</c:v>
                </c:pt>
                <c:pt idx="10">
                  <c:v>45708</c:v>
                </c:pt>
                <c:pt idx="11">
                  <c:v>45713</c:v>
                </c:pt>
              </c:numCache>
            </c:numRef>
          </c:cat>
          <c:val>
            <c:numRef>
              <c:f>'PivotT&amp;C'!$B$19:$B$30</c:f>
              <c:numCache>
                <c:formatCode>_-[$$-409]* #\ ##0.00_ ;_-[$$-409]* \-#\ ##0.00\ ;_-[$$-409]* "-"??_ ;_-@_ </c:formatCode>
                <c:ptCount val="1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55642880"/>
        <c:axId val="555643264"/>
      </c:lineChart>
      <c:dateAx>
        <c:axId val="55564288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43264"/>
        <c:crosses val="autoZero"/>
        <c:auto val="1"/>
        <c:lblOffset val="100"/>
        <c:baseTimeUnit val="days"/>
      </c:dateAx>
      <c:valAx>
        <c:axId val="555643264"/>
        <c:scaling>
          <c:orientation val="minMax"/>
        </c:scaling>
        <c:delete val="0"/>
        <c:axPos val="l"/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4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590550</xdr:colOff>
      <xdr:row>14</xdr:row>
      <xdr:rowOff>80963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4762</xdr:rowOff>
    </xdr:from>
    <xdr:to>
      <xdr:col>10</xdr:col>
      <xdr:colOff>5076825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885825</xdr:colOff>
      <xdr:row>15</xdr:row>
      <xdr:rowOff>185737</xdr:rowOff>
    </xdr:from>
    <xdr:to>
      <xdr:col>9</xdr:col>
      <xdr:colOff>19050</xdr:colOff>
      <xdr:row>30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ger Hartley" refreshedDate="45843.563141203704" createdVersion="5" refreshedVersion="5" minRefreshableVersion="3" recordCount="48">
  <cacheSource type="worksheet">
    <worksheetSource ref="A19:F67" sheet="Cleaned Data"/>
  </cacheSource>
  <cacheFields count="6">
    <cacheField name="Date" numFmtId="165">
      <sharedItems containsSemiMixedTypes="0" containsNonDate="0" containsDate="1" containsString="0" minDate="2025-01-02T00:00:00" maxDate="2025-03-02T00:00:00"/>
    </cacheField>
    <cacheField name="Category" numFmtId="0">
      <sharedItems count="4">
        <s v="Marketing"/>
        <s v="Operations"/>
        <s v="R&amp;D"/>
        <s v="Admin"/>
      </sharedItems>
    </cacheField>
    <cacheField name="Subcategory" numFmtId="0">
      <sharedItems count="4">
        <s v="Print"/>
        <s v="Logistics"/>
        <s v="Product Dev"/>
        <s v="Office"/>
      </sharedItems>
    </cacheField>
    <cacheField name="Type" numFmtId="0">
      <sharedItems/>
    </cacheField>
    <cacheField name="Amount" numFmtId="166">
      <sharedItems containsSemiMixedTypes="0" containsString="0" containsNumber="1" containsInteger="1" minValue="300" maxValue="800"/>
    </cacheField>
    <cacheField name="Payment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d v="2025-01-02T00:00:00"/>
    <x v="0"/>
    <x v="0"/>
    <s v="Expense"/>
    <n v="500"/>
    <s v="Bank Transfer"/>
  </r>
  <r>
    <d v="2025-01-03T00:00:00"/>
    <x v="1"/>
    <x v="1"/>
    <s v="Expense"/>
    <n v="700"/>
    <s v="Cash"/>
  </r>
  <r>
    <d v="2025-01-04T00:00:00"/>
    <x v="2"/>
    <x v="2"/>
    <s v="Expense"/>
    <n v="800"/>
    <s v="Mobile"/>
  </r>
  <r>
    <d v="2025-01-05T00:00:00"/>
    <x v="3"/>
    <x v="3"/>
    <s v="Expense"/>
    <n v="300"/>
    <s v="Cheque"/>
  </r>
  <r>
    <d v="2025-01-07T00:00:00"/>
    <x v="0"/>
    <x v="0"/>
    <s v="Expense"/>
    <n v="500"/>
    <s v="Bank Transfer"/>
  </r>
  <r>
    <d v="2025-01-08T00:00:00"/>
    <x v="1"/>
    <x v="1"/>
    <s v="Expense"/>
    <n v="700"/>
    <s v="Cash"/>
  </r>
  <r>
    <d v="2025-01-09T00:00:00"/>
    <x v="2"/>
    <x v="2"/>
    <s v="Expense"/>
    <n v="800"/>
    <s v="Mobile"/>
  </r>
  <r>
    <d v="2025-01-10T00:00:00"/>
    <x v="3"/>
    <x v="3"/>
    <s v="Expense"/>
    <n v="300"/>
    <s v="Cheque"/>
  </r>
  <r>
    <d v="2025-01-12T00:00:00"/>
    <x v="0"/>
    <x v="0"/>
    <s v="Expense"/>
    <n v="500"/>
    <s v="Bank Transfer"/>
  </r>
  <r>
    <d v="2025-01-13T00:00:00"/>
    <x v="1"/>
    <x v="1"/>
    <s v="Expense"/>
    <n v="700"/>
    <s v="Cash"/>
  </r>
  <r>
    <d v="2025-01-14T00:00:00"/>
    <x v="2"/>
    <x v="2"/>
    <s v="Expense"/>
    <n v="800"/>
    <s v="Mobile"/>
  </r>
  <r>
    <d v="2025-01-15T00:00:00"/>
    <x v="3"/>
    <x v="3"/>
    <s v="Expense"/>
    <n v="300"/>
    <s v="Cheque"/>
  </r>
  <r>
    <d v="2025-01-17T00:00:00"/>
    <x v="0"/>
    <x v="0"/>
    <s v="Expense"/>
    <n v="500"/>
    <s v="Bank Transfer"/>
  </r>
  <r>
    <d v="2025-01-18T00:00:00"/>
    <x v="1"/>
    <x v="1"/>
    <s v="Expense"/>
    <n v="700"/>
    <s v="Cash"/>
  </r>
  <r>
    <d v="2025-01-19T00:00:00"/>
    <x v="2"/>
    <x v="2"/>
    <s v="Expense"/>
    <n v="800"/>
    <s v="Mobile"/>
  </r>
  <r>
    <d v="2025-01-20T00:00:00"/>
    <x v="3"/>
    <x v="3"/>
    <s v="Expense"/>
    <n v="300"/>
    <s v="Cheque"/>
  </r>
  <r>
    <d v="2025-01-22T00:00:00"/>
    <x v="0"/>
    <x v="0"/>
    <s v="Expense"/>
    <n v="500"/>
    <s v="Bank Transfer"/>
  </r>
  <r>
    <d v="2025-01-23T00:00:00"/>
    <x v="1"/>
    <x v="1"/>
    <s v="Expense"/>
    <n v="700"/>
    <s v="Cash"/>
  </r>
  <r>
    <d v="2025-01-24T00:00:00"/>
    <x v="2"/>
    <x v="2"/>
    <s v="Expense"/>
    <n v="800"/>
    <s v="Mobile"/>
  </r>
  <r>
    <d v="2025-01-25T00:00:00"/>
    <x v="3"/>
    <x v="3"/>
    <s v="Expense"/>
    <n v="300"/>
    <s v="Cheque"/>
  </r>
  <r>
    <d v="2025-01-27T00:00:00"/>
    <x v="0"/>
    <x v="0"/>
    <s v="Expense"/>
    <n v="500"/>
    <s v="Bank Transfer"/>
  </r>
  <r>
    <d v="2025-01-28T00:00:00"/>
    <x v="1"/>
    <x v="1"/>
    <s v="Expense"/>
    <n v="700"/>
    <s v="Cash"/>
  </r>
  <r>
    <d v="2025-01-29T00:00:00"/>
    <x v="2"/>
    <x v="2"/>
    <s v="Expense"/>
    <n v="800"/>
    <s v="Mobile"/>
  </r>
  <r>
    <d v="2025-01-30T00:00:00"/>
    <x v="3"/>
    <x v="3"/>
    <s v="Expense"/>
    <n v="300"/>
    <s v="Cheque"/>
  </r>
  <r>
    <d v="2025-02-01T00:00:00"/>
    <x v="0"/>
    <x v="0"/>
    <s v="Expense"/>
    <n v="500"/>
    <s v="Bank Transfer"/>
  </r>
  <r>
    <d v="2025-02-02T00:00:00"/>
    <x v="1"/>
    <x v="1"/>
    <s v="Expense"/>
    <n v="700"/>
    <s v="Cash"/>
  </r>
  <r>
    <d v="2025-02-03T00:00:00"/>
    <x v="2"/>
    <x v="2"/>
    <s v="Expense"/>
    <n v="800"/>
    <s v="Mobile"/>
  </r>
  <r>
    <d v="2025-02-04T00:00:00"/>
    <x v="3"/>
    <x v="3"/>
    <s v="Expense"/>
    <n v="300"/>
    <s v="Cheque"/>
  </r>
  <r>
    <d v="2025-02-06T00:00:00"/>
    <x v="0"/>
    <x v="0"/>
    <s v="Expense"/>
    <n v="500"/>
    <s v="Bank Transfer"/>
  </r>
  <r>
    <d v="2025-02-07T00:00:00"/>
    <x v="1"/>
    <x v="1"/>
    <s v="Expense"/>
    <n v="700"/>
    <s v="Cash"/>
  </r>
  <r>
    <d v="2025-02-08T00:00:00"/>
    <x v="2"/>
    <x v="2"/>
    <s v="Expense"/>
    <n v="800"/>
    <s v="Mobile"/>
  </r>
  <r>
    <d v="2025-02-09T00:00:00"/>
    <x v="3"/>
    <x v="3"/>
    <s v="Expense"/>
    <n v="300"/>
    <s v="Cheque"/>
  </r>
  <r>
    <d v="2025-02-11T00:00:00"/>
    <x v="0"/>
    <x v="0"/>
    <s v="Expense"/>
    <n v="500"/>
    <s v="Bank Transfer"/>
  </r>
  <r>
    <d v="2025-02-12T00:00:00"/>
    <x v="1"/>
    <x v="1"/>
    <s v="Expense"/>
    <n v="700"/>
    <s v="Cash"/>
  </r>
  <r>
    <d v="2025-02-13T00:00:00"/>
    <x v="2"/>
    <x v="2"/>
    <s v="Expense"/>
    <n v="800"/>
    <s v="Mobile"/>
  </r>
  <r>
    <d v="2025-02-14T00:00:00"/>
    <x v="3"/>
    <x v="3"/>
    <s v="Expense"/>
    <n v="300"/>
    <s v="Cheque"/>
  </r>
  <r>
    <d v="2025-02-16T00:00:00"/>
    <x v="0"/>
    <x v="0"/>
    <s v="Expense"/>
    <n v="500"/>
    <s v="Bank Transfer"/>
  </r>
  <r>
    <d v="2025-02-17T00:00:00"/>
    <x v="1"/>
    <x v="1"/>
    <s v="Expense"/>
    <n v="700"/>
    <s v="Cash"/>
  </r>
  <r>
    <d v="2025-02-18T00:00:00"/>
    <x v="2"/>
    <x v="2"/>
    <s v="Expense"/>
    <n v="800"/>
    <s v="Mobile"/>
  </r>
  <r>
    <d v="2025-02-19T00:00:00"/>
    <x v="3"/>
    <x v="3"/>
    <s v="Expense"/>
    <n v="300"/>
    <s v="Cheque"/>
  </r>
  <r>
    <d v="2025-02-21T00:00:00"/>
    <x v="0"/>
    <x v="0"/>
    <s v="Expense"/>
    <n v="500"/>
    <s v="Bank Transfer"/>
  </r>
  <r>
    <d v="2025-02-22T00:00:00"/>
    <x v="1"/>
    <x v="1"/>
    <s v="Expense"/>
    <n v="700"/>
    <s v="Cash"/>
  </r>
  <r>
    <d v="2025-02-23T00:00:00"/>
    <x v="2"/>
    <x v="2"/>
    <s v="Expense"/>
    <n v="800"/>
    <s v="Mobile"/>
  </r>
  <r>
    <d v="2025-02-24T00:00:00"/>
    <x v="3"/>
    <x v="3"/>
    <s v="Expense"/>
    <n v="300"/>
    <s v="Cheque"/>
  </r>
  <r>
    <d v="2025-02-26T00:00:00"/>
    <x v="0"/>
    <x v="0"/>
    <s v="Expense"/>
    <n v="500"/>
    <s v="Bank Transfer"/>
  </r>
  <r>
    <d v="2025-02-27T00:00:00"/>
    <x v="1"/>
    <x v="1"/>
    <s v="Expense"/>
    <n v="700"/>
    <s v="Cash"/>
  </r>
  <r>
    <d v="2025-02-28T00:00:00"/>
    <x v="2"/>
    <x v="2"/>
    <s v="Expense"/>
    <n v="800"/>
    <s v="Mobile"/>
  </r>
  <r>
    <d v="2025-03-01T00:00:00"/>
    <x v="3"/>
    <x v="3"/>
    <s v="Expense"/>
    <n v="300"/>
    <s v="Cheq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Department">
  <location ref="A2:B7" firstHeaderRow="1" firstDataRow="1" firstDataCol="1"/>
  <pivotFields count="6">
    <pivotField numFmtId="165"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numFmtId="166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4" baseField="0" baseItem="0" numFmtId="167"/>
  </dataFields>
  <formats count="1">
    <format dxfId="0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Sub Category">
  <location ref="A10:B15" firstHeaderRow="1" firstDataRow="1" firstDataCol="1"/>
  <pivotFields count="6">
    <pivotField numFmtId="165"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dataField="1" numFmtId="166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4" baseField="0" baseItem="0" numFmtId="167"/>
  </dataFields>
  <formats count="1">
    <format dxfId="1">
      <pivotArea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I13" sqref="I13"/>
    </sheetView>
  </sheetViews>
  <sheetFormatPr defaultRowHeight="15" x14ac:dyDescent="0.25"/>
  <cols>
    <col min="1" max="1" width="18.28515625" bestFit="1" customWidth="1"/>
    <col min="2" max="2" width="10.85546875" bestFit="1" customWidth="1"/>
    <col min="3" max="3" width="11.85546875" bestFit="1" customWidth="1"/>
    <col min="4" max="4" width="8.42578125" bestFit="1" customWidth="1"/>
    <col min="5" max="5" width="8.140625" bestFit="1" customWidth="1"/>
    <col min="6" max="6" width="16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45658</v>
      </c>
      <c r="B2" t="s">
        <v>6</v>
      </c>
      <c r="C2" t="s">
        <v>11</v>
      </c>
      <c r="D2" t="s">
        <v>16</v>
      </c>
      <c r="E2">
        <v>2000</v>
      </c>
      <c r="F2" t="s">
        <v>18</v>
      </c>
    </row>
    <row r="3" spans="1:6" x14ac:dyDescent="0.25">
      <c r="A3" s="2">
        <v>45659</v>
      </c>
      <c r="B3" t="s">
        <v>7</v>
      </c>
      <c r="C3" t="s">
        <v>12</v>
      </c>
      <c r="D3" t="s">
        <v>17</v>
      </c>
      <c r="E3">
        <v>-500</v>
      </c>
      <c r="F3" t="s">
        <v>19</v>
      </c>
    </row>
    <row r="4" spans="1:6" x14ac:dyDescent="0.25">
      <c r="A4" s="2">
        <v>45660</v>
      </c>
      <c r="B4" t="s">
        <v>8</v>
      </c>
      <c r="C4" t="s">
        <v>13</v>
      </c>
      <c r="D4" t="s">
        <v>17</v>
      </c>
      <c r="E4">
        <v>-700</v>
      </c>
      <c r="F4" t="s">
        <v>20</v>
      </c>
    </row>
    <row r="5" spans="1:6" x14ac:dyDescent="0.25">
      <c r="A5" s="2">
        <v>45661</v>
      </c>
      <c r="B5" t="s">
        <v>9</v>
      </c>
      <c r="C5" t="s">
        <v>14</v>
      </c>
      <c r="D5" t="s">
        <v>17</v>
      </c>
      <c r="E5">
        <v>-800</v>
      </c>
      <c r="F5" t="s">
        <v>21</v>
      </c>
    </row>
    <row r="6" spans="1:6" x14ac:dyDescent="0.25">
      <c r="A6" s="2">
        <v>45662</v>
      </c>
      <c r="B6" t="s">
        <v>10</v>
      </c>
      <c r="C6" t="s">
        <v>15</v>
      </c>
      <c r="D6" t="s">
        <v>17</v>
      </c>
      <c r="E6">
        <v>-300</v>
      </c>
      <c r="F6" t="s">
        <v>22</v>
      </c>
    </row>
    <row r="7" spans="1:6" x14ac:dyDescent="0.25">
      <c r="A7" s="2">
        <v>45663</v>
      </c>
      <c r="B7" t="s">
        <v>6</v>
      </c>
      <c r="C7" t="s">
        <v>11</v>
      </c>
      <c r="D7" t="s">
        <v>16</v>
      </c>
      <c r="E7">
        <v>2000</v>
      </c>
      <c r="F7" t="s">
        <v>18</v>
      </c>
    </row>
    <row r="8" spans="1:6" x14ac:dyDescent="0.25">
      <c r="A8" s="2">
        <v>45664</v>
      </c>
      <c r="B8" t="s">
        <v>7</v>
      </c>
      <c r="C8" t="s">
        <v>12</v>
      </c>
      <c r="D8" t="s">
        <v>17</v>
      </c>
      <c r="E8">
        <v>-500</v>
      </c>
      <c r="F8" t="s">
        <v>19</v>
      </c>
    </row>
    <row r="9" spans="1:6" x14ac:dyDescent="0.25">
      <c r="A9" s="2">
        <v>45665</v>
      </c>
      <c r="B9" t="s">
        <v>8</v>
      </c>
      <c r="C9" t="s">
        <v>13</v>
      </c>
      <c r="D9" t="s">
        <v>17</v>
      </c>
      <c r="E9">
        <v>-700</v>
      </c>
      <c r="F9" t="s">
        <v>20</v>
      </c>
    </row>
    <row r="10" spans="1:6" x14ac:dyDescent="0.25">
      <c r="A10" s="2">
        <v>45666</v>
      </c>
      <c r="B10" t="s">
        <v>9</v>
      </c>
      <c r="C10" t="s">
        <v>14</v>
      </c>
      <c r="D10" t="s">
        <v>17</v>
      </c>
      <c r="E10">
        <v>-800</v>
      </c>
      <c r="F10" t="s">
        <v>21</v>
      </c>
    </row>
    <row r="11" spans="1:6" x14ac:dyDescent="0.25">
      <c r="A11" s="2">
        <v>45667</v>
      </c>
      <c r="B11" t="s">
        <v>10</v>
      </c>
      <c r="C11" t="s">
        <v>15</v>
      </c>
      <c r="D11" t="s">
        <v>17</v>
      </c>
      <c r="E11">
        <v>-300</v>
      </c>
      <c r="F11" t="s">
        <v>22</v>
      </c>
    </row>
    <row r="12" spans="1:6" x14ac:dyDescent="0.25">
      <c r="A12" s="2">
        <v>45668</v>
      </c>
      <c r="B12" t="s">
        <v>6</v>
      </c>
      <c r="C12" t="s">
        <v>11</v>
      </c>
      <c r="D12" t="s">
        <v>16</v>
      </c>
      <c r="E12">
        <v>2000</v>
      </c>
      <c r="F12" t="s">
        <v>18</v>
      </c>
    </row>
    <row r="13" spans="1:6" x14ac:dyDescent="0.25">
      <c r="A13" s="2">
        <v>45669</v>
      </c>
      <c r="B13" t="s">
        <v>7</v>
      </c>
      <c r="C13" t="s">
        <v>12</v>
      </c>
      <c r="D13" t="s">
        <v>17</v>
      </c>
      <c r="E13">
        <v>-500</v>
      </c>
      <c r="F13" t="s">
        <v>19</v>
      </c>
    </row>
    <row r="14" spans="1:6" x14ac:dyDescent="0.25">
      <c r="A14" s="2">
        <v>45670</v>
      </c>
      <c r="B14" t="s">
        <v>8</v>
      </c>
      <c r="C14" t="s">
        <v>13</v>
      </c>
      <c r="D14" t="s">
        <v>17</v>
      </c>
      <c r="E14">
        <v>-700</v>
      </c>
      <c r="F14" t="s">
        <v>20</v>
      </c>
    </row>
    <row r="15" spans="1:6" x14ac:dyDescent="0.25">
      <c r="A15" s="2">
        <v>45671</v>
      </c>
      <c r="B15" t="s">
        <v>9</v>
      </c>
      <c r="C15" t="s">
        <v>14</v>
      </c>
      <c r="D15" t="s">
        <v>17</v>
      </c>
      <c r="E15">
        <v>-800</v>
      </c>
      <c r="F15" t="s">
        <v>21</v>
      </c>
    </row>
    <row r="16" spans="1:6" x14ac:dyDescent="0.25">
      <c r="A16" s="2">
        <v>45672</v>
      </c>
      <c r="B16" t="s">
        <v>10</v>
      </c>
      <c r="C16" t="s">
        <v>15</v>
      </c>
      <c r="D16" t="s">
        <v>17</v>
      </c>
      <c r="E16">
        <v>-300</v>
      </c>
      <c r="F16" t="s">
        <v>22</v>
      </c>
    </row>
    <row r="17" spans="1:6" x14ac:dyDescent="0.25">
      <c r="A17" s="2">
        <v>45673</v>
      </c>
      <c r="B17" t="s">
        <v>6</v>
      </c>
      <c r="C17" t="s">
        <v>11</v>
      </c>
      <c r="D17" t="s">
        <v>16</v>
      </c>
      <c r="E17">
        <v>2000</v>
      </c>
      <c r="F17" t="s">
        <v>18</v>
      </c>
    </row>
    <row r="18" spans="1:6" x14ac:dyDescent="0.25">
      <c r="A18" s="2">
        <v>45674</v>
      </c>
      <c r="B18" t="s">
        <v>7</v>
      </c>
      <c r="C18" t="s">
        <v>12</v>
      </c>
      <c r="D18" t="s">
        <v>17</v>
      </c>
      <c r="E18">
        <v>-500</v>
      </c>
      <c r="F18" t="s">
        <v>19</v>
      </c>
    </row>
    <row r="19" spans="1:6" x14ac:dyDescent="0.25">
      <c r="A19" s="2">
        <v>45675</v>
      </c>
      <c r="B19" t="s">
        <v>8</v>
      </c>
      <c r="C19" t="s">
        <v>13</v>
      </c>
      <c r="D19" t="s">
        <v>17</v>
      </c>
      <c r="E19">
        <v>-700</v>
      </c>
      <c r="F19" t="s">
        <v>20</v>
      </c>
    </row>
    <row r="20" spans="1:6" x14ac:dyDescent="0.25">
      <c r="A20" s="2">
        <v>45676</v>
      </c>
      <c r="B20" t="s">
        <v>9</v>
      </c>
      <c r="C20" t="s">
        <v>14</v>
      </c>
      <c r="D20" t="s">
        <v>17</v>
      </c>
      <c r="E20">
        <v>-800</v>
      </c>
      <c r="F20" t="s">
        <v>21</v>
      </c>
    </row>
    <row r="21" spans="1:6" x14ac:dyDescent="0.25">
      <c r="A21" s="2">
        <v>45677</v>
      </c>
      <c r="B21" t="s">
        <v>10</v>
      </c>
      <c r="C21" t="s">
        <v>15</v>
      </c>
      <c r="D21" t="s">
        <v>17</v>
      </c>
      <c r="E21">
        <v>-300</v>
      </c>
      <c r="F21" t="s">
        <v>22</v>
      </c>
    </row>
    <row r="22" spans="1:6" x14ac:dyDescent="0.25">
      <c r="A22" s="2">
        <v>45678</v>
      </c>
      <c r="B22" t="s">
        <v>6</v>
      </c>
      <c r="C22" t="s">
        <v>11</v>
      </c>
      <c r="D22" t="s">
        <v>16</v>
      </c>
      <c r="E22">
        <v>2000</v>
      </c>
      <c r="F22" t="s">
        <v>18</v>
      </c>
    </row>
    <row r="23" spans="1:6" x14ac:dyDescent="0.25">
      <c r="A23" s="2">
        <v>45679</v>
      </c>
      <c r="B23" t="s">
        <v>7</v>
      </c>
      <c r="C23" t="s">
        <v>12</v>
      </c>
      <c r="D23" t="s">
        <v>17</v>
      </c>
      <c r="E23">
        <v>-500</v>
      </c>
      <c r="F23" t="s">
        <v>19</v>
      </c>
    </row>
    <row r="24" spans="1:6" x14ac:dyDescent="0.25">
      <c r="A24" s="2">
        <v>45680</v>
      </c>
      <c r="B24" t="s">
        <v>8</v>
      </c>
      <c r="C24" t="s">
        <v>13</v>
      </c>
      <c r="D24" t="s">
        <v>17</v>
      </c>
      <c r="E24">
        <v>-700</v>
      </c>
      <c r="F24" t="s">
        <v>20</v>
      </c>
    </row>
    <row r="25" spans="1:6" x14ac:dyDescent="0.25">
      <c r="A25" s="2">
        <v>45681</v>
      </c>
      <c r="B25" t="s">
        <v>9</v>
      </c>
      <c r="C25" t="s">
        <v>14</v>
      </c>
      <c r="D25" t="s">
        <v>17</v>
      </c>
      <c r="E25">
        <v>-800</v>
      </c>
      <c r="F25" t="s">
        <v>21</v>
      </c>
    </row>
    <row r="26" spans="1:6" x14ac:dyDescent="0.25">
      <c r="A26" s="2">
        <v>45682</v>
      </c>
      <c r="B26" t="s">
        <v>10</v>
      </c>
      <c r="C26" t="s">
        <v>15</v>
      </c>
      <c r="D26" t="s">
        <v>17</v>
      </c>
      <c r="E26">
        <v>-300</v>
      </c>
      <c r="F26" t="s">
        <v>22</v>
      </c>
    </row>
    <row r="27" spans="1:6" x14ac:dyDescent="0.25">
      <c r="A27" s="2">
        <v>45683</v>
      </c>
      <c r="B27" t="s">
        <v>6</v>
      </c>
      <c r="C27" t="s">
        <v>11</v>
      </c>
      <c r="D27" t="s">
        <v>16</v>
      </c>
      <c r="E27">
        <v>2000</v>
      </c>
      <c r="F27" t="s">
        <v>18</v>
      </c>
    </row>
    <row r="28" spans="1:6" x14ac:dyDescent="0.25">
      <c r="A28" s="2">
        <v>45684</v>
      </c>
      <c r="B28" t="s">
        <v>7</v>
      </c>
      <c r="C28" t="s">
        <v>12</v>
      </c>
      <c r="D28" t="s">
        <v>17</v>
      </c>
      <c r="E28">
        <v>-500</v>
      </c>
      <c r="F28" t="s">
        <v>19</v>
      </c>
    </row>
    <row r="29" spans="1:6" x14ac:dyDescent="0.25">
      <c r="A29" s="2">
        <v>45685</v>
      </c>
      <c r="B29" t="s">
        <v>8</v>
      </c>
      <c r="C29" t="s">
        <v>13</v>
      </c>
      <c r="D29" t="s">
        <v>17</v>
      </c>
      <c r="E29">
        <v>-700</v>
      </c>
      <c r="F29" t="s">
        <v>20</v>
      </c>
    </row>
    <row r="30" spans="1:6" x14ac:dyDescent="0.25">
      <c r="A30" s="2">
        <v>45686</v>
      </c>
      <c r="B30" t="s">
        <v>9</v>
      </c>
      <c r="C30" t="s">
        <v>14</v>
      </c>
      <c r="D30" t="s">
        <v>17</v>
      </c>
      <c r="E30">
        <v>-800</v>
      </c>
      <c r="F30" t="s">
        <v>21</v>
      </c>
    </row>
    <row r="31" spans="1:6" x14ac:dyDescent="0.25">
      <c r="A31" s="2">
        <v>45687</v>
      </c>
      <c r="B31" t="s">
        <v>10</v>
      </c>
      <c r="C31" t="s">
        <v>15</v>
      </c>
      <c r="D31" t="s">
        <v>17</v>
      </c>
      <c r="E31">
        <v>-300</v>
      </c>
      <c r="F31" t="s">
        <v>22</v>
      </c>
    </row>
    <row r="32" spans="1:6" x14ac:dyDescent="0.25">
      <c r="A32" s="2">
        <v>45688</v>
      </c>
      <c r="B32" t="s">
        <v>6</v>
      </c>
      <c r="C32" t="s">
        <v>11</v>
      </c>
      <c r="D32" t="s">
        <v>16</v>
      </c>
      <c r="E32">
        <v>2000</v>
      </c>
      <c r="F32" t="s">
        <v>18</v>
      </c>
    </row>
    <row r="33" spans="1:6" x14ac:dyDescent="0.25">
      <c r="A33" s="2">
        <v>45689</v>
      </c>
      <c r="B33" t="s">
        <v>7</v>
      </c>
      <c r="C33" t="s">
        <v>12</v>
      </c>
      <c r="D33" t="s">
        <v>17</v>
      </c>
      <c r="E33">
        <v>-500</v>
      </c>
      <c r="F33" t="s">
        <v>19</v>
      </c>
    </row>
    <row r="34" spans="1:6" x14ac:dyDescent="0.25">
      <c r="A34" s="2">
        <v>45690</v>
      </c>
      <c r="B34" t="s">
        <v>8</v>
      </c>
      <c r="C34" t="s">
        <v>13</v>
      </c>
      <c r="D34" t="s">
        <v>17</v>
      </c>
      <c r="E34">
        <v>-700</v>
      </c>
      <c r="F34" t="s">
        <v>20</v>
      </c>
    </row>
    <row r="35" spans="1:6" x14ac:dyDescent="0.25">
      <c r="A35" s="2">
        <v>45691</v>
      </c>
      <c r="B35" t="s">
        <v>9</v>
      </c>
      <c r="C35" t="s">
        <v>14</v>
      </c>
      <c r="D35" t="s">
        <v>17</v>
      </c>
      <c r="E35">
        <v>-800</v>
      </c>
      <c r="F35" t="s">
        <v>21</v>
      </c>
    </row>
    <row r="36" spans="1:6" x14ac:dyDescent="0.25">
      <c r="A36" s="2">
        <v>45692</v>
      </c>
      <c r="B36" t="s">
        <v>10</v>
      </c>
      <c r="C36" t="s">
        <v>15</v>
      </c>
      <c r="D36" t="s">
        <v>17</v>
      </c>
      <c r="E36">
        <v>-300</v>
      </c>
      <c r="F36" t="s">
        <v>22</v>
      </c>
    </row>
    <row r="37" spans="1:6" x14ac:dyDescent="0.25">
      <c r="A37" s="2">
        <v>45693</v>
      </c>
      <c r="B37" t="s">
        <v>6</v>
      </c>
      <c r="C37" t="s">
        <v>11</v>
      </c>
      <c r="D37" t="s">
        <v>16</v>
      </c>
      <c r="E37">
        <v>2000</v>
      </c>
      <c r="F37" t="s">
        <v>18</v>
      </c>
    </row>
    <row r="38" spans="1:6" x14ac:dyDescent="0.25">
      <c r="A38" s="2">
        <v>45694</v>
      </c>
      <c r="B38" t="s">
        <v>7</v>
      </c>
      <c r="C38" t="s">
        <v>12</v>
      </c>
      <c r="D38" t="s">
        <v>17</v>
      </c>
      <c r="E38">
        <v>-500</v>
      </c>
      <c r="F38" t="s">
        <v>19</v>
      </c>
    </row>
    <row r="39" spans="1:6" x14ac:dyDescent="0.25">
      <c r="A39" s="2">
        <v>45695</v>
      </c>
      <c r="B39" t="s">
        <v>8</v>
      </c>
      <c r="C39" t="s">
        <v>13</v>
      </c>
      <c r="D39" t="s">
        <v>17</v>
      </c>
      <c r="E39">
        <v>-700</v>
      </c>
      <c r="F39" t="s">
        <v>20</v>
      </c>
    </row>
    <row r="40" spans="1:6" x14ac:dyDescent="0.25">
      <c r="A40" s="2">
        <v>45696</v>
      </c>
      <c r="B40" t="s">
        <v>9</v>
      </c>
      <c r="C40" t="s">
        <v>14</v>
      </c>
      <c r="D40" t="s">
        <v>17</v>
      </c>
      <c r="E40">
        <v>-800</v>
      </c>
      <c r="F40" t="s">
        <v>21</v>
      </c>
    </row>
    <row r="41" spans="1:6" x14ac:dyDescent="0.25">
      <c r="A41" s="2">
        <v>45697</v>
      </c>
      <c r="B41" t="s">
        <v>10</v>
      </c>
      <c r="C41" t="s">
        <v>15</v>
      </c>
      <c r="D41" t="s">
        <v>17</v>
      </c>
      <c r="E41">
        <v>-300</v>
      </c>
      <c r="F41" t="s">
        <v>22</v>
      </c>
    </row>
    <row r="42" spans="1:6" x14ac:dyDescent="0.25">
      <c r="A42" s="2">
        <v>45698</v>
      </c>
      <c r="B42" t="s">
        <v>6</v>
      </c>
      <c r="C42" t="s">
        <v>11</v>
      </c>
      <c r="D42" t="s">
        <v>16</v>
      </c>
      <c r="E42">
        <v>2000</v>
      </c>
      <c r="F42" t="s">
        <v>18</v>
      </c>
    </row>
    <row r="43" spans="1:6" x14ac:dyDescent="0.25">
      <c r="A43" s="2">
        <v>45699</v>
      </c>
      <c r="B43" t="s">
        <v>7</v>
      </c>
      <c r="C43" t="s">
        <v>12</v>
      </c>
      <c r="D43" t="s">
        <v>17</v>
      </c>
      <c r="E43">
        <v>-500</v>
      </c>
      <c r="F43" t="s">
        <v>19</v>
      </c>
    </row>
    <row r="44" spans="1:6" x14ac:dyDescent="0.25">
      <c r="A44" s="2">
        <v>45700</v>
      </c>
      <c r="B44" t="s">
        <v>8</v>
      </c>
      <c r="C44" t="s">
        <v>13</v>
      </c>
      <c r="D44" t="s">
        <v>17</v>
      </c>
      <c r="E44">
        <v>-700</v>
      </c>
      <c r="F44" t="s">
        <v>20</v>
      </c>
    </row>
    <row r="45" spans="1:6" x14ac:dyDescent="0.25">
      <c r="A45" s="2">
        <v>45701</v>
      </c>
      <c r="B45" t="s">
        <v>9</v>
      </c>
      <c r="C45" t="s">
        <v>14</v>
      </c>
      <c r="D45" t="s">
        <v>17</v>
      </c>
      <c r="E45">
        <v>-800</v>
      </c>
      <c r="F45" t="s">
        <v>21</v>
      </c>
    </row>
    <row r="46" spans="1:6" x14ac:dyDescent="0.25">
      <c r="A46" s="2">
        <v>45702</v>
      </c>
      <c r="B46" t="s">
        <v>10</v>
      </c>
      <c r="C46" t="s">
        <v>15</v>
      </c>
      <c r="D46" t="s">
        <v>17</v>
      </c>
      <c r="E46">
        <v>-300</v>
      </c>
      <c r="F46" t="s">
        <v>22</v>
      </c>
    </row>
    <row r="47" spans="1:6" x14ac:dyDescent="0.25">
      <c r="A47" s="2">
        <v>45703</v>
      </c>
      <c r="B47" t="s">
        <v>6</v>
      </c>
      <c r="C47" t="s">
        <v>11</v>
      </c>
      <c r="D47" t="s">
        <v>16</v>
      </c>
      <c r="E47">
        <v>2000</v>
      </c>
      <c r="F47" t="s">
        <v>18</v>
      </c>
    </row>
    <row r="48" spans="1:6" x14ac:dyDescent="0.25">
      <c r="A48" s="2">
        <v>45704</v>
      </c>
      <c r="B48" t="s">
        <v>7</v>
      </c>
      <c r="C48" t="s">
        <v>12</v>
      </c>
      <c r="D48" t="s">
        <v>17</v>
      </c>
      <c r="E48">
        <v>-500</v>
      </c>
      <c r="F48" t="s">
        <v>19</v>
      </c>
    </row>
    <row r="49" spans="1:6" x14ac:dyDescent="0.25">
      <c r="A49" s="2">
        <v>45705</v>
      </c>
      <c r="B49" t="s">
        <v>8</v>
      </c>
      <c r="C49" t="s">
        <v>13</v>
      </c>
      <c r="D49" t="s">
        <v>17</v>
      </c>
      <c r="E49">
        <v>-700</v>
      </c>
      <c r="F49" t="s">
        <v>20</v>
      </c>
    </row>
    <row r="50" spans="1:6" x14ac:dyDescent="0.25">
      <c r="A50" s="2">
        <v>45706</v>
      </c>
      <c r="B50" t="s">
        <v>9</v>
      </c>
      <c r="C50" t="s">
        <v>14</v>
      </c>
      <c r="D50" t="s">
        <v>17</v>
      </c>
      <c r="E50">
        <v>-800</v>
      </c>
      <c r="F50" t="s">
        <v>21</v>
      </c>
    </row>
    <row r="51" spans="1:6" x14ac:dyDescent="0.25">
      <c r="A51" s="2">
        <v>45707</v>
      </c>
      <c r="B51" t="s">
        <v>10</v>
      </c>
      <c r="C51" t="s">
        <v>15</v>
      </c>
      <c r="D51" t="s">
        <v>17</v>
      </c>
      <c r="E51">
        <v>-300</v>
      </c>
      <c r="F51" t="s">
        <v>22</v>
      </c>
    </row>
    <row r="52" spans="1:6" x14ac:dyDescent="0.25">
      <c r="A52" s="2">
        <v>45708</v>
      </c>
      <c r="B52" t="s">
        <v>6</v>
      </c>
      <c r="C52" t="s">
        <v>11</v>
      </c>
      <c r="D52" t="s">
        <v>16</v>
      </c>
      <c r="E52">
        <v>2000</v>
      </c>
      <c r="F52" t="s">
        <v>18</v>
      </c>
    </row>
    <row r="53" spans="1:6" x14ac:dyDescent="0.25">
      <c r="A53" s="2">
        <v>45709</v>
      </c>
      <c r="B53" t="s">
        <v>7</v>
      </c>
      <c r="C53" t="s">
        <v>12</v>
      </c>
      <c r="D53" t="s">
        <v>17</v>
      </c>
      <c r="E53">
        <v>-500</v>
      </c>
      <c r="F53" t="s">
        <v>19</v>
      </c>
    </row>
    <row r="54" spans="1:6" x14ac:dyDescent="0.25">
      <c r="A54" s="2">
        <v>45710</v>
      </c>
      <c r="B54" t="s">
        <v>8</v>
      </c>
      <c r="C54" t="s">
        <v>13</v>
      </c>
      <c r="D54" t="s">
        <v>17</v>
      </c>
      <c r="E54">
        <v>-700</v>
      </c>
      <c r="F54" t="s">
        <v>20</v>
      </c>
    </row>
    <row r="55" spans="1:6" x14ac:dyDescent="0.25">
      <c r="A55" s="2">
        <v>45711</v>
      </c>
      <c r="B55" t="s">
        <v>9</v>
      </c>
      <c r="C55" t="s">
        <v>14</v>
      </c>
      <c r="D55" t="s">
        <v>17</v>
      </c>
      <c r="E55">
        <v>-800</v>
      </c>
      <c r="F55" t="s">
        <v>21</v>
      </c>
    </row>
    <row r="56" spans="1:6" x14ac:dyDescent="0.25">
      <c r="A56" s="2">
        <v>45712</v>
      </c>
      <c r="B56" t="s">
        <v>10</v>
      </c>
      <c r="C56" t="s">
        <v>15</v>
      </c>
      <c r="D56" t="s">
        <v>17</v>
      </c>
      <c r="E56">
        <v>-300</v>
      </c>
      <c r="F56" t="s">
        <v>22</v>
      </c>
    </row>
    <row r="57" spans="1:6" x14ac:dyDescent="0.25">
      <c r="A57" s="2">
        <v>45713</v>
      </c>
      <c r="B57" t="s">
        <v>6</v>
      </c>
      <c r="C57" t="s">
        <v>11</v>
      </c>
      <c r="D57" t="s">
        <v>16</v>
      </c>
      <c r="E57">
        <v>2000</v>
      </c>
      <c r="F57" t="s">
        <v>18</v>
      </c>
    </row>
    <row r="58" spans="1:6" x14ac:dyDescent="0.25">
      <c r="A58" s="2">
        <v>45714</v>
      </c>
      <c r="B58" t="s">
        <v>7</v>
      </c>
      <c r="C58" t="s">
        <v>12</v>
      </c>
      <c r="D58" t="s">
        <v>17</v>
      </c>
      <c r="E58">
        <v>-500</v>
      </c>
      <c r="F58" t="s">
        <v>19</v>
      </c>
    </row>
    <row r="59" spans="1:6" x14ac:dyDescent="0.25">
      <c r="A59" s="2">
        <v>45715</v>
      </c>
      <c r="B59" t="s">
        <v>8</v>
      </c>
      <c r="C59" t="s">
        <v>13</v>
      </c>
      <c r="D59" t="s">
        <v>17</v>
      </c>
      <c r="E59">
        <v>-700</v>
      </c>
      <c r="F59" t="s">
        <v>20</v>
      </c>
    </row>
    <row r="60" spans="1:6" x14ac:dyDescent="0.25">
      <c r="A60" s="2">
        <v>45716</v>
      </c>
      <c r="B60" t="s">
        <v>9</v>
      </c>
      <c r="C60" t="s">
        <v>14</v>
      </c>
      <c r="D60" t="s">
        <v>17</v>
      </c>
      <c r="E60">
        <v>-800</v>
      </c>
      <c r="F60" t="s">
        <v>21</v>
      </c>
    </row>
    <row r="61" spans="1:6" x14ac:dyDescent="0.25">
      <c r="A61" s="2">
        <v>45717</v>
      </c>
      <c r="B61" t="s">
        <v>10</v>
      </c>
      <c r="C61" t="s">
        <v>15</v>
      </c>
      <c r="D61" t="s">
        <v>17</v>
      </c>
      <c r="E61">
        <v>-300</v>
      </c>
      <c r="F6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K15" sqref="K15"/>
    </sheetView>
  </sheetViews>
  <sheetFormatPr defaultRowHeight="15" x14ac:dyDescent="0.25"/>
  <cols>
    <col min="1" max="1" width="19.28515625" style="3" bestFit="1" customWidth="1"/>
    <col min="2" max="2" width="11" customWidth="1"/>
    <col min="3" max="3" width="14" customWidth="1"/>
    <col min="4" max="4" width="11" customWidth="1"/>
    <col min="5" max="5" width="11" style="5" customWidth="1"/>
    <col min="6" max="6" width="18.5703125" customWidth="1"/>
    <col min="7" max="7" width="13.28515625" bestFit="1" customWidth="1"/>
  </cols>
  <sheetData>
    <row r="1" spans="1:7" x14ac:dyDescent="0.25">
      <c r="A1" s="6" t="s">
        <v>27</v>
      </c>
    </row>
    <row r="2" spans="1:7" x14ac:dyDescent="0.25">
      <c r="A2" s="25" t="s">
        <v>0</v>
      </c>
      <c r="B2" s="26" t="s">
        <v>1</v>
      </c>
      <c r="C2" s="26" t="s">
        <v>2</v>
      </c>
      <c r="D2" s="26" t="s">
        <v>3</v>
      </c>
      <c r="E2" s="27" t="s">
        <v>4</v>
      </c>
      <c r="F2" s="28" t="s">
        <v>5</v>
      </c>
      <c r="G2" s="27" t="s">
        <v>44</v>
      </c>
    </row>
    <row r="3" spans="1:7" x14ac:dyDescent="0.25">
      <c r="A3" s="29">
        <v>45658</v>
      </c>
      <c r="B3" s="30" t="s">
        <v>6</v>
      </c>
      <c r="C3" s="30" t="s">
        <v>11</v>
      </c>
      <c r="D3" s="30" t="s">
        <v>16</v>
      </c>
      <c r="E3" s="31">
        <v>2000</v>
      </c>
      <c r="F3" s="30" t="s">
        <v>18</v>
      </c>
      <c r="G3" s="31">
        <f>E3</f>
        <v>2000</v>
      </c>
    </row>
    <row r="4" spans="1:7" x14ac:dyDescent="0.25">
      <c r="A4" s="16">
        <v>45663</v>
      </c>
      <c r="B4" s="10" t="s">
        <v>6</v>
      </c>
      <c r="C4" s="10" t="s">
        <v>11</v>
      </c>
      <c r="D4" s="10" t="s">
        <v>16</v>
      </c>
      <c r="E4" s="17">
        <v>2000</v>
      </c>
      <c r="F4" s="10" t="s">
        <v>18</v>
      </c>
      <c r="G4" s="17">
        <f>G3+E4</f>
        <v>4000</v>
      </c>
    </row>
    <row r="5" spans="1:7" x14ac:dyDescent="0.25">
      <c r="A5" s="18">
        <v>45668</v>
      </c>
      <c r="B5" s="11" t="s">
        <v>6</v>
      </c>
      <c r="C5" s="11" t="s">
        <v>11</v>
      </c>
      <c r="D5" s="11" t="s">
        <v>16</v>
      </c>
      <c r="E5" s="12">
        <v>2000</v>
      </c>
      <c r="F5" s="11" t="s">
        <v>18</v>
      </c>
      <c r="G5" s="12">
        <f t="shared" ref="G5:G14" si="0">G4+E5</f>
        <v>6000</v>
      </c>
    </row>
    <row r="6" spans="1:7" x14ac:dyDescent="0.25">
      <c r="A6" s="16">
        <v>45673</v>
      </c>
      <c r="B6" s="10" t="s">
        <v>6</v>
      </c>
      <c r="C6" s="10" t="s">
        <v>11</v>
      </c>
      <c r="D6" s="10" t="s">
        <v>16</v>
      </c>
      <c r="E6" s="17">
        <v>2000</v>
      </c>
      <c r="F6" s="10" t="s">
        <v>18</v>
      </c>
      <c r="G6" s="17">
        <f t="shared" si="0"/>
        <v>8000</v>
      </c>
    </row>
    <row r="7" spans="1:7" x14ac:dyDescent="0.25">
      <c r="A7" s="18">
        <v>45678</v>
      </c>
      <c r="B7" s="11" t="s">
        <v>6</v>
      </c>
      <c r="C7" s="11" t="s">
        <v>11</v>
      </c>
      <c r="D7" s="11" t="s">
        <v>16</v>
      </c>
      <c r="E7" s="12">
        <v>2000</v>
      </c>
      <c r="F7" s="11" t="s">
        <v>18</v>
      </c>
      <c r="G7" s="12">
        <f t="shared" si="0"/>
        <v>10000</v>
      </c>
    </row>
    <row r="8" spans="1:7" x14ac:dyDescent="0.25">
      <c r="A8" s="16">
        <v>45683</v>
      </c>
      <c r="B8" s="10" t="s">
        <v>6</v>
      </c>
      <c r="C8" s="10" t="s">
        <v>11</v>
      </c>
      <c r="D8" s="10" t="s">
        <v>16</v>
      </c>
      <c r="E8" s="17">
        <v>2000</v>
      </c>
      <c r="F8" s="10" t="s">
        <v>18</v>
      </c>
      <c r="G8" s="17">
        <f t="shared" si="0"/>
        <v>12000</v>
      </c>
    </row>
    <row r="9" spans="1:7" x14ac:dyDescent="0.25">
      <c r="A9" s="18">
        <v>45688</v>
      </c>
      <c r="B9" s="11" t="s">
        <v>6</v>
      </c>
      <c r="C9" s="11" t="s">
        <v>11</v>
      </c>
      <c r="D9" s="11" t="s">
        <v>16</v>
      </c>
      <c r="E9" s="12">
        <v>2000</v>
      </c>
      <c r="F9" s="11" t="s">
        <v>18</v>
      </c>
      <c r="G9" s="12">
        <f t="shared" si="0"/>
        <v>14000</v>
      </c>
    </row>
    <row r="10" spans="1:7" x14ac:dyDescent="0.25">
      <c r="A10" s="16">
        <v>45693</v>
      </c>
      <c r="B10" s="10" t="s">
        <v>6</v>
      </c>
      <c r="C10" s="10" t="s">
        <v>11</v>
      </c>
      <c r="D10" s="10" t="s">
        <v>16</v>
      </c>
      <c r="E10" s="17">
        <v>2000</v>
      </c>
      <c r="F10" s="10" t="s">
        <v>18</v>
      </c>
      <c r="G10" s="17">
        <f t="shared" si="0"/>
        <v>16000</v>
      </c>
    </row>
    <row r="11" spans="1:7" x14ac:dyDescent="0.25">
      <c r="A11" s="18">
        <v>45698</v>
      </c>
      <c r="B11" s="11" t="s">
        <v>6</v>
      </c>
      <c r="C11" s="11" t="s">
        <v>11</v>
      </c>
      <c r="D11" s="11" t="s">
        <v>16</v>
      </c>
      <c r="E11" s="12">
        <v>2000</v>
      </c>
      <c r="F11" s="11" t="s">
        <v>18</v>
      </c>
      <c r="G11" s="12">
        <f t="shared" si="0"/>
        <v>18000</v>
      </c>
    </row>
    <row r="12" spans="1:7" x14ac:dyDescent="0.25">
      <c r="A12" s="16">
        <v>45703</v>
      </c>
      <c r="B12" s="10" t="s">
        <v>6</v>
      </c>
      <c r="C12" s="10" t="s">
        <v>11</v>
      </c>
      <c r="D12" s="10" t="s">
        <v>16</v>
      </c>
      <c r="E12" s="17">
        <v>2000</v>
      </c>
      <c r="F12" s="10" t="s">
        <v>18</v>
      </c>
      <c r="G12" s="17">
        <f t="shared" si="0"/>
        <v>20000</v>
      </c>
    </row>
    <row r="13" spans="1:7" x14ac:dyDescent="0.25">
      <c r="A13" s="18">
        <v>45708</v>
      </c>
      <c r="B13" s="11" t="s">
        <v>6</v>
      </c>
      <c r="C13" s="11" t="s">
        <v>11</v>
      </c>
      <c r="D13" s="11" t="s">
        <v>16</v>
      </c>
      <c r="E13" s="12">
        <v>2000</v>
      </c>
      <c r="F13" s="11" t="s">
        <v>18</v>
      </c>
      <c r="G13" s="12">
        <f t="shared" si="0"/>
        <v>22000</v>
      </c>
    </row>
    <row r="14" spans="1:7" x14ac:dyDescent="0.25">
      <c r="A14" s="16">
        <v>45713</v>
      </c>
      <c r="B14" s="10" t="s">
        <v>6</v>
      </c>
      <c r="C14" s="10" t="s">
        <v>11</v>
      </c>
      <c r="D14" s="10" t="s">
        <v>16</v>
      </c>
      <c r="E14" s="17">
        <v>2000</v>
      </c>
      <c r="F14" s="10" t="s">
        <v>18</v>
      </c>
      <c r="G14" s="17">
        <f t="shared" si="0"/>
        <v>24000</v>
      </c>
    </row>
    <row r="16" spans="1:7" s="8" customFormat="1" x14ac:dyDescent="0.25">
      <c r="A16" s="7" t="s">
        <v>29</v>
      </c>
      <c r="E16" s="9"/>
      <c r="G16" s="9">
        <f>SUM(E3:E14)</f>
        <v>24000</v>
      </c>
    </row>
    <row r="18" spans="1:8" x14ac:dyDescent="0.25">
      <c r="A18" s="6" t="s">
        <v>28</v>
      </c>
    </row>
    <row r="19" spans="1:8" ht="15.75" thickBot="1" x14ac:dyDescent="0.3">
      <c r="A19" s="22" t="s">
        <v>0</v>
      </c>
      <c r="B19" s="23" t="s">
        <v>1</v>
      </c>
      <c r="C19" s="23" t="s">
        <v>2</v>
      </c>
      <c r="D19" s="23" t="s">
        <v>3</v>
      </c>
      <c r="E19" s="24" t="s">
        <v>4</v>
      </c>
      <c r="F19" s="23" t="s">
        <v>5</v>
      </c>
    </row>
    <row r="20" spans="1:8" ht="15.75" thickTop="1" x14ac:dyDescent="0.25">
      <c r="A20" s="13">
        <v>45659</v>
      </c>
      <c r="B20" s="14" t="s">
        <v>7</v>
      </c>
      <c r="C20" s="14" t="s">
        <v>12</v>
      </c>
      <c r="D20" s="14" t="s">
        <v>17</v>
      </c>
      <c r="E20" s="15">
        <v>500</v>
      </c>
      <c r="F20" s="14" t="s">
        <v>19</v>
      </c>
      <c r="H20" s="5"/>
    </row>
    <row r="21" spans="1:8" x14ac:dyDescent="0.25">
      <c r="A21" s="16">
        <v>45660</v>
      </c>
      <c r="B21" s="10" t="s">
        <v>8</v>
      </c>
      <c r="C21" s="10" t="s">
        <v>13</v>
      </c>
      <c r="D21" s="10" t="s">
        <v>17</v>
      </c>
      <c r="E21" s="17">
        <v>700</v>
      </c>
      <c r="F21" s="10" t="s">
        <v>20</v>
      </c>
      <c r="H21" s="5"/>
    </row>
    <row r="22" spans="1:8" x14ac:dyDescent="0.25">
      <c r="A22" s="18">
        <v>45661</v>
      </c>
      <c r="B22" s="11" t="s">
        <v>9</v>
      </c>
      <c r="C22" s="11" t="s">
        <v>14</v>
      </c>
      <c r="D22" s="11" t="s">
        <v>17</v>
      </c>
      <c r="E22" s="12">
        <v>800</v>
      </c>
      <c r="F22" s="11" t="s">
        <v>21</v>
      </c>
      <c r="H22" s="5"/>
    </row>
    <row r="23" spans="1:8" x14ac:dyDescent="0.25">
      <c r="A23" s="16">
        <v>45662</v>
      </c>
      <c r="B23" s="10" t="s">
        <v>10</v>
      </c>
      <c r="C23" s="10" t="s">
        <v>15</v>
      </c>
      <c r="D23" s="10" t="s">
        <v>17</v>
      </c>
      <c r="E23" s="17">
        <v>300</v>
      </c>
      <c r="F23" s="10" t="s">
        <v>22</v>
      </c>
      <c r="H23" s="5"/>
    </row>
    <row r="24" spans="1:8" x14ac:dyDescent="0.25">
      <c r="A24" s="18">
        <v>45664</v>
      </c>
      <c r="B24" s="11" t="s">
        <v>7</v>
      </c>
      <c r="C24" s="11" t="s">
        <v>12</v>
      </c>
      <c r="D24" s="11" t="s">
        <v>17</v>
      </c>
      <c r="E24" s="12">
        <v>500</v>
      </c>
      <c r="F24" s="11" t="s">
        <v>19</v>
      </c>
      <c r="H24" s="5"/>
    </row>
    <row r="25" spans="1:8" x14ac:dyDescent="0.25">
      <c r="A25" s="16">
        <v>45665</v>
      </c>
      <c r="B25" s="10" t="s">
        <v>8</v>
      </c>
      <c r="C25" s="10" t="s">
        <v>13</v>
      </c>
      <c r="D25" s="10" t="s">
        <v>17</v>
      </c>
      <c r="E25" s="17">
        <v>700</v>
      </c>
      <c r="F25" s="10" t="s">
        <v>20</v>
      </c>
      <c r="H25" s="5"/>
    </row>
    <row r="26" spans="1:8" x14ac:dyDescent="0.25">
      <c r="A26" s="18">
        <v>45666</v>
      </c>
      <c r="B26" s="11" t="s">
        <v>9</v>
      </c>
      <c r="C26" s="11" t="s">
        <v>14</v>
      </c>
      <c r="D26" s="11" t="s">
        <v>17</v>
      </c>
      <c r="E26" s="12">
        <v>800</v>
      </c>
      <c r="F26" s="11" t="s">
        <v>21</v>
      </c>
      <c r="H26" s="5"/>
    </row>
    <row r="27" spans="1:8" x14ac:dyDescent="0.25">
      <c r="A27" s="16">
        <v>45667</v>
      </c>
      <c r="B27" s="10" t="s">
        <v>10</v>
      </c>
      <c r="C27" s="10" t="s">
        <v>15</v>
      </c>
      <c r="D27" s="10" t="s">
        <v>17</v>
      </c>
      <c r="E27" s="17">
        <v>300</v>
      </c>
      <c r="F27" s="10" t="s">
        <v>22</v>
      </c>
      <c r="H27" s="5"/>
    </row>
    <row r="28" spans="1:8" x14ac:dyDescent="0.25">
      <c r="A28" s="18">
        <v>45669</v>
      </c>
      <c r="B28" s="11" t="s">
        <v>7</v>
      </c>
      <c r="C28" s="11" t="s">
        <v>12</v>
      </c>
      <c r="D28" s="11" t="s">
        <v>17</v>
      </c>
      <c r="E28" s="12">
        <v>500</v>
      </c>
      <c r="F28" s="11" t="s">
        <v>19</v>
      </c>
      <c r="H28" s="5"/>
    </row>
    <row r="29" spans="1:8" x14ac:dyDescent="0.25">
      <c r="A29" s="16">
        <v>45670</v>
      </c>
      <c r="B29" s="10" t="s">
        <v>8</v>
      </c>
      <c r="C29" s="10" t="s">
        <v>13</v>
      </c>
      <c r="D29" s="10" t="s">
        <v>17</v>
      </c>
      <c r="E29" s="17">
        <v>700</v>
      </c>
      <c r="F29" s="10" t="s">
        <v>20</v>
      </c>
      <c r="H29" s="5"/>
    </row>
    <row r="30" spans="1:8" x14ac:dyDescent="0.25">
      <c r="A30" s="18">
        <v>45671</v>
      </c>
      <c r="B30" s="11" t="s">
        <v>9</v>
      </c>
      <c r="C30" s="11" t="s">
        <v>14</v>
      </c>
      <c r="D30" s="11" t="s">
        <v>17</v>
      </c>
      <c r="E30" s="12">
        <v>800</v>
      </c>
      <c r="F30" s="11" t="s">
        <v>21</v>
      </c>
      <c r="H30" s="5"/>
    </row>
    <row r="31" spans="1:8" x14ac:dyDescent="0.25">
      <c r="A31" s="16">
        <v>45672</v>
      </c>
      <c r="B31" s="10" t="s">
        <v>10</v>
      </c>
      <c r="C31" s="10" t="s">
        <v>15</v>
      </c>
      <c r="D31" s="10" t="s">
        <v>17</v>
      </c>
      <c r="E31" s="17">
        <v>300</v>
      </c>
      <c r="F31" s="10" t="s">
        <v>22</v>
      </c>
      <c r="H31" s="5"/>
    </row>
    <row r="32" spans="1:8" x14ac:dyDescent="0.25">
      <c r="A32" s="18">
        <v>45674</v>
      </c>
      <c r="B32" s="11" t="s">
        <v>7</v>
      </c>
      <c r="C32" s="11" t="s">
        <v>12</v>
      </c>
      <c r="D32" s="11" t="s">
        <v>17</v>
      </c>
      <c r="E32" s="12">
        <v>500</v>
      </c>
      <c r="F32" s="11" t="s">
        <v>19</v>
      </c>
      <c r="H32" s="5"/>
    </row>
    <row r="33" spans="1:8" x14ac:dyDescent="0.25">
      <c r="A33" s="16">
        <v>45675</v>
      </c>
      <c r="B33" s="10" t="s">
        <v>8</v>
      </c>
      <c r="C33" s="10" t="s">
        <v>13</v>
      </c>
      <c r="D33" s="10" t="s">
        <v>17</v>
      </c>
      <c r="E33" s="17">
        <v>700</v>
      </c>
      <c r="F33" s="10" t="s">
        <v>20</v>
      </c>
      <c r="H33" s="5"/>
    </row>
    <row r="34" spans="1:8" x14ac:dyDescent="0.25">
      <c r="A34" s="18">
        <v>45676</v>
      </c>
      <c r="B34" s="11" t="s">
        <v>9</v>
      </c>
      <c r="C34" s="11" t="s">
        <v>14</v>
      </c>
      <c r="D34" s="11" t="s">
        <v>17</v>
      </c>
      <c r="E34" s="12">
        <v>800</v>
      </c>
      <c r="F34" s="11" t="s">
        <v>21</v>
      </c>
      <c r="H34" s="5"/>
    </row>
    <row r="35" spans="1:8" x14ac:dyDescent="0.25">
      <c r="A35" s="16">
        <v>45677</v>
      </c>
      <c r="B35" s="10" t="s">
        <v>10</v>
      </c>
      <c r="C35" s="10" t="s">
        <v>15</v>
      </c>
      <c r="D35" s="10" t="s">
        <v>17</v>
      </c>
      <c r="E35" s="17">
        <v>300</v>
      </c>
      <c r="F35" s="10" t="s">
        <v>22</v>
      </c>
      <c r="H35" s="5"/>
    </row>
    <row r="36" spans="1:8" x14ac:dyDescent="0.25">
      <c r="A36" s="18">
        <v>45679</v>
      </c>
      <c r="B36" s="11" t="s">
        <v>7</v>
      </c>
      <c r="C36" s="11" t="s">
        <v>12</v>
      </c>
      <c r="D36" s="11" t="s">
        <v>17</v>
      </c>
      <c r="E36" s="12">
        <v>500</v>
      </c>
      <c r="F36" s="11" t="s">
        <v>19</v>
      </c>
      <c r="H36" s="5"/>
    </row>
    <row r="37" spans="1:8" x14ac:dyDescent="0.25">
      <c r="A37" s="16">
        <v>45680</v>
      </c>
      <c r="B37" s="10" t="s">
        <v>8</v>
      </c>
      <c r="C37" s="10" t="s">
        <v>13</v>
      </c>
      <c r="D37" s="10" t="s">
        <v>17</v>
      </c>
      <c r="E37" s="17">
        <v>700</v>
      </c>
      <c r="F37" s="10" t="s">
        <v>20</v>
      </c>
      <c r="H37" s="5"/>
    </row>
    <row r="38" spans="1:8" x14ac:dyDescent="0.25">
      <c r="A38" s="18">
        <v>45681</v>
      </c>
      <c r="B38" s="11" t="s">
        <v>9</v>
      </c>
      <c r="C38" s="11" t="s">
        <v>14</v>
      </c>
      <c r="D38" s="11" t="s">
        <v>17</v>
      </c>
      <c r="E38" s="12">
        <v>800</v>
      </c>
      <c r="F38" s="11" t="s">
        <v>21</v>
      </c>
      <c r="H38" s="5"/>
    </row>
    <row r="39" spans="1:8" x14ac:dyDescent="0.25">
      <c r="A39" s="16">
        <v>45682</v>
      </c>
      <c r="B39" s="10" t="s">
        <v>10</v>
      </c>
      <c r="C39" s="10" t="s">
        <v>15</v>
      </c>
      <c r="D39" s="10" t="s">
        <v>17</v>
      </c>
      <c r="E39" s="17">
        <v>300</v>
      </c>
      <c r="F39" s="10" t="s">
        <v>22</v>
      </c>
      <c r="H39" s="5"/>
    </row>
    <row r="40" spans="1:8" x14ac:dyDescent="0.25">
      <c r="A40" s="18">
        <v>45684</v>
      </c>
      <c r="B40" s="11" t="s">
        <v>7</v>
      </c>
      <c r="C40" s="11" t="s">
        <v>12</v>
      </c>
      <c r="D40" s="11" t="s">
        <v>17</v>
      </c>
      <c r="E40" s="12">
        <v>500</v>
      </c>
      <c r="F40" s="11" t="s">
        <v>19</v>
      </c>
      <c r="H40" s="5"/>
    </row>
    <row r="41" spans="1:8" x14ac:dyDescent="0.25">
      <c r="A41" s="16">
        <v>45685</v>
      </c>
      <c r="B41" s="10" t="s">
        <v>8</v>
      </c>
      <c r="C41" s="10" t="s">
        <v>13</v>
      </c>
      <c r="D41" s="10" t="s">
        <v>17</v>
      </c>
      <c r="E41" s="17">
        <v>700</v>
      </c>
      <c r="F41" s="10" t="s">
        <v>20</v>
      </c>
      <c r="H41" s="5"/>
    </row>
    <row r="42" spans="1:8" x14ac:dyDescent="0.25">
      <c r="A42" s="18">
        <v>45686</v>
      </c>
      <c r="B42" s="11" t="s">
        <v>9</v>
      </c>
      <c r="C42" s="11" t="s">
        <v>14</v>
      </c>
      <c r="D42" s="11" t="s">
        <v>17</v>
      </c>
      <c r="E42" s="12">
        <v>800</v>
      </c>
      <c r="F42" s="11" t="s">
        <v>21</v>
      </c>
      <c r="H42" s="5"/>
    </row>
    <row r="43" spans="1:8" x14ac:dyDescent="0.25">
      <c r="A43" s="16">
        <v>45687</v>
      </c>
      <c r="B43" s="10" t="s">
        <v>10</v>
      </c>
      <c r="C43" s="10" t="s">
        <v>15</v>
      </c>
      <c r="D43" s="10" t="s">
        <v>17</v>
      </c>
      <c r="E43" s="17">
        <v>300</v>
      </c>
      <c r="F43" s="10" t="s">
        <v>22</v>
      </c>
      <c r="H43" s="5"/>
    </row>
    <row r="44" spans="1:8" x14ac:dyDescent="0.25">
      <c r="A44" s="18">
        <v>45689</v>
      </c>
      <c r="B44" s="11" t="s">
        <v>7</v>
      </c>
      <c r="C44" s="11" t="s">
        <v>12</v>
      </c>
      <c r="D44" s="11" t="s">
        <v>17</v>
      </c>
      <c r="E44" s="12">
        <v>500</v>
      </c>
      <c r="F44" s="11" t="s">
        <v>19</v>
      </c>
      <c r="H44" s="5"/>
    </row>
    <row r="45" spans="1:8" x14ac:dyDescent="0.25">
      <c r="A45" s="16">
        <v>45690</v>
      </c>
      <c r="B45" s="10" t="s">
        <v>8</v>
      </c>
      <c r="C45" s="10" t="s">
        <v>13</v>
      </c>
      <c r="D45" s="10" t="s">
        <v>17</v>
      </c>
      <c r="E45" s="17">
        <v>700</v>
      </c>
      <c r="F45" s="10" t="s">
        <v>20</v>
      </c>
      <c r="H45" s="5"/>
    </row>
    <row r="46" spans="1:8" x14ac:dyDescent="0.25">
      <c r="A46" s="18">
        <v>45691</v>
      </c>
      <c r="B46" s="11" t="s">
        <v>9</v>
      </c>
      <c r="C46" s="11" t="s">
        <v>14</v>
      </c>
      <c r="D46" s="11" t="s">
        <v>17</v>
      </c>
      <c r="E46" s="12">
        <v>800</v>
      </c>
      <c r="F46" s="11" t="s">
        <v>21</v>
      </c>
      <c r="H46" s="5"/>
    </row>
    <row r="47" spans="1:8" x14ac:dyDescent="0.25">
      <c r="A47" s="16">
        <v>45692</v>
      </c>
      <c r="B47" s="10" t="s">
        <v>10</v>
      </c>
      <c r="C47" s="10" t="s">
        <v>15</v>
      </c>
      <c r="D47" s="10" t="s">
        <v>17</v>
      </c>
      <c r="E47" s="17">
        <v>300</v>
      </c>
      <c r="F47" s="10" t="s">
        <v>22</v>
      </c>
      <c r="H47" s="5"/>
    </row>
    <row r="48" spans="1:8" x14ac:dyDescent="0.25">
      <c r="A48" s="18">
        <v>45694</v>
      </c>
      <c r="B48" s="11" t="s">
        <v>7</v>
      </c>
      <c r="C48" s="11" t="s">
        <v>12</v>
      </c>
      <c r="D48" s="11" t="s">
        <v>17</v>
      </c>
      <c r="E48" s="12">
        <v>500</v>
      </c>
      <c r="F48" s="11" t="s">
        <v>19</v>
      </c>
      <c r="H48" s="5"/>
    </row>
    <row r="49" spans="1:8" x14ac:dyDescent="0.25">
      <c r="A49" s="16">
        <v>45695</v>
      </c>
      <c r="B49" s="10" t="s">
        <v>8</v>
      </c>
      <c r="C49" s="10" t="s">
        <v>13</v>
      </c>
      <c r="D49" s="10" t="s">
        <v>17</v>
      </c>
      <c r="E49" s="17">
        <v>700</v>
      </c>
      <c r="F49" s="10" t="s">
        <v>20</v>
      </c>
      <c r="H49" s="5"/>
    </row>
    <row r="50" spans="1:8" x14ac:dyDescent="0.25">
      <c r="A50" s="18">
        <v>45696</v>
      </c>
      <c r="B50" s="11" t="s">
        <v>9</v>
      </c>
      <c r="C50" s="11" t="s">
        <v>14</v>
      </c>
      <c r="D50" s="11" t="s">
        <v>17</v>
      </c>
      <c r="E50" s="12">
        <v>800</v>
      </c>
      <c r="F50" s="11" t="s">
        <v>21</v>
      </c>
      <c r="H50" s="5"/>
    </row>
    <row r="51" spans="1:8" x14ac:dyDescent="0.25">
      <c r="A51" s="16">
        <v>45697</v>
      </c>
      <c r="B51" s="10" t="s">
        <v>10</v>
      </c>
      <c r="C51" s="10" t="s">
        <v>15</v>
      </c>
      <c r="D51" s="10" t="s">
        <v>17</v>
      </c>
      <c r="E51" s="17">
        <v>300</v>
      </c>
      <c r="F51" s="10" t="s">
        <v>22</v>
      </c>
      <c r="H51" s="5"/>
    </row>
    <row r="52" spans="1:8" x14ac:dyDescent="0.25">
      <c r="A52" s="18">
        <v>45699</v>
      </c>
      <c r="B52" s="11" t="s">
        <v>7</v>
      </c>
      <c r="C52" s="11" t="s">
        <v>12</v>
      </c>
      <c r="D52" s="11" t="s">
        <v>17</v>
      </c>
      <c r="E52" s="12">
        <v>500</v>
      </c>
      <c r="F52" s="11" t="s">
        <v>19</v>
      </c>
      <c r="H52" s="5"/>
    </row>
    <row r="53" spans="1:8" x14ac:dyDescent="0.25">
      <c r="A53" s="16">
        <v>45700</v>
      </c>
      <c r="B53" s="10" t="s">
        <v>8</v>
      </c>
      <c r="C53" s="10" t="s">
        <v>13</v>
      </c>
      <c r="D53" s="10" t="s">
        <v>17</v>
      </c>
      <c r="E53" s="17">
        <v>700</v>
      </c>
      <c r="F53" s="10" t="s">
        <v>20</v>
      </c>
      <c r="H53" s="5"/>
    </row>
    <row r="54" spans="1:8" x14ac:dyDescent="0.25">
      <c r="A54" s="18">
        <v>45701</v>
      </c>
      <c r="B54" s="11" t="s">
        <v>9</v>
      </c>
      <c r="C54" s="11" t="s">
        <v>14</v>
      </c>
      <c r="D54" s="11" t="s">
        <v>17</v>
      </c>
      <c r="E54" s="12">
        <v>800</v>
      </c>
      <c r="F54" s="11" t="s">
        <v>21</v>
      </c>
      <c r="H54" s="5"/>
    </row>
    <row r="55" spans="1:8" x14ac:dyDescent="0.25">
      <c r="A55" s="16">
        <v>45702</v>
      </c>
      <c r="B55" s="10" t="s">
        <v>10</v>
      </c>
      <c r="C55" s="10" t="s">
        <v>15</v>
      </c>
      <c r="D55" s="10" t="s">
        <v>17</v>
      </c>
      <c r="E55" s="17">
        <v>300</v>
      </c>
      <c r="F55" s="10" t="s">
        <v>22</v>
      </c>
      <c r="H55" s="5"/>
    </row>
    <row r="56" spans="1:8" x14ac:dyDescent="0.25">
      <c r="A56" s="18">
        <v>45704</v>
      </c>
      <c r="B56" s="11" t="s">
        <v>7</v>
      </c>
      <c r="C56" s="11" t="s">
        <v>12</v>
      </c>
      <c r="D56" s="11" t="s">
        <v>17</v>
      </c>
      <c r="E56" s="12">
        <v>500</v>
      </c>
      <c r="F56" s="11" t="s">
        <v>19</v>
      </c>
      <c r="H56" s="5"/>
    </row>
    <row r="57" spans="1:8" x14ac:dyDescent="0.25">
      <c r="A57" s="16">
        <v>45705</v>
      </c>
      <c r="B57" s="10" t="s">
        <v>8</v>
      </c>
      <c r="C57" s="10" t="s">
        <v>13</v>
      </c>
      <c r="D57" s="10" t="s">
        <v>17</v>
      </c>
      <c r="E57" s="17">
        <v>700</v>
      </c>
      <c r="F57" s="10" t="s">
        <v>20</v>
      </c>
      <c r="H57" s="5"/>
    </row>
    <row r="58" spans="1:8" x14ac:dyDescent="0.25">
      <c r="A58" s="18">
        <v>45706</v>
      </c>
      <c r="B58" s="11" t="s">
        <v>9</v>
      </c>
      <c r="C58" s="11" t="s">
        <v>14</v>
      </c>
      <c r="D58" s="11" t="s">
        <v>17</v>
      </c>
      <c r="E58" s="12">
        <v>800</v>
      </c>
      <c r="F58" s="11" t="s">
        <v>21</v>
      </c>
      <c r="H58" s="5"/>
    </row>
    <row r="59" spans="1:8" x14ac:dyDescent="0.25">
      <c r="A59" s="16">
        <v>45707</v>
      </c>
      <c r="B59" s="10" t="s">
        <v>10</v>
      </c>
      <c r="C59" s="10" t="s">
        <v>15</v>
      </c>
      <c r="D59" s="10" t="s">
        <v>17</v>
      </c>
      <c r="E59" s="17">
        <v>300</v>
      </c>
      <c r="F59" s="10" t="s">
        <v>22</v>
      </c>
      <c r="H59" s="5"/>
    </row>
    <row r="60" spans="1:8" x14ac:dyDescent="0.25">
      <c r="A60" s="18">
        <v>45709</v>
      </c>
      <c r="B60" s="11" t="s">
        <v>7</v>
      </c>
      <c r="C60" s="11" t="s">
        <v>12</v>
      </c>
      <c r="D60" s="11" t="s">
        <v>17</v>
      </c>
      <c r="E60" s="12">
        <v>500</v>
      </c>
      <c r="F60" s="11" t="s">
        <v>19</v>
      </c>
      <c r="H60" s="5"/>
    </row>
    <row r="61" spans="1:8" x14ac:dyDescent="0.25">
      <c r="A61" s="16">
        <v>45710</v>
      </c>
      <c r="B61" s="10" t="s">
        <v>8</v>
      </c>
      <c r="C61" s="10" t="s">
        <v>13</v>
      </c>
      <c r="D61" s="10" t="s">
        <v>17</v>
      </c>
      <c r="E61" s="17">
        <v>700</v>
      </c>
      <c r="F61" s="10" t="s">
        <v>20</v>
      </c>
      <c r="H61" s="5"/>
    </row>
    <row r="62" spans="1:8" x14ac:dyDescent="0.25">
      <c r="A62" s="18">
        <v>45711</v>
      </c>
      <c r="B62" s="11" t="s">
        <v>9</v>
      </c>
      <c r="C62" s="11" t="s">
        <v>14</v>
      </c>
      <c r="D62" s="11" t="s">
        <v>17</v>
      </c>
      <c r="E62" s="12">
        <v>800</v>
      </c>
      <c r="F62" s="11" t="s">
        <v>21</v>
      </c>
      <c r="H62" s="5"/>
    </row>
    <row r="63" spans="1:8" x14ac:dyDescent="0.25">
      <c r="A63" s="16">
        <v>45712</v>
      </c>
      <c r="B63" s="10" t="s">
        <v>10</v>
      </c>
      <c r="C63" s="10" t="s">
        <v>15</v>
      </c>
      <c r="D63" s="10" t="s">
        <v>17</v>
      </c>
      <c r="E63" s="17">
        <v>300</v>
      </c>
      <c r="F63" s="10" t="s">
        <v>22</v>
      </c>
      <c r="H63" s="5"/>
    </row>
    <row r="64" spans="1:8" x14ac:dyDescent="0.25">
      <c r="A64" s="18">
        <v>45714</v>
      </c>
      <c r="B64" s="11" t="s">
        <v>7</v>
      </c>
      <c r="C64" s="11" t="s">
        <v>12</v>
      </c>
      <c r="D64" s="11" t="s">
        <v>17</v>
      </c>
      <c r="E64" s="12">
        <v>500</v>
      </c>
      <c r="F64" s="11" t="s">
        <v>19</v>
      </c>
      <c r="H64" s="5"/>
    </row>
    <row r="65" spans="1:8" x14ac:dyDescent="0.25">
      <c r="A65" s="16">
        <v>45715</v>
      </c>
      <c r="B65" s="10" t="s">
        <v>8</v>
      </c>
      <c r="C65" s="10" t="s">
        <v>13</v>
      </c>
      <c r="D65" s="10" t="s">
        <v>17</v>
      </c>
      <c r="E65" s="17">
        <v>700</v>
      </c>
      <c r="F65" s="10" t="s">
        <v>20</v>
      </c>
      <c r="H65" s="5"/>
    </row>
    <row r="66" spans="1:8" x14ac:dyDescent="0.25">
      <c r="A66" s="18">
        <v>45716</v>
      </c>
      <c r="B66" s="11" t="s">
        <v>9</v>
      </c>
      <c r="C66" s="11" t="s">
        <v>14</v>
      </c>
      <c r="D66" s="11" t="s">
        <v>17</v>
      </c>
      <c r="E66" s="12">
        <v>800</v>
      </c>
      <c r="F66" s="11" t="s">
        <v>21</v>
      </c>
      <c r="H66" s="5"/>
    </row>
    <row r="67" spans="1:8" x14ac:dyDescent="0.25">
      <c r="A67" s="16">
        <v>45717</v>
      </c>
      <c r="B67" s="10" t="s">
        <v>10</v>
      </c>
      <c r="C67" s="10" t="s">
        <v>15</v>
      </c>
      <c r="D67" s="10" t="s">
        <v>17</v>
      </c>
      <c r="E67" s="17">
        <v>300</v>
      </c>
      <c r="F67" s="10" t="s">
        <v>22</v>
      </c>
      <c r="H67" s="5"/>
    </row>
    <row r="69" spans="1:8" s="8" customFormat="1" x14ac:dyDescent="0.25">
      <c r="A69" s="7" t="s">
        <v>30</v>
      </c>
      <c r="E69" s="9"/>
      <c r="G69" s="9">
        <f>SUM(E20:E67)</f>
        <v>27600</v>
      </c>
    </row>
    <row r="71" spans="1:8" s="20" customFormat="1" ht="15.75" x14ac:dyDescent="0.25">
      <c r="A71" s="19" t="s">
        <v>31</v>
      </c>
      <c r="E71" s="21"/>
      <c r="G71" s="21">
        <f>G16-G69</f>
        <v>-3600</v>
      </c>
      <c r="H71" s="20" t="str">
        <f>IF(G71&lt;0,"Loss","Profit")</f>
        <v>Loss</v>
      </c>
    </row>
  </sheetData>
  <sortState ref="A2:F61">
    <sortCondition descending="1" ref="D2:D61"/>
  </sortState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20" sqref="D20"/>
    </sheetView>
  </sheetViews>
  <sheetFormatPr defaultRowHeight="15" x14ac:dyDescent="0.25"/>
  <cols>
    <col min="1" max="1" width="18" customWidth="1"/>
    <col min="2" max="2" width="29.42578125" customWidth="1"/>
    <col min="3" max="3" width="14.85546875" customWidth="1"/>
    <col min="5" max="5" width="13.140625" bestFit="1" customWidth="1"/>
    <col min="6" max="6" width="14.85546875" bestFit="1" customWidth="1"/>
  </cols>
  <sheetData>
    <row r="1" spans="1:3" ht="23.25" x14ac:dyDescent="0.35">
      <c r="A1" s="48" t="s">
        <v>57</v>
      </c>
      <c r="B1" s="43"/>
      <c r="C1" s="44"/>
    </row>
    <row r="2" spans="1:3" ht="18.75" x14ac:dyDescent="0.3">
      <c r="A2" s="36"/>
      <c r="B2" s="36"/>
      <c r="C2" s="37"/>
    </row>
    <row r="3" spans="1:3" s="8" customFormat="1" x14ac:dyDescent="0.25">
      <c r="A3" s="38" t="s">
        <v>29</v>
      </c>
      <c r="B3" s="38"/>
      <c r="C3" s="39">
        <f>'Cleaned Data'!G16</f>
        <v>24000</v>
      </c>
    </row>
    <row r="4" spans="1:3" x14ac:dyDescent="0.25">
      <c r="A4" s="37" t="s">
        <v>39</v>
      </c>
      <c r="B4" s="40">
        <f>SUMIF('Cleaned Data'!C3:C14,"Online",'Cleaned Data'!E3:E14)</f>
        <v>24000</v>
      </c>
      <c r="C4" s="40"/>
    </row>
    <row r="5" spans="1:3" x14ac:dyDescent="0.25">
      <c r="A5" s="37"/>
      <c r="B5" s="37"/>
      <c r="C5" s="40"/>
    </row>
    <row r="6" spans="1:3" s="8" customFormat="1" x14ac:dyDescent="0.25">
      <c r="A6" s="38" t="s">
        <v>30</v>
      </c>
      <c r="B6" s="38"/>
      <c r="C6" s="39">
        <f>SUM(B7:B10)</f>
        <v>27600</v>
      </c>
    </row>
    <row r="7" spans="1:3" x14ac:dyDescent="0.25">
      <c r="A7" s="37" t="s">
        <v>7</v>
      </c>
      <c r="B7" s="40">
        <f>SUMIF('Cleaned Data'!B20:B67,A7,'Cleaned Data'!E20:E67)</f>
        <v>6000</v>
      </c>
      <c r="C7" s="40"/>
    </row>
    <row r="8" spans="1:3" x14ac:dyDescent="0.25">
      <c r="A8" s="37" t="s">
        <v>8</v>
      </c>
      <c r="B8" s="40">
        <f>SUMIF('Cleaned Data'!B21:B68,A8,'Cleaned Data'!E21:E68)</f>
        <v>8400</v>
      </c>
      <c r="C8" s="40"/>
    </row>
    <row r="9" spans="1:3" x14ac:dyDescent="0.25">
      <c r="A9" s="37" t="s">
        <v>9</v>
      </c>
      <c r="B9" s="40">
        <f>SUMIF('Cleaned Data'!B22:B69,A9,'Cleaned Data'!E22:E69)</f>
        <v>9600</v>
      </c>
      <c r="C9" s="40"/>
    </row>
    <row r="10" spans="1:3" x14ac:dyDescent="0.25">
      <c r="A10" s="37" t="s">
        <v>10</v>
      </c>
      <c r="B10" s="40">
        <f>SUMIF('Cleaned Data'!B23:B70,A10,'Cleaned Data'!E23:E70)</f>
        <v>3600</v>
      </c>
      <c r="C10" s="40"/>
    </row>
    <row r="11" spans="1:3" x14ac:dyDescent="0.25">
      <c r="A11" s="37"/>
      <c r="B11" s="37"/>
      <c r="C11" s="40"/>
    </row>
    <row r="12" spans="1:3" s="47" customFormat="1" ht="15.75" x14ac:dyDescent="0.25">
      <c r="A12" s="45" t="s">
        <v>32</v>
      </c>
      <c r="B12" s="45"/>
      <c r="C12" s="46">
        <f>C3-C6</f>
        <v>-3600</v>
      </c>
    </row>
    <row r="13" spans="1:3" x14ac:dyDescent="0.25">
      <c r="A13" s="37"/>
      <c r="B13" s="37"/>
      <c r="C13" s="37"/>
    </row>
    <row r="14" spans="1:3" x14ac:dyDescent="0.25">
      <c r="A14" s="41" t="s">
        <v>36</v>
      </c>
      <c r="B14" s="41"/>
      <c r="C14" s="42">
        <f>C3/C6</f>
        <v>0.86956521739130432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K25" sqref="K25"/>
    </sheetView>
  </sheetViews>
  <sheetFormatPr defaultRowHeight="15" x14ac:dyDescent="0.25"/>
  <cols>
    <col min="1" max="1" width="23.42578125" customWidth="1"/>
    <col min="2" max="2" width="20" bestFit="1" customWidth="1"/>
    <col min="3" max="3" width="5.28515625" customWidth="1"/>
    <col min="10" max="10" width="4.5703125" customWidth="1"/>
    <col min="11" max="11" width="78.7109375" customWidth="1"/>
  </cols>
  <sheetData>
    <row r="1" spans="1:2" ht="18.75" x14ac:dyDescent="0.3">
      <c r="A1" s="35" t="s">
        <v>35</v>
      </c>
    </row>
    <row r="2" spans="1:2" x14ac:dyDescent="0.25">
      <c r="A2" s="32" t="s">
        <v>46</v>
      </c>
      <c r="B2" t="s">
        <v>34</v>
      </c>
    </row>
    <row r="3" spans="1:2" x14ac:dyDescent="0.25">
      <c r="A3" s="33" t="s">
        <v>10</v>
      </c>
      <c r="B3" s="49">
        <v>3600</v>
      </c>
    </row>
    <row r="4" spans="1:2" x14ac:dyDescent="0.25">
      <c r="A4" s="33" t="s">
        <v>7</v>
      </c>
      <c r="B4" s="49">
        <v>6000</v>
      </c>
    </row>
    <row r="5" spans="1:2" x14ac:dyDescent="0.25">
      <c r="A5" s="33" t="s">
        <v>8</v>
      </c>
      <c r="B5" s="49">
        <v>8400</v>
      </c>
    </row>
    <row r="6" spans="1:2" x14ac:dyDescent="0.25">
      <c r="A6" s="33" t="s">
        <v>9</v>
      </c>
      <c r="B6" s="49">
        <v>9600</v>
      </c>
    </row>
    <row r="7" spans="1:2" x14ac:dyDescent="0.25">
      <c r="A7" s="33" t="s">
        <v>33</v>
      </c>
      <c r="B7" s="49">
        <v>27600</v>
      </c>
    </row>
    <row r="9" spans="1:2" ht="18.75" x14ac:dyDescent="0.3">
      <c r="A9" s="35" t="s">
        <v>43</v>
      </c>
    </row>
    <row r="10" spans="1:2" x14ac:dyDescent="0.25">
      <c r="A10" s="32" t="s">
        <v>45</v>
      </c>
      <c r="B10" t="s">
        <v>34</v>
      </c>
    </row>
    <row r="11" spans="1:2" x14ac:dyDescent="0.25">
      <c r="A11" s="33" t="s">
        <v>13</v>
      </c>
      <c r="B11" s="49">
        <v>8400</v>
      </c>
    </row>
    <row r="12" spans="1:2" x14ac:dyDescent="0.25">
      <c r="A12" s="33" t="s">
        <v>15</v>
      </c>
      <c r="B12" s="49">
        <v>3600</v>
      </c>
    </row>
    <row r="13" spans="1:2" x14ac:dyDescent="0.25">
      <c r="A13" s="33" t="s">
        <v>12</v>
      </c>
      <c r="B13" s="49">
        <v>6000</v>
      </c>
    </row>
    <row r="14" spans="1:2" x14ac:dyDescent="0.25">
      <c r="A14" s="33" t="s">
        <v>14</v>
      </c>
      <c r="B14" s="49">
        <v>9600</v>
      </c>
    </row>
    <row r="15" spans="1:2" x14ac:dyDescent="0.25">
      <c r="A15" s="33" t="s">
        <v>33</v>
      </c>
      <c r="B15" s="49">
        <v>27600</v>
      </c>
    </row>
    <row r="17" spans="1:11" ht="18.75" x14ac:dyDescent="0.3">
      <c r="A17" s="35" t="s">
        <v>47</v>
      </c>
      <c r="K17" s="51" t="s">
        <v>49</v>
      </c>
    </row>
    <row r="18" spans="1:11" x14ac:dyDescent="0.25">
      <c r="A18" s="34" t="s">
        <v>0</v>
      </c>
      <c r="B18" s="50" t="s">
        <v>44</v>
      </c>
      <c r="K18" s="52"/>
    </row>
    <row r="19" spans="1:11" x14ac:dyDescent="0.25">
      <c r="A19" s="55">
        <v>45658</v>
      </c>
      <c r="B19" s="56">
        <v>2000</v>
      </c>
      <c r="K19" s="59" t="s">
        <v>51</v>
      </c>
    </row>
    <row r="20" spans="1:11" x14ac:dyDescent="0.25">
      <c r="A20" s="57">
        <v>45663</v>
      </c>
      <c r="B20" s="56">
        <v>4000</v>
      </c>
      <c r="K20" s="59" t="s">
        <v>50</v>
      </c>
    </row>
    <row r="21" spans="1:11" x14ac:dyDescent="0.25">
      <c r="A21" s="55">
        <v>45668</v>
      </c>
      <c r="B21" s="56">
        <v>6000</v>
      </c>
      <c r="K21" s="59" t="s">
        <v>59</v>
      </c>
    </row>
    <row r="22" spans="1:11" x14ac:dyDescent="0.25">
      <c r="A22" s="57">
        <v>45673</v>
      </c>
      <c r="B22" s="56">
        <v>8000</v>
      </c>
      <c r="K22" s="59" t="s">
        <v>53</v>
      </c>
    </row>
    <row r="23" spans="1:11" x14ac:dyDescent="0.25">
      <c r="A23" s="55">
        <v>45678</v>
      </c>
      <c r="B23" s="56">
        <v>10000</v>
      </c>
      <c r="K23" s="59" t="s">
        <v>52</v>
      </c>
    </row>
    <row r="24" spans="1:11" x14ac:dyDescent="0.25">
      <c r="A24" s="57">
        <v>45683</v>
      </c>
      <c r="B24" s="56">
        <v>12000</v>
      </c>
      <c r="K24" s="59" t="s">
        <v>58</v>
      </c>
    </row>
    <row r="25" spans="1:11" x14ac:dyDescent="0.25">
      <c r="A25" s="55">
        <v>45688</v>
      </c>
      <c r="B25" s="56">
        <v>14000</v>
      </c>
    </row>
    <row r="26" spans="1:11" x14ac:dyDescent="0.25">
      <c r="A26" s="57">
        <v>45693</v>
      </c>
      <c r="B26" s="56">
        <v>16000</v>
      </c>
    </row>
    <row r="27" spans="1:11" x14ac:dyDescent="0.25">
      <c r="A27" s="55">
        <v>45698</v>
      </c>
      <c r="B27" s="56">
        <v>18000</v>
      </c>
    </row>
    <row r="28" spans="1:11" x14ac:dyDescent="0.25">
      <c r="A28" s="57">
        <v>45703</v>
      </c>
      <c r="B28" s="56">
        <v>20000</v>
      </c>
    </row>
    <row r="29" spans="1:11" x14ac:dyDescent="0.25">
      <c r="A29" s="55">
        <v>45708</v>
      </c>
      <c r="B29" s="56">
        <v>22000</v>
      </c>
    </row>
    <row r="30" spans="1:11" x14ac:dyDescent="0.25">
      <c r="A30" s="57">
        <v>45713</v>
      </c>
      <c r="B30" s="56">
        <v>24000</v>
      </c>
    </row>
    <row r="31" spans="1:11" x14ac:dyDescent="0.25">
      <c r="A31" s="53" t="s">
        <v>26</v>
      </c>
      <c r="B31" s="54">
        <v>24000</v>
      </c>
    </row>
  </sheetData>
  <pageMargins left="0.7" right="0.7" top="0.75" bottom="0.75" header="0.3" footer="0.3"/>
  <pageSetup paperSize="9" orientation="portrait" horizontalDpi="4294967294" verticalDpi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9" sqref="B19"/>
    </sheetView>
  </sheetViews>
  <sheetFormatPr defaultRowHeight="15" x14ac:dyDescent="0.25"/>
  <cols>
    <col min="1" max="1" width="7.5703125" bestFit="1" customWidth="1"/>
    <col min="2" max="2" width="123.85546875" bestFit="1" customWidth="1"/>
  </cols>
  <sheetData>
    <row r="1" spans="1:2" s="58" customFormat="1" ht="18.75" x14ac:dyDescent="0.3">
      <c r="A1" s="58" t="s">
        <v>54</v>
      </c>
      <c r="B1" s="58" t="s">
        <v>55</v>
      </c>
    </row>
    <row r="2" spans="1:2" x14ac:dyDescent="0.25">
      <c r="A2" s="4" t="s">
        <v>23</v>
      </c>
    </row>
    <row r="3" spans="1:2" x14ac:dyDescent="0.25">
      <c r="A3">
        <v>1</v>
      </c>
      <c r="B3" t="s">
        <v>24</v>
      </c>
    </row>
    <row r="4" spans="1:2" x14ac:dyDescent="0.25">
      <c r="A4">
        <v>2</v>
      </c>
      <c r="B4" t="s">
        <v>25</v>
      </c>
    </row>
    <row r="5" spans="1:2" x14ac:dyDescent="0.25">
      <c r="A5">
        <v>3</v>
      </c>
      <c r="B5" t="s">
        <v>37</v>
      </c>
    </row>
    <row r="6" spans="1:2" x14ac:dyDescent="0.25">
      <c r="A6">
        <v>4</v>
      </c>
      <c r="B6" t="s">
        <v>38</v>
      </c>
    </row>
    <row r="7" spans="1:2" x14ac:dyDescent="0.25">
      <c r="A7">
        <v>5</v>
      </c>
      <c r="B7" t="s">
        <v>40</v>
      </c>
    </row>
    <row r="8" spans="1:2" x14ac:dyDescent="0.25">
      <c r="A8">
        <v>6</v>
      </c>
      <c r="B8" t="s">
        <v>42</v>
      </c>
    </row>
    <row r="9" spans="1:2" x14ac:dyDescent="0.25">
      <c r="A9">
        <v>7</v>
      </c>
      <c r="B9" t="s">
        <v>41</v>
      </c>
    </row>
    <row r="10" spans="1:2" x14ac:dyDescent="0.25">
      <c r="A10">
        <v>8</v>
      </c>
      <c r="B10" t="s">
        <v>48</v>
      </c>
    </row>
    <row r="11" spans="1:2" x14ac:dyDescent="0.25">
      <c r="A11">
        <v>9</v>
      </c>
      <c r="B1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Cleaned Data</vt:lpstr>
      <vt:lpstr>P&amp;L Statement</vt:lpstr>
      <vt:lpstr>PivotT&amp;C</vt:lpstr>
      <vt:lpstr>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Hartley</dc:creator>
  <cp:lastModifiedBy>Roger Hartley</cp:lastModifiedBy>
  <dcterms:created xsi:type="dcterms:W3CDTF">2025-07-05T07:22:39Z</dcterms:created>
  <dcterms:modified xsi:type="dcterms:W3CDTF">2025-07-09T14:47:53Z</dcterms:modified>
</cp:coreProperties>
</file>