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13_ncr:1_{5163C7F0-7AEC-4B7C-8A8D-ADF08B1A8A09}" xr6:coauthVersionLast="47" xr6:coauthVersionMax="47" xr10:uidLastSave="{00000000-0000-0000-0000-000000000000}"/>
  <bookViews>
    <workbookView xWindow="-108" yWindow="-108" windowWidth="23256" windowHeight="12456" xr2:uid="{8141A065-6222-406E-9F7E-8234882550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R6" i="1" s="1"/>
  <c r="P2" i="1"/>
  <c r="R7" i="1"/>
  <c r="R3" i="1"/>
  <c r="R4" i="1"/>
  <c r="R5" i="1"/>
  <c r="R2" i="1"/>
  <c r="K11" i="1"/>
  <c r="M8" i="1"/>
  <c r="L5" i="1"/>
  <c r="L4" i="1"/>
  <c r="L3" i="1"/>
  <c r="L2" i="1"/>
  <c r="M3" i="1"/>
  <c r="M4" i="1"/>
  <c r="M5" i="1"/>
  <c r="M2" i="1"/>
  <c r="F4" i="1"/>
  <c r="G2" i="1"/>
  <c r="F2" i="1"/>
  <c r="A6" i="1"/>
  <c r="B3" i="1"/>
  <c r="C3" i="1" s="1"/>
  <c r="B2" i="1"/>
  <c r="C2" i="1" s="1"/>
  <c r="M7" i="1" s="1"/>
  <c r="M6" i="1" l="1"/>
  <c r="H5" i="1"/>
  <c r="H3" i="1"/>
  <c r="H4" i="1"/>
  <c r="H2" i="1"/>
</calcChain>
</file>

<file path=xl/sharedStrings.xml><?xml version="1.0" encoding="utf-8"?>
<sst xmlns="http://schemas.openxmlformats.org/spreadsheetml/2006/main" count="18" uniqueCount="12">
  <si>
    <t>Section</t>
  </si>
  <si>
    <t>Resistance</t>
  </si>
  <si>
    <t>Longueur</t>
  </si>
  <si>
    <t>Diamètre (mm)</t>
  </si>
  <si>
    <t>Diamètre (m)</t>
  </si>
  <si>
    <t>Erreur :</t>
  </si>
  <si>
    <t>Pour 2 mm :</t>
  </si>
  <si>
    <t>Theorique</t>
  </si>
  <si>
    <t>Pour 0.45 mm :</t>
  </si>
  <si>
    <t>a</t>
  </si>
  <si>
    <t>Resistivité</t>
  </si>
  <si>
    <t>Pour 0.2 mm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</si>
</sst>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5316-9400-4D14-98EF-CBCC0CD9649E}">
  <dimension ref="A1:R11"/>
  <sheetViews>
    <sheetView tabSelected="1" workbookViewId="0">
      <selection activeCell="F8" sqref="F8"/>
    </sheetView>
  </sheetViews>
  <sheetFormatPr baseColWidth="10" defaultRowHeight="14.4" x14ac:dyDescent="0.3"/>
  <cols>
    <col min="3" max="3" width="12" bestFit="1" customWidth="1"/>
    <col min="11" max="11" width="12" bestFit="1" customWidth="1"/>
  </cols>
  <sheetData>
    <row r="1" spans="1:18" x14ac:dyDescent="0.3">
      <c r="A1" t="s">
        <v>3</v>
      </c>
      <c r="B1" t="s">
        <v>4</v>
      </c>
      <c r="C1" t="s">
        <v>0</v>
      </c>
      <c r="E1" t="s">
        <v>6</v>
      </c>
      <c r="F1" t="s">
        <v>1</v>
      </c>
      <c r="G1" t="s">
        <v>2</v>
      </c>
      <c r="H1" t="s">
        <v>7</v>
      </c>
      <c r="J1" t="s">
        <v>8</v>
      </c>
      <c r="K1" t="s">
        <v>2</v>
      </c>
      <c r="L1" t="s">
        <v>1</v>
      </c>
      <c r="M1" t="s">
        <v>7</v>
      </c>
      <c r="O1" t="s">
        <v>11</v>
      </c>
      <c r="P1" t="s">
        <v>1</v>
      </c>
      <c r="Q1" t="s">
        <v>2</v>
      </c>
      <c r="R1" t="s">
        <v>7</v>
      </c>
    </row>
    <row r="2" spans="1:18" x14ac:dyDescent="0.3">
      <c r="A2">
        <v>0.45</v>
      </c>
      <c r="B2">
        <f>A2*10^(-3)</f>
        <v>4.5000000000000004E-4</v>
      </c>
      <c r="C2">
        <f>PI()*(B2/2)^2</f>
        <v>1.5904312808798332E-7</v>
      </c>
      <c r="F2">
        <f>4*10^(-4)</f>
        <v>4.0000000000000002E-4</v>
      </c>
      <c r="G2">
        <f>0.1</f>
        <v>0.1</v>
      </c>
      <c r="H2">
        <f xml:space="preserve"> 1.75*10^-8 * G2 /$C$3</f>
        <v>5.5704230082163377E-4</v>
      </c>
      <c r="K2">
        <v>5.0000000000000001E-3</v>
      </c>
      <c r="L2">
        <f>6*10^-4</f>
        <v>6.0000000000000006E-4</v>
      </c>
      <c r="M2">
        <f t="shared" ref="M2:M8" si="0" xml:space="preserve"> 1.75*10^-8 * K2 /$C$2</f>
        <v>5.5016523537939125E-4</v>
      </c>
      <c r="P2">
        <f>62.4*10^-3</f>
        <v>6.2399999999999997E-2</v>
      </c>
      <c r="Q2">
        <v>0.1</v>
      </c>
      <c r="R2">
        <f xml:space="preserve"> 1.75*10^-8 * Q2 /$C$4</f>
        <v>5.5704230082163374E-2</v>
      </c>
    </row>
    <row r="3" spans="1:18" x14ac:dyDescent="0.3">
      <c r="A3">
        <v>2</v>
      </c>
      <c r="B3">
        <f>A3*10^(-3)</f>
        <v>2E-3</v>
      </c>
      <c r="C3">
        <f>PI()*(B3/2)^2</f>
        <v>3.1415926535897929E-6</v>
      </c>
      <c r="F3">
        <v>0</v>
      </c>
      <c r="G3">
        <v>0.01</v>
      </c>
      <c r="H3">
        <f xml:space="preserve"> 1.75*10^-8 * G3 /$C$3</f>
        <v>5.5704230082163378E-5</v>
      </c>
      <c r="K3">
        <v>0.01</v>
      </c>
      <c r="L3">
        <f>1.5*10^-3</f>
        <v>1.5E-3</v>
      </c>
      <c r="M3">
        <f t="shared" si="0"/>
        <v>1.1003304707587825E-3</v>
      </c>
      <c r="P3">
        <v>8.0999999999999996E-3</v>
      </c>
      <c r="Q3">
        <v>0.01</v>
      </c>
      <c r="R3">
        <f t="shared" ref="R3:R7" si="1" xml:space="preserve"> 1.75*10^-8 * Q3 /$C$4</f>
        <v>5.5704230082163379E-3</v>
      </c>
    </row>
    <row r="4" spans="1:18" x14ac:dyDescent="0.3">
      <c r="B4">
        <v>2.0000000000000001E-4</v>
      </c>
      <c r="C4">
        <f>PI()*(B4/2)^2</f>
        <v>3.1415926535897931E-8</v>
      </c>
      <c r="F4">
        <f>2*10^-4</f>
        <v>2.0000000000000001E-4</v>
      </c>
      <c r="G4">
        <v>0.05</v>
      </c>
      <c r="H4">
        <f xml:space="preserve"> 1.75*10^-8 * G4 /$C$3</f>
        <v>2.7852115041081688E-4</v>
      </c>
      <c r="K4">
        <v>1.4999999999999999E-2</v>
      </c>
      <c r="L4">
        <f>2*10^-3</f>
        <v>2E-3</v>
      </c>
      <c r="M4">
        <f t="shared" si="0"/>
        <v>1.6504957061381736E-3</v>
      </c>
      <c r="R4">
        <f t="shared" si="1"/>
        <v>0</v>
      </c>
    </row>
    <row r="5" spans="1:18" x14ac:dyDescent="0.3">
      <c r="A5" t="s">
        <v>5</v>
      </c>
      <c r="F5">
        <v>8.0000000000000004E-4</v>
      </c>
      <c r="G5">
        <v>0.15</v>
      </c>
      <c r="H5">
        <f xml:space="preserve"> 1.75*10^-8 * G5 /$C$3</f>
        <v>8.355634512324506E-4</v>
      </c>
      <c r="K5">
        <v>0.02</v>
      </c>
      <c r="L5">
        <f>27*10^-4</f>
        <v>2.7000000000000001E-3</v>
      </c>
      <c r="M5">
        <f t="shared" si="0"/>
        <v>2.200660941517565E-3</v>
      </c>
      <c r="R5">
        <f t="shared" si="1"/>
        <v>0</v>
      </c>
    </row>
    <row r="6" spans="1:18" x14ac:dyDescent="0.3">
      <c r="A6" s="1">
        <f>10^(-4)</f>
        <v>1E-4</v>
      </c>
      <c r="K6">
        <v>2.5000000000000001E-2</v>
      </c>
      <c r="L6">
        <v>3.2000000000000002E-3</v>
      </c>
      <c r="M6">
        <f t="shared" si="0"/>
        <v>2.7508261768969559E-3</v>
      </c>
      <c r="R6">
        <f xml:space="preserve"> 1.75*10^-8 * Q6 /$C$4</f>
        <v>0</v>
      </c>
    </row>
    <row r="7" spans="1:18" x14ac:dyDescent="0.3">
      <c r="K7">
        <v>0.03</v>
      </c>
      <c r="L7">
        <v>4.0000000000000001E-3</v>
      </c>
      <c r="M7">
        <f t="shared" si="0"/>
        <v>3.3009914122763473E-3</v>
      </c>
      <c r="R7">
        <f t="shared" si="1"/>
        <v>0</v>
      </c>
    </row>
    <row r="8" spans="1:18" x14ac:dyDescent="0.3">
      <c r="K8">
        <v>3.5000000000000003E-2</v>
      </c>
      <c r="L8">
        <v>4.3E-3</v>
      </c>
      <c r="M8">
        <f t="shared" si="0"/>
        <v>3.851156647655739E-3</v>
      </c>
    </row>
    <row r="10" spans="1:18" x14ac:dyDescent="0.3">
      <c r="J10" t="s">
        <v>9</v>
      </c>
      <c r="K10">
        <v>0.1236</v>
      </c>
    </row>
    <row r="11" spans="1:18" x14ac:dyDescent="0.3">
      <c r="J11" t="s">
        <v>10</v>
      </c>
      <c r="K11">
        <f>K10*PI()*(B2^2)/4</f>
        <v>1.9657730631674737E-8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2023-03-14T15:09:58Z</dcterms:created>
  <dcterms:modified xsi:type="dcterms:W3CDTF">2023-03-21T08:46:52Z</dcterms:modified>
</cp:coreProperties>
</file>