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S:\Dev\Projets\phys_exp\data\"/>
    </mc:Choice>
  </mc:AlternateContent>
  <xr:revisionPtr revIDLastSave="0" documentId="13_ncr:1_{9F6ED334-AE82-491F-8EA9-F96FB7B70EFC}" xr6:coauthVersionLast="47" xr6:coauthVersionMax="47" xr10:uidLastSave="{00000000-0000-0000-0000-000000000000}"/>
  <bookViews>
    <workbookView xWindow="-108" yWindow="-108" windowWidth="23256" windowHeight="12456" xr2:uid="{7CFFD7A0-94A0-44FD-9881-2029062BD1C8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2" i="1"/>
  <c r="C2" i="1"/>
  <c r="C3" i="1"/>
  <c r="C5" i="1"/>
  <c r="C6" i="1"/>
  <c r="C7" i="1"/>
  <c r="C8" i="1"/>
  <c r="C9" i="1"/>
  <c r="B9" i="1" s="1"/>
  <c r="C10" i="1"/>
  <c r="B10" i="1" s="1"/>
  <c r="C11" i="1"/>
  <c r="B11" i="1" s="1"/>
  <c r="C12" i="1"/>
  <c r="B12" i="1" s="1"/>
  <c r="C13" i="1"/>
  <c r="B13" i="1" s="1"/>
  <c r="C14" i="1"/>
  <c r="B14" i="1" s="1"/>
  <c r="E5" i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B3" i="1"/>
  <c r="B4" i="1"/>
  <c r="B5" i="1"/>
  <c r="B6" i="1"/>
  <c r="B7" i="1"/>
  <c r="B8" i="1"/>
  <c r="B2" i="1"/>
</calcChain>
</file>

<file path=xl/sharedStrings.xml><?xml version="1.0" encoding="utf-8"?>
<sst xmlns="http://schemas.openxmlformats.org/spreadsheetml/2006/main" count="3" uniqueCount="3">
  <si>
    <t>Température</t>
  </si>
  <si>
    <t>Résistance</t>
  </si>
  <si>
    <t>Resistivite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</si>
</sst>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CD1F95-9E29-446C-BDD3-900815E46781}">
  <dimension ref="A1:E14"/>
  <sheetViews>
    <sheetView tabSelected="1" workbookViewId="0">
      <selection activeCell="F15" sqref="F15"/>
    </sheetView>
  </sheetViews>
  <sheetFormatPr baseColWidth="10" defaultRowHeight="14.4" x14ac:dyDescent="0.3"/>
  <cols>
    <col min="4" max="4" width="12" bestFit="1" customWidth="1"/>
  </cols>
  <sheetData>
    <row r="1" spans="1:5" x14ac:dyDescent="0.3">
      <c r="A1" t="s">
        <v>0</v>
      </c>
      <c r="B1" t="s">
        <v>1</v>
      </c>
      <c r="D1" t="s">
        <v>2</v>
      </c>
    </row>
    <row r="2" spans="1:5" x14ac:dyDescent="0.3">
      <c r="A2">
        <f>22.4</f>
        <v>22.4</v>
      </c>
      <c r="B2">
        <f>C2*$E$5</f>
        <v>9.4000000000000004E-3</v>
      </c>
      <c r="C2">
        <f>94</f>
        <v>94</v>
      </c>
      <c r="D2">
        <f>(B2*PI()*(0.0005^2))/(4*0.1)</f>
        <v>1.8456856839840034E-8</v>
      </c>
    </row>
    <row r="3" spans="1:5" x14ac:dyDescent="0.3">
      <c r="A3">
        <f>30</f>
        <v>30</v>
      </c>
      <c r="B3">
        <f>C3*$E$5</f>
        <v>9.7000000000000003E-3</v>
      </c>
      <c r="C3">
        <f>97</f>
        <v>97</v>
      </c>
      <c r="D3">
        <f t="shared" ref="D3:D14" si="0">(B3*PI()*(0.0005^2))/(4*0.1)</f>
        <v>1.9045905462388119E-8</v>
      </c>
    </row>
    <row r="4" spans="1:5" x14ac:dyDescent="0.3">
      <c r="A4">
        <f>35</f>
        <v>35</v>
      </c>
      <c r="B4">
        <f>C4*$E$5</f>
        <v>9.9000000000000008E-3</v>
      </c>
      <c r="C4">
        <v>99</v>
      </c>
      <c r="D4">
        <f t="shared" si="0"/>
        <v>1.9438604544086845E-8</v>
      </c>
    </row>
    <row r="5" spans="1:5" x14ac:dyDescent="0.3">
      <c r="A5">
        <f>40</f>
        <v>40</v>
      </c>
      <c r="B5">
        <f>C5*$E$5</f>
        <v>0.01</v>
      </c>
      <c r="C5">
        <f>100</f>
        <v>100</v>
      </c>
      <c r="D5">
        <f t="shared" si="0"/>
        <v>1.9634954084936204E-8</v>
      </c>
      <c r="E5">
        <f>10^-4</f>
        <v>1E-4</v>
      </c>
    </row>
    <row r="6" spans="1:5" x14ac:dyDescent="0.3">
      <c r="A6">
        <f>45</f>
        <v>45</v>
      </c>
      <c r="B6">
        <f>C6*$E$5</f>
        <v>1.0100000000000001E-2</v>
      </c>
      <c r="C6">
        <f>101</f>
        <v>101</v>
      </c>
      <c r="D6">
        <f t="shared" si="0"/>
        <v>1.9831303625785567E-8</v>
      </c>
    </row>
    <row r="7" spans="1:5" x14ac:dyDescent="0.3">
      <c r="A7">
        <f>50</f>
        <v>50</v>
      </c>
      <c r="B7">
        <f>C7*$E$5</f>
        <v>1.0200000000000001E-2</v>
      </c>
      <c r="C7">
        <f>102</f>
        <v>102</v>
      </c>
      <c r="D7">
        <f t="shared" si="0"/>
        <v>2.0027653166634933E-8</v>
      </c>
    </row>
    <row r="8" spans="1:5" x14ac:dyDescent="0.3">
      <c r="A8">
        <f>55</f>
        <v>55</v>
      </c>
      <c r="B8">
        <f>C8*$E$5</f>
        <v>1.0400000000000001E-2</v>
      </c>
      <c r="C8">
        <f>104</f>
        <v>104</v>
      </c>
      <c r="D8">
        <f t="shared" si="0"/>
        <v>2.0420352248333655E-8</v>
      </c>
    </row>
    <row r="9" spans="1:5" x14ac:dyDescent="0.3">
      <c r="A9">
        <f>60</f>
        <v>60</v>
      </c>
      <c r="B9">
        <f>C9*$E$5</f>
        <v>1.0500000000000001E-2</v>
      </c>
      <c r="C9">
        <f>105</f>
        <v>105</v>
      </c>
      <c r="D9">
        <f t="shared" si="0"/>
        <v>2.0616701789183015E-8</v>
      </c>
    </row>
    <row r="10" spans="1:5" x14ac:dyDescent="0.3">
      <c r="A10">
        <f>65</f>
        <v>65</v>
      </c>
      <c r="B10">
        <f>C10*$E$5</f>
        <v>1.06E-2</v>
      </c>
      <c r="C10">
        <f>106</f>
        <v>106</v>
      </c>
      <c r="D10">
        <f t="shared" si="0"/>
        <v>2.0813051330032381E-8</v>
      </c>
    </row>
    <row r="11" spans="1:5" x14ac:dyDescent="0.3">
      <c r="A11">
        <f>70</f>
        <v>70</v>
      </c>
      <c r="B11">
        <f>C11*$E$5</f>
        <v>1.0800000000000001E-2</v>
      </c>
      <c r="C11">
        <f>108</f>
        <v>108</v>
      </c>
      <c r="D11">
        <f t="shared" si="0"/>
        <v>2.1205750411731103E-8</v>
      </c>
    </row>
    <row r="12" spans="1:5" x14ac:dyDescent="0.3">
      <c r="A12">
        <f>75</f>
        <v>75</v>
      </c>
      <c r="B12">
        <f>C12*$E$5</f>
        <v>1.09E-2</v>
      </c>
      <c r="C12">
        <f>109</f>
        <v>109</v>
      </c>
      <c r="D12">
        <f t="shared" si="0"/>
        <v>2.1402099952580463E-8</v>
      </c>
    </row>
    <row r="13" spans="1:5" x14ac:dyDescent="0.3">
      <c r="A13">
        <f>80</f>
        <v>80</v>
      </c>
      <c r="B13">
        <f>C13*$E$5</f>
        <v>1.11E-2</v>
      </c>
      <c r="C13">
        <f>111</f>
        <v>111</v>
      </c>
      <c r="D13">
        <f t="shared" si="0"/>
        <v>2.1794799034279191E-8</v>
      </c>
    </row>
    <row r="14" spans="1:5" x14ac:dyDescent="0.3">
      <c r="A14">
        <f>85</f>
        <v>85</v>
      </c>
      <c r="B14">
        <f>C14*$E$5</f>
        <v>1.1300000000000001E-2</v>
      </c>
      <c r="C14">
        <f>113</f>
        <v>113</v>
      </c>
      <c r="D14">
        <f t="shared" si="0"/>
        <v>2.2187498115977914E-8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Boistay</dc:creator>
  <cp:lastModifiedBy>Lucas Boistay</cp:lastModifiedBy>
  <dcterms:created xsi:type="dcterms:W3CDTF">2023-03-21T15:24:24Z</dcterms:created>
  <dcterms:modified xsi:type="dcterms:W3CDTF">2023-03-21T16:12:07Z</dcterms:modified>
</cp:coreProperties>
</file>