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1_{4F8C5E78-5FFE-4A04-8800-C08126E82988}" xr6:coauthVersionLast="47" xr6:coauthVersionMax="47" xr10:uidLastSave="{00000000-0000-0000-0000-000000000000}"/>
  <bookViews>
    <workbookView xWindow="-108" yWindow="-108" windowWidth="23256" windowHeight="12456" xr2:uid="{7CFFD7A0-94A0-44FD-9881-2029062BD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2" i="1"/>
  <c r="G3" i="1"/>
  <c r="G4" i="1"/>
  <c r="G5" i="1" s="1"/>
  <c r="G6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A7" i="1"/>
  <c r="A6" i="1"/>
  <c r="A5" i="1"/>
  <c r="A4" i="1"/>
  <c r="A3" i="1"/>
  <c r="A2" i="1"/>
  <c r="D2" i="1"/>
  <c r="C2" i="1"/>
  <c r="B2" i="1" s="1"/>
  <c r="E2" i="1" s="1"/>
  <c r="O8" i="1"/>
  <c r="C3" i="1"/>
  <c r="C5" i="1"/>
  <c r="C6" i="1"/>
  <c r="C7" i="1"/>
  <c r="C8" i="1"/>
  <c r="C9" i="1"/>
  <c r="C10" i="1"/>
  <c r="C11" i="1"/>
  <c r="C12" i="1"/>
  <c r="C13" i="1"/>
  <c r="C14" i="1"/>
  <c r="G7" i="1" l="1"/>
  <c r="B3" i="1"/>
  <c r="E3" i="1" s="1"/>
  <c r="B11" i="1"/>
  <c r="B8" i="1"/>
  <c r="B7" i="1"/>
  <c r="B6" i="1"/>
  <c r="B5" i="1"/>
  <c r="B14" i="1"/>
  <c r="B4" i="1"/>
  <c r="B13" i="1"/>
  <c r="B12" i="1"/>
  <c r="B10" i="1"/>
  <c r="B9" i="1"/>
  <c r="G8" i="1" l="1"/>
  <c r="A8" i="1"/>
  <c r="D11" i="1"/>
  <c r="E11" i="1"/>
  <c r="D12" i="1"/>
  <c r="E12" i="1"/>
  <c r="D5" i="1"/>
  <c r="E5" i="1"/>
  <c r="D6" i="1"/>
  <c r="E6" i="1"/>
  <c r="D10" i="1"/>
  <c r="E10" i="1"/>
  <c r="D9" i="1"/>
  <c r="E9" i="1"/>
  <c r="D13" i="1"/>
  <c r="E13" i="1"/>
  <c r="D4" i="1"/>
  <c r="E4" i="1"/>
  <c r="D14" i="1"/>
  <c r="E14" i="1"/>
  <c r="D7" i="1"/>
  <c r="E7" i="1"/>
  <c r="D8" i="1"/>
  <c r="E8" i="1"/>
  <c r="D3" i="1"/>
  <c r="G9" i="1" l="1"/>
  <c r="A9" i="1"/>
  <c r="G10" i="1" l="1"/>
  <c r="A10" i="1"/>
  <c r="G11" i="1" l="1"/>
  <c r="A11" i="1"/>
  <c r="G12" i="1" l="1"/>
  <c r="A12" i="1"/>
  <c r="G13" i="1" l="1"/>
  <c r="A14" i="1"/>
  <c r="A13" i="1"/>
  <c r="G14" i="1" l="1"/>
</calcChain>
</file>

<file path=xl/sharedStrings.xml><?xml version="1.0" encoding="utf-8"?>
<sst xmlns="http://schemas.openxmlformats.org/spreadsheetml/2006/main" count="8" uniqueCount="8">
  <si>
    <t>Température</t>
  </si>
  <si>
    <t>Résistance</t>
  </si>
  <si>
    <t>Resistivite</t>
  </si>
  <si>
    <t>Resistance-</t>
  </si>
  <si>
    <t>DeltaTemp</t>
  </si>
  <si>
    <t>AllDeltaTemp</t>
  </si>
  <si>
    <t>AllResistivite</t>
  </si>
  <si>
    <t>AllTemp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</si>
</sst>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F95-9E29-446C-BDD3-900815E46781}">
  <dimension ref="A1:O14"/>
  <sheetViews>
    <sheetView tabSelected="1" topLeftCell="B1" zoomScale="104" zoomScaleNormal="104" workbookViewId="0">
      <selection activeCell="I8" sqref="I8"/>
    </sheetView>
  </sheetViews>
  <sheetFormatPr baseColWidth="10" defaultRowHeight="14.4" x14ac:dyDescent="0.3"/>
  <cols>
    <col min="4" max="4" width="12" bestFit="1" customWidth="1"/>
    <col min="6" max="6" width="12" bestFit="1" customWidth="1"/>
    <col min="7" max="7" width="12.33203125" customWidth="1"/>
    <col min="8" max="9" width="12.5546875" bestFit="1" customWidth="1"/>
  </cols>
  <sheetData>
    <row r="1" spans="1:15" x14ac:dyDescent="0.3">
      <c r="A1" t="s">
        <v>4</v>
      </c>
      <c r="B1" t="s">
        <v>1</v>
      </c>
      <c r="D1" t="s">
        <v>2</v>
      </c>
      <c r="E1" t="s">
        <v>3</v>
      </c>
      <c r="F1" t="s">
        <v>0</v>
      </c>
      <c r="G1" t="s">
        <v>7</v>
      </c>
      <c r="H1" t="s">
        <v>5</v>
      </c>
      <c r="I1" t="s">
        <v>6</v>
      </c>
    </row>
    <row r="2" spans="1:15" x14ac:dyDescent="0.3">
      <c r="A2">
        <f t="shared" ref="A2:A14" si="0">F2-$F$2</f>
        <v>0</v>
      </c>
      <c r="B2">
        <f t="shared" ref="B2:B14" si="1">C2*$O$8</f>
        <v>9.4999999999999998E-3</v>
      </c>
      <c r="C2">
        <f>95</f>
        <v>95</v>
      </c>
      <c r="D2">
        <f>(B2*PI()*(0.0005^2))/(4*0.1)</f>
        <v>1.8653206380689397E-8</v>
      </c>
      <c r="E2">
        <f>B2/$B$2-1</f>
        <v>0</v>
      </c>
      <c r="F2">
        <f>22.4</f>
        <v>22.4</v>
      </c>
      <c r="G2">
        <f>-22.4</f>
        <v>-22.4</v>
      </c>
      <c r="H2">
        <f>G2-22.4</f>
        <v>-44.8</v>
      </c>
      <c r="I2">
        <f>$D$2*(1+0.0029*H2)</f>
        <v>1.622978180771023E-8</v>
      </c>
    </row>
    <row r="3" spans="1:15" x14ac:dyDescent="0.3">
      <c r="A3">
        <f t="shared" si="0"/>
        <v>7.6000000000000014</v>
      </c>
      <c r="B3">
        <f t="shared" si="1"/>
        <v>9.7000000000000003E-3</v>
      </c>
      <c r="C3">
        <f>97</f>
        <v>97</v>
      </c>
      <c r="D3">
        <f t="shared" ref="D3:D14" si="2">(B3*PI()*(0.0005^2))/(4*0.1)</f>
        <v>1.9045905462388119E-8</v>
      </c>
      <c r="E3">
        <f>B3/$B$2-1</f>
        <v>2.1052631578947434E-2</v>
      </c>
      <c r="F3">
        <f>30</f>
        <v>30</v>
      </c>
      <c r="G3">
        <f>G2+10</f>
        <v>-12.399999999999999</v>
      </c>
      <c r="H3">
        <f t="shared" ref="H3:H14" si="3">G3-22.4</f>
        <v>-34.799999999999997</v>
      </c>
      <c r="I3">
        <f t="shared" ref="I3:I14" si="4">$D$2*(1+0.0029*H3)</f>
        <v>1.6770724792750222E-8</v>
      </c>
    </row>
    <row r="4" spans="1:15" x14ac:dyDescent="0.3">
      <c r="A4">
        <f t="shared" si="0"/>
        <v>12.600000000000001</v>
      </c>
      <c r="B4">
        <f t="shared" si="1"/>
        <v>9.9000000000000008E-3</v>
      </c>
      <c r="C4">
        <v>99</v>
      </c>
      <c r="D4">
        <f t="shared" si="2"/>
        <v>1.9438604544086845E-8</v>
      </c>
      <c r="E4">
        <f t="shared" ref="E4:E14" si="5">B4/$B$2-1</f>
        <v>4.2105263157894868E-2</v>
      </c>
      <c r="F4">
        <f>35</f>
        <v>35</v>
      </c>
      <c r="G4">
        <f t="shared" ref="G4:G13" si="6">G3+10</f>
        <v>-2.3999999999999986</v>
      </c>
      <c r="H4">
        <f t="shared" si="3"/>
        <v>-24.799999999999997</v>
      </c>
      <c r="I4">
        <f t="shared" si="4"/>
        <v>1.7311667777790217E-8</v>
      </c>
    </row>
    <row r="5" spans="1:15" x14ac:dyDescent="0.3">
      <c r="A5">
        <f t="shared" si="0"/>
        <v>17.600000000000001</v>
      </c>
      <c r="B5">
        <f t="shared" si="1"/>
        <v>0.01</v>
      </c>
      <c r="C5">
        <f>100</f>
        <v>100</v>
      </c>
      <c r="D5">
        <f t="shared" si="2"/>
        <v>1.9634954084936204E-8</v>
      </c>
      <c r="E5">
        <f t="shared" si="5"/>
        <v>5.2631578947368363E-2</v>
      </c>
      <c r="F5">
        <f>40</f>
        <v>40</v>
      </c>
      <c r="G5">
        <f t="shared" si="6"/>
        <v>7.6000000000000014</v>
      </c>
      <c r="H5">
        <f t="shared" si="3"/>
        <v>-14.799999999999997</v>
      </c>
      <c r="I5">
        <f t="shared" si="4"/>
        <v>1.7852610762830209E-8</v>
      </c>
    </row>
    <row r="6" spans="1:15" x14ac:dyDescent="0.3">
      <c r="A6">
        <f t="shared" si="0"/>
        <v>22.6</v>
      </c>
      <c r="B6">
        <f t="shared" si="1"/>
        <v>1.0100000000000001E-2</v>
      </c>
      <c r="C6">
        <f>101</f>
        <v>101</v>
      </c>
      <c r="D6">
        <f t="shared" si="2"/>
        <v>1.9831303625785567E-8</v>
      </c>
      <c r="E6">
        <f t="shared" si="5"/>
        <v>6.3157894736842302E-2</v>
      </c>
      <c r="F6">
        <f>45</f>
        <v>45</v>
      </c>
      <c r="G6">
        <f t="shared" si="6"/>
        <v>17.600000000000001</v>
      </c>
      <c r="H6">
        <f t="shared" si="3"/>
        <v>-4.7999999999999972</v>
      </c>
      <c r="I6">
        <f t="shared" si="4"/>
        <v>1.83935537478702E-8</v>
      </c>
    </row>
    <row r="7" spans="1:15" x14ac:dyDescent="0.3">
      <c r="A7">
        <f t="shared" si="0"/>
        <v>27.6</v>
      </c>
      <c r="B7">
        <f t="shared" si="1"/>
        <v>1.0200000000000001E-2</v>
      </c>
      <c r="C7">
        <f>102</f>
        <v>102</v>
      </c>
      <c r="D7">
        <f t="shared" si="2"/>
        <v>2.0027653166634933E-8</v>
      </c>
      <c r="E7">
        <f t="shared" si="5"/>
        <v>7.3684210526315796E-2</v>
      </c>
      <c r="F7">
        <f>50</f>
        <v>50</v>
      </c>
      <c r="G7">
        <f t="shared" si="6"/>
        <v>27.6</v>
      </c>
      <c r="H7">
        <f t="shared" si="3"/>
        <v>5.2000000000000028</v>
      </c>
      <c r="I7">
        <f t="shared" si="4"/>
        <v>1.8934496732910192E-8</v>
      </c>
    </row>
    <row r="8" spans="1:15" x14ac:dyDescent="0.3">
      <c r="A8">
        <f t="shared" si="0"/>
        <v>32.6</v>
      </c>
      <c r="B8">
        <f t="shared" si="1"/>
        <v>1.0400000000000001E-2</v>
      </c>
      <c r="C8">
        <f>104</f>
        <v>104</v>
      </c>
      <c r="D8">
        <f t="shared" si="2"/>
        <v>2.0420352248333655E-8</v>
      </c>
      <c r="E8">
        <f t="shared" si="5"/>
        <v>9.473684210526323E-2</v>
      </c>
      <c r="F8">
        <f>55</f>
        <v>55</v>
      </c>
      <c r="G8">
        <f t="shared" si="6"/>
        <v>37.6</v>
      </c>
      <c r="H8">
        <f t="shared" si="3"/>
        <v>15.200000000000003</v>
      </c>
      <c r="I8">
        <f t="shared" si="4"/>
        <v>1.9475439717950187E-8</v>
      </c>
      <c r="O8">
        <f>10^-4</f>
        <v>1E-4</v>
      </c>
    </row>
    <row r="9" spans="1:15" x14ac:dyDescent="0.3">
      <c r="A9">
        <f t="shared" si="0"/>
        <v>37.6</v>
      </c>
      <c r="B9">
        <f t="shared" si="1"/>
        <v>1.0500000000000001E-2</v>
      </c>
      <c r="C9">
        <f>105</f>
        <v>105</v>
      </c>
      <c r="D9">
        <f t="shared" si="2"/>
        <v>2.0616701789183015E-8</v>
      </c>
      <c r="E9">
        <f t="shared" si="5"/>
        <v>0.10526315789473695</v>
      </c>
      <c r="F9">
        <f>60</f>
        <v>60</v>
      </c>
      <c r="G9">
        <f t="shared" si="6"/>
        <v>47.6</v>
      </c>
      <c r="H9">
        <f t="shared" si="3"/>
        <v>25.200000000000003</v>
      </c>
      <c r="I9">
        <f t="shared" si="4"/>
        <v>2.0016382702990178E-8</v>
      </c>
    </row>
    <row r="10" spans="1:15" x14ac:dyDescent="0.3">
      <c r="A10">
        <f t="shared" si="0"/>
        <v>42.6</v>
      </c>
      <c r="B10">
        <f t="shared" si="1"/>
        <v>1.06E-2</v>
      </c>
      <c r="C10">
        <f>106</f>
        <v>106</v>
      </c>
      <c r="D10">
        <f t="shared" si="2"/>
        <v>2.0813051330032381E-8</v>
      </c>
      <c r="E10">
        <f t="shared" si="5"/>
        <v>0.11578947368421066</v>
      </c>
      <c r="F10">
        <f>65</f>
        <v>65</v>
      </c>
      <c r="G10">
        <f t="shared" si="6"/>
        <v>57.6</v>
      </c>
      <c r="H10">
        <f t="shared" si="3"/>
        <v>35.200000000000003</v>
      </c>
      <c r="I10">
        <f t="shared" si="4"/>
        <v>2.055732568803017E-8</v>
      </c>
    </row>
    <row r="11" spans="1:15" x14ac:dyDescent="0.3">
      <c r="A11">
        <f t="shared" si="0"/>
        <v>47.6</v>
      </c>
      <c r="B11">
        <f t="shared" si="1"/>
        <v>1.0800000000000001E-2</v>
      </c>
      <c r="C11">
        <f>108</f>
        <v>108</v>
      </c>
      <c r="D11">
        <f t="shared" si="2"/>
        <v>2.1205750411731103E-8</v>
      </c>
      <c r="E11">
        <f t="shared" si="5"/>
        <v>0.13684210526315788</v>
      </c>
      <c r="F11">
        <f>70</f>
        <v>70</v>
      </c>
      <c r="G11">
        <f t="shared" si="6"/>
        <v>67.599999999999994</v>
      </c>
      <c r="H11">
        <f t="shared" si="3"/>
        <v>45.199999999999996</v>
      </c>
      <c r="I11">
        <f t="shared" si="4"/>
        <v>2.1098268673070162E-8</v>
      </c>
    </row>
    <row r="12" spans="1:15" x14ac:dyDescent="0.3">
      <c r="A12">
        <f t="shared" si="0"/>
        <v>52.6</v>
      </c>
      <c r="B12">
        <f t="shared" si="1"/>
        <v>1.09E-2</v>
      </c>
      <c r="C12">
        <f>109</f>
        <v>109</v>
      </c>
      <c r="D12">
        <f t="shared" si="2"/>
        <v>2.1402099952580463E-8</v>
      </c>
      <c r="E12">
        <f t="shared" si="5"/>
        <v>0.14736842105263159</v>
      </c>
      <c r="F12">
        <f>75</f>
        <v>75</v>
      </c>
      <c r="G12">
        <f t="shared" si="6"/>
        <v>77.599999999999994</v>
      </c>
      <c r="H12">
        <f t="shared" si="3"/>
        <v>55.199999999999996</v>
      </c>
      <c r="I12">
        <f t="shared" si="4"/>
        <v>2.1639211658110157E-8</v>
      </c>
    </row>
    <row r="13" spans="1:15" x14ac:dyDescent="0.3">
      <c r="A13">
        <f t="shared" si="0"/>
        <v>57.6</v>
      </c>
      <c r="B13">
        <f t="shared" si="1"/>
        <v>1.11E-2</v>
      </c>
      <c r="C13">
        <f>111</f>
        <v>111</v>
      </c>
      <c r="D13">
        <f t="shared" si="2"/>
        <v>2.1794799034279191E-8</v>
      </c>
      <c r="E13">
        <f t="shared" si="5"/>
        <v>0.16842105263157903</v>
      </c>
      <c r="F13">
        <f>80</f>
        <v>80</v>
      </c>
      <c r="G13">
        <f t="shared" si="6"/>
        <v>87.6</v>
      </c>
      <c r="H13">
        <f t="shared" si="3"/>
        <v>65.199999999999989</v>
      </c>
      <c r="I13">
        <f t="shared" si="4"/>
        <v>2.2180154643150145E-8</v>
      </c>
    </row>
    <row r="14" spans="1:15" x14ac:dyDescent="0.3">
      <c r="A14">
        <f t="shared" si="0"/>
        <v>62.6</v>
      </c>
      <c r="B14">
        <f t="shared" si="1"/>
        <v>1.1300000000000001E-2</v>
      </c>
      <c r="C14">
        <f>113</f>
        <v>113</v>
      </c>
      <c r="D14">
        <f t="shared" si="2"/>
        <v>2.2187498115977914E-8</v>
      </c>
      <c r="E14">
        <f t="shared" si="5"/>
        <v>0.18947368421052646</v>
      </c>
      <c r="F14">
        <f>85</f>
        <v>85</v>
      </c>
      <c r="G14">
        <f>G13+10</f>
        <v>97.6</v>
      </c>
      <c r="H14">
        <f t="shared" si="3"/>
        <v>75.199999999999989</v>
      </c>
      <c r="I14">
        <f t="shared" si="4"/>
        <v>2.2721097628190143E-8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2023-03-21T15:24:24Z</dcterms:created>
  <dcterms:modified xsi:type="dcterms:W3CDTF">2023-03-28T08:25:17Z</dcterms:modified>
</cp:coreProperties>
</file>