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ROM\Desktop\"/>
    </mc:Choice>
  </mc:AlternateContent>
  <xr:revisionPtr revIDLastSave="0" documentId="13_ncr:1_{4616CB39-FEE9-4EE1-BC9C-ADE1E78F197B}" xr6:coauthVersionLast="47" xr6:coauthVersionMax="47" xr10:uidLastSave="{00000000-0000-0000-0000-000000000000}"/>
  <bookViews>
    <workbookView xWindow="-120" yWindow="-120" windowWidth="20730" windowHeight="11160" activeTab="3" xr2:uid="{E3C4AE01-6F09-4E73-B291-E715E9012D9E}"/>
  </bookViews>
  <sheets>
    <sheet name="data" sheetId="1" r:id="rId1"/>
    <sheet name="Sheet1" sheetId="3" r:id="rId2"/>
    <sheet name="Sheet2" sheetId="2" r:id="rId3"/>
    <sheet name="Sheet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10" i="4"/>
  <c r="D11" i="4"/>
  <c r="D12" i="4"/>
  <c r="D8" i="4"/>
  <c r="D9" i="4"/>
  <c r="N12" i="2"/>
  <c r="D7" i="4"/>
  <c r="N13" i="2" l="1"/>
  <c r="N14" i="2"/>
  <c r="N15" i="2"/>
  <c r="N16" i="2"/>
  <c r="N17" i="2"/>
  <c r="N18" i="2"/>
  <c r="N19" i="2"/>
  <c r="N20" i="2"/>
  <c r="M13" i="2"/>
  <c r="M14" i="2"/>
  <c r="M15" i="2"/>
  <c r="M16" i="2"/>
  <c r="M17" i="2"/>
  <c r="M18" i="2"/>
  <c r="M19" i="2"/>
  <c r="M20" i="2"/>
  <c r="M12" i="2"/>
  <c r="E18" i="2"/>
  <c r="D20" i="2"/>
  <c r="D19" i="2"/>
  <c r="D18" i="2"/>
  <c r="F13" i="2"/>
</calcChain>
</file>

<file path=xl/sharedStrings.xml><?xml version="1.0" encoding="utf-8"?>
<sst xmlns="http://schemas.openxmlformats.org/spreadsheetml/2006/main" count="997" uniqueCount="67">
  <si>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</si>
  <si>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</si>
  <si>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</si>
  <si>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</si>
  <si>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</si>
  <si>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</si>
  <si>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</si>
  <si>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</si>
  <si>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</si>
  <si>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</si>
  <si>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</si>
  <si>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</si>
  <si>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</si>
  <si>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</si>
  <si>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</si>
  <si>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</si>
  <si>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</si>
  <si>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</si>
  <si>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</si>
  <si>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</si>
  <si>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</si>
  <si>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</si>
  <si>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</si>
  <si>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</si>
  <si>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</si>
  <si>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</si>
  <si>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</si>
  <si>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</si>
  <si>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</si>
  <si>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</si>
  <si>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</si>
  <si>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</si>
  <si>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</si>
  <si>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</si>
  <si>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</si>
  <si>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</si>
  <si>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</si>
  <si>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</si>
  <si>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Sales Person</t>
  </si>
  <si>
    <t>Geography</t>
  </si>
  <si>
    <t>Product</t>
  </si>
  <si>
    <t>Amount</t>
  </si>
  <si>
    <t>Units</t>
  </si>
  <si>
    <t>Cost per unit</t>
  </si>
  <si>
    <t>Cost</t>
  </si>
  <si>
    <t>Quick statistics</t>
  </si>
  <si>
    <t>Exploratory Data Analysis (EDA) with CF</t>
  </si>
  <si>
    <t>Sales by country (with formulas)</t>
  </si>
  <si>
    <t>Sales by country (with pivots)</t>
  </si>
  <si>
    <t>Top 5 products by $ per unit</t>
  </si>
  <si>
    <t>Are there any anomalies in the data?</t>
  </si>
  <si>
    <t>Best Sales person by country</t>
  </si>
  <si>
    <t>Profits by product (using products table)</t>
  </si>
  <si>
    <t>Dynamic country-level Sales Report</t>
  </si>
  <si>
    <t>Which products to discontinue?</t>
  </si>
  <si>
    <t>QUESTIONS</t>
  </si>
  <si>
    <t>Column1</t>
  </si>
  <si>
    <t>SELECT A COUNTRY</t>
  </si>
  <si>
    <t>frequency of a country</t>
  </si>
  <si>
    <t>summary statistics</t>
  </si>
  <si>
    <t>amount</t>
  </si>
  <si>
    <t>cost</t>
  </si>
  <si>
    <t>units</t>
  </si>
  <si>
    <t>total</t>
  </si>
  <si>
    <t>average</t>
  </si>
  <si>
    <t>by sales person</t>
  </si>
  <si>
    <t>sales by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</si>
</sst>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9F2C33-B55D-5A47-85B5-E4F6648B8C5F}" name="Table1" displayName="Table1" ref="K4:L14" totalsRowShown="0">
  <autoFilter ref="K4:L14" xr:uid="{F99F2C33-B55D-5A47-85B5-E4F6648B8C5F}"/>
  <tableColumns count="2">
    <tableColumn id="1" xr3:uid="{2EA6D112-2315-9044-ABC8-6321276FC36E}" name="Column1"/>
    <tableColumn id="2" xr3:uid="{ECC0927E-0D1E-2F4E-B4C9-CA7F2556B749}" name="QUES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C019A-380B-44C1-A262-7D6689F871B3}" name="data" displayName="data" ref="B2:H302" totalsRowShown="0" headerRowDxfId="1">
  <autoFilter ref="B2:H302" xr:uid="{F1BC019A-380B-44C1-A262-7D6689F871B3}"/>
  <tableColumns count="7">
    <tableColumn id="1" xr3:uid="{F3FE614F-82F9-4BD4-9159-9C0CEB864233}" name="Sales Person"/>
    <tableColumn id="2" xr3:uid="{FAB5D1F9-7004-44CD-B07D-B4380912A8A0}" name="Geography"/>
    <tableColumn id="3" xr3:uid="{0A86BD07-0F3A-445D-9D1B-89298D3D81E3}" name="Product"/>
    <tableColumn id="4" xr3:uid="{E20DE836-0F27-46A0-8C33-AA7B9A567E81}" name="Amount"/>
    <tableColumn id="5" xr3:uid="{E6643373-8124-4C5D-A566-2D22023E56B5}" name="Units"/>
    <tableColumn id="6" xr3:uid="{A7ADC1C7-DCE6-447B-81DE-73A2B2ED13B7}" name="Cost per unit"/>
    <tableColumn id="7" xr3:uid="{7639EA68-3456-4532-BEC5-2CA840220822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FDDA-0C38-4A5A-B050-7BEE021DFA55}">
  <dimension ref="B2:R302"/>
  <sheetViews>
    <sheetView topLeftCell="A283" workbookViewId="0">
      <selection activeCell="D3" sqref="D3:D302"/>
    </sheetView>
  </sheetViews>
  <sheetFormatPr defaultRowHeight="15" x14ac:dyDescent="0.25"/>
  <cols>
    <col min="2" max="2" width="16" bestFit="1" customWidth="1"/>
    <col min="3" max="3" width="12.85546875" customWidth="1"/>
    <col min="4" max="4" width="21.85546875" bestFit="1" customWidth="1"/>
    <col min="5" max="5" width="10.28515625" customWidth="1"/>
    <col min="7" max="7" width="14.42578125" customWidth="1"/>
    <col min="11" max="11" width="11.42578125" bestFit="1" customWidth="1"/>
    <col min="12" max="12" width="37.28515625" bestFit="1" customWidth="1"/>
    <col min="18" max="18" width="12.28515625" bestFit="1" customWidth="1"/>
  </cols>
  <sheetData>
    <row r="2" spans="2:18" x14ac:dyDescent="0.25"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</row>
    <row r="3" spans="2:18" x14ac:dyDescent="0.25">
      <c r="B3" t="s">
        <v>0</v>
      </c>
      <c r="C3" t="s">
        <v>1</v>
      </c>
      <c r="D3" t="s">
        <v>2</v>
      </c>
      <c r="E3">
        <v>1624</v>
      </c>
      <c r="F3">
        <v>114</v>
      </c>
      <c r="G3">
        <v>14.49</v>
      </c>
      <c r="H3">
        <v>1651.8600000000001</v>
      </c>
    </row>
    <row r="4" spans="2:18" x14ac:dyDescent="0.25">
      <c r="B4" t="s">
        <v>3</v>
      </c>
      <c r="C4" t="s">
        <v>4</v>
      </c>
      <c r="D4" t="s">
        <v>5</v>
      </c>
      <c r="E4">
        <v>6706</v>
      </c>
      <c r="F4">
        <v>459</v>
      </c>
      <c r="G4">
        <v>8.65</v>
      </c>
      <c r="H4">
        <v>3970.3500000000004</v>
      </c>
      <c r="K4" t="s">
        <v>56</v>
      </c>
      <c r="L4" s="1" t="s">
        <v>55</v>
      </c>
    </row>
    <row r="5" spans="2:18" x14ac:dyDescent="0.25">
      <c r="B5" t="s">
        <v>6</v>
      </c>
      <c r="C5" t="s">
        <v>4</v>
      </c>
      <c r="D5" t="s">
        <v>7</v>
      </c>
      <c r="E5">
        <v>959</v>
      </c>
      <c r="F5">
        <v>147</v>
      </c>
      <c r="G5">
        <v>11.88</v>
      </c>
      <c r="H5">
        <v>1746.3600000000001</v>
      </c>
      <c r="K5">
        <v>1</v>
      </c>
      <c r="L5" t="s">
        <v>45</v>
      </c>
      <c r="Q5" s="1" t="s">
        <v>40</v>
      </c>
      <c r="R5" s="1" t="s">
        <v>43</v>
      </c>
    </row>
    <row r="6" spans="2:18" x14ac:dyDescent="0.25">
      <c r="B6" t="s">
        <v>8</v>
      </c>
      <c r="C6" t="s">
        <v>9</v>
      </c>
      <c r="D6" t="s">
        <v>10</v>
      </c>
      <c r="E6">
        <v>9632</v>
      </c>
      <c r="F6">
        <v>288</v>
      </c>
      <c r="G6">
        <v>6.47</v>
      </c>
      <c r="H6">
        <v>1863.36</v>
      </c>
      <c r="K6">
        <v>2</v>
      </c>
      <c r="L6" t="s">
        <v>46</v>
      </c>
      <c r="Q6" t="s">
        <v>26</v>
      </c>
      <c r="R6">
        <v>9.33</v>
      </c>
    </row>
    <row r="7" spans="2:18" x14ac:dyDescent="0.25">
      <c r="B7" t="s">
        <v>11</v>
      </c>
      <c r="C7" t="s">
        <v>12</v>
      </c>
      <c r="D7" t="s">
        <v>13</v>
      </c>
      <c r="E7">
        <v>2100</v>
      </c>
      <c r="F7">
        <v>414</v>
      </c>
      <c r="G7">
        <v>13.15</v>
      </c>
      <c r="H7">
        <v>5444.1</v>
      </c>
      <c r="K7">
        <v>3</v>
      </c>
      <c r="L7" t="s">
        <v>47</v>
      </c>
      <c r="Q7" t="s">
        <v>19</v>
      </c>
      <c r="R7">
        <v>11.7</v>
      </c>
    </row>
    <row r="8" spans="2:18" x14ac:dyDescent="0.25">
      <c r="B8" t="s">
        <v>0</v>
      </c>
      <c r="C8" t="s">
        <v>4</v>
      </c>
      <c r="D8" t="s">
        <v>14</v>
      </c>
      <c r="E8">
        <v>8869</v>
      </c>
      <c r="F8">
        <v>432</v>
      </c>
      <c r="G8">
        <v>12.37</v>
      </c>
      <c r="H8">
        <v>5343.8399999999992</v>
      </c>
      <c r="K8">
        <v>4</v>
      </c>
      <c r="L8" t="s">
        <v>48</v>
      </c>
      <c r="Q8" t="s">
        <v>7</v>
      </c>
      <c r="R8">
        <v>11.88</v>
      </c>
    </row>
    <row r="9" spans="2:18" x14ac:dyDescent="0.25">
      <c r="B9" t="s">
        <v>11</v>
      </c>
      <c r="C9" t="s">
        <v>15</v>
      </c>
      <c r="D9" t="s">
        <v>16</v>
      </c>
      <c r="E9">
        <v>2681</v>
      </c>
      <c r="F9">
        <v>54</v>
      </c>
      <c r="G9">
        <v>5.79</v>
      </c>
      <c r="H9">
        <v>312.66000000000003</v>
      </c>
      <c r="K9">
        <v>5</v>
      </c>
      <c r="L9" t="s">
        <v>49</v>
      </c>
      <c r="Q9" t="s">
        <v>32</v>
      </c>
      <c r="R9">
        <v>11.73</v>
      </c>
    </row>
    <row r="10" spans="2:18" x14ac:dyDescent="0.25">
      <c r="B10" t="s">
        <v>3</v>
      </c>
      <c r="C10" t="s">
        <v>4</v>
      </c>
      <c r="D10" t="s">
        <v>17</v>
      </c>
      <c r="E10">
        <v>5012</v>
      </c>
      <c r="F10">
        <v>210</v>
      </c>
      <c r="G10">
        <v>9.77</v>
      </c>
      <c r="H10">
        <v>2051.6999999999998</v>
      </c>
      <c r="K10">
        <v>6</v>
      </c>
      <c r="L10" t="s">
        <v>50</v>
      </c>
      <c r="Q10" t="s">
        <v>24</v>
      </c>
      <c r="R10">
        <v>8.7899999999999991</v>
      </c>
    </row>
    <row r="11" spans="2:18" x14ac:dyDescent="0.25">
      <c r="B11" t="s">
        <v>18</v>
      </c>
      <c r="C11" t="s">
        <v>15</v>
      </c>
      <c r="D11" t="s">
        <v>19</v>
      </c>
      <c r="E11">
        <v>1281</v>
      </c>
      <c r="F11">
        <v>75</v>
      </c>
      <c r="G11">
        <v>11.7</v>
      </c>
      <c r="H11">
        <v>877.5</v>
      </c>
      <c r="K11">
        <v>7</v>
      </c>
      <c r="L11" t="s">
        <v>51</v>
      </c>
      <c r="Q11" t="s">
        <v>23</v>
      </c>
      <c r="R11">
        <v>3.11</v>
      </c>
    </row>
    <row r="12" spans="2:18" x14ac:dyDescent="0.25">
      <c r="B12" t="s">
        <v>20</v>
      </c>
      <c r="C12" t="s">
        <v>1</v>
      </c>
      <c r="D12" t="s">
        <v>19</v>
      </c>
      <c r="E12">
        <v>4991</v>
      </c>
      <c r="F12">
        <v>12</v>
      </c>
      <c r="G12">
        <v>11.7</v>
      </c>
      <c r="H12">
        <v>140.39999999999998</v>
      </c>
      <c r="K12">
        <v>8</v>
      </c>
      <c r="L12" t="s">
        <v>52</v>
      </c>
      <c r="Q12" t="s">
        <v>10</v>
      </c>
      <c r="R12">
        <v>6.47</v>
      </c>
    </row>
    <row r="13" spans="2:18" x14ac:dyDescent="0.25">
      <c r="B13" t="s">
        <v>21</v>
      </c>
      <c r="C13" t="s">
        <v>12</v>
      </c>
      <c r="D13" t="s">
        <v>13</v>
      </c>
      <c r="E13">
        <v>1785</v>
      </c>
      <c r="F13">
        <v>462</v>
      </c>
      <c r="G13">
        <v>13.15</v>
      </c>
      <c r="H13">
        <v>6075.3</v>
      </c>
      <c r="K13">
        <v>9</v>
      </c>
      <c r="L13" t="s">
        <v>53</v>
      </c>
      <c r="Q13" t="s">
        <v>31</v>
      </c>
      <c r="R13">
        <v>7.64</v>
      </c>
    </row>
    <row r="14" spans="2:18" x14ac:dyDescent="0.25">
      <c r="B14" t="s">
        <v>22</v>
      </c>
      <c r="C14" t="s">
        <v>1</v>
      </c>
      <c r="D14" t="s">
        <v>23</v>
      </c>
      <c r="E14">
        <v>3983</v>
      </c>
      <c r="F14">
        <v>144</v>
      </c>
      <c r="G14">
        <v>3.11</v>
      </c>
      <c r="H14">
        <v>447.84</v>
      </c>
      <c r="K14">
        <v>10</v>
      </c>
      <c r="L14" t="s">
        <v>54</v>
      </c>
      <c r="Q14" t="s">
        <v>28</v>
      </c>
      <c r="R14">
        <v>10.62</v>
      </c>
    </row>
    <row r="15" spans="2:18" x14ac:dyDescent="0.25">
      <c r="B15" t="s">
        <v>6</v>
      </c>
      <c r="C15" t="s">
        <v>15</v>
      </c>
      <c r="D15" t="s">
        <v>24</v>
      </c>
      <c r="E15">
        <v>2646</v>
      </c>
      <c r="F15">
        <v>120</v>
      </c>
      <c r="G15">
        <v>8.7899999999999991</v>
      </c>
      <c r="H15">
        <v>1054.8</v>
      </c>
      <c r="Q15" t="s">
        <v>36</v>
      </c>
      <c r="R15">
        <v>9</v>
      </c>
    </row>
    <row r="16" spans="2:18" x14ac:dyDescent="0.25">
      <c r="B16" t="s">
        <v>21</v>
      </c>
      <c r="C16" t="s">
        <v>25</v>
      </c>
      <c r="D16" t="s">
        <v>26</v>
      </c>
      <c r="E16">
        <v>252</v>
      </c>
      <c r="F16">
        <v>54</v>
      </c>
      <c r="G16">
        <v>9.33</v>
      </c>
      <c r="H16">
        <v>503.82</v>
      </c>
      <c r="Q16" t="s">
        <v>17</v>
      </c>
      <c r="R16">
        <v>9.77</v>
      </c>
    </row>
    <row r="17" spans="2:18" x14ac:dyDescent="0.25">
      <c r="B17" t="s">
        <v>22</v>
      </c>
      <c r="C17" t="s">
        <v>4</v>
      </c>
      <c r="D17" t="s">
        <v>13</v>
      </c>
      <c r="E17">
        <v>2464</v>
      </c>
      <c r="F17">
        <v>234</v>
      </c>
      <c r="G17">
        <v>13.15</v>
      </c>
      <c r="H17">
        <v>3077.1</v>
      </c>
      <c r="Q17" t="s">
        <v>29</v>
      </c>
      <c r="R17">
        <v>6.49</v>
      </c>
    </row>
    <row r="18" spans="2:18" x14ac:dyDescent="0.25">
      <c r="B18" t="s">
        <v>22</v>
      </c>
      <c r="C18" t="s">
        <v>4</v>
      </c>
      <c r="D18" t="s">
        <v>27</v>
      </c>
      <c r="E18">
        <v>2114</v>
      </c>
      <c r="F18">
        <v>66</v>
      </c>
      <c r="G18">
        <v>7.16</v>
      </c>
      <c r="H18">
        <v>472.56</v>
      </c>
      <c r="Q18" t="s">
        <v>33</v>
      </c>
      <c r="R18">
        <v>4.97</v>
      </c>
    </row>
    <row r="19" spans="2:18" x14ac:dyDescent="0.25">
      <c r="B19" t="s">
        <v>11</v>
      </c>
      <c r="C19" t="s">
        <v>1</v>
      </c>
      <c r="D19" t="s">
        <v>16</v>
      </c>
      <c r="E19">
        <v>7693</v>
      </c>
      <c r="F19">
        <v>87</v>
      </c>
      <c r="G19">
        <v>5.79</v>
      </c>
      <c r="H19">
        <v>503.73</v>
      </c>
      <c r="Q19" t="s">
        <v>13</v>
      </c>
      <c r="R19">
        <v>13.15</v>
      </c>
    </row>
    <row r="20" spans="2:18" x14ac:dyDescent="0.25">
      <c r="B20" t="s">
        <v>20</v>
      </c>
      <c r="C20" t="s">
        <v>25</v>
      </c>
      <c r="D20" t="s">
        <v>28</v>
      </c>
      <c r="E20">
        <v>15610</v>
      </c>
      <c r="F20">
        <v>339</v>
      </c>
      <c r="G20">
        <v>10.62</v>
      </c>
      <c r="H20">
        <v>3600.18</v>
      </c>
      <c r="Q20" t="s">
        <v>37</v>
      </c>
      <c r="R20">
        <v>5.6</v>
      </c>
    </row>
    <row r="21" spans="2:18" x14ac:dyDescent="0.25">
      <c r="B21" t="s">
        <v>8</v>
      </c>
      <c r="C21" t="s">
        <v>25</v>
      </c>
      <c r="D21" t="s">
        <v>17</v>
      </c>
      <c r="E21">
        <v>336</v>
      </c>
      <c r="F21">
        <v>144</v>
      </c>
      <c r="G21">
        <v>9.77</v>
      </c>
      <c r="H21">
        <v>1406.8799999999999</v>
      </c>
      <c r="Q21" t="s">
        <v>34</v>
      </c>
      <c r="R21">
        <v>16.73</v>
      </c>
    </row>
    <row r="22" spans="2:18" x14ac:dyDescent="0.25">
      <c r="B22" t="s">
        <v>21</v>
      </c>
      <c r="C22" t="s">
        <v>12</v>
      </c>
      <c r="D22" t="s">
        <v>28</v>
      </c>
      <c r="E22">
        <v>9443</v>
      </c>
      <c r="F22">
        <v>162</v>
      </c>
      <c r="G22">
        <v>10.62</v>
      </c>
      <c r="H22">
        <v>1720.4399999999998</v>
      </c>
      <c r="Q22" t="s">
        <v>35</v>
      </c>
      <c r="R22">
        <v>10.38</v>
      </c>
    </row>
    <row r="23" spans="2:18" x14ac:dyDescent="0.25">
      <c r="B23" t="s">
        <v>6</v>
      </c>
      <c r="C23" t="s">
        <v>25</v>
      </c>
      <c r="D23" t="s">
        <v>29</v>
      </c>
      <c r="E23">
        <v>8155</v>
      </c>
      <c r="F23">
        <v>90</v>
      </c>
      <c r="G23">
        <v>6.49</v>
      </c>
      <c r="H23">
        <v>584.1</v>
      </c>
      <c r="Q23" t="s">
        <v>27</v>
      </c>
      <c r="R23">
        <v>7.16</v>
      </c>
    </row>
    <row r="24" spans="2:18" x14ac:dyDescent="0.25">
      <c r="B24" t="s">
        <v>3</v>
      </c>
      <c r="C24" t="s">
        <v>15</v>
      </c>
      <c r="D24" t="s">
        <v>29</v>
      </c>
      <c r="E24">
        <v>1701</v>
      </c>
      <c r="F24">
        <v>234</v>
      </c>
      <c r="G24">
        <v>6.49</v>
      </c>
      <c r="H24">
        <v>1518.66</v>
      </c>
      <c r="Q24" t="s">
        <v>2</v>
      </c>
      <c r="R24">
        <v>14.49</v>
      </c>
    </row>
    <row r="25" spans="2:18" x14ac:dyDescent="0.25">
      <c r="B25" t="s">
        <v>30</v>
      </c>
      <c r="C25" t="s">
        <v>15</v>
      </c>
      <c r="D25" t="s">
        <v>17</v>
      </c>
      <c r="E25">
        <v>2205</v>
      </c>
      <c r="F25">
        <v>141</v>
      </c>
      <c r="G25">
        <v>9.77</v>
      </c>
      <c r="H25">
        <v>1377.57</v>
      </c>
      <c r="Q25" t="s">
        <v>16</v>
      </c>
      <c r="R25">
        <v>5.79</v>
      </c>
    </row>
    <row r="26" spans="2:18" x14ac:dyDescent="0.25">
      <c r="B26" t="s">
        <v>3</v>
      </c>
      <c r="C26" t="s">
        <v>1</v>
      </c>
      <c r="D26" t="s">
        <v>31</v>
      </c>
      <c r="E26">
        <v>1771</v>
      </c>
      <c r="F26">
        <v>204</v>
      </c>
      <c r="G26">
        <v>7.64</v>
      </c>
      <c r="H26">
        <v>1558.56</v>
      </c>
      <c r="Q26" t="s">
        <v>5</v>
      </c>
      <c r="R26">
        <v>8.65</v>
      </c>
    </row>
    <row r="27" spans="2:18" x14ac:dyDescent="0.25">
      <c r="B27" t="s">
        <v>8</v>
      </c>
      <c r="C27" t="s">
        <v>4</v>
      </c>
      <c r="D27" t="s">
        <v>32</v>
      </c>
      <c r="E27">
        <v>2114</v>
      </c>
      <c r="F27">
        <v>186</v>
      </c>
      <c r="G27">
        <v>11.73</v>
      </c>
      <c r="H27">
        <v>2181.7800000000002</v>
      </c>
      <c r="Q27" t="s">
        <v>14</v>
      </c>
      <c r="R27">
        <v>12.37</v>
      </c>
    </row>
    <row r="28" spans="2:18" x14ac:dyDescent="0.25">
      <c r="B28" t="s">
        <v>8</v>
      </c>
      <c r="C28" t="s">
        <v>9</v>
      </c>
      <c r="D28" t="s">
        <v>26</v>
      </c>
      <c r="E28">
        <v>10311</v>
      </c>
      <c r="F28">
        <v>231</v>
      </c>
      <c r="G28">
        <v>9.33</v>
      </c>
      <c r="H28">
        <v>2155.23</v>
      </c>
    </row>
    <row r="29" spans="2:18" x14ac:dyDescent="0.25">
      <c r="B29" t="s">
        <v>22</v>
      </c>
      <c r="C29" t="s">
        <v>12</v>
      </c>
      <c r="D29" t="s">
        <v>24</v>
      </c>
      <c r="E29">
        <v>21</v>
      </c>
      <c r="F29">
        <v>168</v>
      </c>
      <c r="G29">
        <v>8.7899999999999991</v>
      </c>
      <c r="H29">
        <v>1476.7199999999998</v>
      </c>
    </row>
    <row r="30" spans="2:18" x14ac:dyDescent="0.25">
      <c r="B30" t="s">
        <v>30</v>
      </c>
      <c r="C30" t="s">
        <v>4</v>
      </c>
      <c r="D30" t="s">
        <v>28</v>
      </c>
      <c r="E30">
        <v>1974</v>
      </c>
      <c r="F30">
        <v>195</v>
      </c>
      <c r="G30">
        <v>10.62</v>
      </c>
      <c r="H30">
        <v>2070.8999999999996</v>
      </c>
    </row>
    <row r="31" spans="2:18" x14ac:dyDescent="0.25">
      <c r="B31" t="s">
        <v>20</v>
      </c>
      <c r="C31" t="s">
        <v>9</v>
      </c>
      <c r="D31" t="s">
        <v>29</v>
      </c>
      <c r="E31">
        <v>6314</v>
      </c>
      <c r="F31">
        <v>15</v>
      </c>
      <c r="G31">
        <v>6.49</v>
      </c>
      <c r="H31">
        <v>97.350000000000009</v>
      </c>
    </row>
    <row r="32" spans="2:18" x14ac:dyDescent="0.25">
      <c r="B32" t="s">
        <v>30</v>
      </c>
      <c r="C32" t="s">
        <v>1</v>
      </c>
      <c r="D32" t="s">
        <v>29</v>
      </c>
      <c r="E32">
        <v>4683</v>
      </c>
      <c r="F32">
        <v>30</v>
      </c>
      <c r="G32">
        <v>6.49</v>
      </c>
      <c r="H32">
        <v>194.70000000000002</v>
      </c>
    </row>
    <row r="33" spans="2:8" x14ac:dyDescent="0.25">
      <c r="B33" t="s">
        <v>8</v>
      </c>
      <c r="C33" t="s">
        <v>1</v>
      </c>
      <c r="D33" t="s">
        <v>33</v>
      </c>
      <c r="E33">
        <v>6398</v>
      </c>
      <c r="F33">
        <v>102</v>
      </c>
      <c r="G33">
        <v>4.97</v>
      </c>
      <c r="H33">
        <v>506.94</v>
      </c>
    </row>
    <row r="34" spans="2:8" x14ac:dyDescent="0.25">
      <c r="B34" t="s">
        <v>21</v>
      </c>
      <c r="C34" t="s">
        <v>4</v>
      </c>
      <c r="D34" t="s">
        <v>31</v>
      </c>
      <c r="E34">
        <v>553</v>
      </c>
      <c r="F34">
        <v>15</v>
      </c>
      <c r="G34">
        <v>7.64</v>
      </c>
      <c r="H34">
        <v>114.6</v>
      </c>
    </row>
    <row r="35" spans="2:8" x14ac:dyDescent="0.25">
      <c r="B35" t="s">
        <v>3</v>
      </c>
      <c r="C35" t="s">
        <v>12</v>
      </c>
      <c r="D35" t="s">
        <v>2</v>
      </c>
      <c r="E35">
        <v>7021</v>
      </c>
      <c r="F35">
        <v>183</v>
      </c>
      <c r="G35">
        <v>14.49</v>
      </c>
      <c r="H35">
        <v>2651.67</v>
      </c>
    </row>
    <row r="36" spans="2:8" x14ac:dyDescent="0.25">
      <c r="B36" t="s">
        <v>0</v>
      </c>
      <c r="C36" t="s">
        <v>12</v>
      </c>
      <c r="D36" t="s">
        <v>17</v>
      </c>
      <c r="E36">
        <v>5817</v>
      </c>
      <c r="F36">
        <v>12</v>
      </c>
      <c r="G36">
        <v>9.77</v>
      </c>
      <c r="H36">
        <v>117.24</v>
      </c>
    </row>
    <row r="37" spans="2:8" x14ac:dyDescent="0.25">
      <c r="B37" t="s">
        <v>8</v>
      </c>
      <c r="C37" t="s">
        <v>12</v>
      </c>
      <c r="D37" t="s">
        <v>19</v>
      </c>
      <c r="E37">
        <v>3976</v>
      </c>
      <c r="F37">
        <v>72</v>
      </c>
      <c r="G37">
        <v>11.7</v>
      </c>
      <c r="H37">
        <v>842.4</v>
      </c>
    </row>
    <row r="38" spans="2:8" x14ac:dyDescent="0.25">
      <c r="B38" t="s">
        <v>11</v>
      </c>
      <c r="C38" t="s">
        <v>15</v>
      </c>
      <c r="D38" t="s">
        <v>34</v>
      </c>
      <c r="E38">
        <v>1134</v>
      </c>
      <c r="F38">
        <v>282</v>
      </c>
      <c r="G38">
        <v>16.73</v>
      </c>
      <c r="H38">
        <v>4717.8599999999997</v>
      </c>
    </row>
    <row r="39" spans="2:8" x14ac:dyDescent="0.25">
      <c r="B39" t="s">
        <v>21</v>
      </c>
      <c r="C39" t="s">
        <v>12</v>
      </c>
      <c r="D39" t="s">
        <v>35</v>
      </c>
      <c r="E39">
        <v>6027</v>
      </c>
      <c r="F39">
        <v>144</v>
      </c>
      <c r="G39">
        <v>10.38</v>
      </c>
      <c r="H39">
        <v>1494.72</v>
      </c>
    </row>
    <row r="40" spans="2:8" x14ac:dyDescent="0.25">
      <c r="B40" t="s">
        <v>11</v>
      </c>
      <c r="C40" t="s">
        <v>1</v>
      </c>
      <c r="D40" t="s">
        <v>24</v>
      </c>
      <c r="E40">
        <v>1904</v>
      </c>
      <c r="F40">
        <v>405</v>
      </c>
      <c r="G40">
        <v>8.7899999999999991</v>
      </c>
      <c r="H40">
        <v>3559.95</v>
      </c>
    </row>
    <row r="41" spans="2:8" x14ac:dyDescent="0.25">
      <c r="B41" t="s">
        <v>18</v>
      </c>
      <c r="C41" t="s">
        <v>25</v>
      </c>
      <c r="D41" t="s">
        <v>5</v>
      </c>
      <c r="E41">
        <v>3262</v>
      </c>
      <c r="F41">
        <v>75</v>
      </c>
      <c r="G41">
        <v>8.65</v>
      </c>
      <c r="H41">
        <v>648.75</v>
      </c>
    </row>
    <row r="42" spans="2:8" x14ac:dyDescent="0.25">
      <c r="B42" t="s">
        <v>0</v>
      </c>
      <c r="C42" t="s">
        <v>25</v>
      </c>
      <c r="D42" t="s">
        <v>34</v>
      </c>
      <c r="E42">
        <v>2289</v>
      </c>
      <c r="F42">
        <v>135</v>
      </c>
      <c r="G42">
        <v>16.73</v>
      </c>
      <c r="H42">
        <v>2258.5500000000002</v>
      </c>
    </row>
    <row r="43" spans="2:8" x14ac:dyDescent="0.25">
      <c r="B43" t="s">
        <v>20</v>
      </c>
      <c r="C43" t="s">
        <v>25</v>
      </c>
      <c r="D43" t="s">
        <v>34</v>
      </c>
      <c r="E43">
        <v>6986</v>
      </c>
      <c r="F43">
        <v>21</v>
      </c>
      <c r="G43">
        <v>16.73</v>
      </c>
      <c r="H43">
        <v>351.33</v>
      </c>
    </row>
    <row r="44" spans="2:8" x14ac:dyDescent="0.25">
      <c r="B44" t="s">
        <v>21</v>
      </c>
      <c r="C44" t="s">
        <v>15</v>
      </c>
      <c r="D44" t="s">
        <v>29</v>
      </c>
      <c r="E44">
        <v>4417</v>
      </c>
      <c r="F44">
        <v>153</v>
      </c>
      <c r="G44">
        <v>6.49</v>
      </c>
      <c r="H44">
        <v>992.97</v>
      </c>
    </row>
    <row r="45" spans="2:8" x14ac:dyDescent="0.25">
      <c r="B45" t="s">
        <v>11</v>
      </c>
      <c r="C45" t="s">
        <v>25</v>
      </c>
      <c r="D45" t="s">
        <v>32</v>
      </c>
      <c r="E45">
        <v>1442</v>
      </c>
      <c r="F45">
        <v>15</v>
      </c>
      <c r="G45">
        <v>11.73</v>
      </c>
      <c r="H45">
        <v>175.95000000000002</v>
      </c>
    </row>
    <row r="46" spans="2:8" x14ac:dyDescent="0.25">
      <c r="B46" t="s">
        <v>22</v>
      </c>
      <c r="C46" t="s">
        <v>4</v>
      </c>
      <c r="D46" t="s">
        <v>19</v>
      </c>
      <c r="E46">
        <v>2415</v>
      </c>
      <c r="F46">
        <v>255</v>
      </c>
      <c r="G46">
        <v>11.7</v>
      </c>
      <c r="H46">
        <v>2983.5</v>
      </c>
    </row>
    <row r="47" spans="2:8" x14ac:dyDescent="0.25">
      <c r="B47" t="s">
        <v>21</v>
      </c>
      <c r="C47" t="s">
        <v>1</v>
      </c>
      <c r="D47" t="s">
        <v>31</v>
      </c>
      <c r="E47">
        <v>238</v>
      </c>
      <c r="F47">
        <v>18</v>
      </c>
      <c r="G47">
        <v>7.64</v>
      </c>
      <c r="H47">
        <v>137.51999999999998</v>
      </c>
    </row>
    <row r="48" spans="2:8" x14ac:dyDescent="0.25">
      <c r="B48" t="s">
        <v>11</v>
      </c>
      <c r="C48" t="s">
        <v>1</v>
      </c>
      <c r="D48" t="s">
        <v>29</v>
      </c>
      <c r="E48">
        <v>4949</v>
      </c>
      <c r="F48">
        <v>189</v>
      </c>
      <c r="G48">
        <v>6.49</v>
      </c>
      <c r="H48">
        <v>1226.6100000000001</v>
      </c>
    </row>
    <row r="49" spans="2:8" x14ac:dyDescent="0.25">
      <c r="B49" t="s">
        <v>20</v>
      </c>
      <c r="C49" t="s">
        <v>15</v>
      </c>
      <c r="D49" t="s">
        <v>5</v>
      </c>
      <c r="E49">
        <v>5075</v>
      </c>
      <c r="F49">
        <v>21</v>
      </c>
      <c r="G49">
        <v>8.65</v>
      </c>
      <c r="H49">
        <v>181.65</v>
      </c>
    </row>
    <row r="50" spans="2:8" x14ac:dyDescent="0.25">
      <c r="B50" t="s">
        <v>22</v>
      </c>
      <c r="C50" t="s">
        <v>9</v>
      </c>
      <c r="D50" t="s">
        <v>24</v>
      </c>
      <c r="E50">
        <v>9198</v>
      </c>
      <c r="F50">
        <v>36</v>
      </c>
      <c r="G50">
        <v>8.7899999999999991</v>
      </c>
      <c r="H50">
        <v>316.43999999999994</v>
      </c>
    </row>
    <row r="51" spans="2:8" x14ac:dyDescent="0.25">
      <c r="B51" t="s">
        <v>11</v>
      </c>
      <c r="C51" t="s">
        <v>25</v>
      </c>
      <c r="D51" t="s">
        <v>27</v>
      </c>
      <c r="E51">
        <v>3339</v>
      </c>
      <c r="F51">
        <v>75</v>
      </c>
      <c r="G51">
        <v>7.16</v>
      </c>
      <c r="H51">
        <v>537</v>
      </c>
    </row>
    <row r="52" spans="2:8" x14ac:dyDescent="0.25">
      <c r="B52" t="s">
        <v>0</v>
      </c>
      <c r="C52" t="s">
        <v>25</v>
      </c>
      <c r="D52" t="s">
        <v>23</v>
      </c>
      <c r="E52">
        <v>5019</v>
      </c>
      <c r="F52">
        <v>156</v>
      </c>
      <c r="G52">
        <v>3.11</v>
      </c>
      <c r="H52">
        <v>485.15999999999997</v>
      </c>
    </row>
    <row r="53" spans="2:8" x14ac:dyDescent="0.25">
      <c r="B53" t="s">
        <v>20</v>
      </c>
      <c r="C53" t="s">
        <v>9</v>
      </c>
      <c r="D53" t="s">
        <v>24</v>
      </c>
      <c r="E53">
        <v>16184</v>
      </c>
      <c r="F53">
        <v>39</v>
      </c>
      <c r="G53">
        <v>8.7899999999999991</v>
      </c>
      <c r="H53">
        <v>342.80999999999995</v>
      </c>
    </row>
    <row r="54" spans="2:8" x14ac:dyDescent="0.25">
      <c r="B54" t="s">
        <v>11</v>
      </c>
      <c r="C54" t="s">
        <v>9</v>
      </c>
      <c r="D54" t="s">
        <v>36</v>
      </c>
      <c r="E54">
        <v>497</v>
      </c>
      <c r="F54">
        <v>63</v>
      </c>
      <c r="G54">
        <v>9</v>
      </c>
      <c r="H54">
        <v>567</v>
      </c>
    </row>
    <row r="55" spans="2:8" x14ac:dyDescent="0.25">
      <c r="B55" t="s">
        <v>21</v>
      </c>
      <c r="C55" t="s">
        <v>9</v>
      </c>
      <c r="D55" t="s">
        <v>27</v>
      </c>
      <c r="E55">
        <v>8211</v>
      </c>
      <c r="F55">
        <v>75</v>
      </c>
      <c r="G55">
        <v>7.16</v>
      </c>
      <c r="H55">
        <v>537</v>
      </c>
    </row>
    <row r="56" spans="2:8" x14ac:dyDescent="0.25">
      <c r="B56" t="s">
        <v>21</v>
      </c>
      <c r="C56" t="s">
        <v>15</v>
      </c>
      <c r="D56" t="s">
        <v>35</v>
      </c>
      <c r="E56">
        <v>6580</v>
      </c>
      <c r="F56">
        <v>183</v>
      </c>
      <c r="G56">
        <v>10.38</v>
      </c>
      <c r="H56">
        <v>1899.5400000000002</v>
      </c>
    </row>
    <row r="57" spans="2:8" x14ac:dyDescent="0.25">
      <c r="B57" t="s">
        <v>8</v>
      </c>
      <c r="C57" t="s">
        <v>4</v>
      </c>
      <c r="D57" t="s">
        <v>26</v>
      </c>
      <c r="E57">
        <v>4760</v>
      </c>
      <c r="F57">
        <v>69</v>
      </c>
      <c r="G57">
        <v>9.33</v>
      </c>
      <c r="H57">
        <v>643.77</v>
      </c>
    </row>
    <row r="58" spans="2:8" x14ac:dyDescent="0.25">
      <c r="B58" t="s">
        <v>0</v>
      </c>
      <c r="C58" t="s">
        <v>9</v>
      </c>
      <c r="D58" t="s">
        <v>13</v>
      </c>
      <c r="E58">
        <v>5439</v>
      </c>
      <c r="F58">
        <v>30</v>
      </c>
      <c r="G58">
        <v>13.15</v>
      </c>
      <c r="H58">
        <v>394.5</v>
      </c>
    </row>
    <row r="59" spans="2:8" x14ac:dyDescent="0.25">
      <c r="B59" t="s">
        <v>8</v>
      </c>
      <c r="C59" t="s">
        <v>25</v>
      </c>
      <c r="D59" t="s">
        <v>23</v>
      </c>
      <c r="E59">
        <v>1463</v>
      </c>
      <c r="F59">
        <v>39</v>
      </c>
      <c r="G59">
        <v>3.11</v>
      </c>
      <c r="H59">
        <v>121.28999999999999</v>
      </c>
    </row>
    <row r="60" spans="2:8" x14ac:dyDescent="0.25">
      <c r="B60" t="s">
        <v>22</v>
      </c>
      <c r="C60" t="s">
        <v>25</v>
      </c>
      <c r="D60" t="s">
        <v>5</v>
      </c>
      <c r="E60">
        <v>7777</v>
      </c>
      <c r="F60">
        <v>504</v>
      </c>
      <c r="G60">
        <v>8.65</v>
      </c>
      <c r="H60">
        <v>4359.6000000000004</v>
      </c>
    </row>
    <row r="61" spans="2:8" x14ac:dyDescent="0.25">
      <c r="B61" t="s">
        <v>6</v>
      </c>
      <c r="C61" t="s">
        <v>1</v>
      </c>
      <c r="D61" t="s">
        <v>27</v>
      </c>
      <c r="E61">
        <v>1085</v>
      </c>
      <c r="F61">
        <v>273</v>
      </c>
      <c r="G61">
        <v>7.16</v>
      </c>
      <c r="H61">
        <v>1954.68</v>
      </c>
    </row>
    <row r="62" spans="2:8" x14ac:dyDescent="0.25">
      <c r="B62" t="s">
        <v>20</v>
      </c>
      <c r="C62" t="s">
        <v>1</v>
      </c>
      <c r="D62" t="s">
        <v>16</v>
      </c>
      <c r="E62">
        <v>182</v>
      </c>
      <c r="F62">
        <v>48</v>
      </c>
      <c r="G62">
        <v>5.79</v>
      </c>
      <c r="H62">
        <v>277.92</v>
      </c>
    </row>
    <row r="63" spans="2:8" x14ac:dyDescent="0.25">
      <c r="B63" t="s">
        <v>11</v>
      </c>
      <c r="C63" t="s">
        <v>25</v>
      </c>
      <c r="D63" t="s">
        <v>34</v>
      </c>
      <c r="E63">
        <v>4242</v>
      </c>
      <c r="F63">
        <v>207</v>
      </c>
      <c r="G63">
        <v>16.73</v>
      </c>
      <c r="H63">
        <v>3463.11</v>
      </c>
    </row>
    <row r="64" spans="2:8" x14ac:dyDescent="0.25">
      <c r="B64" t="s">
        <v>11</v>
      </c>
      <c r="C64" t="s">
        <v>9</v>
      </c>
      <c r="D64" t="s">
        <v>5</v>
      </c>
      <c r="E64">
        <v>6118</v>
      </c>
      <c r="F64">
        <v>9</v>
      </c>
      <c r="G64">
        <v>8.65</v>
      </c>
      <c r="H64">
        <v>77.850000000000009</v>
      </c>
    </row>
    <row r="65" spans="2:8" x14ac:dyDescent="0.25">
      <c r="B65" t="s">
        <v>30</v>
      </c>
      <c r="C65" t="s">
        <v>9</v>
      </c>
      <c r="D65" t="s">
        <v>29</v>
      </c>
      <c r="E65">
        <v>2317</v>
      </c>
      <c r="F65">
        <v>261</v>
      </c>
      <c r="G65">
        <v>6.49</v>
      </c>
      <c r="H65">
        <v>1693.89</v>
      </c>
    </row>
    <row r="66" spans="2:8" x14ac:dyDescent="0.25">
      <c r="B66" t="s">
        <v>11</v>
      </c>
      <c r="C66" t="s">
        <v>15</v>
      </c>
      <c r="D66" t="s">
        <v>24</v>
      </c>
      <c r="E66">
        <v>938</v>
      </c>
      <c r="F66">
        <v>6</v>
      </c>
      <c r="G66">
        <v>8.7899999999999991</v>
      </c>
      <c r="H66">
        <v>52.739999999999995</v>
      </c>
    </row>
    <row r="67" spans="2:8" x14ac:dyDescent="0.25">
      <c r="B67" t="s">
        <v>3</v>
      </c>
      <c r="C67" t="s">
        <v>1</v>
      </c>
      <c r="D67" t="s">
        <v>32</v>
      </c>
      <c r="E67">
        <v>9709</v>
      </c>
      <c r="F67">
        <v>30</v>
      </c>
      <c r="G67">
        <v>11.73</v>
      </c>
      <c r="H67">
        <v>351.90000000000003</v>
      </c>
    </row>
    <row r="68" spans="2:8" x14ac:dyDescent="0.25">
      <c r="B68" t="s">
        <v>18</v>
      </c>
      <c r="C68" t="s">
        <v>25</v>
      </c>
      <c r="D68" t="s">
        <v>28</v>
      </c>
      <c r="E68">
        <v>2205</v>
      </c>
      <c r="F68">
        <v>138</v>
      </c>
      <c r="G68">
        <v>10.62</v>
      </c>
      <c r="H68">
        <v>1465.56</v>
      </c>
    </row>
    <row r="69" spans="2:8" x14ac:dyDescent="0.25">
      <c r="B69" t="s">
        <v>18</v>
      </c>
      <c r="C69" t="s">
        <v>1</v>
      </c>
      <c r="D69" t="s">
        <v>23</v>
      </c>
      <c r="E69">
        <v>4487</v>
      </c>
      <c r="F69">
        <v>111</v>
      </c>
      <c r="G69">
        <v>3.11</v>
      </c>
      <c r="H69">
        <v>345.21</v>
      </c>
    </row>
    <row r="70" spans="2:8" x14ac:dyDescent="0.25">
      <c r="B70" t="s">
        <v>20</v>
      </c>
      <c r="C70" t="s">
        <v>4</v>
      </c>
      <c r="D70" t="s">
        <v>10</v>
      </c>
      <c r="E70">
        <v>2415</v>
      </c>
      <c r="F70">
        <v>15</v>
      </c>
      <c r="G70">
        <v>6.47</v>
      </c>
      <c r="H70">
        <v>97.05</v>
      </c>
    </row>
    <row r="71" spans="2:8" x14ac:dyDescent="0.25">
      <c r="B71" t="s">
        <v>0</v>
      </c>
      <c r="C71" t="s">
        <v>25</v>
      </c>
      <c r="D71" t="s">
        <v>31</v>
      </c>
      <c r="E71">
        <v>4018</v>
      </c>
      <c r="F71">
        <v>162</v>
      </c>
      <c r="G71">
        <v>7.64</v>
      </c>
      <c r="H71">
        <v>1237.6799999999998</v>
      </c>
    </row>
    <row r="72" spans="2:8" x14ac:dyDescent="0.25">
      <c r="B72" t="s">
        <v>20</v>
      </c>
      <c r="C72" t="s">
        <v>25</v>
      </c>
      <c r="D72" t="s">
        <v>31</v>
      </c>
      <c r="E72">
        <v>861</v>
      </c>
      <c r="F72">
        <v>195</v>
      </c>
      <c r="G72">
        <v>7.64</v>
      </c>
      <c r="H72">
        <v>1489.8</v>
      </c>
    </row>
    <row r="73" spans="2:8" x14ac:dyDescent="0.25">
      <c r="B73" t="s">
        <v>30</v>
      </c>
      <c r="C73" t="s">
        <v>15</v>
      </c>
      <c r="D73" t="s">
        <v>19</v>
      </c>
      <c r="E73">
        <v>5586</v>
      </c>
      <c r="F73">
        <v>525</v>
      </c>
      <c r="G73">
        <v>11.7</v>
      </c>
      <c r="H73">
        <v>6142.5</v>
      </c>
    </row>
    <row r="74" spans="2:8" x14ac:dyDescent="0.25">
      <c r="B74" t="s">
        <v>18</v>
      </c>
      <c r="C74" t="s">
        <v>25</v>
      </c>
      <c r="D74" t="s">
        <v>14</v>
      </c>
      <c r="E74">
        <v>2226</v>
      </c>
      <c r="F74">
        <v>48</v>
      </c>
      <c r="G74">
        <v>12.37</v>
      </c>
      <c r="H74">
        <v>593.76</v>
      </c>
    </row>
    <row r="75" spans="2:8" x14ac:dyDescent="0.25">
      <c r="B75" t="s">
        <v>6</v>
      </c>
      <c r="C75" t="s">
        <v>25</v>
      </c>
      <c r="D75" t="s">
        <v>35</v>
      </c>
      <c r="E75">
        <v>14329</v>
      </c>
      <c r="F75">
        <v>150</v>
      </c>
      <c r="G75">
        <v>10.38</v>
      </c>
      <c r="H75">
        <v>1557.0000000000002</v>
      </c>
    </row>
    <row r="76" spans="2:8" x14ac:dyDescent="0.25">
      <c r="B76" t="s">
        <v>6</v>
      </c>
      <c r="C76" t="s">
        <v>25</v>
      </c>
      <c r="D76" t="s">
        <v>28</v>
      </c>
      <c r="E76">
        <v>8463</v>
      </c>
      <c r="F76">
        <v>492</v>
      </c>
      <c r="G76">
        <v>10.62</v>
      </c>
      <c r="H76">
        <v>5225.04</v>
      </c>
    </row>
    <row r="77" spans="2:8" x14ac:dyDescent="0.25">
      <c r="B77" t="s">
        <v>20</v>
      </c>
      <c r="C77" t="s">
        <v>25</v>
      </c>
      <c r="D77" t="s">
        <v>27</v>
      </c>
      <c r="E77">
        <v>2891</v>
      </c>
      <c r="F77">
        <v>102</v>
      </c>
      <c r="G77">
        <v>7.16</v>
      </c>
      <c r="H77">
        <v>730.32</v>
      </c>
    </row>
    <row r="78" spans="2:8" x14ac:dyDescent="0.25">
      <c r="B78" t="s">
        <v>22</v>
      </c>
      <c r="C78" t="s">
        <v>9</v>
      </c>
      <c r="D78" t="s">
        <v>29</v>
      </c>
      <c r="E78">
        <v>3773</v>
      </c>
      <c r="F78">
        <v>165</v>
      </c>
      <c r="G78">
        <v>6.49</v>
      </c>
      <c r="H78">
        <v>1070.8500000000001</v>
      </c>
    </row>
    <row r="79" spans="2:8" x14ac:dyDescent="0.25">
      <c r="B79" t="s">
        <v>8</v>
      </c>
      <c r="C79" t="s">
        <v>9</v>
      </c>
      <c r="D79" t="s">
        <v>35</v>
      </c>
      <c r="E79">
        <v>854</v>
      </c>
      <c r="F79">
        <v>309</v>
      </c>
      <c r="G79">
        <v>10.38</v>
      </c>
      <c r="H79">
        <v>3207.42</v>
      </c>
    </row>
    <row r="80" spans="2:8" x14ac:dyDescent="0.25">
      <c r="B80" t="s">
        <v>11</v>
      </c>
      <c r="C80" t="s">
        <v>9</v>
      </c>
      <c r="D80" t="s">
        <v>23</v>
      </c>
      <c r="E80">
        <v>4970</v>
      </c>
      <c r="F80">
        <v>156</v>
      </c>
      <c r="G80">
        <v>3.11</v>
      </c>
      <c r="H80">
        <v>485.15999999999997</v>
      </c>
    </row>
    <row r="81" spans="2:8" x14ac:dyDescent="0.25">
      <c r="B81" t="s">
        <v>6</v>
      </c>
      <c r="C81" t="s">
        <v>4</v>
      </c>
      <c r="D81" t="s">
        <v>37</v>
      </c>
      <c r="E81">
        <v>98</v>
      </c>
      <c r="F81">
        <v>159</v>
      </c>
      <c r="G81">
        <v>5.6</v>
      </c>
      <c r="H81">
        <v>890.4</v>
      </c>
    </row>
    <row r="82" spans="2:8" x14ac:dyDescent="0.25">
      <c r="B82" t="s">
        <v>20</v>
      </c>
      <c r="C82" t="s">
        <v>4</v>
      </c>
      <c r="D82" t="s">
        <v>32</v>
      </c>
      <c r="E82">
        <v>13391</v>
      </c>
      <c r="F82">
        <v>201</v>
      </c>
      <c r="G82">
        <v>11.73</v>
      </c>
      <c r="H82">
        <v>2357.73</v>
      </c>
    </row>
    <row r="83" spans="2:8" x14ac:dyDescent="0.25">
      <c r="B83" t="s">
        <v>3</v>
      </c>
      <c r="C83" t="s">
        <v>12</v>
      </c>
      <c r="D83" t="s">
        <v>16</v>
      </c>
      <c r="E83">
        <v>8890</v>
      </c>
      <c r="F83">
        <v>210</v>
      </c>
      <c r="G83">
        <v>5.79</v>
      </c>
      <c r="H83">
        <v>1215.9000000000001</v>
      </c>
    </row>
    <row r="84" spans="2:8" x14ac:dyDescent="0.25">
      <c r="B84" t="s">
        <v>21</v>
      </c>
      <c r="C84" t="s">
        <v>15</v>
      </c>
      <c r="D84" t="s">
        <v>26</v>
      </c>
      <c r="E84">
        <v>56</v>
      </c>
      <c r="F84">
        <v>51</v>
      </c>
      <c r="G84">
        <v>9.33</v>
      </c>
      <c r="H84">
        <v>475.83</v>
      </c>
    </row>
    <row r="85" spans="2:8" x14ac:dyDescent="0.25">
      <c r="B85" t="s">
        <v>22</v>
      </c>
      <c r="C85" t="s">
        <v>9</v>
      </c>
      <c r="D85" t="s">
        <v>13</v>
      </c>
      <c r="E85">
        <v>3339</v>
      </c>
      <c r="F85">
        <v>39</v>
      </c>
      <c r="G85">
        <v>13.15</v>
      </c>
      <c r="H85">
        <v>512.85</v>
      </c>
    </row>
    <row r="86" spans="2:8" x14ac:dyDescent="0.25">
      <c r="B86" t="s">
        <v>30</v>
      </c>
      <c r="C86" t="s">
        <v>4</v>
      </c>
      <c r="D86" t="s">
        <v>10</v>
      </c>
      <c r="E86">
        <v>3808</v>
      </c>
      <c r="F86">
        <v>279</v>
      </c>
      <c r="G86">
        <v>6.47</v>
      </c>
      <c r="H86">
        <v>1805.1299999999999</v>
      </c>
    </row>
    <row r="87" spans="2:8" x14ac:dyDescent="0.25">
      <c r="B87" t="s">
        <v>30</v>
      </c>
      <c r="C87" t="s">
        <v>15</v>
      </c>
      <c r="D87" t="s">
        <v>26</v>
      </c>
      <c r="E87">
        <v>63</v>
      </c>
      <c r="F87">
        <v>123</v>
      </c>
      <c r="G87">
        <v>9.33</v>
      </c>
      <c r="H87">
        <v>1147.5899999999999</v>
      </c>
    </row>
    <row r="88" spans="2:8" x14ac:dyDescent="0.25">
      <c r="B88" t="s">
        <v>21</v>
      </c>
      <c r="C88" t="s">
        <v>12</v>
      </c>
      <c r="D88" t="s">
        <v>34</v>
      </c>
      <c r="E88">
        <v>7812</v>
      </c>
      <c r="F88">
        <v>81</v>
      </c>
      <c r="G88">
        <v>16.73</v>
      </c>
      <c r="H88">
        <v>1355.13</v>
      </c>
    </row>
    <row r="89" spans="2:8" x14ac:dyDescent="0.25">
      <c r="B89" t="s">
        <v>0</v>
      </c>
      <c r="C89" t="s">
        <v>1</v>
      </c>
      <c r="D89" t="s">
        <v>31</v>
      </c>
      <c r="E89">
        <v>7693</v>
      </c>
      <c r="F89">
        <v>21</v>
      </c>
      <c r="G89">
        <v>7.64</v>
      </c>
      <c r="H89">
        <v>160.44</v>
      </c>
    </row>
    <row r="90" spans="2:8" x14ac:dyDescent="0.25">
      <c r="B90" t="s">
        <v>22</v>
      </c>
      <c r="C90" t="s">
        <v>9</v>
      </c>
      <c r="D90" t="s">
        <v>35</v>
      </c>
      <c r="E90">
        <v>973</v>
      </c>
      <c r="F90">
        <v>162</v>
      </c>
      <c r="G90">
        <v>10.38</v>
      </c>
      <c r="H90">
        <v>1681.5600000000002</v>
      </c>
    </row>
    <row r="91" spans="2:8" x14ac:dyDescent="0.25">
      <c r="B91" t="s">
        <v>30</v>
      </c>
      <c r="C91" t="s">
        <v>4</v>
      </c>
      <c r="D91" t="s">
        <v>36</v>
      </c>
      <c r="E91">
        <v>567</v>
      </c>
      <c r="F91">
        <v>228</v>
      </c>
      <c r="G91">
        <v>9</v>
      </c>
      <c r="H91">
        <v>2052</v>
      </c>
    </row>
    <row r="92" spans="2:8" x14ac:dyDescent="0.25">
      <c r="B92" t="s">
        <v>30</v>
      </c>
      <c r="C92" t="s">
        <v>9</v>
      </c>
      <c r="D92" t="s">
        <v>27</v>
      </c>
      <c r="E92">
        <v>2471</v>
      </c>
      <c r="F92">
        <v>342</v>
      </c>
      <c r="G92">
        <v>7.16</v>
      </c>
      <c r="H92">
        <v>2448.7200000000003</v>
      </c>
    </row>
    <row r="93" spans="2:8" x14ac:dyDescent="0.25">
      <c r="B93" t="s">
        <v>20</v>
      </c>
      <c r="C93" t="s">
        <v>15</v>
      </c>
      <c r="D93" t="s">
        <v>26</v>
      </c>
      <c r="E93">
        <v>7189</v>
      </c>
      <c r="F93">
        <v>54</v>
      </c>
      <c r="G93">
        <v>9.33</v>
      </c>
      <c r="H93">
        <v>503.82</v>
      </c>
    </row>
    <row r="94" spans="2:8" x14ac:dyDescent="0.25">
      <c r="B94" t="s">
        <v>8</v>
      </c>
      <c r="C94" t="s">
        <v>4</v>
      </c>
      <c r="D94" t="s">
        <v>35</v>
      </c>
      <c r="E94">
        <v>7455</v>
      </c>
      <c r="F94">
        <v>216</v>
      </c>
      <c r="G94">
        <v>10.38</v>
      </c>
      <c r="H94">
        <v>2242.0800000000004</v>
      </c>
    </row>
    <row r="95" spans="2:8" x14ac:dyDescent="0.25">
      <c r="B95" t="s">
        <v>22</v>
      </c>
      <c r="C95" t="s">
        <v>25</v>
      </c>
      <c r="D95" t="s">
        <v>37</v>
      </c>
      <c r="E95">
        <v>3108</v>
      </c>
      <c r="F95">
        <v>54</v>
      </c>
      <c r="G95">
        <v>5.6</v>
      </c>
      <c r="H95">
        <v>302.39999999999998</v>
      </c>
    </row>
    <row r="96" spans="2:8" x14ac:dyDescent="0.25">
      <c r="B96" t="s">
        <v>11</v>
      </c>
      <c r="C96" t="s">
        <v>15</v>
      </c>
      <c r="D96" t="s">
        <v>13</v>
      </c>
      <c r="E96">
        <v>469</v>
      </c>
      <c r="F96">
        <v>75</v>
      </c>
      <c r="G96">
        <v>13.15</v>
      </c>
      <c r="H96">
        <v>986.25</v>
      </c>
    </row>
    <row r="97" spans="2:8" x14ac:dyDescent="0.25">
      <c r="B97" t="s">
        <v>6</v>
      </c>
      <c r="C97" t="s">
        <v>1</v>
      </c>
      <c r="D97" t="s">
        <v>29</v>
      </c>
      <c r="E97">
        <v>2737</v>
      </c>
      <c r="F97">
        <v>93</v>
      </c>
      <c r="G97">
        <v>6.49</v>
      </c>
      <c r="H97">
        <v>603.57000000000005</v>
      </c>
    </row>
    <row r="98" spans="2:8" x14ac:dyDescent="0.25">
      <c r="B98" t="s">
        <v>6</v>
      </c>
      <c r="C98" t="s">
        <v>1</v>
      </c>
      <c r="D98" t="s">
        <v>13</v>
      </c>
      <c r="E98">
        <v>4305</v>
      </c>
      <c r="F98">
        <v>156</v>
      </c>
      <c r="G98">
        <v>13.15</v>
      </c>
      <c r="H98">
        <v>2051.4</v>
      </c>
    </row>
    <row r="99" spans="2:8" x14ac:dyDescent="0.25">
      <c r="B99" t="s">
        <v>6</v>
      </c>
      <c r="C99" t="s">
        <v>15</v>
      </c>
      <c r="D99" t="s">
        <v>23</v>
      </c>
      <c r="E99">
        <v>2408</v>
      </c>
      <c r="F99">
        <v>9</v>
      </c>
      <c r="G99">
        <v>3.11</v>
      </c>
      <c r="H99">
        <v>27.99</v>
      </c>
    </row>
    <row r="100" spans="2:8" x14ac:dyDescent="0.25">
      <c r="B100" t="s">
        <v>22</v>
      </c>
      <c r="C100" t="s">
        <v>9</v>
      </c>
      <c r="D100" t="s">
        <v>31</v>
      </c>
      <c r="E100">
        <v>1281</v>
      </c>
      <c r="F100">
        <v>18</v>
      </c>
      <c r="G100">
        <v>7.64</v>
      </c>
      <c r="H100">
        <v>137.51999999999998</v>
      </c>
    </row>
    <row r="101" spans="2:8" x14ac:dyDescent="0.25">
      <c r="B101" t="s">
        <v>0</v>
      </c>
      <c r="C101" t="s">
        <v>4</v>
      </c>
      <c r="D101" t="s">
        <v>5</v>
      </c>
      <c r="E101">
        <v>12348</v>
      </c>
      <c r="F101">
        <v>234</v>
      </c>
      <c r="G101">
        <v>8.65</v>
      </c>
      <c r="H101">
        <v>2024.1000000000001</v>
      </c>
    </row>
    <row r="102" spans="2:8" x14ac:dyDescent="0.25">
      <c r="B102" t="s">
        <v>22</v>
      </c>
      <c r="C102" t="s">
        <v>25</v>
      </c>
      <c r="D102" t="s">
        <v>35</v>
      </c>
      <c r="E102">
        <v>3689</v>
      </c>
      <c r="F102">
        <v>312</v>
      </c>
      <c r="G102">
        <v>10.38</v>
      </c>
      <c r="H102">
        <v>3238.5600000000004</v>
      </c>
    </row>
    <row r="103" spans="2:8" x14ac:dyDescent="0.25">
      <c r="B103" t="s">
        <v>18</v>
      </c>
      <c r="C103" t="s">
        <v>9</v>
      </c>
      <c r="D103" t="s">
        <v>31</v>
      </c>
      <c r="E103">
        <v>2870</v>
      </c>
      <c r="F103">
        <v>300</v>
      </c>
      <c r="G103">
        <v>7.64</v>
      </c>
      <c r="H103">
        <v>2292</v>
      </c>
    </row>
    <row r="104" spans="2:8" x14ac:dyDescent="0.25">
      <c r="B104" t="s">
        <v>21</v>
      </c>
      <c r="C104" t="s">
        <v>9</v>
      </c>
      <c r="D104" t="s">
        <v>34</v>
      </c>
      <c r="E104">
        <v>798</v>
      </c>
      <c r="F104">
        <v>519</v>
      </c>
      <c r="G104">
        <v>16.73</v>
      </c>
      <c r="H104">
        <v>8682.8700000000008</v>
      </c>
    </row>
    <row r="105" spans="2:8" x14ac:dyDescent="0.25">
      <c r="B105" t="s">
        <v>8</v>
      </c>
      <c r="C105" t="s">
        <v>1</v>
      </c>
      <c r="D105" t="s">
        <v>36</v>
      </c>
      <c r="E105">
        <v>2933</v>
      </c>
      <c r="F105">
        <v>9</v>
      </c>
      <c r="G105">
        <v>9</v>
      </c>
      <c r="H105">
        <v>81</v>
      </c>
    </row>
    <row r="106" spans="2:8" x14ac:dyDescent="0.25">
      <c r="B106" t="s">
        <v>20</v>
      </c>
      <c r="C106" t="s">
        <v>4</v>
      </c>
      <c r="D106" t="s">
        <v>7</v>
      </c>
      <c r="E106">
        <v>2744</v>
      </c>
      <c r="F106">
        <v>9</v>
      </c>
      <c r="G106">
        <v>11.88</v>
      </c>
      <c r="H106">
        <v>106.92</v>
      </c>
    </row>
    <row r="107" spans="2:8" x14ac:dyDescent="0.25">
      <c r="B107" t="s">
        <v>0</v>
      </c>
      <c r="C107" t="s">
        <v>9</v>
      </c>
      <c r="D107" t="s">
        <v>14</v>
      </c>
      <c r="E107">
        <v>9772</v>
      </c>
      <c r="F107">
        <v>90</v>
      </c>
      <c r="G107">
        <v>12.37</v>
      </c>
      <c r="H107">
        <v>1113.3</v>
      </c>
    </row>
    <row r="108" spans="2:8" x14ac:dyDescent="0.25">
      <c r="B108" t="s">
        <v>18</v>
      </c>
      <c r="C108" t="s">
        <v>25</v>
      </c>
      <c r="D108" t="s">
        <v>13</v>
      </c>
      <c r="E108">
        <v>1568</v>
      </c>
      <c r="F108">
        <v>96</v>
      </c>
      <c r="G108">
        <v>13.15</v>
      </c>
      <c r="H108">
        <v>1262.4000000000001</v>
      </c>
    </row>
    <row r="109" spans="2:8" x14ac:dyDescent="0.25">
      <c r="B109" t="s">
        <v>21</v>
      </c>
      <c r="C109" t="s">
        <v>9</v>
      </c>
      <c r="D109" t="s">
        <v>24</v>
      </c>
      <c r="E109">
        <v>11417</v>
      </c>
      <c r="F109">
        <v>21</v>
      </c>
      <c r="G109">
        <v>8.7899999999999991</v>
      </c>
      <c r="H109">
        <v>184.58999999999997</v>
      </c>
    </row>
    <row r="110" spans="2:8" x14ac:dyDescent="0.25">
      <c r="B110" t="s">
        <v>0</v>
      </c>
      <c r="C110" t="s">
        <v>25</v>
      </c>
      <c r="D110" t="s">
        <v>37</v>
      </c>
      <c r="E110">
        <v>6748</v>
      </c>
      <c r="F110">
        <v>48</v>
      </c>
      <c r="G110">
        <v>5.6</v>
      </c>
      <c r="H110">
        <v>268.79999999999995</v>
      </c>
    </row>
    <row r="111" spans="2:8" x14ac:dyDescent="0.25">
      <c r="B111" t="s">
        <v>30</v>
      </c>
      <c r="C111" t="s">
        <v>9</v>
      </c>
      <c r="D111" t="s">
        <v>34</v>
      </c>
      <c r="E111">
        <v>1407</v>
      </c>
      <c r="F111">
        <v>72</v>
      </c>
      <c r="G111">
        <v>16.73</v>
      </c>
      <c r="H111">
        <v>1204.56</v>
      </c>
    </row>
    <row r="112" spans="2:8" x14ac:dyDescent="0.25">
      <c r="B112" t="s">
        <v>3</v>
      </c>
      <c r="C112" t="s">
        <v>4</v>
      </c>
      <c r="D112" t="s">
        <v>27</v>
      </c>
      <c r="E112">
        <v>2023</v>
      </c>
      <c r="F112">
        <v>168</v>
      </c>
      <c r="G112">
        <v>7.16</v>
      </c>
      <c r="H112">
        <v>1202.8800000000001</v>
      </c>
    </row>
    <row r="113" spans="2:8" x14ac:dyDescent="0.25">
      <c r="B113" t="s">
        <v>20</v>
      </c>
      <c r="C113" t="s">
        <v>12</v>
      </c>
      <c r="D113" t="s">
        <v>37</v>
      </c>
      <c r="E113">
        <v>5236</v>
      </c>
      <c r="F113">
        <v>51</v>
      </c>
      <c r="G113">
        <v>5.6</v>
      </c>
      <c r="H113">
        <v>285.59999999999997</v>
      </c>
    </row>
    <row r="114" spans="2:8" x14ac:dyDescent="0.25">
      <c r="B114" t="s">
        <v>8</v>
      </c>
      <c r="C114" t="s">
        <v>9</v>
      </c>
      <c r="D114" t="s">
        <v>31</v>
      </c>
      <c r="E114">
        <v>1925</v>
      </c>
      <c r="F114">
        <v>192</v>
      </c>
      <c r="G114">
        <v>7.64</v>
      </c>
      <c r="H114">
        <v>1466.8799999999999</v>
      </c>
    </row>
    <row r="115" spans="2:8" x14ac:dyDescent="0.25">
      <c r="B115" t="s">
        <v>18</v>
      </c>
      <c r="C115" t="s">
        <v>1</v>
      </c>
      <c r="D115" t="s">
        <v>19</v>
      </c>
      <c r="E115">
        <v>6608</v>
      </c>
      <c r="F115">
        <v>225</v>
      </c>
      <c r="G115">
        <v>11.7</v>
      </c>
      <c r="H115">
        <v>2632.5</v>
      </c>
    </row>
    <row r="116" spans="2:8" x14ac:dyDescent="0.25">
      <c r="B116" t="s">
        <v>11</v>
      </c>
      <c r="C116" t="s">
        <v>25</v>
      </c>
      <c r="D116" t="s">
        <v>37</v>
      </c>
      <c r="E116">
        <v>8008</v>
      </c>
      <c r="F116">
        <v>456</v>
      </c>
      <c r="G116">
        <v>5.6</v>
      </c>
      <c r="H116">
        <v>2553.6</v>
      </c>
    </row>
    <row r="117" spans="2:8" x14ac:dyDescent="0.25">
      <c r="B117" t="s">
        <v>30</v>
      </c>
      <c r="C117" t="s">
        <v>25</v>
      </c>
      <c r="D117" t="s">
        <v>13</v>
      </c>
      <c r="E117">
        <v>1428</v>
      </c>
      <c r="F117">
        <v>93</v>
      </c>
      <c r="G117">
        <v>13.15</v>
      </c>
      <c r="H117">
        <v>1222.95</v>
      </c>
    </row>
    <row r="118" spans="2:8" x14ac:dyDescent="0.25">
      <c r="B118" t="s">
        <v>11</v>
      </c>
      <c r="C118" t="s">
        <v>25</v>
      </c>
      <c r="D118" t="s">
        <v>7</v>
      </c>
      <c r="E118">
        <v>525</v>
      </c>
      <c r="F118">
        <v>48</v>
      </c>
      <c r="G118">
        <v>11.88</v>
      </c>
      <c r="H118">
        <v>570.24</v>
      </c>
    </row>
    <row r="119" spans="2:8" x14ac:dyDescent="0.25">
      <c r="B119" t="s">
        <v>11</v>
      </c>
      <c r="C119" t="s">
        <v>1</v>
      </c>
      <c r="D119" t="s">
        <v>10</v>
      </c>
      <c r="E119">
        <v>1505</v>
      </c>
      <c r="F119">
        <v>102</v>
      </c>
      <c r="G119">
        <v>6.47</v>
      </c>
      <c r="H119">
        <v>659.93999999999994</v>
      </c>
    </row>
    <row r="120" spans="2:8" x14ac:dyDescent="0.25">
      <c r="B120" t="s">
        <v>18</v>
      </c>
      <c r="C120" t="s">
        <v>4</v>
      </c>
      <c r="D120" t="s">
        <v>2</v>
      </c>
      <c r="E120">
        <v>6755</v>
      </c>
      <c r="F120">
        <v>252</v>
      </c>
      <c r="G120">
        <v>14.49</v>
      </c>
      <c r="H120">
        <v>3651.48</v>
      </c>
    </row>
    <row r="121" spans="2:8" x14ac:dyDescent="0.25">
      <c r="B121" t="s">
        <v>21</v>
      </c>
      <c r="C121" t="s">
        <v>1</v>
      </c>
      <c r="D121" t="s">
        <v>10</v>
      </c>
      <c r="E121">
        <v>11571</v>
      </c>
      <c r="F121">
        <v>138</v>
      </c>
      <c r="G121">
        <v>6.47</v>
      </c>
      <c r="H121">
        <v>892.86</v>
      </c>
    </row>
    <row r="122" spans="2:8" x14ac:dyDescent="0.25">
      <c r="B122" t="s">
        <v>0</v>
      </c>
      <c r="C122" t="s">
        <v>15</v>
      </c>
      <c r="D122" t="s">
        <v>13</v>
      </c>
      <c r="E122">
        <v>2541</v>
      </c>
      <c r="F122">
        <v>90</v>
      </c>
      <c r="G122">
        <v>13.15</v>
      </c>
      <c r="H122">
        <v>1183.5</v>
      </c>
    </row>
    <row r="123" spans="2:8" x14ac:dyDescent="0.25">
      <c r="B123" t="s">
        <v>8</v>
      </c>
      <c r="C123" t="s">
        <v>1</v>
      </c>
      <c r="D123" t="s">
        <v>2</v>
      </c>
      <c r="E123">
        <v>1526</v>
      </c>
      <c r="F123">
        <v>240</v>
      </c>
      <c r="G123">
        <v>14.49</v>
      </c>
      <c r="H123">
        <v>3477.6</v>
      </c>
    </row>
    <row r="124" spans="2:8" x14ac:dyDescent="0.25">
      <c r="B124" t="s">
        <v>0</v>
      </c>
      <c r="C124" t="s">
        <v>15</v>
      </c>
      <c r="D124" t="s">
        <v>7</v>
      </c>
      <c r="E124">
        <v>6125</v>
      </c>
      <c r="F124">
        <v>102</v>
      </c>
      <c r="G124">
        <v>11.88</v>
      </c>
      <c r="H124">
        <v>1211.76</v>
      </c>
    </row>
    <row r="125" spans="2:8" x14ac:dyDescent="0.25">
      <c r="B125" t="s">
        <v>8</v>
      </c>
      <c r="C125" t="s">
        <v>4</v>
      </c>
      <c r="D125" t="s">
        <v>34</v>
      </c>
      <c r="E125">
        <v>847</v>
      </c>
      <c r="F125">
        <v>129</v>
      </c>
      <c r="G125">
        <v>16.73</v>
      </c>
      <c r="H125">
        <v>2158.17</v>
      </c>
    </row>
    <row r="126" spans="2:8" x14ac:dyDescent="0.25">
      <c r="B126" t="s">
        <v>3</v>
      </c>
      <c r="C126" t="s">
        <v>4</v>
      </c>
      <c r="D126" t="s">
        <v>34</v>
      </c>
      <c r="E126">
        <v>4753</v>
      </c>
      <c r="F126">
        <v>300</v>
      </c>
      <c r="G126">
        <v>16.73</v>
      </c>
      <c r="H126">
        <v>5019</v>
      </c>
    </row>
    <row r="127" spans="2:8" x14ac:dyDescent="0.25">
      <c r="B127" t="s">
        <v>11</v>
      </c>
      <c r="C127" t="s">
        <v>15</v>
      </c>
      <c r="D127" t="s">
        <v>14</v>
      </c>
      <c r="E127">
        <v>959</v>
      </c>
      <c r="F127">
        <v>135</v>
      </c>
      <c r="G127">
        <v>12.37</v>
      </c>
      <c r="H127">
        <v>1669.9499999999998</v>
      </c>
    </row>
    <row r="128" spans="2:8" x14ac:dyDescent="0.25">
      <c r="B128" t="s">
        <v>18</v>
      </c>
      <c r="C128" t="s">
        <v>4</v>
      </c>
      <c r="D128" t="s">
        <v>33</v>
      </c>
      <c r="E128">
        <v>2793</v>
      </c>
      <c r="F128">
        <v>114</v>
      </c>
      <c r="G128">
        <v>4.97</v>
      </c>
      <c r="H128">
        <v>566.57999999999993</v>
      </c>
    </row>
    <row r="129" spans="2:8" x14ac:dyDescent="0.25">
      <c r="B129" t="s">
        <v>18</v>
      </c>
      <c r="C129" t="s">
        <v>4</v>
      </c>
      <c r="D129" t="s">
        <v>19</v>
      </c>
      <c r="E129">
        <v>4606</v>
      </c>
      <c r="F129">
        <v>63</v>
      </c>
      <c r="G129">
        <v>11.7</v>
      </c>
      <c r="H129">
        <v>737.09999999999991</v>
      </c>
    </row>
    <row r="130" spans="2:8" x14ac:dyDescent="0.25">
      <c r="B130" t="s">
        <v>18</v>
      </c>
      <c r="C130" t="s">
        <v>9</v>
      </c>
      <c r="D130" t="s">
        <v>27</v>
      </c>
      <c r="E130">
        <v>5551</v>
      </c>
      <c r="F130">
        <v>252</v>
      </c>
      <c r="G130">
        <v>7.16</v>
      </c>
      <c r="H130">
        <v>1804.32</v>
      </c>
    </row>
    <row r="131" spans="2:8" x14ac:dyDescent="0.25">
      <c r="B131" t="s">
        <v>30</v>
      </c>
      <c r="C131" t="s">
        <v>9</v>
      </c>
      <c r="D131" t="s">
        <v>5</v>
      </c>
      <c r="E131">
        <v>6657</v>
      </c>
      <c r="F131">
        <v>303</v>
      </c>
      <c r="G131">
        <v>8.65</v>
      </c>
      <c r="H131">
        <v>2620.9500000000003</v>
      </c>
    </row>
    <row r="132" spans="2:8" x14ac:dyDescent="0.25">
      <c r="B132" t="s">
        <v>18</v>
      </c>
      <c r="C132" t="s">
        <v>12</v>
      </c>
      <c r="D132" t="s">
        <v>23</v>
      </c>
      <c r="E132">
        <v>4438</v>
      </c>
      <c r="F132">
        <v>246</v>
      </c>
      <c r="G132">
        <v>3.11</v>
      </c>
      <c r="H132">
        <v>765.06</v>
      </c>
    </row>
    <row r="133" spans="2:8" x14ac:dyDescent="0.25">
      <c r="B133" t="s">
        <v>3</v>
      </c>
      <c r="C133" t="s">
        <v>15</v>
      </c>
      <c r="D133" t="s">
        <v>17</v>
      </c>
      <c r="E133">
        <v>168</v>
      </c>
      <c r="F133">
        <v>84</v>
      </c>
      <c r="G133">
        <v>9.77</v>
      </c>
      <c r="H133">
        <v>820.68</v>
      </c>
    </row>
    <row r="134" spans="2:8" x14ac:dyDescent="0.25">
      <c r="B134" t="s">
        <v>18</v>
      </c>
      <c r="C134" t="s">
        <v>25</v>
      </c>
      <c r="D134" t="s">
        <v>23</v>
      </c>
      <c r="E134">
        <v>7777</v>
      </c>
      <c r="F134">
        <v>39</v>
      </c>
      <c r="G134">
        <v>3.11</v>
      </c>
      <c r="H134">
        <v>121.28999999999999</v>
      </c>
    </row>
    <row r="135" spans="2:8" x14ac:dyDescent="0.25">
      <c r="B135" t="s">
        <v>20</v>
      </c>
      <c r="C135" t="s">
        <v>9</v>
      </c>
      <c r="D135" t="s">
        <v>23</v>
      </c>
      <c r="E135">
        <v>3339</v>
      </c>
      <c r="F135">
        <v>348</v>
      </c>
      <c r="G135">
        <v>3.11</v>
      </c>
      <c r="H135">
        <v>1082.28</v>
      </c>
    </row>
    <row r="136" spans="2:8" x14ac:dyDescent="0.25">
      <c r="B136" t="s">
        <v>18</v>
      </c>
      <c r="C136" t="s">
        <v>1</v>
      </c>
      <c r="D136" t="s">
        <v>14</v>
      </c>
      <c r="E136">
        <v>6391</v>
      </c>
      <c r="F136">
        <v>48</v>
      </c>
      <c r="G136">
        <v>12.37</v>
      </c>
      <c r="H136">
        <v>593.76</v>
      </c>
    </row>
    <row r="137" spans="2:8" x14ac:dyDescent="0.25">
      <c r="B137" t="s">
        <v>20</v>
      </c>
      <c r="C137" t="s">
        <v>1</v>
      </c>
      <c r="D137" t="s">
        <v>17</v>
      </c>
      <c r="E137">
        <v>518</v>
      </c>
      <c r="F137">
        <v>75</v>
      </c>
      <c r="G137">
        <v>9.77</v>
      </c>
      <c r="H137">
        <v>732.75</v>
      </c>
    </row>
    <row r="138" spans="2:8" x14ac:dyDescent="0.25">
      <c r="B138" t="s">
        <v>18</v>
      </c>
      <c r="C138" t="s">
        <v>15</v>
      </c>
      <c r="D138" t="s">
        <v>35</v>
      </c>
      <c r="E138">
        <v>5677</v>
      </c>
      <c r="F138">
        <v>258</v>
      </c>
      <c r="G138">
        <v>10.38</v>
      </c>
      <c r="H138">
        <v>2678.0400000000004</v>
      </c>
    </row>
    <row r="139" spans="2:8" x14ac:dyDescent="0.25">
      <c r="B139" t="s">
        <v>11</v>
      </c>
      <c r="C139" t="s">
        <v>12</v>
      </c>
      <c r="D139" t="s">
        <v>23</v>
      </c>
      <c r="E139">
        <v>6048</v>
      </c>
      <c r="F139">
        <v>27</v>
      </c>
      <c r="G139">
        <v>3.11</v>
      </c>
      <c r="H139">
        <v>83.97</v>
      </c>
    </row>
    <row r="140" spans="2:8" x14ac:dyDescent="0.25">
      <c r="B140" t="s">
        <v>3</v>
      </c>
      <c r="C140" t="s">
        <v>15</v>
      </c>
      <c r="D140" t="s">
        <v>5</v>
      </c>
      <c r="E140">
        <v>3752</v>
      </c>
      <c r="F140">
        <v>213</v>
      </c>
      <c r="G140">
        <v>8.65</v>
      </c>
      <c r="H140">
        <v>1842.45</v>
      </c>
    </row>
    <row r="141" spans="2:8" x14ac:dyDescent="0.25">
      <c r="B141" t="s">
        <v>20</v>
      </c>
      <c r="C141" t="s">
        <v>4</v>
      </c>
      <c r="D141" t="s">
        <v>27</v>
      </c>
      <c r="E141">
        <v>4480</v>
      </c>
      <c r="F141">
        <v>357</v>
      </c>
      <c r="G141">
        <v>7.16</v>
      </c>
      <c r="H141">
        <v>2556.12</v>
      </c>
    </row>
    <row r="142" spans="2:8" x14ac:dyDescent="0.25">
      <c r="B142" t="s">
        <v>6</v>
      </c>
      <c r="C142" t="s">
        <v>1</v>
      </c>
      <c r="D142" t="s">
        <v>7</v>
      </c>
      <c r="E142">
        <v>259</v>
      </c>
      <c r="F142">
        <v>207</v>
      </c>
      <c r="G142">
        <v>11.88</v>
      </c>
      <c r="H142">
        <v>2459.1600000000003</v>
      </c>
    </row>
    <row r="143" spans="2:8" x14ac:dyDescent="0.25">
      <c r="B143" t="s">
        <v>3</v>
      </c>
      <c r="C143" t="s">
        <v>1</v>
      </c>
      <c r="D143" t="s">
        <v>2</v>
      </c>
      <c r="E143">
        <v>42</v>
      </c>
      <c r="F143">
        <v>150</v>
      </c>
      <c r="G143">
        <v>14.49</v>
      </c>
      <c r="H143">
        <v>2173.5</v>
      </c>
    </row>
    <row r="144" spans="2:8" x14ac:dyDescent="0.25">
      <c r="B144" t="s">
        <v>8</v>
      </c>
      <c r="C144" t="s">
        <v>9</v>
      </c>
      <c r="D144" t="s">
        <v>37</v>
      </c>
      <c r="E144">
        <v>98</v>
      </c>
      <c r="F144">
        <v>204</v>
      </c>
      <c r="G144">
        <v>5.6</v>
      </c>
      <c r="H144">
        <v>1142.3999999999999</v>
      </c>
    </row>
    <row r="145" spans="2:8" x14ac:dyDescent="0.25">
      <c r="B145" t="s">
        <v>18</v>
      </c>
      <c r="C145" t="s">
        <v>4</v>
      </c>
      <c r="D145" t="s">
        <v>34</v>
      </c>
      <c r="E145">
        <v>2478</v>
      </c>
      <c r="F145">
        <v>21</v>
      </c>
      <c r="G145">
        <v>16.73</v>
      </c>
      <c r="H145">
        <v>351.33</v>
      </c>
    </row>
    <row r="146" spans="2:8" x14ac:dyDescent="0.25">
      <c r="B146" t="s">
        <v>8</v>
      </c>
      <c r="C146" t="s">
        <v>25</v>
      </c>
      <c r="D146" t="s">
        <v>14</v>
      </c>
      <c r="E146">
        <v>7847</v>
      </c>
      <c r="F146">
        <v>174</v>
      </c>
      <c r="G146">
        <v>12.37</v>
      </c>
      <c r="H146">
        <v>2152.3799999999997</v>
      </c>
    </row>
    <row r="147" spans="2:8" x14ac:dyDescent="0.25">
      <c r="B147" t="s">
        <v>21</v>
      </c>
      <c r="C147" t="s">
        <v>1</v>
      </c>
      <c r="D147" t="s">
        <v>23</v>
      </c>
      <c r="E147">
        <v>9926</v>
      </c>
      <c r="F147">
        <v>201</v>
      </c>
      <c r="G147">
        <v>3.11</v>
      </c>
      <c r="H147">
        <v>625.11</v>
      </c>
    </row>
    <row r="148" spans="2:8" x14ac:dyDescent="0.25">
      <c r="B148" t="s">
        <v>3</v>
      </c>
      <c r="C148" t="s">
        <v>15</v>
      </c>
      <c r="D148" t="s">
        <v>26</v>
      </c>
      <c r="E148">
        <v>819</v>
      </c>
      <c r="F148">
        <v>510</v>
      </c>
      <c r="G148">
        <v>9.33</v>
      </c>
      <c r="H148">
        <v>4758.3</v>
      </c>
    </row>
    <row r="149" spans="2:8" x14ac:dyDescent="0.25">
      <c r="B149" t="s">
        <v>11</v>
      </c>
      <c r="C149" t="s">
        <v>12</v>
      </c>
      <c r="D149" t="s">
        <v>27</v>
      </c>
      <c r="E149">
        <v>3052</v>
      </c>
      <c r="F149">
        <v>378</v>
      </c>
      <c r="G149">
        <v>7.16</v>
      </c>
      <c r="H149">
        <v>2706.48</v>
      </c>
    </row>
    <row r="150" spans="2:8" x14ac:dyDescent="0.25">
      <c r="B150" t="s">
        <v>6</v>
      </c>
      <c r="C150" t="s">
        <v>25</v>
      </c>
      <c r="D150" t="s">
        <v>36</v>
      </c>
      <c r="E150">
        <v>6832</v>
      </c>
      <c r="F150">
        <v>27</v>
      </c>
      <c r="G150">
        <v>9</v>
      </c>
      <c r="H150">
        <v>243</v>
      </c>
    </row>
    <row r="151" spans="2:8" x14ac:dyDescent="0.25">
      <c r="B151" t="s">
        <v>21</v>
      </c>
      <c r="C151" t="s">
        <v>12</v>
      </c>
      <c r="D151" t="s">
        <v>24</v>
      </c>
      <c r="E151">
        <v>2016</v>
      </c>
      <c r="F151">
        <v>117</v>
      </c>
      <c r="G151">
        <v>8.7899999999999991</v>
      </c>
      <c r="H151">
        <v>1028.4299999999998</v>
      </c>
    </row>
    <row r="152" spans="2:8" x14ac:dyDescent="0.25">
      <c r="B152" t="s">
        <v>11</v>
      </c>
      <c r="C152" t="s">
        <v>15</v>
      </c>
      <c r="D152" t="s">
        <v>36</v>
      </c>
      <c r="E152">
        <v>7322</v>
      </c>
      <c r="F152">
        <v>36</v>
      </c>
      <c r="G152">
        <v>9</v>
      </c>
      <c r="H152">
        <v>324</v>
      </c>
    </row>
    <row r="153" spans="2:8" x14ac:dyDescent="0.25">
      <c r="B153" t="s">
        <v>3</v>
      </c>
      <c r="C153" t="s">
        <v>4</v>
      </c>
      <c r="D153" t="s">
        <v>14</v>
      </c>
      <c r="E153">
        <v>357</v>
      </c>
      <c r="F153">
        <v>126</v>
      </c>
      <c r="G153">
        <v>12.37</v>
      </c>
      <c r="H153">
        <v>1558.62</v>
      </c>
    </row>
    <row r="154" spans="2:8" x14ac:dyDescent="0.25">
      <c r="B154" t="s">
        <v>6</v>
      </c>
      <c r="C154" t="s">
        <v>12</v>
      </c>
      <c r="D154" t="s">
        <v>13</v>
      </c>
      <c r="E154">
        <v>3192</v>
      </c>
      <c r="F154">
        <v>72</v>
      </c>
      <c r="G154">
        <v>13.15</v>
      </c>
      <c r="H154">
        <v>946.80000000000007</v>
      </c>
    </row>
    <row r="155" spans="2:8" x14ac:dyDescent="0.25">
      <c r="B155" t="s">
        <v>18</v>
      </c>
      <c r="C155" t="s">
        <v>9</v>
      </c>
      <c r="D155" t="s">
        <v>17</v>
      </c>
      <c r="E155">
        <v>8435</v>
      </c>
      <c r="F155">
        <v>42</v>
      </c>
      <c r="G155">
        <v>9.77</v>
      </c>
      <c r="H155">
        <v>410.34</v>
      </c>
    </row>
    <row r="156" spans="2:8" x14ac:dyDescent="0.25">
      <c r="B156" t="s">
        <v>0</v>
      </c>
      <c r="C156" t="s">
        <v>12</v>
      </c>
      <c r="D156" t="s">
        <v>27</v>
      </c>
      <c r="E156">
        <v>0</v>
      </c>
      <c r="F156">
        <v>135</v>
      </c>
      <c r="G156">
        <v>7.16</v>
      </c>
      <c r="H156">
        <v>966.6</v>
      </c>
    </row>
    <row r="157" spans="2:8" x14ac:dyDescent="0.25">
      <c r="B157" t="s">
        <v>18</v>
      </c>
      <c r="C157" t="s">
        <v>25</v>
      </c>
      <c r="D157" t="s">
        <v>33</v>
      </c>
      <c r="E157">
        <v>8862</v>
      </c>
      <c r="F157">
        <v>189</v>
      </c>
      <c r="G157">
        <v>4.97</v>
      </c>
      <c r="H157">
        <v>939.32999999999993</v>
      </c>
    </row>
    <row r="158" spans="2:8" x14ac:dyDescent="0.25">
      <c r="B158" t="s">
        <v>11</v>
      </c>
      <c r="C158" t="s">
        <v>1</v>
      </c>
      <c r="D158" t="s">
        <v>35</v>
      </c>
      <c r="E158">
        <v>3556</v>
      </c>
      <c r="F158">
        <v>459</v>
      </c>
      <c r="G158">
        <v>10.38</v>
      </c>
      <c r="H158">
        <v>4764.42</v>
      </c>
    </row>
    <row r="159" spans="2:8" x14ac:dyDescent="0.25">
      <c r="B159" t="s">
        <v>20</v>
      </c>
      <c r="C159" t="s">
        <v>25</v>
      </c>
      <c r="D159" t="s">
        <v>32</v>
      </c>
      <c r="E159">
        <v>7280</v>
      </c>
      <c r="F159">
        <v>201</v>
      </c>
      <c r="G159">
        <v>11.73</v>
      </c>
      <c r="H159">
        <v>2357.73</v>
      </c>
    </row>
    <row r="160" spans="2:8" x14ac:dyDescent="0.25">
      <c r="B160" t="s">
        <v>11</v>
      </c>
      <c r="C160" t="s">
        <v>25</v>
      </c>
      <c r="D160" t="s">
        <v>2</v>
      </c>
      <c r="E160">
        <v>3402</v>
      </c>
      <c r="F160">
        <v>366</v>
      </c>
      <c r="G160">
        <v>14.49</v>
      </c>
      <c r="H160">
        <v>5303.34</v>
      </c>
    </row>
    <row r="161" spans="2:8" x14ac:dyDescent="0.25">
      <c r="B161" t="s">
        <v>22</v>
      </c>
      <c r="C161" t="s">
        <v>1</v>
      </c>
      <c r="D161" t="s">
        <v>27</v>
      </c>
      <c r="E161">
        <v>4592</v>
      </c>
      <c r="F161">
        <v>324</v>
      </c>
      <c r="G161">
        <v>7.16</v>
      </c>
      <c r="H161">
        <v>2319.84</v>
      </c>
    </row>
    <row r="162" spans="2:8" x14ac:dyDescent="0.25">
      <c r="B162" t="s">
        <v>6</v>
      </c>
      <c r="C162" t="s">
        <v>4</v>
      </c>
      <c r="D162" t="s">
        <v>32</v>
      </c>
      <c r="E162">
        <v>7833</v>
      </c>
      <c r="F162">
        <v>243</v>
      </c>
      <c r="G162">
        <v>11.73</v>
      </c>
      <c r="H162">
        <v>2850.3900000000003</v>
      </c>
    </row>
    <row r="163" spans="2:8" x14ac:dyDescent="0.25">
      <c r="B163" t="s">
        <v>21</v>
      </c>
      <c r="C163" t="s">
        <v>12</v>
      </c>
      <c r="D163" t="s">
        <v>36</v>
      </c>
      <c r="E163">
        <v>7651</v>
      </c>
      <c r="F163">
        <v>213</v>
      </c>
      <c r="G163">
        <v>9</v>
      </c>
      <c r="H163">
        <v>1917</v>
      </c>
    </row>
    <row r="164" spans="2:8" x14ac:dyDescent="0.25">
      <c r="B164" t="s">
        <v>0</v>
      </c>
      <c r="C164" t="s">
        <v>4</v>
      </c>
      <c r="D164" t="s">
        <v>2</v>
      </c>
      <c r="E164">
        <v>2275</v>
      </c>
      <c r="F164">
        <v>447</v>
      </c>
      <c r="G164">
        <v>14.49</v>
      </c>
      <c r="H164">
        <v>6477.03</v>
      </c>
    </row>
    <row r="165" spans="2:8" x14ac:dyDescent="0.25">
      <c r="B165" t="s">
        <v>0</v>
      </c>
      <c r="C165" t="s">
        <v>15</v>
      </c>
      <c r="D165" t="s">
        <v>26</v>
      </c>
      <c r="E165">
        <v>5670</v>
      </c>
      <c r="F165">
        <v>297</v>
      </c>
      <c r="G165">
        <v>9.33</v>
      </c>
      <c r="H165">
        <v>2771.01</v>
      </c>
    </row>
    <row r="166" spans="2:8" x14ac:dyDescent="0.25">
      <c r="B166" t="s">
        <v>18</v>
      </c>
      <c r="C166" t="s">
        <v>4</v>
      </c>
      <c r="D166" t="s">
        <v>24</v>
      </c>
      <c r="E166">
        <v>2135</v>
      </c>
      <c r="F166">
        <v>27</v>
      </c>
      <c r="G166">
        <v>8.7899999999999991</v>
      </c>
      <c r="H166">
        <v>237.32999999999998</v>
      </c>
    </row>
    <row r="167" spans="2:8" x14ac:dyDescent="0.25">
      <c r="B167" t="s">
        <v>0</v>
      </c>
      <c r="C167" t="s">
        <v>25</v>
      </c>
      <c r="D167" t="s">
        <v>29</v>
      </c>
      <c r="E167">
        <v>2779</v>
      </c>
      <c r="F167">
        <v>75</v>
      </c>
      <c r="G167">
        <v>6.49</v>
      </c>
      <c r="H167">
        <v>486.75</v>
      </c>
    </row>
    <row r="168" spans="2:8" x14ac:dyDescent="0.25">
      <c r="B168" t="s">
        <v>30</v>
      </c>
      <c r="C168" t="s">
        <v>12</v>
      </c>
      <c r="D168" t="s">
        <v>14</v>
      </c>
      <c r="E168">
        <v>12950</v>
      </c>
      <c r="F168">
        <v>30</v>
      </c>
      <c r="G168">
        <v>12.37</v>
      </c>
      <c r="H168">
        <v>371.09999999999997</v>
      </c>
    </row>
    <row r="169" spans="2:8" x14ac:dyDescent="0.25">
      <c r="B169" t="s">
        <v>18</v>
      </c>
      <c r="C169" t="s">
        <v>9</v>
      </c>
      <c r="D169" t="s">
        <v>10</v>
      </c>
      <c r="E169">
        <v>2646</v>
      </c>
      <c r="F169">
        <v>177</v>
      </c>
      <c r="G169">
        <v>6.47</v>
      </c>
      <c r="H169">
        <v>1145.19</v>
      </c>
    </row>
    <row r="170" spans="2:8" x14ac:dyDescent="0.25">
      <c r="B170" t="s">
        <v>0</v>
      </c>
      <c r="C170" t="s">
        <v>25</v>
      </c>
      <c r="D170" t="s">
        <v>14</v>
      </c>
      <c r="E170">
        <v>3794</v>
      </c>
      <c r="F170">
        <v>159</v>
      </c>
      <c r="G170">
        <v>12.37</v>
      </c>
      <c r="H170">
        <v>1966.83</v>
      </c>
    </row>
    <row r="171" spans="2:8" x14ac:dyDescent="0.25">
      <c r="B171" t="s">
        <v>22</v>
      </c>
      <c r="C171" t="s">
        <v>4</v>
      </c>
      <c r="D171" t="s">
        <v>14</v>
      </c>
      <c r="E171">
        <v>819</v>
      </c>
      <c r="F171">
        <v>306</v>
      </c>
      <c r="G171">
        <v>12.37</v>
      </c>
      <c r="H171">
        <v>3785.22</v>
      </c>
    </row>
    <row r="172" spans="2:8" x14ac:dyDescent="0.25">
      <c r="B172" t="s">
        <v>22</v>
      </c>
      <c r="C172" t="s">
        <v>25</v>
      </c>
      <c r="D172" t="s">
        <v>28</v>
      </c>
      <c r="E172">
        <v>2583</v>
      </c>
      <c r="F172">
        <v>18</v>
      </c>
      <c r="G172">
        <v>10.62</v>
      </c>
      <c r="H172">
        <v>191.16</v>
      </c>
    </row>
    <row r="173" spans="2:8" x14ac:dyDescent="0.25">
      <c r="B173" t="s">
        <v>18</v>
      </c>
      <c r="C173" t="s">
        <v>4</v>
      </c>
      <c r="D173" t="s">
        <v>31</v>
      </c>
      <c r="E173">
        <v>4585</v>
      </c>
      <c r="F173">
        <v>240</v>
      </c>
      <c r="G173">
        <v>7.64</v>
      </c>
      <c r="H173">
        <v>1833.6</v>
      </c>
    </row>
    <row r="174" spans="2:8" x14ac:dyDescent="0.25">
      <c r="B174" t="s">
        <v>20</v>
      </c>
      <c r="C174" t="s">
        <v>25</v>
      </c>
      <c r="D174" t="s">
        <v>14</v>
      </c>
      <c r="E174">
        <v>1652</v>
      </c>
      <c r="F174">
        <v>93</v>
      </c>
      <c r="G174">
        <v>12.37</v>
      </c>
      <c r="H174">
        <v>1150.4099999999999</v>
      </c>
    </row>
    <row r="175" spans="2:8" x14ac:dyDescent="0.25">
      <c r="B175" t="s">
        <v>30</v>
      </c>
      <c r="C175" t="s">
        <v>25</v>
      </c>
      <c r="D175" t="s">
        <v>37</v>
      </c>
      <c r="E175">
        <v>4991</v>
      </c>
      <c r="F175">
        <v>9</v>
      </c>
      <c r="G175">
        <v>5.6</v>
      </c>
      <c r="H175">
        <v>50.4</v>
      </c>
    </row>
    <row r="176" spans="2:8" x14ac:dyDescent="0.25">
      <c r="B176" t="s">
        <v>3</v>
      </c>
      <c r="C176" t="s">
        <v>25</v>
      </c>
      <c r="D176" t="s">
        <v>24</v>
      </c>
      <c r="E176">
        <v>2009</v>
      </c>
      <c r="F176">
        <v>219</v>
      </c>
      <c r="G176">
        <v>8.7899999999999991</v>
      </c>
      <c r="H176">
        <v>1925.0099999999998</v>
      </c>
    </row>
    <row r="177" spans="2:8" x14ac:dyDescent="0.25">
      <c r="B177" t="s">
        <v>21</v>
      </c>
      <c r="C177" t="s">
        <v>12</v>
      </c>
      <c r="D177" t="s">
        <v>17</v>
      </c>
      <c r="E177">
        <v>1568</v>
      </c>
      <c r="F177">
        <v>141</v>
      </c>
      <c r="G177">
        <v>9.77</v>
      </c>
      <c r="H177">
        <v>1377.57</v>
      </c>
    </row>
    <row r="178" spans="2:8" x14ac:dyDescent="0.25">
      <c r="B178" t="s">
        <v>8</v>
      </c>
      <c r="C178" t="s">
        <v>1</v>
      </c>
      <c r="D178" t="s">
        <v>28</v>
      </c>
      <c r="E178">
        <v>3388</v>
      </c>
      <c r="F178">
        <v>123</v>
      </c>
      <c r="G178">
        <v>10.62</v>
      </c>
      <c r="H178">
        <v>1306.26</v>
      </c>
    </row>
    <row r="179" spans="2:8" x14ac:dyDescent="0.25">
      <c r="B179" t="s">
        <v>0</v>
      </c>
      <c r="C179" t="s">
        <v>15</v>
      </c>
      <c r="D179" t="s">
        <v>33</v>
      </c>
      <c r="E179">
        <v>623</v>
      </c>
      <c r="F179">
        <v>51</v>
      </c>
      <c r="G179">
        <v>4.97</v>
      </c>
      <c r="H179">
        <v>253.47</v>
      </c>
    </row>
    <row r="180" spans="2:8" x14ac:dyDescent="0.25">
      <c r="B180" t="s">
        <v>11</v>
      </c>
      <c r="C180" t="s">
        <v>9</v>
      </c>
      <c r="D180" t="s">
        <v>7</v>
      </c>
      <c r="E180">
        <v>10073</v>
      </c>
      <c r="F180">
        <v>120</v>
      </c>
      <c r="G180">
        <v>11.88</v>
      </c>
      <c r="H180">
        <v>1425.6000000000001</v>
      </c>
    </row>
    <row r="181" spans="2:8" x14ac:dyDescent="0.25">
      <c r="B181" t="s">
        <v>3</v>
      </c>
      <c r="C181" t="s">
        <v>12</v>
      </c>
      <c r="D181" t="s">
        <v>37</v>
      </c>
      <c r="E181">
        <v>1561</v>
      </c>
      <c r="F181">
        <v>27</v>
      </c>
      <c r="G181">
        <v>5.6</v>
      </c>
      <c r="H181">
        <v>151.19999999999999</v>
      </c>
    </row>
    <row r="182" spans="2:8" x14ac:dyDescent="0.25">
      <c r="B182" t="s">
        <v>6</v>
      </c>
      <c r="C182" t="s">
        <v>9</v>
      </c>
      <c r="D182" t="s">
        <v>34</v>
      </c>
      <c r="E182">
        <v>11522</v>
      </c>
      <c r="F182">
        <v>204</v>
      </c>
      <c r="G182">
        <v>16.73</v>
      </c>
      <c r="H182">
        <v>3412.92</v>
      </c>
    </row>
    <row r="183" spans="2:8" x14ac:dyDescent="0.25">
      <c r="B183" t="s">
        <v>11</v>
      </c>
      <c r="C183" t="s">
        <v>15</v>
      </c>
      <c r="D183" t="s">
        <v>26</v>
      </c>
      <c r="E183">
        <v>2317</v>
      </c>
      <c r="F183">
        <v>123</v>
      </c>
      <c r="G183">
        <v>9.33</v>
      </c>
      <c r="H183">
        <v>1147.5899999999999</v>
      </c>
    </row>
    <row r="184" spans="2:8" x14ac:dyDescent="0.25">
      <c r="B184" t="s">
        <v>30</v>
      </c>
      <c r="C184" t="s">
        <v>1</v>
      </c>
      <c r="D184" t="s">
        <v>35</v>
      </c>
      <c r="E184">
        <v>3059</v>
      </c>
      <c r="F184">
        <v>27</v>
      </c>
      <c r="G184">
        <v>10.38</v>
      </c>
      <c r="H184">
        <v>280.26000000000005</v>
      </c>
    </row>
    <row r="185" spans="2:8" x14ac:dyDescent="0.25">
      <c r="B185" t="s">
        <v>8</v>
      </c>
      <c r="C185" t="s">
        <v>1</v>
      </c>
      <c r="D185" t="s">
        <v>37</v>
      </c>
      <c r="E185">
        <v>2324</v>
      </c>
      <c r="F185">
        <v>177</v>
      </c>
      <c r="G185">
        <v>5.6</v>
      </c>
      <c r="H185">
        <v>991.19999999999993</v>
      </c>
    </row>
    <row r="186" spans="2:8" x14ac:dyDescent="0.25">
      <c r="B186" t="s">
        <v>22</v>
      </c>
      <c r="C186" t="s">
        <v>12</v>
      </c>
      <c r="D186" t="s">
        <v>37</v>
      </c>
      <c r="E186">
        <v>4956</v>
      </c>
      <c r="F186">
        <v>171</v>
      </c>
      <c r="G186">
        <v>5.6</v>
      </c>
      <c r="H186">
        <v>957.59999999999991</v>
      </c>
    </row>
    <row r="187" spans="2:8" x14ac:dyDescent="0.25">
      <c r="B187" t="s">
        <v>30</v>
      </c>
      <c r="C187" t="s">
        <v>25</v>
      </c>
      <c r="D187" t="s">
        <v>31</v>
      </c>
      <c r="E187">
        <v>5355</v>
      </c>
      <c r="F187">
        <v>204</v>
      </c>
      <c r="G187">
        <v>7.64</v>
      </c>
      <c r="H187">
        <v>1558.56</v>
      </c>
    </row>
    <row r="188" spans="2:8" x14ac:dyDescent="0.25">
      <c r="B188" t="s">
        <v>22</v>
      </c>
      <c r="C188" t="s">
        <v>25</v>
      </c>
      <c r="D188" t="s">
        <v>19</v>
      </c>
      <c r="E188">
        <v>7259</v>
      </c>
      <c r="F188">
        <v>276</v>
      </c>
      <c r="G188">
        <v>11.7</v>
      </c>
      <c r="H188">
        <v>3229.2</v>
      </c>
    </row>
    <row r="189" spans="2:8" x14ac:dyDescent="0.25">
      <c r="B189" t="s">
        <v>3</v>
      </c>
      <c r="C189" t="s">
        <v>1</v>
      </c>
      <c r="D189" t="s">
        <v>37</v>
      </c>
      <c r="E189">
        <v>6279</v>
      </c>
      <c r="F189">
        <v>45</v>
      </c>
      <c r="G189">
        <v>5.6</v>
      </c>
      <c r="H189">
        <v>251.99999999999997</v>
      </c>
    </row>
    <row r="190" spans="2:8" x14ac:dyDescent="0.25">
      <c r="B190" t="s">
        <v>0</v>
      </c>
      <c r="C190" t="s">
        <v>15</v>
      </c>
      <c r="D190" t="s">
        <v>27</v>
      </c>
      <c r="E190">
        <v>2541</v>
      </c>
      <c r="F190">
        <v>45</v>
      </c>
      <c r="G190">
        <v>7.16</v>
      </c>
      <c r="H190">
        <v>322.2</v>
      </c>
    </row>
    <row r="191" spans="2:8" x14ac:dyDescent="0.25">
      <c r="B191" t="s">
        <v>11</v>
      </c>
      <c r="C191" t="s">
        <v>4</v>
      </c>
      <c r="D191" t="s">
        <v>34</v>
      </c>
      <c r="E191">
        <v>3864</v>
      </c>
      <c r="F191">
        <v>177</v>
      </c>
      <c r="G191">
        <v>16.73</v>
      </c>
      <c r="H191">
        <v>2961.21</v>
      </c>
    </row>
    <row r="192" spans="2:8" x14ac:dyDescent="0.25">
      <c r="B192" t="s">
        <v>20</v>
      </c>
      <c r="C192" t="s">
        <v>9</v>
      </c>
      <c r="D192" t="s">
        <v>26</v>
      </c>
      <c r="E192">
        <v>6146</v>
      </c>
      <c r="F192">
        <v>63</v>
      </c>
      <c r="G192">
        <v>9.33</v>
      </c>
      <c r="H192">
        <v>587.79</v>
      </c>
    </row>
    <row r="193" spans="2:8" x14ac:dyDescent="0.25">
      <c r="B193" t="s">
        <v>6</v>
      </c>
      <c r="C193" t="s">
        <v>12</v>
      </c>
      <c r="D193" t="s">
        <v>10</v>
      </c>
      <c r="E193">
        <v>2639</v>
      </c>
      <c r="F193">
        <v>204</v>
      </c>
      <c r="G193">
        <v>6.47</v>
      </c>
      <c r="H193">
        <v>1319.8799999999999</v>
      </c>
    </row>
    <row r="194" spans="2:8" x14ac:dyDescent="0.25">
      <c r="B194" t="s">
        <v>3</v>
      </c>
      <c r="C194" t="s">
        <v>1</v>
      </c>
      <c r="D194" t="s">
        <v>17</v>
      </c>
      <c r="E194">
        <v>1890</v>
      </c>
      <c r="F194">
        <v>195</v>
      </c>
      <c r="G194">
        <v>9.77</v>
      </c>
      <c r="H194">
        <v>1905.1499999999999</v>
      </c>
    </row>
    <row r="195" spans="2:8" x14ac:dyDescent="0.25">
      <c r="B195" t="s">
        <v>18</v>
      </c>
      <c r="C195" t="s">
        <v>25</v>
      </c>
      <c r="D195" t="s">
        <v>19</v>
      </c>
      <c r="E195">
        <v>1932</v>
      </c>
      <c r="F195">
        <v>369</v>
      </c>
      <c r="G195">
        <v>11.7</v>
      </c>
      <c r="H195">
        <v>4317.3</v>
      </c>
    </row>
    <row r="196" spans="2:8" x14ac:dyDescent="0.25">
      <c r="B196" t="s">
        <v>22</v>
      </c>
      <c r="C196" t="s">
        <v>25</v>
      </c>
      <c r="D196" t="s">
        <v>13</v>
      </c>
      <c r="E196">
        <v>6300</v>
      </c>
      <c r="F196">
        <v>42</v>
      </c>
      <c r="G196">
        <v>13.15</v>
      </c>
      <c r="H196">
        <v>552.30000000000007</v>
      </c>
    </row>
    <row r="197" spans="2:8" x14ac:dyDescent="0.25">
      <c r="B197" t="s">
        <v>11</v>
      </c>
      <c r="C197" t="s">
        <v>1</v>
      </c>
      <c r="D197" t="s">
        <v>2</v>
      </c>
      <c r="E197">
        <v>560</v>
      </c>
      <c r="F197">
        <v>81</v>
      </c>
      <c r="G197">
        <v>14.49</v>
      </c>
      <c r="H197">
        <v>1173.69</v>
      </c>
    </row>
    <row r="198" spans="2:8" x14ac:dyDescent="0.25">
      <c r="B198" t="s">
        <v>6</v>
      </c>
      <c r="C198" t="s">
        <v>1</v>
      </c>
      <c r="D198" t="s">
        <v>37</v>
      </c>
      <c r="E198">
        <v>2856</v>
      </c>
      <c r="F198">
        <v>246</v>
      </c>
      <c r="G198">
        <v>5.6</v>
      </c>
      <c r="H198">
        <v>1377.6</v>
      </c>
    </row>
    <row r="199" spans="2:8" x14ac:dyDescent="0.25">
      <c r="B199" t="s">
        <v>6</v>
      </c>
      <c r="C199" t="s">
        <v>25</v>
      </c>
      <c r="D199" t="s">
        <v>23</v>
      </c>
      <c r="E199">
        <v>707</v>
      </c>
      <c r="F199">
        <v>174</v>
      </c>
      <c r="G199">
        <v>3.11</v>
      </c>
      <c r="H199">
        <v>541.14</v>
      </c>
    </row>
    <row r="200" spans="2:8" x14ac:dyDescent="0.25">
      <c r="B200" t="s">
        <v>3</v>
      </c>
      <c r="C200" t="s">
        <v>4</v>
      </c>
      <c r="D200" t="s">
        <v>2</v>
      </c>
      <c r="E200">
        <v>3598</v>
      </c>
      <c r="F200">
        <v>81</v>
      </c>
      <c r="G200">
        <v>14.49</v>
      </c>
      <c r="H200">
        <v>1173.69</v>
      </c>
    </row>
    <row r="201" spans="2:8" x14ac:dyDescent="0.25">
      <c r="B201" t="s">
        <v>0</v>
      </c>
      <c r="C201" t="s">
        <v>4</v>
      </c>
      <c r="D201" t="s">
        <v>17</v>
      </c>
      <c r="E201">
        <v>6853</v>
      </c>
      <c r="F201">
        <v>372</v>
      </c>
      <c r="G201">
        <v>9.77</v>
      </c>
      <c r="H201">
        <v>3634.44</v>
      </c>
    </row>
    <row r="202" spans="2:8" x14ac:dyDescent="0.25">
      <c r="B202" t="s">
        <v>0</v>
      </c>
      <c r="C202" t="s">
        <v>4</v>
      </c>
      <c r="D202" t="s">
        <v>24</v>
      </c>
      <c r="E202">
        <v>4725</v>
      </c>
      <c r="F202">
        <v>174</v>
      </c>
      <c r="G202">
        <v>8.7899999999999991</v>
      </c>
      <c r="H202">
        <v>1529.4599999999998</v>
      </c>
    </row>
    <row r="203" spans="2:8" x14ac:dyDescent="0.25">
      <c r="B203" t="s">
        <v>8</v>
      </c>
      <c r="C203" t="s">
        <v>9</v>
      </c>
      <c r="D203" t="s">
        <v>5</v>
      </c>
      <c r="E203">
        <v>10304</v>
      </c>
      <c r="F203">
        <v>84</v>
      </c>
      <c r="G203">
        <v>8.65</v>
      </c>
      <c r="H203">
        <v>726.6</v>
      </c>
    </row>
    <row r="204" spans="2:8" x14ac:dyDescent="0.25">
      <c r="B204" t="s">
        <v>8</v>
      </c>
      <c r="C204" t="s">
        <v>25</v>
      </c>
      <c r="D204" t="s">
        <v>24</v>
      </c>
      <c r="E204">
        <v>1274</v>
      </c>
      <c r="F204">
        <v>225</v>
      </c>
      <c r="G204">
        <v>8.7899999999999991</v>
      </c>
      <c r="H204">
        <v>1977.7499999999998</v>
      </c>
    </row>
    <row r="205" spans="2:8" x14ac:dyDescent="0.25">
      <c r="B205" t="s">
        <v>20</v>
      </c>
      <c r="C205" t="s">
        <v>9</v>
      </c>
      <c r="D205" t="s">
        <v>2</v>
      </c>
      <c r="E205">
        <v>1526</v>
      </c>
      <c r="F205">
        <v>105</v>
      </c>
      <c r="G205">
        <v>14.49</v>
      </c>
      <c r="H205">
        <v>1521.45</v>
      </c>
    </row>
    <row r="206" spans="2:8" x14ac:dyDescent="0.25">
      <c r="B206" t="s">
        <v>0</v>
      </c>
      <c r="C206" t="s">
        <v>12</v>
      </c>
      <c r="D206" t="s">
        <v>35</v>
      </c>
      <c r="E206">
        <v>3101</v>
      </c>
      <c r="F206">
        <v>225</v>
      </c>
      <c r="G206">
        <v>10.38</v>
      </c>
      <c r="H206">
        <v>2335.5</v>
      </c>
    </row>
    <row r="207" spans="2:8" x14ac:dyDescent="0.25">
      <c r="B207" t="s">
        <v>21</v>
      </c>
      <c r="C207" t="s">
        <v>1</v>
      </c>
      <c r="D207" t="s">
        <v>19</v>
      </c>
      <c r="E207">
        <v>1057</v>
      </c>
      <c r="F207">
        <v>54</v>
      </c>
      <c r="G207">
        <v>11.7</v>
      </c>
      <c r="H207">
        <v>631.79999999999995</v>
      </c>
    </row>
    <row r="208" spans="2:8" x14ac:dyDescent="0.25">
      <c r="B208" t="s">
        <v>18</v>
      </c>
      <c r="C208" t="s">
        <v>1</v>
      </c>
      <c r="D208" t="s">
        <v>37</v>
      </c>
      <c r="E208">
        <v>5306</v>
      </c>
      <c r="F208">
        <v>0</v>
      </c>
      <c r="G208">
        <v>5.6</v>
      </c>
      <c r="H208">
        <v>0</v>
      </c>
    </row>
    <row r="209" spans="2:8" x14ac:dyDescent="0.25">
      <c r="B209" t="s">
        <v>20</v>
      </c>
      <c r="C209" t="s">
        <v>12</v>
      </c>
      <c r="D209" t="s">
        <v>33</v>
      </c>
      <c r="E209">
        <v>4018</v>
      </c>
      <c r="F209">
        <v>171</v>
      </c>
      <c r="G209">
        <v>4.97</v>
      </c>
      <c r="H209">
        <v>849.87</v>
      </c>
    </row>
    <row r="210" spans="2:8" x14ac:dyDescent="0.25">
      <c r="B210" t="s">
        <v>6</v>
      </c>
      <c r="C210" t="s">
        <v>25</v>
      </c>
      <c r="D210" t="s">
        <v>24</v>
      </c>
      <c r="E210">
        <v>938</v>
      </c>
      <c r="F210">
        <v>189</v>
      </c>
      <c r="G210">
        <v>8.7899999999999991</v>
      </c>
      <c r="H210">
        <v>1661.31</v>
      </c>
    </row>
    <row r="211" spans="2:8" x14ac:dyDescent="0.25">
      <c r="B211" t="s">
        <v>18</v>
      </c>
      <c r="C211" t="s">
        <v>15</v>
      </c>
      <c r="D211" t="s">
        <v>10</v>
      </c>
      <c r="E211">
        <v>1778</v>
      </c>
      <c r="F211">
        <v>270</v>
      </c>
      <c r="G211">
        <v>6.47</v>
      </c>
      <c r="H211">
        <v>1746.8999999999999</v>
      </c>
    </row>
    <row r="212" spans="2:8" x14ac:dyDescent="0.25">
      <c r="B212" t="s">
        <v>11</v>
      </c>
      <c r="C212" t="s">
        <v>12</v>
      </c>
      <c r="D212" t="s">
        <v>2</v>
      </c>
      <c r="E212">
        <v>1638</v>
      </c>
      <c r="F212">
        <v>63</v>
      </c>
      <c r="G212">
        <v>14.49</v>
      </c>
      <c r="H212">
        <v>912.87</v>
      </c>
    </row>
    <row r="213" spans="2:8" x14ac:dyDescent="0.25">
      <c r="B213" t="s">
        <v>8</v>
      </c>
      <c r="C213" t="s">
        <v>15</v>
      </c>
      <c r="D213" t="s">
        <v>13</v>
      </c>
      <c r="E213">
        <v>154</v>
      </c>
      <c r="F213">
        <v>21</v>
      </c>
      <c r="G213">
        <v>13.15</v>
      </c>
      <c r="H213">
        <v>276.15000000000003</v>
      </c>
    </row>
    <row r="214" spans="2:8" x14ac:dyDescent="0.25">
      <c r="B214" t="s">
        <v>18</v>
      </c>
      <c r="C214" t="s">
        <v>1</v>
      </c>
      <c r="D214" t="s">
        <v>17</v>
      </c>
      <c r="E214">
        <v>9835</v>
      </c>
      <c r="F214">
        <v>207</v>
      </c>
      <c r="G214">
        <v>9.77</v>
      </c>
      <c r="H214">
        <v>2022.3899999999999</v>
      </c>
    </row>
    <row r="215" spans="2:8" x14ac:dyDescent="0.25">
      <c r="B215" t="s">
        <v>6</v>
      </c>
      <c r="C215" t="s">
        <v>1</v>
      </c>
      <c r="D215" t="s">
        <v>28</v>
      </c>
      <c r="E215">
        <v>7273</v>
      </c>
      <c r="F215">
        <v>96</v>
      </c>
      <c r="G215">
        <v>10.62</v>
      </c>
      <c r="H215">
        <v>1019.52</v>
      </c>
    </row>
    <row r="216" spans="2:8" x14ac:dyDescent="0.25">
      <c r="B216" t="s">
        <v>20</v>
      </c>
      <c r="C216" t="s">
        <v>12</v>
      </c>
      <c r="D216" t="s">
        <v>17</v>
      </c>
      <c r="E216">
        <v>6909</v>
      </c>
      <c r="F216">
        <v>81</v>
      </c>
      <c r="G216">
        <v>9.77</v>
      </c>
      <c r="H216">
        <v>791.37</v>
      </c>
    </row>
    <row r="217" spans="2:8" x14ac:dyDescent="0.25">
      <c r="B217" t="s">
        <v>6</v>
      </c>
      <c r="C217" t="s">
        <v>12</v>
      </c>
      <c r="D217" t="s">
        <v>33</v>
      </c>
      <c r="E217">
        <v>3920</v>
      </c>
      <c r="F217">
        <v>306</v>
      </c>
      <c r="G217">
        <v>4.97</v>
      </c>
      <c r="H217">
        <v>1520.82</v>
      </c>
    </row>
    <row r="218" spans="2:8" x14ac:dyDescent="0.25">
      <c r="B218" t="s">
        <v>30</v>
      </c>
      <c r="C218" t="s">
        <v>12</v>
      </c>
      <c r="D218" t="s">
        <v>36</v>
      </c>
      <c r="E218">
        <v>4858</v>
      </c>
      <c r="F218">
        <v>279</v>
      </c>
      <c r="G218">
        <v>9</v>
      </c>
      <c r="H218">
        <v>2511</v>
      </c>
    </row>
    <row r="219" spans="2:8" x14ac:dyDescent="0.25">
      <c r="B219" t="s">
        <v>21</v>
      </c>
      <c r="C219" t="s">
        <v>15</v>
      </c>
      <c r="D219" t="s">
        <v>7</v>
      </c>
      <c r="E219">
        <v>3549</v>
      </c>
      <c r="F219">
        <v>3</v>
      </c>
      <c r="G219">
        <v>11.88</v>
      </c>
      <c r="H219">
        <v>35.64</v>
      </c>
    </row>
    <row r="220" spans="2:8" x14ac:dyDescent="0.25">
      <c r="B220" t="s">
        <v>18</v>
      </c>
      <c r="C220" t="s">
        <v>12</v>
      </c>
      <c r="D220" t="s">
        <v>34</v>
      </c>
      <c r="E220">
        <v>966</v>
      </c>
      <c r="F220">
        <v>198</v>
      </c>
      <c r="G220">
        <v>16.73</v>
      </c>
      <c r="H220">
        <v>3312.54</v>
      </c>
    </row>
    <row r="221" spans="2:8" x14ac:dyDescent="0.25">
      <c r="B221" t="s">
        <v>20</v>
      </c>
      <c r="C221" t="s">
        <v>12</v>
      </c>
      <c r="D221" t="s">
        <v>10</v>
      </c>
      <c r="E221">
        <v>385</v>
      </c>
      <c r="F221">
        <v>249</v>
      </c>
      <c r="G221">
        <v>6.47</v>
      </c>
      <c r="H221">
        <v>1611.03</v>
      </c>
    </row>
    <row r="222" spans="2:8" x14ac:dyDescent="0.25">
      <c r="B222" t="s">
        <v>11</v>
      </c>
      <c r="C222" t="s">
        <v>25</v>
      </c>
      <c r="D222" t="s">
        <v>24</v>
      </c>
      <c r="E222">
        <v>2219</v>
      </c>
      <c r="F222">
        <v>75</v>
      </c>
      <c r="G222">
        <v>8.7899999999999991</v>
      </c>
      <c r="H222">
        <v>659.24999999999989</v>
      </c>
    </row>
    <row r="223" spans="2:8" x14ac:dyDescent="0.25">
      <c r="B223" t="s">
        <v>6</v>
      </c>
      <c r="C223" t="s">
        <v>9</v>
      </c>
      <c r="D223" t="s">
        <v>5</v>
      </c>
      <c r="E223">
        <v>2954</v>
      </c>
      <c r="F223">
        <v>189</v>
      </c>
      <c r="G223">
        <v>8.65</v>
      </c>
      <c r="H223">
        <v>1634.8500000000001</v>
      </c>
    </row>
    <row r="224" spans="2:8" x14ac:dyDescent="0.25">
      <c r="B224" t="s">
        <v>18</v>
      </c>
      <c r="C224" t="s">
        <v>9</v>
      </c>
      <c r="D224" t="s">
        <v>5</v>
      </c>
      <c r="E224">
        <v>280</v>
      </c>
      <c r="F224">
        <v>87</v>
      </c>
      <c r="G224">
        <v>8.65</v>
      </c>
      <c r="H224">
        <v>752.55000000000007</v>
      </c>
    </row>
    <row r="225" spans="2:8" x14ac:dyDescent="0.25">
      <c r="B225" t="s">
        <v>8</v>
      </c>
      <c r="C225" t="s">
        <v>9</v>
      </c>
      <c r="D225" t="s">
        <v>2</v>
      </c>
      <c r="E225">
        <v>6118</v>
      </c>
      <c r="F225">
        <v>174</v>
      </c>
      <c r="G225">
        <v>14.49</v>
      </c>
      <c r="H225">
        <v>2521.2600000000002</v>
      </c>
    </row>
    <row r="226" spans="2:8" x14ac:dyDescent="0.25">
      <c r="B226" t="s">
        <v>21</v>
      </c>
      <c r="C226" t="s">
        <v>12</v>
      </c>
      <c r="D226" t="s">
        <v>32</v>
      </c>
      <c r="E226">
        <v>4802</v>
      </c>
      <c r="F226">
        <v>36</v>
      </c>
      <c r="G226">
        <v>11.73</v>
      </c>
      <c r="H226">
        <v>422.28000000000003</v>
      </c>
    </row>
    <row r="227" spans="2:8" x14ac:dyDescent="0.25">
      <c r="B227" t="s">
        <v>6</v>
      </c>
      <c r="C227" t="s">
        <v>15</v>
      </c>
      <c r="D227" t="s">
        <v>33</v>
      </c>
      <c r="E227">
        <v>4137</v>
      </c>
      <c r="F227">
        <v>60</v>
      </c>
      <c r="G227">
        <v>4.97</v>
      </c>
      <c r="H227">
        <v>298.2</v>
      </c>
    </row>
    <row r="228" spans="2:8" x14ac:dyDescent="0.25">
      <c r="B228" t="s">
        <v>22</v>
      </c>
      <c r="C228" t="s">
        <v>4</v>
      </c>
      <c r="D228" t="s">
        <v>29</v>
      </c>
      <c r="E228">
        <v>2023</v>
      </c>
      <c r="F228">
        <v>78</v>
      </c>
      <c r="G228">
        <v>6.49</v>
      </c>
      <c r="H228">
        <v>506.22</v>
      </c>
    </row>
    <row r="229" spans="2:8" x14ac:dyDescent="0.25">
      <c r="B229" t="s">
        <v>6</v>
      </c>
      <c r="C229" t="s">
        <v>9</v>
      </c>
      <c r="D229" t="s">
        <v>2</v>
      </c>
      <c r="E229">
        <v>9051</v>
      </c>
      <c r="F229">
        <v>57</v>
      </c>
      <c r="G229">
        <v>14.49</v>
      </c>
      <c r="H229">
        <v>825.93000000000006</v>
      </c>
    </row>
    <row r="230" spans="2:8" x14ac:dyDescent="0.25">
      <c r="B230" t="s">
        <v>6</v>
      </c>
      <c r="C230" t="s">
        <v>1</v>
      </c>
      <c r="D230" t="s">
        <v>35</v>
      </c>
      <c r="E230">
        <v>2919</v>
      </c>
      <c r="F230">
        <v>45</v>
      </c>
      <c r="G230">
        <v>10.38</v>
      </c>
      <c r="H230">
        <v>467.1</v>
      </c>
    </row>
    <row r="231" spans="2:8" x14ac:dyDescent="0.25">
      <c r="B231" t="s">
        <v>8</v>
      </c>
      <c r="C231" t="s">
        <v>15</v>
      </c>
      <c r="D231" t="s">
        <v>17</v>
      </c>
      <c r="E231">
        <v>5915</v>
      </c>
      <c r="F231">
        <v>3</v>
      </c>
      <c r="G231">
        <v>9.77</v>
      </c>
      <c r="H231">
        <v>29.31</v>
      </c>
    </row>
    <row r="232" spans="2:8" x14ac:dyDescent="0.25">
      <c r="B232" t="s">
        <v>30</v>
      </c>
      <c r="C232" t="s">
        <v>4</v>
      </c>
      <c r="D232" t="s">
        <v>32</v>
      </c>
      <c r="E232">
        <v>2562</v>
      </c>
      <c r="F232">
        <v>6</v>
      </c>
      <c r="G232">
        <v>11.73</v>
      </c>
      <c r="H232">
        <v>70.38</v>
      </c>
    </row>
    <row r="233" spans="2:8" x14ac:dyDescent="0.25">
      <c r="B233" t="s">
        <v>20</v>
      </c>
      <c r="C233" t="s">
        <v>1</v>
      </c>
      <c r="D233" t="s">
        <v>13</v>
      </c>
      <c r="E233">
        <v>8813</v>
      </c>
      <c r="F233">
        <v>21</v>
      </c>
      <c r="G233">
        <v>13.15</v>
      </c>
      <c r="H233">
        <v>276.15000000000003</v>
      </c>
    </row>
    <row r="234" spans="2:8" x14ac:dyDescent="0.25">
      <c r="B234" t="s">
        <v>20</v>
      </c>
      <c r="C234" t="s">
        <v>9</v>
      </c>
      <c r="D234" t="s">
        <v>10</v>
      </c>
      <c r="E234">
        <v>6111</v>
      </c>
      <c r="F234">
        <v>3</v>
      </c>
      <c r="G234">
        <v>6.47</v>
      </c>
      <c r="H234">
        <v>19.41</v>
      </c>
    </row>
    <row r="235" spans="2:8" x14ac:dyDescent="0.25">
      <c r="B235" t="s">
        <v>3</v>
      </c>
      <c r="C235" t="s">
        <v>25</v>
      </c>
      <c r="D235" t="s">
        <v>16</v>
      </c>
      <c r="E235">
        <v>3507</v>
      </c>
      <c r="F235">
        <v>288</v>
      </c>
      <c r="G235">
        <v>5.79</v>
      </c>
      <c r="H235">
        <v>1667.52</v>
      </c>
    </row>
    <row r="236" spans="2:8" x14ac:dyDescent="0.25">
      <c r="B236" t="s">
        <v>11</v>
      </c>
      <c r="C236" t="s">
        <v>9</v>
      </c>
      <c r="D236" t="s">
        <v>26</v>
      </c>
      <c r="E236">
        <v>4319</v>
      </c>
      <c r="F236">
        <v>30</v>
      </c>
      <c r="G236">
        <v>9.33</v>
      </c>
      <c r="H236">
        <v>279.89999999999998</v>
      </c>
    </row>
    <row r="237" spans="2:8" x14ac:dyDescent="0.25">
      <c r="B237" t="s">
        <v>0</v>
      </c>
      <c r="C237" t="s">
        <v>15</v>
      </c>
      <c r="D237" t="s">
        <v>37</v>
      </c>
      <c r="E237">
        <v>609</v>
      </c>
      <c r="F237">
        <v>87</v>
      </c>
      <c r="G237">
        <v>5.6</v>
      </c>
      <c r="H237">
        <v>487.2</v>
      </c>
    </row>
    <row r="238" spans="2:8" x14ac:dyDescent="0.25">
      <c r="B238" t="s">
        <v>0</v>
      </c>
      <c r="C238" t="s">
        <v>12</v>
      </c>
      <c r="D238" t="s">
        <v>34</v>
      </c>
      <c r="E238">
        <v>6370</v>
      </c>
      <c r="F238">
        <v>30</v>
      </c>
      <c r="G238">
        <v>16.73</v>
      </c>
      <c r="H238">
        <v>501.90000000000003</v>
      </c>
    </row>
    <row r="239" spans="2:8" x14ac:dyDescent="0.25">
      <c r="B239" t="s">
        <v>20</v>
      </c>
      <c r="C239" t="s">
        <v>15</v>
      </c>
      <c r="D239" t="s">
        <v>31</v>
      </c>
      <c r="E239">
        <v>5474</v>
      </c>
      <c r="F239">
        <v>168</v>
      </c>
      <c r="G239">
        <v>7.64</v>
      </c>
      <c r="H239">
        <v>1283.52</v>
      </c>
    </row>
    <row r="240" spans="2:8" x14ac:dyDescent="0.25">
      <c r="B240" t="s">
        <v>0</v>
      </c>
      <c r="C240" t="s">
        <v>9</v>
      </c>
      <c r="D240" t="s">
        <v>34</v>
      </c>
      <c r="E240">
        <v>3164</v>
      </c>
      <c r="F240">
        <v>306</v>
      </c>
      <c r="G240">
        <v>16.73</v>
      </c>
      <c r="H240">
        <v>5119.38</v>
      </c>
    </row>
    <row r="241" spans="2:8" x14ac:dyDescent="0.25">
      <c r="B241" t="s">
        <v>11</v>
      </c>
      <c r="C241" t="s">
        <v>4</v>
      </c>
      <c r="D241" t="s">
        <v>7</v>
      </c>
      <c r="E241">
        <v>1302</v>
      </c>
      <c r="F241">
        <v>402</v>
      </c>
      <c r="G241">
        <v>11.88</v>
      </c>
      <c r="H241">
        <v>4775.76</v>
      </c>
    </row>
    <row r="242" spans="2:8" x14ac:dyDescent="0.25">
      <c r="B242" t="s">
        <v>22</v>
      </c>
      <c r="C242" t="s">
        <v>1</v>
      </c>
      <c r="D242" t="s">
        <v>35</v>
      </c>
      <c r="E242">
        <v>7308</v>
      </c>
      <c r="F242">
        <v>327</v>
      </c>
      <c r="G242">
        <v>10.38</v>
      </c>
      <c r="H242">
        <v>3394.26</v>
      </c>
    </row>
    <row r="243" spans="2:8" x14ac:dyDescent="0.25">
      <c r="B243" t="s">
        <v>0</v>
      </c>
      <c r="C243" t="s">
        <v>1</v>
      </c>
      <c r="D243" t="s">
        <v>34</v>
      </c>
      <c r="E243">
        <v>6132</v>
      </c>
      <c r="F243">
        <v>93</v>
      </c>
      <c r="G243">
        <v>16.73</v>
      </c>
      <c r="H243">
        <v>1555.89</v>
      </c>
    </row>
    <row r="244" spans="2:8" x14ac:dyDescent="0.25">
      <c r="B244" t="s">
        <v>30</v>
      </c>
      <c r="C244" t="s">
        <v>4</v>
      </c>
      <c r="D244" t="s">
        <v>19</v>
      </c>
      <c r="E244">
        <v>3472</v>
      </c>
      <c r="F244">
        <v>96</v>
      </c>
      <c r="G244">
        <v>11.7</v>
      </c>
      <c r="H244">
        <v>1123.1999999999998</v>
      </c>
    </row>
    <row r="245" spans="2:8" x14ac:dyDescent="0.25">
      <c r="B245" t="s">
        <v>3</v>
      </c>
      <c r="C245" t="s">
        <v>12</v>
      </c>
      <c r="D245" t="s">
        <v>10</v>
      </c>
      <c r="E245">
        <v>9660</v>
      </c>
      <c r="F245">
        <v>27</v>
      </c>
      <c r="G245">
        <v>6.47</v>
      </c>
      <c r="H245">
        <v>174.69</v>
      </c>
    </row>
    <row r="246" spans="2:8" x14ac:dyDescent="0.25">
      <c r="B246" t="s">
        <v>6</v>
      </c>
      <c r="C246" t="s">
        <v>15</v>
      </c>
      <c r="D246" t="s">
        <v>37</v>
      </c>
      <c r="E246">
        <v>2436</v>
      </c>
      <c r="F246">
        <v>99</v>
      </c>
      <c r="G246">
        <v>5.6</v>
      </c>
      <c r="H246">
        <v>554.4</v>
      </c>
    </row>
    <row r="247" spans="2:8" x14ac:dyDescent="0.25">
      <c r="B247" t="s">
        <v>6</v>
      </c>
      <c r="C247" t="s">
        <v>15</v>
      </c>
      <c r="D247" t="s">
        <v>14</v>
      </c>
      <c r="E247">
        <v>9506</v>
      </c>
      <c r="F247">
        <v>87</v>
      </c>
      <c r="G247">
        <v>12.37</v>
      </c>
      <c r="H247">
        <v>1076.1899999999998</v>
      </c>
    </row>
    <row r="248" spans="2:8" x14ac:dyDescent="0.25">
      <c r="B248" t="s">
        <v>30</v>
      </c>
      <c r="C248" t="s">
        <v>1</v>
      </c>
      <c r="D248" t="s">
        <v>36</v>
      </c>
      <c r="E248">
        <v>245</v>
      </c>
      <c r="F248">
        <v>288</v>
      </c>
      <c r="G248">
        <v>9</v>
      </c>
      <c r="H248">
        <v>2592</v>
      </c>
    </row>
    <row r="249" spans="2:8" x14ac:dyDescent="0.25">
      <c r="B249" t="s">
        <v>3</v>
      </c>
      <c r="C249" t="s">
        <v>4</v>
      </c>
      <c r="D249" t="s">
        <v>28</v>
      </c>
      <c r="E249">
        <v>2702</v>
      </c>
      <c r="F249">
        <v>363</v>
      </c>
      <c r="G249">
        <v>10.62</v>
      </c>
      <c r="H249">
        <v>3855.0599999999995</v>
      </c>
    </row>
    <row r="250" spans="2:8" x14ac:dyDescent="0.25">
      <c r="B250" t="s">
        <v>30</v>
      </c>
      <c r="C250" t="s">
        <v>25</v>
      </c>
      <c r="D250" t="s">
        <v>23</v>
      </c>
      <c r="E250">
        <v>700</v>
      </c>
      <c r="F250">
        <v>87</v>
      </c>
      <c r="G250">
        <v>3.11</v>
      </c>
      <c r="H250">
        <v>270.57</v>
      </c>
    </row>
    <row r="251" spans="2:8" x14ac:dyDescent="0.25">
      <c r="B251" t="s">
        <v>11</v>
      </c>
      <c r="C251" t="s">
        <v>25</v>
      </c>
      <c r="D251" t="s">
        <v>23</v>
      </c>
      <c r="E251">
        <v>3759</v>
      </c>
      <c r="F251">
        <v>150</v>
      </c>
      <c r="G251">
        <v>3.11</v>
      </c>
      <c r="H251">
        <v>466.5</v>
      </c>
    </row>
    <row r="252" spans="2:8" x14ac:dyDescent="0.25">
      <c r="B252" t="s">
        <v>21</v>
      </c>
      <c r="C252" t="s">
        <v>4</v>
      </c>
      <c r="D252" t="s">
        <v>23</v>
      </c>
      <c r="E252">
        <v>1589</v>
      </c>
      <c r="F252">
        <v>303</v>
      </c>
      <c r="G252">
        <v>3.11</v>
      </c>
      <c r="H252">
        <v>942.32999999999993</v>
      </c>
    </row>
    <row r="253" spans="2:8" x14ac:dyDescent="0.25">
      <c r="B253" t="s">
        <v>18</v>
      </c>
      <c r="C253" t="s">
        <v>4</v>
      </c>
      <c r="D253" t="s">
        <v>35</v>
      </c>
      <c r="E253">
        <v>5194</v>
      </c>
      <c r="F253">
        <v>288</v>
      </c>
      <c r="G253">
        <v>10.38</v>
      </c>
      <c r="H253">
        <v>2989.44</v>
      </c>
    </row>
    <row r="254" spans="2:8" x14ac:dyDescent="0.25">
      <c r="B254" t="s">
        <v>30</v>
      </c>
      <c r="C254" t="s">
        <v>9</v>
      </c>
      <c r="D254" t="s">
        <v>26</v>
      </c>
      <c r="E254">
        <v>945</v>
      </c>
      <c r="F254">
        <v>75</v>
      </c>
      <c r="G254">
        <v>9.33</v>
      </c>
      <c r="H254">
        <v>699.75</v>
      </c>
    </row>
    <row r="255" spans="2:8" x14ac:dyDescent="0.25">
      <c r="B255" t="s">
        <v>0</v>
      </c>
      <c r="C255" t="s">
        <v>15</v>
      </c>
      <c r="D255" t="s">
        <v>16</v>
      </c>
      <c r="E255">
        <v>1988</v>
      </c>
      <c r="F255">
        <v>39</v>
      </c>
      <c r="G255">
        <v>5.79</v>
      </c>
      <c r="H255">
        <v>225.81</v>
      </c>
    </row>
    <row r="256" spans="2:8" x14ac:dyDescent="0.25">
      <c r="B256" t="s">
        <v>11</v>
      </c>
      <c r="C256" t="s">
        <v>25</v>
      </c>
      <c r="D256" t="s">
        <v>5</v>
      </c>
      <c r="E256">
        <v>6734</v>
      </c>
      <c r="F256">
        <v>123</v>
      </c>
      <c r="G256">
        <v>8.65</v>
      </c>
      <c r="H256">
        <v>1063.95</v>
      </c>
    </row>
    <row r="257" spans="2:8" x14ac:dyDescent="0.25">
      <c r="B257" t="s">
        <v>0</v>
      </c>
      <c r="C257" t="s">
        <v>9</v>
      </c>
      <c r="D257" t="s">
        <v>7</v>
      </c>
      <c r="E257">
        <v>217</v>
      </c>
      <c r="F257">
        <v>36</v>
      </c>
      <c r="G257">
        <v>11.88</v>
      </c>
      <c r="H257">
        <v>427.68</v>
      </c>
    </row>
    <row r="258" spans="2:8" x14ac:dyDescent="0.25">
      <c r="B258" t="s">
        <v>20</v>
      </c>
      <c r="C258" t="s">
        <v>25</v>
      </c>
      <c r="D258" t="s">
        <v>17</v>
      </c>
      <c r="E258">
        <v>6279</v>
      </c>
      <c r="F258">
        <v>237</v>
      </c>
      <c r="G258">
        <v>9.77</v>
      </c>
      <c r="H258">
        <v>2315.4899999999998</v>
      </c>
    </row>
    <row r="259" spans="2:8" x14ac:dyDescent="0.25">
      <c r="B259" t="s">
        <v>0</v>
      </c>
      <c r="C259" t="s">
        <v>9</v>
      </c>
      <c r="D259" t="s">
        <v>26</v>
      </c>
      <c r="E259">
        <v>4424</v>
      </c>
      <c r="F259">
        <v>201</v>
      </c>
      <c r="G259">
        <v>9.33</v>
      </c>
      <c r="H259">
        <v>1875.33</v>
      </c>
    </row>
    <row r="260" spans="2:8" x14ac:dyDescent="0.25">
      <c r="B260" t="s">
        <v>21</v>
      </c>
      <c r="C260" t="s">
        <v>9</v>
      </c>
      <c r="D260" t="s">
        <v>23</v>
      </c>
      <c r="E260">
        <v>189</v>
      </c>
      <c r="F260">
        <v>48</v>
      </c>
      <c r="G260">
        <v>3.11</v>
      </c>
      <c r="H260">
        <v>149.28</v>
      </c>
    </row>
    <row r="261" spans="2:8" x14ac:dyDescent="0.25">
      <c r="B261" t="s">
        <v>20</v>
      </c>
      <c r="C261" t="s">
        <v>4</v>
      </c>
      <c r="D261" t="s">
        <v>17</v>
      </c>
      <c r="E261">
        <v>490</v>
      </c>
      <c r="F261">
        <v>84</v>
      </c>
      <c r="G261">
        <v>9.77</v>
      </c>
      <c r="H261">
        <v>820.68</v>
      </c>
    </row>
    <row r="262" spans="2:8" x14ac:dyDescent="0.25">
      <c r="B262" t="s">
        <v>3</v>
      </c>
      <c r="C262" t="s">
        <v>1</v>
      </c>
      <c r="D262" t="s">
        <v>36</v>
      </c>
      <c r="E262">
        <v>434</v>
      </c>
      <c r="F262">
        <v>87</v>
      </c>
      <c r="G262">
        <v>9</v>
      </c>
      <c r="H262">
        <v>783</v>
      </c>
    </row>
    <row r="263" spans="2:8" x14ac:dyDescent="0.25">
      <c r="B263" t="s">
        <v>18</v>
      </c>
      <c r="C263" t="s">
        <v>15</v>
      </c>
      <c r="D263" t="s">
        <v>2</v>
      </c>
      <c r="E263">
        <v>10129</v>
      </c>
      <c r="F263">
        <v>312</v>
      </c>
      <c r="G263">
        <v>14.49</v>
      </c>
      <c r="H263">
        <v>4520.88</v>
      </c>
    </row>
    <row r="264" spans="2:8" x14ac:dyDescent="0.25">
      <c r="B264" t="s">
        <v>22</v>
      </c>
      <c r="C264" t="s">
        <v>12</v>
      </c>
      <c r="D264" t="s">
        <v>35</v>
      </c>
      <c r="E264">
        <v>1652</v>
      </c>
      <c r="F264">
        <v>102</v>
      </c>
      <c r="G264">
        <v>10.38</v>
      </c>
      <c r="H264">
        <v>1058.76</v>
      </c>
    </row>
    <row r="265" spans="2:8" x14ac:dyDescent="0.25">
      <c r="B265" t="s">
        <v>3</v>
      </c>
      <c r="C265" t="s">
        <v>15</v>
      </c>
      <c r="D265" t="s">
        <v>36</v>
      </c>
      <c r="E265">
        <v>6433</v>
      </c>
      <c r="F265">
        <v>78</v>
      </c>
      <c r="G265">
        <v>9</v>
      </c>
      <c r="H265">
        <v>702</v>
      </c>
    </row>
    <row r="266" spans="2:8" x14ac:dyDescent="0.25">
      <c r="B266" t="s">
        <v>22</v>
      </c>
      <c r="C266" t="s">
        <v>25</v>
      </c>
      <c r="D266" t="s">
        <v>29</v>
      </c>
      <c r="E266">
        <v>2212</v>
      </c>
      <c r="F266">
        <v>117</v>
      </c>
      <c r="G266">
        <v>6.49</v>
      </c>
      <c r="H266">
        <v>759.33</v>
      </c>
    </row>
    <row r="267" spans="2:8" x14ac:dyDescent="0.25">
      <c r="B267" t="s">
        <v>8</v>
      </c>
      <c r="C267" t="s">
        <v>4</v>
      </c>
      <c r="D267" t="s">
        <v>31</v>
      </c>
      <c r="E267">
        <v>609</v>
      </c>
      <c r="F267">
        <v>99</v>
      </c>
      <c r="G267">
        <v>7.64</v>
      </c>
      <c r="H267">
        <v>756.36</v>
      </c>
    </row>
    <row r="268" spans="2:8" x14ac:dyDescent="0.25">
      <c r="B268" t="s">
        <v>0</v>
      </c>
      <c r="C268" t="s">
        <v>4</v>
      </c>
      <c r="D268" t="s">
        <v>33</v>
      </c>
      <c r="E268">
        <v>1638</v>
      </c>
      <c r="F268">
        <v>48</v>
      </c>
      <c r="G268">
        <v>4.97</v>
      </c>
      <c r="H268">
        <v>238.56</v>
      </c>
    </row>
    <row r="269" spans="2:8" x14ac:dyDescent="0.25">
      <c r="B269" t="s">
        <v>18</v>
      </c>
      <c r="C269" t="s">
        <v>25</v>
      </c>
      <c r="D269" t="s">
        <v>32</v>
      </c>
      <c r="E269">
        <v>3829</v>
      </c>
      <c r="F269">
        <v>24</v>
      </c>
      <c r="G269">
        <v>11.73</v>
      </c>
      <c r="H269">
        <v>281.52</v>
      </c>
    </row>
    <row r="270" spans="2:8" x14ac:dyDescent="0.25">
      <c r="B270" t="s">
        <v>0</v>
      </c>
      <c r="C270" t="s">
        <v>12</v>
      </c>
      <c r="D270" t="s">
        <v>32</v>
      </c>
      <c r="E270">
        <v>5775</v>
      </c>
      <c r="F270">
        <v>42</v>
      </c>
      <c r="G270">
        <v>11.73</v>
      </c>
      <c r="H270">
        <v>492.66</v>
      </c>
    </row>
    <row r="271" spans="2:8" x14ac:dyDescent="0.25">
      <c r="B271" t="s">
        <v>11</v>
      </c>
      <c r="C271" t="s">
        <v>4</v>
      </c>
      <c r="D271" t="s">
        <v>28</v>
      </c>
      <c r="E271">
        <v>1071</v>
      </c>
      <c r="F271">
        <v>270</v>
      </c>
      <c r="G271">
        <v>10.62</v>
      </c>
      <c r="H271">
        <v>2867.3999999999996</v>
      </c>
    </row>
    <row r="272" spans="2:8" x14ac:dyDescent="0.25">
      <c r="B272" t="s">
        <v>3</v>
      </c>
      <c r="C272" t="s">
        <v>9</v>
      </c>
      <c r="D272" t="s">
        <v>29</v>
      </c>
      <c r="E272">
        <v>5019</v>
      </c>
      <c r="F272">
        <v>150</v>
      </c>
      <c r="G272">
        <v>6.49</v>
      </c>
      <c r="H272">
        <v>973.5</v>
      </c>
    </row>
    <row r="273" spans="2:8" x14ac:dyDescent="0.25">
      <c r="B273" t="s">
        <v>21</v>
      </c>
      <c r="C273" t="s">
        <v>1</v>
      </c>
      <c r="D273" t="s">
        <v>32</v>
      </c>
      <c r="E273">
        <v>2863</v>
      </c>
      <c r="F273">
        <v>42</v>
      </c>
      <c r="G273">
        <v>11.73</v>
      </c>
      <c r="H273">
        <v>492.66</v>
      </c>
    </row>
    <row r="274" spans="2:8" x14ac:dyDescent="0.25">
      <c r="B274" t="s">
        <v>0</v>
      </c>
      <c r="C274" t="s">
        <v>4</v>
      </c>
      <c r="D274" t="s">
        <v>27</v>
      </c>
      <c r="E274">
        <v>1617</v>
      </c>
      <c r="F274">
        <v>126</v>
      </c>
      <c r="G274">
        <v>7.16</v>
      </c>
      <c r="H274">
        <v>902.16</v>
      </c>
    </row>
    <row r="275" spans="2:8" x14ac:dyDescent="0.25">
      <c r="B275" t="s">
        <v>11</v>
      </c>
      <c r="C275" t="s">
        <v>1</v>
      </c>
      <c r="D275" t="s">
        <v>37</v>
      </c>
      <c r="E275">
        <v>6818</v>
      </c>
      <c r="F275">
        <v>6</v>
      </c>
      <c r="G275">
        <v>5.6</v>
      </c>
      <c r="H275">
        <v>33.599999999999994</v>
      </c>
    </row>
    <row r="276" spans="2:8" x14ac:dyDescent="0.25">
      <c r="B276" t="s">
        <v>22</v>
      </c>
      <c r="C276" t="s">
        <v>4</v>
      </c>
      <c r="D276" t="s">
        <v>32</v>
      </c>
      <c r="E276">
        <v>6657</v>
      </c>
      <c r="F276">
        <v>276</v>
      </c>
      <c r="G276">
        <v>11.73</v>
      </c>
      <c r="H276">
        <v>3237.48</v>
      </c>
    </row>
    <row r="277" spans="2:8" x14ac:dyDescent="0.25">
      <c r="B277" t="s">
        <v>22</v>
      </c>
      <c r="C277" t="s">
        <v>25</v>
      </c>
      <c r="D277" t="s">
        <v>23</v>
      </c>
      <c r="E277">
        <v>2919</v>
      </c>
      <c r="F277">
        <v>93</v>
      </c>
      <c r="G277">
        <v>3.11</v>
      </c>
      <c r="H277">
        <v>289.22999999999996</v>
      </c>
    </row>
    <row r="278" spans="2:8" x14ac:dyDescent="0.25">
      <c r="B278" t="s">
        <v>21</v>
      </c>
      <c r="C278" t="s">
        <v>9</v>
      </c>
      <c r="D278" t="s">
        <v>16</v>
      </c>
      <c r="E278">
        <v>3094</v>
      </c>
      <c r="F278">
        <v>246</v>
      </c>
      <c r="G278">
        <v>5.79</v>
      </c>
      <c r="H278">
        <v>1424.34</v>
      </c>
    </row>
    <row r="279" spans="2:8" x14ac:dyDescent="0.25">
      <c r="B279" t="s">
        <v>11</v>
      </c>
      <c r="C279" t="s">
        <v>12</v>
      </c>
      <c r="D279" t="s">
        <v>33</v>
      </c>
      <c r="E279">
        <v>2989</v>
      </c>
      <c r="F279">
        <v>3</v>
      </c>
      <c r="G279">
        <v>4.97</v>
      </c>
      <c r="H279">
        <v>14.91</v>
      </c>
    </row>
    <row r="280" spans="2:8" x14ac:dyDescent="0.25">
      <c r="B280" t="s">
        <v>3</v>
      </c>
      <c r="C280" t="s">
        <v>15</v>
      </c>
      <c r="D280" t="s">
        <v>34</v>
      </c>
      <c r="E280">
        <v>2268</v>
      </c>
      <c r="F280">
        <v>63</v>
      </c>
      <c r="G280">
        <v>16.73</v>
      </c>
      <c r="H280">
        <v>1053.99</v>
      </c>
    </row>
    <row r="281" spans="2:8" x14ac:dyDescent="0.25">
      <c r="B281" t="s">
        <v>20</v>
      </c>
      <c r="C281" t="s">
        <v>4</v>
      </c>
      <c r="D281" t="s">
        <v>16</v>
      </c>
      <c r="E281">
        <v>4753</v>
      </c>
      <c r="F281">
        <v>246</v>
      </c>
      <c r="G281">
        <v>5.79</v>
      </c>
      <c r="H281">
        <v>1424.34</v>
      </c>
    </row>
    <row r="282" spans="2:8" x14ac:dyDescent="0.25">
      <c r="B282" t="s">
        <v>21</v>
      </c>
      <c r="C282" t="s">
        <v>25</v>
      </c>
      <c r="D282" t="s">
        <v>31</v>
      </c>
      <c r="E282">
        <v>7511</v>
      </c>
      <c r="F282">
        <v>120</v>
      </c>
      <c r="G282">
        <v>7.64</v>
      </c>
      <c r="H282">
        <v>916.8</v>
      </c>
    </row>
    <row r="283" spans="2:8" x14ac:dyDescent="0.25">
      <c r="B283" t="s">
        <v>21</v>
      </c>
      <c r="C283" t="s">
        <v>15</v>
      </c>
      <c r="D283" t="s">
        <v>16</v>
      </c>
      <c r="E283">
        <v>4326</v>
      </c>
      <c r="F283">
        <v>348</v>
      </c>
      <c r="G283">
        <v>5.79</v>
      </c>
      <c r="H283">
        <v>2014.92</v>
      </c>
    </row>
    <row r="284" spans="2:8" x14ac:dyDescent="0.25">
      <c r="B284" t="s">
        <v>8</v>
      </c>
      <c r="C284" t="s">
        <v>25</v>
      </c>
      <c r="D284" t="s">
        <v>29</v>
      </c>
      <c r="E284">
        <v>4935</v>
      </c>
      <c r="F284">
        <v>126</v>
      </c>
      <c r="G284">
        <v>6.49</v>
      </c>
      <c r="H284">
        <v>817.74</v>
      </c>
    </row>
    <row r="285" spans="2:8" x14ac:dyDescent="0.25">
      <c r="B285" t="s">
        <v>11</v>
      </c>
      <c r="C285" t="s">
        <v>4</v>
      </c>
      <c r="D285" t="s">
        <v>2</v>
      </c>
      <c r="E285">
        <v>4781</v>
      </c>
      <c r="F285">
        <v>123</v>
      </c>
      <c r="G285">
        <v>14.49</v>
      </c>
      <c r="H285">
        <v>1782.27</v>
      </c>
    </row>
    <row r="286" spans="2:8" x14ac:dyDescent="0.25">
      <c r="B286" t="s">
        <v>20</v>
      </c>
      <c r="C286" t="s">
        <v>15</v>
      </c>
      <c r="D286" t="s">
        <v>13</v>
      </c>
      <c r="E286">
        <v>7483</v>
      </c>
      <c r="F286">
        <v>45</v>
      </c>
      <c r="G286">
        <v>13.15</v>
      </c>
      <c r="H286">
        <v>591.75</v>
      </c>
    </row>
    <row r="287" spans="2:8" x14ac:dyDescent="0.25">
      <c r="B287" t="s">
        <v>30</v>
      </c>
      <c r="C287" t="s">
        <v>15</v>
      </c>
      <c r="D287" t="s">
        <v>7</v>
      </c>
      <c r="E287">
        <v>6860</v>
      </c>
      <c r="F287">
        <v>126</v>
      </c>
      <c r="G287">
        <v>11.88</v>
      </c>
      <c r="H287">
        <v>1496.88</v>
      </c>
    </row>
    <row r="288" spans="2:8" x14ac:dyDescent="0.25">
      <c r="B288" t="s">
        <v>0</v>
      </c>
      <c r="C288" t="s">
        <v>1</v>
      </c>
      <c r="D288" t="s">
        <v>27</v>
      </c>
      <c r="E288">
        <v>9002</v>
      </c>
      <c r="F288">
        <v>72</v>
      </c>
      <c r="G288">
        <v>7.16</v>
      </c>
      <c r="H288">
        <v>515.52</v>
      </c>
    </row>
    <row r="289" spans="2:8" x14ac:dyDescent="0.25">
      <c r="B289" t="s">
        <v>11</v>
      </c>
      <c r="C289" t="s">
        <v>9</v>
      </c>
      <c r="D289" t="s">
        <v>27</v>
      </c>
      <c r="E289">
        <v>1400</v>
      </c>
      <c r="F289">
        <v>135</v>
      </c>
      <c r="G289">
        <v>7.16</v>
      </c>
      <c r="H289">
        <v>966.6</v>
      </c>
    </row>
    <row r="290" spans="2:8" x14ac:dyDescent="0.25">
      <c r="B290" t="s">
        <v>30</v>
      </c>
      <c r="C290" t="s">
        <v>25</v>
      </c>
      <c r="D290" t="s">
        <v>17</v>
      </c>
      <c r="E290">
        <v>4053</v>
      </c>
      <c r="F290">
        <v>24</v>
      </c>
      <c r="G290">
        <v>9.77</v>
      </c>
      <c r="H290">
        <v>234.48</v>
      </c>
    </row>
    <row r="291" spans="2:8" x14ac:dyDescent="0.25">
      <c r="B291" t="s">
        <v>18</v>
      </c>
      <c r="C291" t="s">
        <v>9</v>
      </c>
      <c r="D291" t="s">
        <v>16</v>
      </c>
      <c r="E291">
        <v>2149</v>
      </c>
      <c r="F291">
        <v>117</v>
      </c>
      <c r="G291">
        <v>5.79</v>
      </c>
      <c r="H291">
        <v>677.43</v>
      </c>
    </row>
    <row r="292" spans="2:8" x14ac:dyDescent="0.25">
      <c r="B292" t="s">
        <v>22</v>
      </c>
      <c r="C292" t="s">
        <v>12</v>
      </c>
      <c r="D292" t="s">
        <v>27</v>
      </c>
      <c r="E292">
        <v>3640</v>
      </c>
      <c r="F292">
        <v>51</v>
      </c>
      <c r="G292">
        <v>7.16</v>
      </c>
      <c r="H292">
        <v>365.16</v>
      </c>
    </row>
    <row r="293" spans="2:8" x14ac:dyDescent="0.25">
      <c r="B293" t="s">
        <v>21</v>
      </c>
      <c r="C293" t="s">
        <v>12</v>
      </c>
      <c r="D293" t="s">
        <v>29</v>
      </c>
      <c r="E293">
        <v>630</v>
      </c>
      <c r="F293">
        <v>36</v>
      </c>
      <c r="G293">
        <v>6.49</v>
      </c>
      <c r="H293">
        <v>233.64000000000001</v>
      </c>
    </row>
    <row r="294" spans="2:8" x14ac:dyDescent="0.25">
      <c r="B294" t="s">
        <v>6</v>
      </c>
      <c r="C294" t="s">
        <v>4</v>
      </c>
      <c r="D294" t="s">
        <v>34</v>
      </c>
      <c r="E294">
        <v>2429</v>
      </c>
      <c r="F294">
        <v>144</v>
      </c>
      <c r="G294">
        <v>16.73</v>
      </c>
      <c r="H294">
        <v>2409.12</v>
      </c>
    </row>
    <row r="295" spans="2:8" x14ac:dyDescent="0.25">
      <c r="B295" t="s">
        <v>6</v>
      </c>
      <c r="C295" t="s">
        <v>9</v>
      </c>
      <c r="D295" t="s">
        <v>13</v>
      </c>
      <c r="E295">
        <v>2142</v>
      </c>
      <c r="F295">
        <v>114</v>
      </c>
      <c r="G295">
        <v>13.15</v>
      </c>
      <c r="H295">
        <v>1499.1000000000001</v>
      </c>
    </row>
    <row r="296" spans="2:8" x14ac:dyDescent="0.25">
      <c r="B296" t="s">
        <v>18</v>
      </c>
      <c r="C296" t="s">
        <v>1</v>
      </c>
      <c r="D296" t="s">
        <v>2</v>
      </c>
      <c r="E296">
        <v>6454</v>
      </c>
      <c r="F296">
        <v>54</v>
      </c>
      <c r="G296">
        <v>14.49</v>
      </c>
      <c r="H296">
        <v>782.46</v>
      </c>
    </row>
    <row r="297" spans="2:8" x14ac:dyDescent="0.25">
      <c r="B297" t="s">
        <v>18</v>
      </c>
      <c r="C297" t="s">
        <v>1</v>
      </c>
      <c r="D297" t="s">
        <v>24</v>
      </c>
      <c r="E297">
        <v>4487</v>
      </c>
      <c r="F297">
        <v>333</v>
      </c>
      <c r="G297">
        <v>8.7899999999999991</v>
      </c>
      <c r="H297">
        <v>2927.0699999999997</v>
      </c>
    </row>
    <row r="298" spans="2:8" x14ac:dyDescent="0.25">
      <c r="B298" t="s">
        <v>22</v>
      </c>
      <c r="C298" t="s">
        <v>1</v>
      </c>
      <c r="D298" t="s">
        <v>7</v>
      </c>
      <c r="E298">
        <v>938</v>
      </c>
      <c r="F298">
        <v>366</v>
      </c>
      <c r="G298">
        <v>11.88</v>
      </c>
      <c r="H298">
        <v>4348.08</v>
      </c>
    </row>
    <row r="299" spans="2:8" x14ac:dyDescent="0.25">
      <c r="B299" t="s">
        <v>22</v>
      </c>
      <c r="C299" t="s">
        <v>15</v>
      </c>
      <c r="D299" t="s">
        <v>37</v>
      </c>
      <c r="E299">
        <v>8841</v>
      </c>
      <c r="F299">
        <v>303</v>
      </c>
      <c r="G299">
        <v>5.6</v>
      </c>
      <c r="H299">
        <v>1696.8</v>
      </c>
    </row>
    <row r="300" spans="2:8" x14ac:dyDescent="0.25">
      <c r="B300" t="s">
        <v>21</v>
      </c>
      <c r="C300" t="s">
        <v>12</v>
      </c>
      <c r="D300" t="s">
        <v>14</v>
      </c>
      <c r="E300">
        <v>4018</v>
      </c>
      <c r="F300">
        <v>126</v>
      </c>
      <c r="G300">
        <v>12.37</v>
      </c>
      <c r="H300">
        <v>1558.62</v>
      </c>
    </row>
    <row r="301" spans="2:8" x14ac:dyDescent="0.25">
      <c r="B301" t="s">
        <v>8</v>
      </c>
      <c r="C301" t="s">
        <v>1</v>
      </c>
      <c r="D301" t="s">
        <v>32</v>
      </c>
      <c r="E301">
        <v>714</v>
      </c>
      <c r="F301">
        <v>231</v>
      </c>
      <c r="G301">
        <v>11.73</v>
      </c>
      <c r="H301">
        <v>2709.63</v>
      </c>
    </row>
    <row r="302" spans="2:8" x14ac:dyDescent="0.25">
      <c r="B302" t="s">
        <v>6</v>
      </c>
      <c r="C302" t="s">
        <v>15</v>
      </c>
      <c r="D302" t="s">
        <v>13</v>
      </c>
      <c r="E302">
        <v>3850</v>
      </c>
      <c r="F302">
        <v>102</v>
      </c>
      <c r="G302">
        <v>13.15</v>
      </c>
      <c r="H302">
        <v>1341.3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0A83-8FFE-4938-A282-E3199DA8F5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801-A3DC-7440-907B-1F55F1BB4EBD}">
  <dimension ref="C2:Q20"/>
  <sheetViews>
    <sheetView zoomScaleNormal="60" zoomScaleSheetLayoutView="100" workbookViewId="0">
      <selection activeCell="N12" sqref="N12"/>
    </sheetView>
  </sheetViews>
  <sheetFormatPr defaultRowHeight="15" x14ac:dyDescent="0.25"/>
  <cols>
    <col min="12" max="12" width="15.28515625" customWidth="1"/>
  </cols>
  <sheetData>
    <row r="2" spans="3:17" x14ac:dyDescent="0.25">
      <c r="C2" s="4" t="s">
        <v>53</v>
      </c>
      <c r="D2" s="3"/>
      <c r="E2" s="3"/>
      <c r="F2" s="3"/>
      <c r="G2" s="3"/>
      <c r="H2" s="3"/>
      <c r="K2" s="3" t="s">
        <v>65</v>
      </c>
      <c r="L2" s="3"/>
      <c r="M2" s="3"/>
      <c r="N2" s="3"/>
      <c r="O2" s="3"/>
    </row>
    <row r="3" spans="3:17" x14ac:dyDescent="0.25">
      <c r="C3" s="3"/>
      <c r="D3" s="3"/>
      <c r="E3" s="3"/>
      <c r="F3" s="3"/>
      <c r="G3" s="3"/>
      <c r="H3" s="3"/>
      <c r="K3" s="3"/>
      <c r="L3" s="3"/>
      <c r="M3" s="3"/>
      <c r="N3" s="3"/>
      <c r="O3" s="3"/>
      <c r="Q3" t="s">
        <v>39</v>
      </c>
    </row>
    <row r="4" spans="3:17" x14ac:dyDescent="0.25">
      <c r="C4" s="3"/>
      <c r="D4" s="3"/>
      <c r="E4" s="3"/>
      <c r="F4" s="3"/>
      <c r="G4" s="3"/>
      <c r="H4" s="3"/>
      <c r="K4" s="3"/>
      <c r="L4" s="3"/>
      <c r="M4" s="3"/>
      <c r="N4" s="3"/>
      <c r="O4" s="3"/>
      <c r="Q4" t="s">
        <v>1</v>
      </c>
    </row>
    <row r="5" spans="3:17" x14ac:dyDescent="0.25">
      <c r="C5" s="3"/>
      <c r="D5" s="3"/>
      <c r="E5" s="3"/>
      <c r="F5" s="3"/>
      <c r="G5" s="3"/>
      <c r="H5" s="3"/>
      <c r="K5" s="2"/>
      <c r="L5" s="2"/>
      <c r="M5" s="2"/>
      <c r="N5" s="2"/>
      <c r="O5" s="2"/>
    </row>
    <row r="6" spans="3:17" x14ac:dyDescent="0.25">
      <c r="C6" s="3"/>
      <c r="D6" s="3"/>
      <c r="E6" s="3"/>
      <c r="F6" s="3"/>
      <c r="G6" s="3"/>
      <c r="H6" s="3"/>
      <c r="K6" s="2"/>
      <c r="L6" s="2"/>
      <c r="M6" s="2"/>
      <c r="N6" s="2"/>
      <c r="O6" s="2"/>
    </row>
    <row r="7" spans="3:17" x14ac:dyDescent="0.25">
      <c r="C7" s="3"/>
      <c r="D7" s="3"/>
      <c r="E7" s="3"/>
      <c r="F7" s="3"/>
      <c r="G7" s="3"/>
      <c r="H7" s="3"/>
      <c r="K7" s="2"/>
      <c r="L7" s="2"/>
      <c r="M7" s="2"/>
      <c r="N7" s="2"/>
      <c r="O7" s="2"/>
    </row>
    <row r="8" spans="3:17" x14ac:dyDescent="0.25">
      <c r="C8" s="3"/>
      <c r="D8" s="3"/>
      <c r="E8" s="3"/>
      <c r="F8" s="3"/>
      <c r="G8" s="3"/>
      <c r="H8" s="3"/>
      <c r="K8" s="3"/>
      <c r="L8" s="3"/>
      <c r="M8" s="3"/>
      <c r="N8" s="3"/>
      <c r="O8" s="3"/>
      <c r="Q8" t="s">
        <v>4</v>
      </c>
    </row>
    <row r="9" spans="3:17" x14ac:dyDescent="0.25">
      <c r="C9" s="3"/>
      <c r="D9" s="3"/>
      <c r="E9" s="3"/>
      <c r="F9" s="3"/>
      <c r="G9" s="3"/>
      <c r="H9" s="3"/>
      <c r="K9" s="3"/>
      <c r="L9" s="3"/>
      <c r="M9" s="3"/>
      <c r="N9" s="3"/>
      <c r="O9" s="3"/>
      <c r="Q9" t="s">
        <v>9</v>
      </c>
    </row>
    <row r="10" spans="3:17" x14ac:dyDescent="0.25">
      <c r="C10" s="5" t="s">
        <v>57</v>
      </c>
      <c r="E10" t="s">
        <v>9</v>
      </c>
      <c r="K10" s="3"/>
      <c r="L10" s="3"/>
      <c r="M10" s="3"/>
      <c r="N10" s="3"/>
      <c r="O10" s="3"/>
      <c r="Q10" t="s">
        <v>12</v>
      </c>
    </row>
    <row r="11" spans="3:17" x14ac:dyDescent="0.25">
      <c r="M11" t="s">
        <v>60</v>
      </c>
      <c r="N11" t="s">
        <v>62</v>
      </c>
      <c r="Q11" t="s">
        <v>15</v>
      </c>
    </row>
    <row r="12" spans="3:17" x14ac:dyDescent="0.25">
      <c r="L12" t="s">
        <v>3</v>
      </c>
      <c r="M12">
        <f>SUMIFS(data[Amount],data[Sales Person],L12,data[Geography],$E$10)</f>
        <v>5019</v>
      </c>
      <c r="N12">
        <f>SUMIFS(data[Units],data[Sales Person],L12,data[Geography],$E$10)</f>
        <v>150</v>
      </c>
      <c r="Q12" t="s">
        <v>25</v>
      </c>
    </row>
    <row r="13" spans="3:17" x14ac:dyDescent="0.25">
      <c r="C13" s="3" t="s">
        <v>58</v>
      </c>
      <c r="D13" s="3"/>
      <c r="E13" s="3"/>
      <c r="F13">
        <f>COUNTIFS(data[Geography],E10)</f>
        <v>50</v>
      </c>
      <c r="L13" t="s">
        <v>6</v>
      </c>
      <c r="M13">
        <f>SUMIFS(data[Amount],data[Sales Person],L13,data[Geography],$E$10)</f>
        <v>25669</v>
      </c>
      <c r="N13">
        <f>SUMIFS(data[Units],data[Sales Person],L13,data[Geography],$E$10)</f>
        <v>564</v>
      </c>
    </row>
    <row r="14" spans="3:17" x14ac:dyDescent="0.25">
      <c r="L14" t="s">
        <v>8</v>
      </c>
      <c r="M14">
        <f>SUMIFS(data[Amount],data[Sales Person],L14,data[Geography],$E$10)</f>
        <v>39242</v>
      </c>
      <c r="N14">
        <f>SUMIFS(data[Units],data[Sales Person],L14,data[Geography],$E$10)</f>
        <v>1482</v>
      </c>
    </row>
    <row r="15" spans="3:17" x14ac:dyDescent="0.25">
      <c r="C15" s="3" t="s">
        <v>59</v>
      </c>
      <c r="D15" s="3"/>
      <c r="E15" s="3"/>
      <c r="L15" t="s">
        <v>11</v>
      </c>
      <c r="M15">
        <f>SUMIFS(data[Amount],data[Sales Person],L15,data[Geography],$E$10)</f>
        <v>27377</v>
      </c>
      <c r="N15">
        <f>SUMIFS(data[Units],data[Sales Person],L15,data[Geography],$E$10)</f>
        <v>513</v>
      </c>
    </row>
    <row r="16" spans="3:17" x14ac:dyDescent="0.25">
      <c r="C16" s="3"/>
      <c r="D16" s="3"/>
      <c r="E16" s="3"/>
      <c r="L16" t="s">
        <v>18</v>
      </c>
      <c r="M16">
        <f>SUMIFS(data[Amount],data[Sales Person],L16,data[Geography],$E$10)</f>
        <v>21931</v>
      </c>
      <c r="N16">
        <f>SUMIFS(data[Units],data[Sales Person],L16,data[Geography],$E$10)</f>
        <v>975</v>
      </c>
    </row>
    <row r="17" spans="3:14" x14ac:dyDescent="0.25">
      <c r="D17" t="s">
        <v>63</v>
      </c>
      <c r="E17" t="s">
        <v>64</v>
      </c>
      <c r="L17" t="s">
        <v>20</v>
      </c>
      <c r="M17">
        <f>SUMIFS(data[Amount],data[Sales Person],L17,data[Geography],$E$10)</f>
        <v>39620</v>
      </c>
      <c r="N17">
        <f>SUMIFS(data[Units],data[Sales Person],L17,data[Geography],$E$10)</f>
        <v>573</v>
      </c>
    </row>
    <row r="18" spans="3:14" x14ac:dyDescent="0.25">
      <c r="C18" t="s">
        <v>60</v>
      </c>
      <c r="D18">
        <f>SUMIFS(data[Amount],data[Geography],E10)</f>
        <v>237944</v>
      </c>
      <c r="E18">
        <f>AVERAGEIFS(data[Amount],data[Geography],E10)</f>
        <v>4758.88</v>
      </c>
      <c r="L18" t="s">
        <v>21</v>
      </c>
      <c r="M18">
        <f>SUMIFS(data[Amount],data[Sales Person],L18,data[Geography],$E$10)</f>
        <v>23709</v>
      </c>
      <c r="N18">
        <f>SUMIFS(data[Units],data[Sales Person],L18,data[Geography],$E$10)</f>
        <v>909</v>
      </c>
    </row>
    <row r="19" spans="3:14" x14ac:dyDescent="0.25">
      <c r="C19" t="s">
        <v>61</v>
      </c>
      <c r="D19">
        <f>SUMIFS(data[Cost],data[Geography],E10)</f>
        <v>68259.839999999997</v>
      </c>
      <c r="L19" t="s">
        <v>22</v>
      </c>
      <c r="M19">
        <f>SUMIFS(data[Amount],data[Sales Person],L19,data[Geography],$E$10)</f>
        <v>18564</v>
      </c>
      <c r="N19">
        <f>SUMIFS(data[Units],data[Sales Person],L19,data[Geography],$E$10)</f>
        <v>420</v>
      </c>
    </row>
    <row r="20" spans="3:14" x14ac:dyDescent="0.25">
      <c r="C20" t="s">
        <v>62</v>
      </c>
      <c r="D20">
        <f>SUMIFS(data[Units],data[Geography],E10)</f>
        <v>7302</v>
      </c>
      <c r="L20" t="s">
        <v>30</v>
      </c>
      <c r="M20">
        <f>SUMIFS(data[Amount],data[Sales Person],L20,data[Geography],$E$10)</f>
        <v>13797</v>
      </c>
      <c r="N20">
        <f>SUMIFS(data[Units],data[Sales Person],L20,data[Geography],$E$10)</f>
        <v>1053</v>
      </c>
    </row>
  </sheetData>
  <mergeCells count="5">
    <mergeCell ref="C2:H9"/>
    <mergeCell ref="C13:E13"/>
    <mergeCell ref="C15:E16"/>
    <mergeCell ref="K8:O10"/>
    <mergeCell ref="K2:O4"/>
  </mergeCells>
  <conditionalFormatting sqref="Q3:Q12">
    <cfRule type="duplicateValues" dxfId="0" priority="1"/>
  </conditionalFormatting>
  <dataValidations count="1">
    <dataValidation type="list" allowBlank="1" showInputMessage="1" showErrorMessage="1" sqref="E10" xr:uid="{6DC6852A-433B-43DD-8961-692194BA9569}">
      <formula1>$Q$4:$Q$12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7ABE-5E75-4FD9-88B6-A282AD3B2BC7}">
  <dimension ref="C3:G28"/>
  <sheetViews>
    <sheetView tabSelected="1" workbookViewId="0">
      <selection activeCell="D7" sqref="D7:D28"/>
    </sheetView>
  </sheetViews>
  <sheetFormatPr defaultRowHeight="15" x14ac:dyDescent="0.25"/>
  <cols>
    <col min="3" max="3" width="22" customWidth="1"/>
  </cols>
  <sheetData>
    <row r="3" spans="3:7" x14ac:dyDescent="0.25">
      <c r="C3" s="3" t="s">
        <v>66</v>
      </c>
      <c r="D3" s="3"/>
      <c r="E3" s="3"/>
      <c r="F3" s="3"/>
      <c r="G3" s="3"/>
    </row>
    <row r="4" spans="3:7" x14ac:dyDescent="0.25">
      <c r="C4" s="3"/>
      <c r="D4" s="3"/>
      <c r="E4" s="3"/>
      <c r="F4" s="3"/>
      <c r="G4" s="3"/>
    </row>
    <row r="5" spans="3:7" x14ac:dyDescent="0.25">
      <c r="C5" s="3"/>
      <c r="D5" s="3"/>
      <c r="E5" s="3"/>
      <c r="F5" s="3"/>
      <c r="G5" s="3"/>
    </row>
    <row r="6" spans="3:7" x14ac:dyDescent="0.25">
      <c r="D6" t="s">
        <v>60</v>
      </c>
      <c r="E6" t="s">
        <v>61</v>
      </c>
    </row>
    <row r="7" spans="3:7" x14ac:dyDescent="0.25">
      <c r="C7" t="s">
        <v>2</v>
      </c>
      <c r="D7">
        <f>SUMIFS(data[Amount],data[Product],C7)</f>
        <v>66500</v>
      </c>
    </row>
    <row r="8" spans="3:7" x14ac:dyDescent="0.25">
      <c r="C8" t="s">
        <v>5</v>
      </c>
      <c r="D8">
        <f>SUMIFS(data[Amount],data[Product],C8)</f>
        <v>71967</v>
      </c>
    </row>
    <row r="9" spans="3:7" x14ac:dyDescent="0.25">
      <c r="C9" t="s">
        <v>7</v>
      </c>
      <c r="D9">
        <f>SUMIFS(data[Amount],data[Product],C9)</f>
        <v>33551</v>
      </c>
    </row>
    <row r="10" spans="3:7" x14ac:dyDescent="0.25">
      <c r="C10" t="s">
        <v>10</v>
      </c>
      <c r="D10">
        <f>SUMIFS(data[Amount],data[Product],C10)</f>
        <v>52150</v>
      </c>
    </row>
    <row r="11" spans="3:7" x14ac:dyDescent="0.25">
      <c r="C11" t="s">
        <v>13</v>
      </c>
      <c r="D11">
        <f>SUMIFS(data[Amount],data[Product],C11)</f>
        <v>57372</v>
      </c>
    </row>
    <row r="12" spans="3:7" x14ac:dyDescent="0.25">
      <c r="C12" t="s">
        <v>14</v>
      </c>
      <c r="D12">
        <f>SUMIFS(data[Amount],data[Product],C12)</f>
        <v>69160</v>
      </c>
    </row>
    <row r="13" spans="3:7" x14ac:dyDescent="0.25">
      <c r="C13" t="s">
        <v>16</v>
      </c>
      <c r="D13">
        <f>SUMIFS(data[Amount],data[Product],C13)</f>
        <v>39263</v>
      </c>
    </row>
    <row r="14" spans="3:7" x14ac:dyDescent="0.25">
      <c r="C14" t="s">
        <v>17</v>
      </c>
      <c r="D14">
        <f>SUMIFS(data[Amount],data[Product],C14)</f>
        <v>66283</v>
      </c>
    </row>
    <row r="15" spans="3:7" x14ac:dyDescent="0.25">
      <c r="C15" t="s">
        <v>19</v>
      </c>
      <c r="D15">
        <f>SUMIFS(data[Amount],data[Product],C15)</f>
        <v>43183</v>
      </c>
    </row>
    <row r="16" spans="3:7" x14ac:dyDescent="0.25">
      <c r="C16" t="s">
        <v>23</v>
      </c>
      <c r="D16">
        <f>SUMIFS(data[Amount],data[Product],C16)</f>
        <v>63721</v>
      </c>
    </row>
    <row r="17" spans="3:4" x14ac:dyDescent="0.25">
      <c r="C17" t="s">
        <v>24</v>
      </c>
      <c r="D17">
        <f>SUMIFS(data[Amount],data[Product],C17)</f>
        <v>62111</v>
      </c>
    </row>
    <row r="18" spans="3:4" x14ac:dyDescent="0.25">
      <c r="C18" t="s">
        <v>26</v>
      </c>
      <c r="D18">
        <f>SUMIFS(data[Amount],data[Product],C18)</f>
        <v>47271</v>
      </c>
    </row>
    <row r="19" spans="3:4" x14ac:dyDescent="0.25">
      <c r="C19" t="s">
        <v>27</v>
      </c>
      <c r="D19">
        <f>SUMIFS(data[Amount],data[Product],C19)</f>
        <v>58009</v>
      </c>
    </row>
    <row r="20" spans="3:4" x14ac:dyDescent="0.25">
      <c r="C20" t="s">
        <v>28</v>
      </c>
      <c r="D20">
        <f>SUMIFS(data[Amount],data[Product],C20)</f>
        <v>54712</v>
      </c>
    </row>
    <row r="21" spans="3:4" x14ac:dyDescent="0.25">
      <c r="C21" t="s">
        <v>29</v>
      </c>
      <c r="D21">
        <f>SUMIFS(data[Amount],data[Product],C21)</f>
        <v>56644</v>
      </c>
    </row>
    <row r="22" spans="3:4" x14ac:dyDescent="0.25">
      <c r="C22" t="s">
        <v>31</v>
      </c>
      <c r="D22">
        <f>SUMIFS(data[Amount],data[Product],C22)</f>
        <v>44744</v>
      </c>
    </row>
    <row r="23" spans="3:4" x14ac:dyDescent="0.25">
      <c r="C23" t="s">
        <v>32</v>
      </c>
      <c r="D23">
        <f>SUMIFS(data[Amount],data[Product],C23)</f>
        <v>68971</v>
      </c>
    </row>
    <row r="24" spans="3:4" x14ac:dyDescent="0.25">
      <c r="C24" t="s">
        <v>33</v>
      </c>
      <c r="D24">
        <f>SUMIFS(data[Amount],data[Product],C24)</f>
        <v>35378</v>
      </c>
    </row>
    <row r="25" spans="3:4" x14ac:dyDescent="0.25">
      <c r="C25" t="s">
        <v>34</v>
      </c>
      <c r="D25">
        <f>SUMIFS(data[Amount],data[Product],C25)</f>
        <v>69461</v>
      </c>
    </row>
    <row r="26" spans="3:4" x14ac:dyDescent="0.25">
      <c r="C26" t="s">
        <v>35</v>
      </c>
      <c r="D26">
        <f>SUMIFS(data[Amount],data[Product],C26)</f>
        <v>72373</v>
      </c>
    </row>
    <row r="27" spans="3:4" x14ac:dyDescent="0.25">
      <c r="C27" t="s">
        <v>36</v>
      </c>
      <c r="D27">
        <f>SUMIFS(data[Amount],data[Product],C27)</f>
        <v>37772</v>
      </c>
    </row>
    <row r="28" spans="3:4" x14ac:dyDescent="0.25">
      <c r="C28" t="s">
        <v>37</v>
      </c>
      <c r="D28">
        <f>SUMIFS(data[Amount],data[Product],C28)</f>
        <v>70273</v>
      </c>
    </row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bmokaya2021@gmail.com</dc:creator>
  <cp:lastModifiedBy>28 08</cp:lastModifiedBy>
  <dcterms:created xsi:type="dcterms:W3CDTF">2023-10-17T16:29:24Z</dcterms:created>
  <dcterms:modified xsi:type="dcterms:W3CDTF">2023-11-03T14:51:19Z</dcterms:modified>
</cp:coreProperties>
</file>