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filterPrivacy="1"/>
  <xr:revisionPtr revIDLastSave="0" documentId="13_ncr:1_{6FA3A0E9-8DFB-4CE0-AB73-CCCEE39D8052}" xr6:coauthVersionLast="41" xr6:coauthVersionMax="44" xr10:uidLastSave="{00000000-0000-0000-0000-000000000000}"/>
  <bookViews>
    <workbookView xWindow="-110" yWindow="-110" windowWidth="19420" windowHeight="12420" activeTab="5" xr2:uid="{00000000-000D-0000-FFFF-FFFF00000000}"/>
  </bookViews>
  <sheets>
    <sheet name="Transactions" sheetId="13" r:id="rId1"/>
    <sheet name="T-Account Ledger" sheetId="5" r:id="rId2"/>
    <sheet name="Trial Balance" sheetId="8" r:id="rId3"/>
    <sheet name="Balance Sheet" sheetId="7" r:id="rId4"/>
    <sheet name="Assignment Instructions" sheetId="14" r:id="rId5"/>
    <sheet name="Assignment Rubric" sheetId="15" r:id="rId6"/>
  </sheets>
  <definedNames>
    <definedName name="_xlnm.Print_Area" localSheetId="0">Transactions!$A$1:$C$15</definedName>
  </definedName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5" l="1"/>
  <c r="C8" i="8"/>
  <c r="I7" i="7"/>
  <c r="H12" i="5"/>
  <c r="C9" i="8"/>
  <c r="I9" i="7"/>
  <c r="M12" i="5"/>
  <c r="C10" i="8"/>
  <c r="I10" i="7"/>
  <c r="C21" i="5"/>
  <c r="C11" i="8"/>
  <c r="I11" i="7"/>
  <c r="H21" i="5"/>
  <c r="C12" i="8"/>
  <c r="I12" i="7"/>
  <c r="M21" i="5"/>
  <c r="C13" i="8"/>
  <c r="I13" i="7"/>
  <c r="C30" i="5"/>
  <c r="C14" i="8"/>
  <c r="I14" i="7"/>
  <c r="I16" i="7"/>
  <c r="E41" i="5"/>
  <c r="E15" i="8"/>
  <c r="L8" i="7"/>
  <c r="J41" i="5"/>
  <c r="E16" i="8"/>
  <c r="L9" i="7"/>
  <c r="O41" i="5"/>
  <c r="E17" i="8"/>
  <c r="L10" i="7"/>
  <c r="L11" i="7"/>
  <c r="L15" i="7"/>
  <c r="L16" i="7"/>
  <c r="O50" i="5"/>
  <c r="E18" i="8"/>
  <c r="B18" i="8"/>
  <c r="K15" i="7"/>
  <c r="B17" i="8"/>
  <c r="K10" i="7"/>
  <c r="B16" i="8"/>
  <c r="K9" i="7"/>
  <c r="B14" i="8"/>
  <c r="H14" i="7"/>
  <c r="B13" i="8"/>
  <c r="H13" i="7"/>
  <c r="B12" i="8"/>
  <c r="H12" i="7"/>
  <c r="B11" i="8"/>
  <c r="H11" i="7"/>
  <c r="B8" i="8"/>
  <c r="H7" i="7"/>
  <c r="C19" i="8"/>
  <c r="E19" i="8"/>
  <c r="B15" i="8"/>
  <c r="B10" i="8"/>
  <c r="B9" i="8"/>
  <c r="Q54" i="5"/>
  <c r="S54" i="5"/>
  <c r="U54" i="5"/>
  <c r="Q56" i="5"/>
  <c r="S56" i="5"/>
  <c r="R58" i="5"/>
</calcChain>
</file>

<file path=xl/sharedStrings.xml><?xml version="1.0" encoding="utf-8"?>
<sst xmlns="http://schemas.openxmlformats.org/spreadsheetml/2006/main" count="95" uniqueCount="73">
  <si>
    <t xml:space="preserve">Popola Uop Ltd.       </t>
  </si>
  <si>
    <t>Transactions</t>
  </si>
  <si>
    <t>Purchased dyeing equipment from Gear Inc. for $1500 cash.</t>
  </si>
  <si>
    <t>Sold one company car to Loitx Ltd. valued at $16000 for $14000 cash.</t>
  </si>
  <si>
    <t>Purchased supplies for $120 on account to Enterprise Paper Co. Ltd.</t>
  </si>
  <si>
    <t>M.Bruscantini withdrew $150 from the business for personal use.</t>
  </si>
  <si>
    <t>Provided a dyeing service to Textile Vault Inc. for $5000. They will pay later.</t>
  </si>
  <si>
    <t>Paid $10000 to reduce the bank loan.</t>
  </si>
  <si>
    <t>Provided a dyeing service to M. Polanski for $15000 cash.</t>
  </si>
  <si>
    <t xml:space="preserve">Leased one warehouse to Fabric Inc. for $15000 for 3 months. Fabric Inc. made a down payment of $5000 cash. </t>
  </si>
  <si>
    <t>Provided a dyeing service to Enterprise Paper Co. Ltd. for $2500 cash.</t>
  </si>
  <si>
    <t xml:space="preserve">Paid  a $300 utility bill immediately after receiving it. </t>
  </si>
  <si>
    <t>Placed an advertisement in Tri City News. Paid $500 cash.</t>
  </si>
  <si>
    <t>Fabric Inc. made a payment of $5000 to reduce their loan.</t>
  </si>
  <si>
    <t>Popola Uop Ltd.</t>
  </si>
  <si>
    <t>October 25,2018</t>
  </si>
  <si>
    <t>A S S E T S</t>
  </si>
  <si>
    <t>Bank</t>
  </si>
  <si>
    <t>A/R- Textile Vault Inc.</t>
  </si>
  <si>
    <t>A/R- Arobs Inc.</t>
  </si>
  <si>
    <t>Dr</t>
  </si>
  <si>
    <t>Cr</t>
  </si>
  <si>
    <t>Supplies</t>
  </si>
  <si>
    <t>Dyeing Equiptment</t>
  </si>
  <si>
    <t>Automobile</t>
  </si>
  <si>
    <t>Building</t>
  </si>
  <si>
    <t>L I A B I L I T I E S   and   E Q U I T Y</t>
  </si>
  <si>
    <t>A/P- Enterprise Paper Co. Ltd.</t>
  </si>
  <si>
    <t>Bank Loan</t>
  </si>
  <si>
    <t>Mortgage Payable</t>
  </si>
  <si>
    <t>Capital</t>
  </si>
  <si>
    <t>EQUATION EQUALITY CHECK</t>
  </si>
  <si>
    <t>ASSETS</t>
  </si>
  <si>
    <t>=</t>
  </si>
  <si>
    <t>LIABILITIES</t>
  </si>
  <si>
    <t>+</t>
  </si>
  <si>
    <t>EQUITY</t>
  </si>
  <si>
    <t xml:space="preserve">                                    Popola Uop Ltd.</t>
  </si>
  <si>
    <t xml:space="preserve">                                       Trial Balance</t>
  </si>
  <si>
    <t xml:space="preserve">                                   October 31,2018</t>
  </si>
  <si>
    <t xml:space="preserve"> </t>
  </si>
  <si>
    <t>Debit</t>
  </si>
  <si>
    <t>Credit</t>
  </si>
  <si>
    <t>Balance Sheet</t>
  </si>
  <si>
    <t>October 31,2018</t>
  </si>
  <si>
    <t>Assets</t>
  </si>
  <si>
    <t>Liabilities</t>
  </si>
  <si>
    <t>Accounts Payable</t>
  </si>
  <si>
    <t>Accounts Recievable</t>
  </si>
  <si>
    <t xml:space="preserve">     -Enterprise Paper Co. Ltd.</t>
  </si>
  <si>
    <t xml:space="preserve">     -Textile Vault Inc.</t>
  </si>
  <si>
    <t xml:space="preserve">     -Arobs Inc.</t>
  </si>
  <si>
    <t>Total Liabilities</t>
  </si>
  <si>
    <t>Owner's Equity</t>
  </si>
  <si>
    <t>Total Assets</t>
  </si>
  <si>
    <t>Total Equity &amp; Liabilities</t>
  </si>
  <si>
    <t>A.) In teams of 2, choose a type of service business - that is one that does not sell only merchandise. Create a name for the business.</t>
  </si>
  <si>
    <t>B.) Make up a list of titles for asset, liability, and equity accounts. (eg. Bank, Bank Loan, Capital, etc.). Have 5 or 6 asset accounts, three liability accounts and one equity account.</t>
  </si>
  <si>
    <t>C.) Use the T-accounts provided to record beginning balances. Not all accounts need to have a starting balance. Make sure your accounting equation balances after recording opening balances.</t>
  </si>
  <si>
    <t>D.) On the Transactions sheet, write sentences to fully describe 12 transactions for the business you created. Please keep the objectivity principle in mind. At this point, SAVE AS MyCompany.12 transactions. You will use this with a partner later.</t>
  </si>
  <si>
    <t xml:space="preserve">     Different people should interpret the transactions the same way! Be creative and make at least one of your transactions have more than 1 debit and credit.</t>
  </si>
  <si>
    <t xml:space="preserve">E.) Enter the debits and credits for the 12 transactions into the T-account ledger provided. Check the EQUATION EQUALITY CHECK after each entry to make sure you are in balance. </t>
  </si>
  <si>
    <t>F.) Prepare a trial balance.</t>
  </si>
  <si>
    <t>G.) Prepare a balance sheet in good form.</t>
  </si>
  <si>
    <t>H.) Check to make sure everything balances. Hand in!</t>
  </si>
  <si>
    <t>I.) Share your MyCompany.12 transactions with another team and see if they can complete E-G. Check their work to see if it works.</t>
  </si>
  <si>
    <t>1.) T-account names 10/10</t>
  </si>
  <si>
    <r>
      <t xml:space="preserve">2.) List of 12 Transactions       </t>
    </r>
    <r>
      <rPr>
        <b/>
        <sz val="10"/>
        <rFont val="Geneva"/>
      </rPr>
      <t>/12</t>
    </r>
  </si>
  <si>
    <t>3.) Trial balance: Heading, Cell References, Correct entry of debits and credits, Balance 5/5</t>
  </si>
  <si>
    <t>4.) Balance Sheet: Heading, Cell references, Asset and Liability entries, Formatting, Balance 6/6</t>
  </si>
  <si>
    <t>5.) Creativity and fun! Make me laugh! Make the Excel look pretty 1/1</t>
  </si>
  <si>
    <t>TOTAL       35/35</t>
  </si>
  <si>
    <r>
      <t xml:space="preserve">In most cases, there is 1 mark allocated for each piece of info or requirement. </t>
    </r>
    <r>
      <rPr>
        <b/>
        <sz val="10"/>
        <rFont val="Geneva"/>
      </rPr>
      <t>NO 1/2 MARKS! It's either right or wrong, perfect or not…kind of like the real world of accounting.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</si>
</sst>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43" formatCode="_(* #,##0.00_);_(* \(#,##0.00\);_(* &quot;-&quot;??_);_(@_)"/>
    <numFmt numFmtId="164" formatCode="_(* #\ ##0_);_(* \(#\ ##0\);_(* &quot;-&quot;??_);_(@_)"/>
    <numFmt numFmtId="165" formatCode="#\ ##0"/>
    <numFmt numFmtId="166" formatCode="_-[$$-1009]* #,##0.00_-;\-[$$-1009]* #,##0.00_-;_-[$$-1009]* &quot;-&quot;??_-;_-@_-"/>
    <numFmt numFmtId="167" formatCode="_(&quot;$&quot;* #,##0_);_(&quot;$&quot;* \(#,##0\);_(&quot;$&quot;* &quot;-&quot;??_);_(@_)"/>
    <numFmt numFmtId="168" formatCode="_(&quot;$&quot;* #\ ##0_);_(&quot;$&quot;* \(#\ ##0\);_(&quot;$&quot;* &quot;-&quot;??_);_(@_)"/>
    <numFmt numFmtId="169" formatCode="0."/>
  </numFmts>
  <fonts count="32">
    <font>
      <sz val="10"/>
      <name val="Geneva"/>
    </font>
    <font>
      <b/>
      <sz val="10"/>
      <name val="Geneva"/>
    </font>
    <font>
      <i/>
      <sz val="10"/>
      <name val="Geneva"/>
    </font>
    <font>
      <sz val="10"/>
      <name val="Geneva"/>
    </font>
    <font>
      <sz val="10"/>
      <name val="Verdana"/>
      <family val="2"/>
    </font>
    <font>
      <sz val="9"/>
      <name val="Arial"/>
      <family val="2"/>
    </font>
    <font>
      <sz val="11"/>
      <color indexed="8"/>
      <name val="Calibri"/>
      <family val="2"/>
    </font>
    <font>
      <sz val="10"/>
      <color indexed="8"/>
      <name val="Garamond"/>
      <family val="1"/>
    </font>
    <font>
      <b/>
      <sz val="10"/>
      <color indexed="8"/>
      <name val="Garamond"/>
      <family val="1"/>
    </font>
    <font>
      <sz val="10"/>
      <name val="Garamond"/>
      <family val="1"/>
    </font>
    <font>
      <sz val="10"/>
      <name val="Arial"/>
      <family val="2"/>
    </font>
    <font>
      <sz val="8"/>
      <name val="Arial"/>
      <family val="2"/>
    </font>
    <font>
      <b/>
      <sz val="10"/>
      <name val="Arial"/>
      <family val="2"/>
    </font>
    <font>
      <sz val="9.5"/>
      <color indexed="8"/>
      <name val="Arial"/>
      <family val="2"/>
    </font>
    <font>
      <sz val="10"/>
      <color indexed="8"/>
      <name val="Arial"/>
      <family val="2"/>
    </font>
    <font>
      <b/>
      <sz val="12"/>
      <color indexed="10"/>
      <name val="Arial"/>
      <family val="2"/>
    </font>
    <font>
      <b/>
      <sz val="12"/>
      <name val="Arial"/>
      <family val="2"/>
    </font>
    <font>
      <sz val="8"/>
      <name val="Geneva"/>
    </font>
    <font>
      <sz val="8"/>
      <name val="Verdana"/>
      <family val="2"/>
    </font>
    <font>
      <i/>
      <sz val="8"/>
      <name val="Arial"/>
      <family val="2"/>
    </font>
    <font>
      <sz val="10"/>
      <color indexed="8"/>
      <name val="Georgia"/>
      <family val="1"/>
    </font>
    <font>
      <sz val="10"/>
      <name val="Georgia"/>
      <family val="1"/>
    </font>
    <font>
      <b/>
      <sz val="10"/>
      <color indexed="8"/>
      <name val="Georgia"/>
      <family val="1"/>
    </font>
    <font>
      <b/>
      <sz val="11"/>
      <color indexed="8"/>
      <name val="Times New Roman"/>
      <family val="1"/>
    </font>
    <font>
      <b/>
      <sz val="11"/>
      <name val="Times New Roman"/>
      <family val="1"/>
    </font>
    <font>
      <b/>
      <i/>
      <sz val="11"/>
      <color indexed="8"/>
      <name val="Times New Roman"/>
      <family val="1"/>
    </font>
    <font>
      <sz val="11"/>
      <color indexed="8"/>
      <name val="Georgia"/>
      <family val="1"/>
    </font>
    <font>
      <sz val="11"/>
      <name val="Georgia"/>
      <family val="1"/>
    </font>
    <font>
      <b/>
      <sz val="16"/>
      <name val="Geneva"/>
    </font>
    <font>
      <sz val="11"/>
      <color theme="1"/>
      <name val="Calibri"/>
      <family val="2"/>
      <scheme val="minor"/>
    </font>
    <font>
      <sz val="8"/>
      <color rgb="FFC7DFF4"/>
      <name val="Arial"/>
      <family val="2"/>
    </font>
    <font>
      <sz val="10"/>
      <color rgb="FFC7DFF4"/>
      <name val="Arial"/>
      <family val="2"/>
    </font>
  </fonts>
  <fills count="4">
    <fill>
      <patternFill patternType="none"/>
    </fill>
    <fill>
      <patternFill patternType="gray125"/>
    </fill>
    <fill>
      <patternFill patternType="solid">
        <fgColor rgb="FFC7DFF4"/>
        <bgColor indexed="64"/>
      </patternFill>
    </fill>
    <fill>
      <patternFill patternType="solid">
        <fgColor rgb="FFFDD1B0"/>
        <bgColor indexed="64"/>
      </patternFill>
    </fill>
  </fills>
  <borders count="18">
    <border>
      <left/>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10">
    <xf numFmtId="0" fontId="0" fillId="0" borderId="0"/>
    <xf numFmtId="166" fontId="4" fillId="0" borderId="0" applyFont="0" applyFill="0" applyAlignment="0" applyProtection="0"/>
    <xf numFmtId="4" fontId="3" fillId="0" borderId="0" applyFont="0" applyFill="0" applyBorder="0" applyAlignment="0" applyProtection="0"/>
    <xf numFmtId="43" fontId="4" fillId="0" borderId="0" applyFont="0" applyFill="0" applyBorder="0" applyAlignment="0" applyProtection="0"/>
    <xf numFmtId="8" fontId="3" fillId="0" borderId="0" applyFont="0" applyFill="0" applyBorder="0" applyAlignment="0" applyProtection="0"/>
    <xf numFmtId="44" fontId="6" fillId="0" borderId="0" applyFont="0" applyFill="0" applyBorder="0" applyAlignment="0" applyProtection="0"/>
    <xf numFmtId="0" fontId="4" fillId="0" borderId="0"/>
    <xf numFmtId="0" fontId="29" fillId="0" borderId="0"/>
    <xf numFmtId="0" fontId="3" fillId="0" borderId="0"/>
    <xf numFmtId="0" fontId="3" fillId="0" borderId="0"/>
  </cellStyleXfs>
  <cellXfs count="167">
    <xf numFmtId="0" fontId="0" fillId="0" borderId="0" xfId="0"/>
    <xf numFmtId="0" fontId="8" fillId="0" borderId="0" xfId="7" applyFont="1"/>
    <xf numFmtId="0" fontId="7" fillId="0" borderId="0" xfId="7" applyFont="1"/>
    <xf numFmtId="0" fontId="7" fillId="0" borderId="0" xfId="7" applyFont="1" applyAlignment="1">
      <alignment horizontal="left" indent="1"/>
    </xf>
    <xf numFmtId="0" fontId="8" fillId="0" borderId="0" xfId="7" applyFont="1" applyAlignment="1">
      <alignment horizontal="center"/>
    </xf>
    <xf numFmtId="0" fontId="9" fillId="0" borderId="0" xfId="0" applyFont="1"/>
    <xf numFmtId="168" fontId="7" fillId="0" borderId="0" xfId="5" applyNumberFormat="1" applyFont="1" applyBorder="1"/>
    <xf numFmtId="164" fontId="7" fillId="0" borderId="0" xfId="5" applyNumberFormat="1" applyFont="1" applyBorder="1"/>
    <xf numFmtId="164" fontId="7" fillId="0" borderId="0" xfId="5" applyNumberFormat="1" applyFont="1" applyBorder="1" applyAlignment="1">
      <alignment horizontal="center"/>
    </xf>
    <xf numFmtId="164" fontId="7" fillId="0" borderId="0" xfId="5" applyNumberFormat="1" applyFont="1" applyBorder="1" applyAlignment="1">
      <alignment horizontal="left" indent="1"/>
    </xf>
    <xf numFmtId="164" fontId="8" fillId="0" borderId="0" xfId="5" applyNumberFormat="1" applyFont="1" applyBorder="1"/>
    <xf numFmtId="0" fontId="10" fillId="0" borderId="0" xfId="0" applyFont="1"/>
    <xf numFmtId="0" fontId="11" fillId="0" borderId="0" xfId="0" applyFont="1" applyAlignment="1">
      <alignment horizontal="right" vertical="center"/>
    </xf>
    <xf numFmtId="0" fontId="10" fillId="0" borderId="0" xfId="0" applyFont="1" applyAlignment="1">
      <alignment horizontal="center"/>
    </xf>
    <xf numFmtId="0" fontId="11" fillId="0" borderId="0" xfId="0" applyFont="1" applyAlignment="1">
      <alignment horizontal="left" vertical="center"/>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0" fillId="0" borderId="1" xfId="0" applyFont="1" applyBorder="1" applyAlignment="1">
      <alignment horizontal="right"/>
    </xf>
    <xf numFmtId="0" fontId="13" fillId="0" borderId="1" xfId="0" applyFont="1" applyBorder="1" applyAlignment="1">
      <alignment horizontal="center" vertical="top"/>
    </xf>
    <xf numFmtId="0" fontId="10" fillId="0" borderId="1" xfId="0" applyFont="1" applyBorder="1" applyAlignment="1">
      <alignment horizontal="center"/>
    </xf>
    <xf numFmtId="0" fontId="10" fillId="0" borderId="2" xfId="0" applyFont="1" applyBorder="1" applyAlignment="1">
      <alignment horizontal="center"/>
    </xf>
    <xf numFmtId="0" fontId="10" fillId="0" borderId="1" xfId="0" applyFont="1" applyBorder="1"/>
    <xf numFmtId="165" fontId="10" fillId="0" borderId="0" xfId="0" applyNumberFormat="1" applyFont="1" applyBorder="1" applyAlignment="1">
      <alignment horizontal="center"/>
    </xf>
    <xf numFmtId="165" fontId="10" fillId="0" borderId="0" xfId="0" applyNumberFormat="1" applyFont="1"/>
    <xf numFmtId="165" fontId="10" fillId="0" borderId="3" xfId="0" applyNumberFormat="1" applyFont="1" applyBorder="1" applyAlignment="1">
      <alignment horizontal="right"/>
    </xf>
    <xf numFmtId="165" fontId="14" fillId="0" borderId="0" xfId="0" applyNumberFormat="1" applyFont="1" applyBorder="1" applyAlignment="1">
      <alignment horizontal="right" vertical="top"/>
    </xf>
    <xf numFmtId="165" fontId="10" fillId="0" borderId="3" xfId="0" applyNumberFormat="1" applyFont="1" applyBorder="1" applyAlignment="1">
      <alignment horizontal="left" indent="1"/>
    </xf>
    <xf numFmtId="165" fontId="10" fillId="0" borderId="4" xfId="0" applyNumberFormat="1" applyFont="1" applyBorder="1" applyAlignment="1">
      <alignment horizontal="right"/>
    </xf>
    <xf numFmtId="165" fontId="11" fillId="0" borderId="0" xfId="0" applyNumberFormat="1" applyFont="1" applyAlignment="1">
      <alignment horizontal="left" vertical="center"/>
    </xf>
    <xf numFmtId="165" fontId="10" fillId="0" borderId="0" xfId="0" applyNumberFormat="1" applyFont="1" applyBorder="1" applyAlignment="1">
      <alignment horizontal="left" indent="1"/>
    </xf>
    <xf numFmtId="165" fontId="10" fillId="0" borderId="3" xfId="0" applyNumberFormat="1" applyFont="1" applyBorder="1"/>
    <xf numFmtId="165" fontId="10" fillId="0" borderId="5" xfId="0" applyNumberFormat="1" applyFont="1" applyBorder="1" applyAlignment="1">
      <alignment horizontal="center"/>
    </xf>
    <xf numFmtId="165" fontId="10" fillId="0" borderId="5" xfId="0" applyNumberFormat="1" applyFont="1" applyBorder="1"/>
    <xf numFmtId="165" fontId="10" fillId="0" borderId="0" xfId="0" applyNumberFormat="1" applyFont="1" applyAlignment="1">
      <alignment horizontal="center"/>
    </xf>
    <xf numFmtId="0" fontId="10" fillId="0" borderId="0" xfId="0" applyFont="1" applyBorder="1" applyAlignment="1">
      <alignment horizontal="right"/>
    </xf>
    <xf numFmtId="0" fontId="14" fillId="0" borderId="0" xfId="0" applyFont="1" applyBorder="1" applyAlignment="1">
      <alignment horizontal="center" vertical="top"/>
    </xf>
    <xf numFmtId="0" fontId="11" fillId="0" borderId="0" xfId="0" applyFont="1" applyBorder="1"/>
    <xf numFmtId="0" fontId="10" fillId="0" borderId="0"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center"/>
    </xf>
    <xf numFmtId="165" fontId="14" fillId="0" borderId="0" xfId="0" applyNumberFormat="1" applyFont="1" applyBorder="1" applyAlignment="1">
      <alignment horizontal="left" vertical="top" indent="1"/>
    </xf>
    <xf numFmtId="165" fontId="10" fillId="0" borderId="0" xfId="0" applyNumberFormat="1" applyFont="1" applyBorder="1"/>
    <xf numFmtId="0" fontId="10" fillId="0" borderId="3" xfId="0" applyFont="1" applyBorder="1"/>
    <xf numFmtId="0" fontId="10" fillId="0" borderId="0" xfId="0" applyFont="1" applyBorder="1"/>
    <xf numFmtId="3" fontId="5" fillId="0" borderId="0" xfId="2" applyNumberFormat="1" applyFont="1" applyBorder="1" applyProtection="1">
      <protection locked="0"/>
    </xf>
    <xf numFmtId="3" fontId="5" fillId="0" borderId="0" xfId="2" applyNumberFormat="1" applyFont="1" applyProtection="1"/>
    <xf numFmtId="3" fontId="5" fillId="0" borderId="0" xfId="2" applyNumberFormat="1" applyFont="1" applyProtection="1">
      <protection locked="0"/>
    </xf>
    <xf numFmtId="0" fontId="11" fillId="0" borderId="0" xfId="0" applyFont="1" applyBorder="1" applyAlignment="1">
      <alignment horizontal="center"/>
    </xf>
    <xf numFmtId="0" fontId="10" fillId="0" borderId="6" xfId="0" applyFont="1" applyBorder="1" applyAlignment="1">
      <alignment horizontal="center"/>
    </xf>
    <xf numFmtId="0" fontId="10" fillId="0" borderId="5" xfId="0" applyFont="1" applyBorder="1" applyAlignment="1">
      <alignment horizontal="center"/>
    </xf>
    <xf numFmtId="0" fontId="10" fillId="0" borderId="7" xfId="0" applyFont="1" applyBorder="1"/>
    <xf numFmtId="0" fontId="11" fillId="0" borderId="5" xfId="0" applyFont="1" applyBorder="1" applyAlignment="1">
      <alignment horizontal="center"/>
    </xf>
    <xf numFmtId="0" fontId="10" fillId="0" borderId="2" xfId="0" applyFont="1" applyBorder="1"/>
    <xf numFmtId="165" fontId="10" fillId="0" borderId="8" xfId="0" applyNumberFormat="1" applyFont="1" applyBorder="1" applyAlignment="1">
      <alignment horizontal="center"/>
    </xf>
    <xf numFmtId="0" fontId="10" fillId="0" borderId="8" xfId="0" applyFont="1" applyBorder="1"/>
    <xf numFmtId="0" fontId="11" fillId="0" borderId="3" xfId="0" applyFont="1" applyBorder="1"/>
    <xf numFmtId="0" fontId="10" fillId="0" borderId="9" xfId="0" applyFont="1" applyBorder="1"/>
    <xf numFmtId="0" fontId="11" fillId="0" borderId="1" xfId="0" applyFont="1" applyBorder="1" applyAlignment="1">
      <alignment horizontal="center"/>
    </xf>
    <xf numFmtId="0" fontId="11" fillId="0" borderId="10" xfId="0" applyFont="1" applyBorder="1"/>
    <xf numFmtId="165" fontId="10" fillId="0" borderId="3" xfId="0" applyNumberFormat="1" applyFont="1" applyBorder="1" applyAlignment="1">
      <alignment horizontal="center"/>
    </xf>
    <xf numFmtId="165" fontId="14" fillId="0" borderId="0" xfId="9" applyNumberFormat="1" applyFont="1" applyBorder="1" applyAlignment="1">
      <alignment horizontal="right" vertical="top"/>
    </xf>
    <xf numFmtId="0" fontId="11" fillId="2" borderId="0" xfId="0" applyFont="1" applyFill="1" applyAlignment="1">
      <alignment horizontal="left"/>
    </xf>
    <xf numFmtId="0" fontId="10" fillId="2" borderId="0" xfId="0" applyFont="1" applyFill="1"/>
    <xf numFmtId="0" fontId="10" fillId="2" borderId="0" xfId="0" applyFont="1" applyFill="1" applyAlignment="1">
      <alignment horizontal="center"/>
    </xf>
    <xf numFmtId="0" fontId="11" fillId="2" borderId="0" xfId="0" applyFont="1" applyFill="1" applyAlignment="1">
      <alignment horizontal="left" vertical="center"/>
    </xf>
    <xf numFmtId="0" fontId="11" fillId="2" borderId="0" xfId="0" applyFont="1" applyFill="1"/>
    <xf numFmtId="0" fontId="12" fillId="2" borderId="0" xfId="0" applyFont="1" applyFill="1" applyAlignment="1">
      <alignment horizontal="center"/>
    </xf>
    <xf numFmtId="0" fontId="11" fillId="2" borderId="0" xfId="0" applyFont="1" applyFill="1" applyAlignment="1">
      <alignment horizontal="right"/>
    </xf>
    <xf numFmtId="0" fontId="11" fillId="3" borderId="0" xfId="0" applyFont="1" applyFill="1" applyAlignment="1">
      <alignment horizontal="right"/>
    </xf>
    <xf numFmtId="0" fontId="10" fillId="3" borderId="0" xfId="0" applyFont="1" applyFill="1"/>
    <xf numFmtId="0" fontId="10" fillId="3" borderId="0" xfId="0" applyFont="1" applyFill="1" applyAlignment="1">
      <alignment horizontal="center"/>
    </xf>
    <xf numFmtId="0" fontId="11" fillId="3" borderId="0" xfId="0" applyFont="1" applyFill="1" applyAlignment="1">
      <alignment horizontal="left" vertical="center"/>
    </xf>
    <xf numFmtId="0" fontId="11" fillId="3" borderId="0" xfId="0" applyFont="1" applyFill="1"/>
    <xf numFmtId="0" fontId="12" fillId="3" borderId="0" xfId="0" applyFont="1" applyFill="1" applyAlignment="1">
      <alignment horizontal="center"/>
    </xf>
    <xf numFmtId="0" fontId="11" fillId="3" borderId="0" xfId="0" applyFont="1" applyFill="1" applyAlignment="1">
      <alignment horizontal="left"/>
    </xf>
    <xf numFmtId="0" fontId="30" fillId="0" borderId="0" xfId="0" applyFont="1" applyAlignment="1">
      <alignment horizontal="right" vertical="center"/>
    </xf>
    <xf numFmtId="165" fontId="30" fillId="0" borderId="0" xfId="0" applyNumberFormat="1" applyFont="1" applyAlignment="1">
      <alignment horizontal="left" vertical="center"/>
    </xf>
    <xf numFmtId="0" fontId="30" fillId="0" borderId="0" xfId="0" applyFont="1" applyAlignment="1">
      <alignment horizontal="right"/>
    </xf>
    <xf numFmtId="0" fontId="31" fillId="0" borderId="0" xfId="0" applyFont="1"/>
    <xf numFmtId="0" fontId="7" fillId="0" borderId="0" xfId="7" applyFont="1" applyAlignment="1"/>
    <xf numFmtId="164" fontId="8" fillId="0" borderId="0" xfId="5" applyNumberFormat="1" applyFont="1" applyBorder="1" applyAlignment="1"/>
    <xf numFmtId="164" fontId="7" fillId="0" borderId="0" xfId="5" applyNumberFormat="1" applyFont="1" applyBorder="1" applyAlignment="1"/>
    <xf numFmtId="168" fontId="8" fillId="0" borderId="0" xfId="5" applyNumberFormat="1" applyFont="1" applyBorder="1" applyAlignment="1"/>
    <xf numFmtId="0" fontId="9" fillId="0" borderId="0" xfId="0" applyFont="1" applyAlignment="1"/>
    <xf numFmtId="0" fontId="0" fillId="0" borderId="0" xfId="0" applyAlignment="1"/>
    <xf numFmtId="0" fontId="1" fillId="0" borderId="0" xfId="0" applyFont="1"/>
    <xf numFmtId="0" fontId="1" fillId="0" borderId="0" xfId="0" applyFont="1" applyAlignment="1">
      <alignment horizontal="right"/>
    </xf>
    <xf numFmtId="0" fontId="0" fillId="0" borderId="0" xfId="0" applyBorder="1"/>
    <xf numFmtId="0" fontId="3" fillId="0" borderId="0" xfId="0" applyFont="1"/>
    <xf numFmtId="0" fontId="0" fillId="0" borderId="0" xfId="0" applyAlignment="1">
      <alignment horizontal="right"/>
    </xf>
    <xf numFmtId="0" fontId="2" fillId="0" borderId="0" xfId="0" applyFont="1"/>
    <xf numFmtId="169" fontId="0" fillId="0" borderId="0" xfId="0" applyNumberFormat="1" applyAlignment="1">
      <alignment vertical="top"/>
    </xf>
    <xf numFmtId="0" fontId="0" fillId="0" borderId="0" xfId="0" applyAlignment="1">
      <alignment horizontal="left" vertical="top" wrapText="1"/>
    </xf>
    <xf numFmtId="165" fontId="14" fillId="0" borderId="3" xfId="0" applyNumberFormat="1" applyFont="1" applyBorder="1" applyAlignment="1">
      <alignment horizontal="right"/>
    </xf>
    <xf numFmtId="165" fontId="10" fillId="0" borderId="0" xfId="0" applyNumberFormat="1" applyFont="1" applyAlignment="1"/>
    <xf numFmtId="165" fontId="14" fillId="0" borderId="0" xfId="0" applyNumberFormat="1" applyFont="1" applyBorder="1" applyAlignment="1">
      <alignment horizontal="right"/>
    </xf>
    <xf numFmtId="165" fontId="30" fillId="0" borderId="0" xfId="0" applyNumberFormat="1" applyFont="1" applyAlignment="1">
      <alignment horizontal="left"/>
    </xf>
    <xf numFmtId="164" fontId="7" fillId="0" borderId="0" xfId="5" applyNumberFormat="1" applyFont="1" applyBorder="1" applyAlignment="1">
      <alignment horizontal="left"/>
    </xf>
    <xf numFmtId="0" fontId="7" fillId="0" borderId="0" xfId="7" applyFont="1" applyAlignment="1">
      <alignment horizontal="left"/>
    </xf>
    <xf numFmtId="165" fontId="10" fillId="0" borderId="0" xfId="0" applyNumberFormat="1" applyFont="1" applyBorder="1" applyAlignment="1">
      <alignment horizontal="right"/>
    </xf>
    <xf numFmtId="165" fontId="10" fillId="0" borderId="3" xfId="0" applyNumberFormat="1" applyFont="1" applyBorder="1" applyAlignment="1">
      <alignment horizontal="right" indent="1"/>
    </xf>
    <xf numFmtId="0" fontId="10" fillId="0" borderId="10" xfId="0" applyFont="1" applyBorder="1"/>
    <xf numFmtId="0" fontId="10" fillId="0" borderId="11" xfId="0" applyFont="1" applyBorder="1"/>
    <xf numFmtId="165" fontId="14" fillId="0" borderId="11" xfId="9" applyNumberFormat="1" applyFont="1" applyBorder="1" applyAlignment="1">
      <alignment horizontal="right" vertical="top"/>
    </xf>
    <xf numFmtId="0" fontId="10" fillId="0" borderId="12" xfId="0" applyFont="1" applyBorder="1"/>
    <xf numFmtId="0" fontId="19" fillId="0" borderId="8" xfId="0" applyFont="1" applyBorder="1" applyAlignment="1">
      <alignment horizontal="right"/>
    </xf>
    <xf numFmtId="165" fontId="14" fillId="0" borderId="8" xfId="9" applyNumberFormat="1" applyFont="1" applyBorder="1" applyAlignment="1">
      <alignment horizontal="right" vertical="top"/>
    </xf>
    <xf numFmtId="0" fontId="19" fillId="0" borderId="1" xfId="0" applyFont="1" applyBorder="1" applyAlignment="1">
      <alignment horizontal="right"/>
    </xf>
    <xf numFmtId="165" fontId="14" fillId="0" borderId="13" xfId="9" applyNumberFormat="1" applyFont="1" applyBorder="1" applyAlignment="1">
      <alignment horizontal="center" vertical="top"/>
    </xf>
    <xf numFmtId="0" fontId="10" fillId="0" borderId="14" xfId="0" applyFont="1" applyBorder="1"/>
    <xf numFmtId="0" fontId="10" fillId="0" borderId="15" xfId="0" applyFont="1" applyBorder="1"/>
    <xf numFmtId="164" fontId="20" fillId="0" borderId="0" xfId="5" applyNumberFormat="1" applyFont="1" applyBorder="1"/>
    <xf numFmtId="0" fontId="21" fillId="0" borderId="14" xfId="0" applyFont="1" applyBorder="1"/>
    <xf numFmtId="0" fontId="21" fillId="0" borderId="11" xfId="0" applyFont="1" applyBorder="1"/>
    <xf numFmtId="164" fontId="20" fillId="0" borderId="11" xfId="5" applyNumberFormat="1" applyFont="1" applyBorder="1"/>
    <xf numFmtId="164" fontId="20" fillId="0" borderId="12" xfId="5" applyNumberFormat="1" applyFont="1" applyBorder="1"/>
    <xf numFmtId="0" fontId="20" fillId="0" borderId="14" xfId="7" applyFont="1" applyBorder="1" applyAlignment="1">
      <alignment horizontal="left" indent="1"/>
    </xf>
    <xf numFmtId="0" fontId="20" fillId="0" borderId="11" xfId="7" applyFont="1" applyBorder="1" applyAlignment="1">
      <alignment horizontal="left" indent="1"/>
    </xf>
    <xf numFmtId="0" fontId="22" fillId="0" borderId="11" xfId="7" applyFont="1" applyBorder="1" applyAlignment="1">
      <alignment horizontal="center"/>
    </xf>
    <xf numFmtId="168" fontId="20" fillId="0" borderId="11" xfId="5" applyNumberFormat="1" applyFont="1" applyBorder="1" applyAlignment="1">
      <alignment horizontal="left"/>
    </xf>
    <xf numFmtId="164" fontId="20" fillId="0" borderId="11" xfId="5" applyNumberFormat="1" applyFont="1" applyBorder="1" applyAlignment="1">
      <alignment horizontal="left"/>
    </xf>
    <xf numFmtId="168" fontId="20" fillId="0" borderId="11" xfId="5" applyNumberFormat="1" applyFont="1" applyBorder="1"/>
    <xf numFmtId="0" fontId="24" fillId="0" borderId="11" xfId="0" applyFont="1" applyBorder="1" applyAlignment="1">
      <alignment horizontal="center"/>
    </xf>
    <xf numFmtId="0" fontId="24" fillId="0" borderId="11" xfId="0" applyFont="1" applyBorder="1"/>
    <xf numFmtId="168" fontId="23" fillId="0" borderId="14" xfId="5" applyNumberFormat="1" applyFont="1" applyBorder="1" applyAlignment="1">
      <alignment horizontal="center"/>
    </xf>
    <xf numFmtId="0" fontId="24" fillId="0" borderId="14" xfId="0" applyFont="1" applyBorder="1" applyAlignment="1">
      <alignment horizontal="center"/>
    </xf>
    <xf numFmtId="0" fontId="24" fillId="0" borderId="0" xfId="0" applyFont="1"/>
    <xf numFmtId="164" fontId="25" fillId="0" borderId="11" xfId="5" applyNumberFormat="1" applyFont="1" applyBorder="1"/>
    <xf numFmtId="0" fontId="26" fillId="0" borderId="5" xfId="7" applyFont="1" applyBorder="1"/>
    <xf numFmtId="0" fontId="27" fillId="0" borderId="5" xfId="0" applyFont="1" applyBorder="1"/>
    <xf numFmtId="0" fontId="27" fillId="0" borderId="5" xfId="0" applyFont="1" applyBorder="1" applyAlignment="1">
      <alignment horizontal="center"/>
    </xf>
    <xf numFmtId="0" fontId="26" fillId="0" borderId="0" xfId="7" applyFont="1"/>
    <xf numFmtId="0" fontId="27" fillId="0" borderId="0" xfId="0" applyFont="1"/>
    <xf numFmtId="0" fontId="27" fillId="0" borderId="0" xfId="0" applyFont="1" applyAlignment="1">
      <alignment horizontal="center"/>
    </xf>
    <xf numFmtId="0" fontId="26" fillId="0" borderId="6" xfId="7" applyFont="1" applyBorder="1"/>
    <xf numFmtId="0" fontId="27" fillId="0" borderId="7" xfId="0" applyFont="1" applyBorder="1"/>
    <xf numFmtId="0" fontId="27" fillId="0" borderId="2" xfId="0" applyFont="1" applyBorder="1"/>
    <xf numFmtId="168" fontId="26" fillId="0" borderId="0" xfId="5" applyNumberFormat="1" applyFont="1" applyBorder="1"/>
    <xf numFmtId="0" fontId="27" fillId="0" borderId="11" xfId="0" applyFont="1" applyBorder="1"/>
    <xf numFmtId="168" fontId="26" fillId="0" borderId="11" xfId="5" applyNumberFormat="1" applyFont="1" applyBorder="1"/>
    <xf numFmtId="164" fontId="26" fillId="0" borderId="0" xfId="5" applyNumberFormat="1" applyFont="1" applyBorder="1"/>
    <xf numFmtId="164" fontId="26" fillId="0" borderId="11" xfId="5" applyNumberFormat="1" applyFont="1" applyBorder="1"/>
    <xf numFmtId="0" fontId="27" fillId="0" borderId="12" xfId="0" applyFont="1" applyBorder="1"/>
    <xf numFmtId="164" fontId="26" fillId="0" borderId="12" xfId="5" applyNumberFormat="1" applyFont="1" applyBorder="1"/>
    <xf numFmtId="164" fontId="26" fillId="0" borderId="1" xfId="5" applyNumberFormat="1" applyFont="1" applyBorder="1"/>
    <xf numFmtId="164" fontId="26" fillId="0" borderId="10" xfId="5" applyNumberFormat="1" applyFont="1" applyBorder="1"/>
    <xf numFmtId="0" fontId="14" fillId="0" borderId="0" xfId="9" applyNumberFormat="1" applyFont="1" applyBorder="1" applyAlignment="1">
      <alignment horizontal="right" vertical="top"/>
    </xf>
    <xf numFmtId="0" fontId="10" fillId="0" borderId="0" xfId="0" applyNumberFormat="1" applyFont="1"/>
    <xf numFmtId="164" fontId="27" fillId="0" borderId="0" xfId="0" applyNumberFormat="1" applyFont="1"/>
    <xf numFmtId="0" fontId="28" fillId="0" borderId="0" xfId="0" applyFont="1" applyAlignment="1">
      <alignment horizontal="center"/>
    </xf>
    <xf numFmtId="167" fontId="23" fillId="0" borderId="15" xfId="4" applyNumberFormat="1" applyFont="1" applyBorder="1"/>
    <xf numFmtId="167" fontId="26" fillId="0" borderId="0" xfId="5" applyNumberFormat="1" applyFont="1" applyBorder="1"/>
    <xf numFmtId="167" fontId="27" fillId="0" borderId="0" xfId="0" applyNumberFormat="1" applyFont="1"/>
    <xf numFmtId="167" fontId="23" fillId="0" borderId="15" xfId="5" applyNumberFormat="1" applyFont="1" applyBorder="1"/>
    <xf numFmtId="0" fontId="12" fillId="0" borderId="0" xfId="0" applyFont="1" applyAlignment="1">
      <alignment horizontal="left" vertical="center"/>
    </xf>
    <xf numFmtId="0" fontId="10" fillId="0" borderId="0" xfId="0" quotePrefix="1" applyFont="1"/>
    <xf numFmtId="0" fontId="14" fillId="0" borderId="1" xfId="0" applyFont="1" applyBorder="1" applyAlignment="1">
      <alignment horizontal="center" vertical="top"/>
    </xf>
    <xf numFmtId="0" fontId="10" fillId="0" borderId="3" xfId="0" applyFont="1" applyBorder="1" applyAlignment="1">
      <alignment horizontal="right"/>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xf>
    <xf numFmtId="0" fontId="11" fillId="0" borderId="10" xfId="0" applyFont="1" applyBorder="1" applyAlignment="1">
      <alignment horizontal="right"/>
    </xf>
    <xf numFmtId="0" fontId="10" fillId="0" borderId="7" xfId="0" applyFont="1" applyBorder="1" applyAlignment="1">
      <alignment horizontal="center"/>
    </xf>
    <xf numFmtId="165" fontId="14" fillId="0" borderId="2" xfId="9" applyNumberFormat="1" applyFont="1" applyBorder="1" applyAlignment="1">
      <alignment horizontal="center" vertical="top"/>
    </xf>
    <xf numFmtId="165" fontId="12" fillId="0" borderId="16" xfId="0" applyNumberFormat="1" applyFont="1" applyBorder="1"/>
    <xf numFmtId="165" fontId="12" fillId="0" borderId="17" xfId="0" applyNumberFormat="1" applyFont="1" applyBorder="1"/>
  </cellXfs>
  <cellStyles count="10">
    <cellStyle name="Ac1Total" xfId="1" xr:uid="{00000000-0005-0000-0000-000000000000}"/>
    <cellStyle name="Comma" xfId="2" builtinId="3"/>
    <cellStyle name="Comma 2" xfId="3" xr:uid="{00000000-0005-0000-0000-000002000000}"/>
    <cellStyle name="Currency" xfId="4" builtinId="4"/>
    <cellStyle name="Currency 2" xfId="5" xr:uid="{00000000-0005-0000-0000-000004000000}"/>
    <cellStyle name="Normal" xfId="0" builtinId="0"/>
    <cellStyle name="Normal 2" xfId="6" xr:uid="{00000000-0005-0000-0000-000006000000}"/>
    <cellStyle name="Normal 3" xfId="7" xr:uid="{00000000-0005-0000-0000-000007000000}"/>
    <cellStyle name="Normal 4" xfId="8" xr:uid="{00000000-0005-0000-0000-000008000000}"/>
    <cellStyle name="Normal_Ch4.xls" xfId="9"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showGridLines="0" zoomScaleNormal="100" workbookViewId="0">
      <selection activeCell="B1" sqref="B1"/>
    </sheetView>
  </sheetViews>
  <sheetFormatPr defaultColWidth="10.7265625" defaultRowHeight="12.5"/>
  <cols>
    <col min="1" max="1" width="16.1796875" style="89" customWidth="1"/>
    <col min="2" max="2" width="53.54296875" style="89" customWidth="1"/>
    <col min="3" max="4" width="11.1796875" style="89" customWidth="1"/>
    <col min="5" max="16384" width="10.7265625" style="89"/>
  </cols>
  <sheetData>
    <row r="1" spans="1:4" ht="13">
      <c r="A1" s="155"/>
      <c r="B1" s="87" t="s">
        <v>0</v>
      </c>
      <c r="C1" s="88"/>
      <c r="D1"/>
    </row>
    <row r="2" spans="1:4">
      <c r="A2"/>
      <c r="B2" s="90"/>
      <c r="C2"/>
      <c r="D2"/>
    </row>
    <row r="3" spans="1:4" ht="23.15" customHeight="1">
      <c r="A3" s="91"/>
      <c r="B3" s="150" t="s">
        <v>1</v>
      </c>
      <c r="C3"/>
      <c r="D3"/>
    </row>
    <row r="4" spans="1:4" ht="40" customHeight="1">
      <c r="A4" s="92">
        <v>1</v>
      </c>
      <c r="B4" s="93" t="s">
        <v>2</v>
      </c>
      <c r="C4"/>
      <c r="D4"/>
    </row>
    <row r="5" spans="1:4" ht="40" customHeight="1">
      <c r="A5" s="92">
        <v>2</v>
      </c>
      <c r="B5" s="93" t="s">
        <v>3</v>
      </c>
      <c r="C5"/>
      <c r="D5"/>
    </row>
    <row r="6" spans="1:4" ht="40" customHeight="1">
      <c r="A6" s="92">
        <v>3</v>
      </c>
      <c r="B6" s="93" t="s">
        <v>4</v>
      </c>
      <c r="C6"/>
      <c r="D6"/>
    </row>
    <row r="7" spans="1:4" ht="40" customHeight="1">
      <c r="A7" s="92">
        <v>4</v>
      </c>
      <c r="B7" s="93" t="s">
        <v>5</v>
      </c>
      <c r="C7"/>
      <c r="D7"/>
    </row>
    <row r="8" spans="1:4" ht="40" customHeight="1">
      <c r="A8" s="92">
        <v>5</v>
      </c>
      <c r="B8" s="93" t="s">
        <v>6</v>
      </c>
      <c r="C8"/>
      <c r="D8"/>
    </row>
    <row r="9" spans="1:4" ht="40" customHeight="1">
      <c r="A9" s="92">
        <v>6</v>
      </c>
      <c r="B9" s="93" t="s">
        <v>7</v>
      </c>
      <c r="C9"/>
      <c r="D9"/>
    </row>
    <row r="10" spans="1:4" ht="40" customHeight="1">
      <c r="A10" s="92">
        <v>7</v>
      </c>
      <c r="B10" s="93" t="s">
        <v>8</v>
      </c>
      <c r="C10"/>
      <c r="D10"/>
    </row>
    <row r="11" spans="1:4" ht="40" customHeight="1">
      <c r="A11" s="92">
        <v>8</v>
      </c>
      <c r="B11" s="93" t="s">
        <v>9</v>
      </c>
      <c r="C11"/>
      <c r="D11"/>
    </row>
    <row r="12" spans="1:4" ht="40" customHeight="1">
      <c r="A12" s="92">
        <v>9</v>
      </c>
      <c r="B12" s="93" t="s">
        <v>10</v>
      </c>
      <c r="C12"/>
      <c r="D12"/>
    </row>
    <row r="13" spans="1:4" ht="40" customHeight="1">
      <c r="A13" s="92">
        <v>10</v>
      </c>
      <c r="B13" s="93" t="s">
        <v>11</v>
      </c>
      <c r="C13"/>
      <c r="D13"/>
    </row>
    <row r="14" spans="1:4" ht="40" customHeight="1">
      <c r="A14" s="92">
        <v>11</v>
      </c>
      <c r="B14" s="93" t="s">
        <v>12</v>
      </c>
      <c r="C14"/>
      <c r="D14"/>
    </row>
    <row r="15" spans="1:4" ht="40" customHeight="1">
      <c r="A15" s="92">
        <v>12</v>
      </c>
      <c r="B15" s="93" t="s">
        <v>13</v>
      </c>
      <c r="C15"/>
      <c r="D15"/>
    </row>
  </sheetData>
  <printOptions gridLinesSet="0"/>
  <pageMargins left="0.75" right="0.75" top="1" bottom="1" header="0.5" footer="0.5"/>
  <pageSetup scale="85" orientation="portrait" horizontalDpi="180" verticalDpi="180"/>
  <headerFooter alignWithMargins="0">
    <oddHeader>&amp;L&amp;"Times New Roman,Regular"Accounting 1</oddHeader>
    <oddFooter>&amp;C&amp;"Times New Roman,Regular"&amp;11 Copyright © 2003 Pearson Education Canada Inc., Toronto, Ontario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394"/>
  <sheetViews>
    <sheetView showGridLines="0" topLeftCell="K32" zoomScaleNormal="100" workbookViewId="0">
      <selection activeCell="Q44" sqref="Q44"/>
    </sheetView>
  </sheetViews>
  <sheetFormatPr defaultColWidth="8.7265625" defaultRowHeight="12.5"/>
  <cols>
    <col min="1" max="1" width="3.1796875" style="11" customWidth="1"/>
    <col min="2" max="2" width="3" style="12" customWidth="1"/>
    <col min="3" max="3" width="10.26953125" style="11" customWidth="1"/>
    <col min="4" max="4" width="1" style="13" customWidth="1"/>
    <col min="5" max="5" width="9.26953125" style="11" customWidth="1"/>
    <col min="6" max="6" width="3" style="14" customWidth="1"/>
    <col min="7" max="7" width="3" style="15" customWidth="1"/>
    <col min="8" max="8" width="10.26953125" style="11" customWidth="1"/>
    <col min="9" max="9" width="1" style="11" customWidth="1"/>
    <col min="10" max="10" width="9.26953125" style="11" customWidth="1"/>
    <col min="11" max="12" width="3" style="16" customWidth="1"/>
    <col min="13" max="13" width="10.26953125" style="11" customWidth="1"/>
    <col min="14" max="14" width="1" style="11" customWidth="1"/>
    <col min="15" max="15" width="9.26953125" style="11" customWidth="1"/>
    <col min="16" max="16" width="4.26953125" style="17" customWidth="1"/>
    <col min="17" max="18" width="8.7265625" style="11" customWidth="1"/>
    <col min="19" max="19" width="10.7265625" style="11" customWidth="1"/>
    <col min="20" max="20" width="3.26953125" style="13" customWidth="1"/>
    <col min="21" max="21" width="8.7265625" style="11" customWidth="1"/>
    <col min="22" max="22" width="2.1796875" style="13" customWidth="1"/>
    <col min="23" max="16384" width="8.7265625" style="11"/>
  </cols>
  <sheetData>
    <row r="1" spans="2:27" ht="14.15" customHeight="1">
      <c r="B1" s="155" t="s">
        <v>14</v>
      </c>
      <c r="N1" s="11" t="s">
        <v>15</v>
      </c>
      <c r="O1" s="156"/>
    </row>
    <row r="2" spans="2:27" ht="14.15" customHeight="1">
      <c r="B2" s="62"/>
      <c r="C2" s="63"/>
      <c r="D2" s="64"/>
      <c r="E2" s="63"/>
      <c r="F2" s="65"/>
      <c r="G2" s="66"/>
      <c r="H2" s="63"/>
      <c r="I2" s="67" t="s">
        <v>16</v>
      </c>
      <c r="J2" s="63"/>
      <c r="K2" s="68"/>
      <c r="L2" s="68"/>
      <c r="M2" s="63"/>
      <c r="N2" s="63"/>
      <c r="O2" s="63"/>
      <c r="P2" s="62"/>
    </row>
    <row r="3" spans="2:27" ht="14.15" customHeight="1"/>
    <row r="4" spans="2:27" ht="14.15" customHeight="1">
      <c r="C4" s="18"/>
      <c r="D4" s="19" t="s">
        <v>17</v>
      </c>
      <c r="E4" s="18"/>
      <c r="H4" s="18"/>
      <c r="I4" s="19" t="s">
        <v>18</v>
      </c>
      <c r="J4" s="18"/>
      <c r="M4" s="20"/>
      <c r="N4" s="157" t="s">
        <v>19</v>
      </c>
      <c r="O4" s="18"/>
    </row>
    <row r="5" spans="2:27" ht="14.15" customHeight="1">
      <c r="C5" s="21" t="s">
        <v>20</v>
      </c>
      <c r="D5" s="20"/>
      <c r="E5" s="20" t="s">
        <v>21</v>
      </c>
      <c r="H5" s="21" t="s">
        <v>20</v>
      </c>
      <c r="I5" s="22"/>
      <c r="J5" s="20" t="s">
        <v>21</v>
      </c>
      <c r="M5" s="21" t="s">
        <v>20</v>
      </c>
      <c r="N5" s="22"/>
      <c r="O5" s="20" t="s">
        <v>21</v>
      </c>
      <c r="P5" s="77"/>
    </row>
    <row r="6" spans="2:27" ht="14.15" customHeight="1">
      <c r="B6" s="76"/>
      <c r="C6" s="94">
        <v>13214</v>
      </c>
      <c r="D6" s="23"/>
      <c r="E6" s="95">
        <v>1500</v>
      </c>
      <c r="F6" s="77"/>
      <c r="G6" s="76"/>
      <c r="H6" s="94">
        <v>1527</v>
      </c>
      <c r="I6" s="23"/>
      <c r="J6" s="95"/>
      <c r="K6" s="77"/>
      <c r="L6" s="76"/>
      <c r="M6" s="94">
        <v>10000</v>
      </c>
      <c r="N6" s="23"/>
      <c r="O6" s="95">
        <v>5000</v>
      </c>
      <c r="P6" s="77"/>
    </row>
    <row r="7" spans="2:27" ht="14.15" customHeight="1">
      <c r="B7" s="76"/>
      <c r="C7" s="25">
        <v>14000</v>
      </c>
      <c r="D7" s="23"/>
      <c r="E7" s="96">
        <v>150</v>
      </c>
      <c r="F7" s="77"/>
      <c r="G7" s="76"/>
      <c r="H7" s="25">
        <v>5000</v>
      </c>
      <c r="I7" s="23"/>
      <c r="J7" s="96"/>
      <c r="K7" s="77"/>
      <c r="L7" s="76"/>
      <c r="M7" s="25"/>
      <c r="N7" s="23"/>
      <c r="O7" s="96"/>
      <c r="P7" s="77"/>
      <c r="V7"/>
      <c r="W7"/>
      <c r="X7"/>
      <c r="Y7"/>
      <c r="Z7"/>
      <c r="AA7"/>
    </row>
    <row r="8" spans="2:27" ht="14.15" customHeight="1">
      <c r="B8" s="76"/>
      <c r="C8" s="25">
        <v>15000</v>
      </c>
      <c r="D8" s="23"/>
      <c r="E8" s="96">
        <v>10000</v>
      </c>
      <c r="F8" s="77"/>
      <c r="G8" s="76"/>
      <c r="H8" s="25"/>
      <c r="I8" s="23"/>
      <c r="J8" s="96"/>
      <c r="K8" s="77"/>
      <c r="L8" s="76"/>
      <c r="M8" s="25"/>
      <c r="N8" s="23"/>
      <c r="O8" s="96"/>
      <c r="P8" s="77"/>
      <c r="V8"/>
      <c r="W8"/>
      <c r="X8"/>
      <c r="Y8"/>
      <c r="Z8"/>
      <c r="AA8"/>
    </row>
    <row r="9" spans="2:27" ht="14.15" customHeight="1">
      <c r="B9" s="76"/>
      <c r="C9" s="158">
        <v>5000</v>
      </c>
      <c r="D9" s="23"/>
      <c r="E9" s="96">
        <v>300</v>
      </c>
      <c r="F9" s="77"/>
      <c r="G9" s="76"/>
      <c r="H9" s="25"/>
      <c r="I9" s="23"/>
      <c r="J9" s="96"/>
      <c r="K9" s="77"/>
      <c r="L9" s="76"/>
      <c r="M9" s="25"/>
      <c r="N9" s="23"/>
      <c r="O9" s="96"/>
      <c r="P9" s="77"/>
      <c r="V9"/>
      <c r="W9"/>
      <c r="X9"/>
      <c r="Y9"/>
      <c r="Z9"/>
      <c r="AA9"/>
    </row>
    <row r="10" spans="2:27" ht="14.15" customHeight="1">
      <c r="B10" s="76"/>
      <c r="C10" s="25">
        <v>2500</v>
      </c>
      <c r="D10" s="23"/>
      <c r="E10" s="95">
        <v>500</v>
      </c>
      <c r="F10" s="77"/>
      <c r="G10" s="76"/>
      <c r="H10" s="25"/>
      <c r="I10" s="23"/>
      <c r="J10" s="96"/>
      <c r="K10" s="77"/>
      <c r="L10" s="76"/>
      <c r="M10" s="25"/>
      <c r="N10" s="23"/>
      <c r="O10" s="96"/>
      <c r="P10" s="77"/>
      <c r="V10"/>
      <c r="W10"/>
      <c r="X10"/>
      <c r="Y10"/>
      <c r="Z10"/>
      <c r="AA10"/>
    </row>
    <row r="11" spans="2:27" ht="13" customHeight="1">
      <c r="B11" s="76"/>
      <c r="C11" s="102">
        <v>5000</v>
      </c>
      <c r="D11" s="23"/>
      <c r="F11" s="77"/>
      <c r="G11" s="76"/>
      <c r="H11" s="27"/>
      <c r="I11" s="23"/>
      <c r="J11" s="95"/>
      <c r="K11" s="77"/>
      <c r="L11" s="76"/>
      <c r="M11" s="27"/>
      <c r="N11" s="23"/>
      <c r="O11" s="95"/>
      <c r="P11" s="77"/>
      <c r="V11"/>
      <c r="W11"/>
      <c r="X11"/>
      <c r="Y11"/>
      <c r="Z11"/>
      <c r="AA11"/>
    </row>
    <row r="12" spans="2:27" ht="14.15" customHeight="1">
      <c r="B12" s="76"/>
      <c r="C12" s="28">
        <f>SUM(C6:C11)-SUM(E6:E10)</f>
        <v>42264</v>
      </c>
      <c r="D12" s="23"/>
      <c r="E12" s="24"/>
      <c r="F12" s="77"/>
      <c r="G12" s="76"/>
      <c r="H12" s="28">
        <f>SUM(H6:H11)-SUM(J6:J11)</f>
        <v>6527</v>
      </c>
      <c r="I12" s="23"/>
      <c r="J12" s="24"/>
      <c r="K12" s="77"/>
      <c r="L12" s="76"/>
      <c r="M12" s="28">
        <f>SUM(M6:M11)-SUM(O6:O11)</f>
        <v>5000</v>
      </c>
      <c r="N12" s="23"/>
      <c r="O12" s="24"/>
      <c r="P12" s="77"/>
      <c r="V12"/>
      <c r="W12"/>
      <c r="X12"/>
      <c r="Y12"/>
      <c r="Z12"/>
      <c r="AA12"/>
    </row>
    <row r="13" spans="2:27" ht="14.15" customHeight="1">
      <c r="B13" s="76"/>
      <c r="F13" s="77"/>
      <c r="G13" s="76"/>
      <c r="K13" s="77"/>
      <c r="L13" s="76"/>
      <c r="P13" s="77"/>
      <c r="V13"/>
      <c r="W13"/>
      <c r="X13"/>
      <c r="Y13"/>
      <c r="Z13"/>
      <c r="AA13"/>
    </row>
    <row r="14" spans="2:27" ht="14.15" customHeight="1">
      <c r="B14" s="76"/>
      <c r="C14" s="18"/>
      <c r="D14" s="157" t="s">
        <v>22</v>
      </c>
      <c r="E14" s="18"/>
      <c r="F14" s="77"/>
      <c r="G14" s="76"/>
      <c r="H14" s="18"/>
      <c r="I14" s="19" t="s">
        <v>23</v>
      </c>
      <c r="J14" s="18"/>
      <c r="K14" s="77"/>
      <c r="L14" s="76"/>
      <c r="M14" s="20"/>
      <c r="N14" s="157" t="s">
        <v>24</v>
      </c>
      <c r="O14" s="18"/>
      <c r="P14" s="77"/>
      <c r="V14"/>
      <c r="W14"/>
      <c r="X14"/>
      <c r="Y14"/>
      <c r="Z14"/>
      <c r="AA14"/>
    </row>
    <row r="15" spans="2:27" ht="14.15" customHeight="1">
      <c r="B15" s="76"/>
      <c r="C15" s="21" t="s">
        <v>20</v>
      </c>
      <c r="D15" s="20"/>
      <c r="E15" s="20" t="s">
        <v>21</v>
      </c>
      <c r="F15" s="77"/>
      <c r="G15" s="76"/>
      <c r="H15" s="21" t="s">
        <v>20</v>
      </c>
      <c r="I15" s="22"/>
      <c r="J15" s="20" t="s">
        <v>21</v>
      </c>
      <c r="K15" s="77"/>
      <c r="L15" s="76"/>
      <c r="M15" s="21" t="s">
        <v>20</v>
      </c>
      <c r="N15" s="22"/>
      <c r="O15" s="20" t="s">
        <v>21</v>
      </c>
      <c r="P15" s="77"/>
      <c r="V15"/>
      <c r="W15"/>
      <c r="X15"/>
      <c r="Y15"/>
      <c r="Z15"/>
      <c r="AA15"/>
    </row>
    <row r="16" spans="2:27" ht="14.15" customHeight="1">
      <c r="B16" s="76"/>
      <c r="C16" s="94">
        <v>2273</v>
      </c>
      <c r="D16" s="23"/>
      <c r="E16" s="95"/>
      <c r="F16" s="77"/>
      <c r="G16" s="76"/>
      <c r="H16" s="94">
        <v>23840</v>
      </c>
      <c r="I16" s="23"/>
      <c r="J16" s="95"/>
      <c r="K16" s="77"/>
      <c r="L16" s="76"/>
      <c r="M16" s="94">
        <v>43000</v>
      </c>
      <c r="N16" s="23"/>
      <c r="O16" s="95">
        <v>16000</v>
      </c>
      <c r="P16" s="77"/>
      <c r="V16"/>
      <c r="W16"/>
      <c r="X16"/>
      <c r="Y16"/>
      <c r="Z16"/>
      <c r="AA16"/>
    </row>
    <row r="17" spans="2:27" ht="14.15" customHeight="1">
      <c r="B17" s="76"/>
      <c r="C17" s="25">
        <v>120</v>
      </c>
      <c r="D17" s="23"/>
      <c r="E17" s="96"/>
      <c r="F17" s="77"/>
      <c r="G17" s="76"/>
      <c r="H17" s="25">
        <v>1500</v>
      </c>
      <c r="I17" s="23"/>
      <c r="J17" s="96"/>
      <c r="K17" s="77"/>
      <c r="L17" s="76"/>
      <c r="M17" s="25"/>
      <c r="N17" s="23"/>
      <c r="O17" s="96"/>
      <c r="P17" s="77"/>
      <c r="V17"/>
      <c r="W17"/>
      <c r="X17"/>
      <c r="Y17"/>
      <c r="Z17"/>
      <c r="AA17"/>
    </row>
    <row r="18" spans="2:27" ht="14.15" customHeight="1">
      <c r="B18" s="76"/>
      <c r="C18" s="25"/>
      <c r="D18" s="23"/>
      <c r="E18" s="96"/>
      <c r="F18" s="77"/>
      <c r="G18" s="76"/>
      <c r="H18" s="25"/>
      <c r="I18" s="23"/>
      <c r="J18" s="96"/>
      <c r="K18" s="77"/>
      <c r="L18" s="76"/>
      <c r="M18" s="25"/>
      <c r="N18" s="23"/>
      <c r="O18" s="96"/>
      <c r="P18" s="77"/>
      <c r="V18"/>
      <c r="W18"/>
      <c r="X18"/>
      <c r="Y18"/>
      <c r="Z18"/>
      <c r="AA18"/>
    </row>
    <row r="19" spans="2:27" ht="14.15" customHeight="1">
      <c r="B19" s="76"/>
      <c r="C19" s="25"/>
      <c r="D19" s="23"/>
      <c r="E19" s="96"/>
      <c r="F19" s="77"/>
      <c r="G19" s="76"/>
      <c r="H19" s="25"/>
      <c r="I19" s="23"/>
      <c r="J19" s="96"/>
      <c r="K19" s="77"/>
      <c r="L19" s="76"/>
      <c r="M19" s="25"/>
      <c r="N19" s="23"/>
      <c r="O19" s="96"/>
      <c r="P19" s="77"/>
      <c r="V19"/>
      <c r="W19"/>
      <c r="X19"/>
      <c r="Y19"/>
      <c r="Z19"/>
      <c r="AA19"/>
    </row>
    <row r="20" spans="2:27" ht="14.15" customHeight="1">
      <c r="B20" s="76"/>
      <c r="C20" s="27"/>
      <c r="D20" s="23"/>
      <c r="E20" s="95"/>
      <c r="F20" s="77"/>
      <c r="G20" s="76"/>
      <c r="H20" s="27"/>
      <c r="I20" s="23"/>
      <c r="J20" s="95"/>
      <c r="K20" s="77"/>
      <c r="L20" s="76"/>
      <c r="M20" s="27"/>
      <c r="N20" s="23"/>
      <c r="O20" s="95"/>
      <c r="P20" s="77"/>
      <c r="V20"/>
      <c r="W20"/>
      <c r="X20"/>
      <c r="Y20"/>
      <c r="Z20"/>
      <c r="AA20"/>
    </row>
    <row r="21" spans="2:27" ht="14.15" customHeight="1">
      <c r="B21" s="76"/>
      <c r="C21" s="28">
        <f>SUM(C16:C20)-SUM(E16:E20)</f>
        <v>2393</v>
      </c>
      <c r="D21" s="23"/>
      <c r="E21" s="24"/>
      <c r="F21" s="77"/>
      <c r="G21" s="76"/>
      <c r="H21" s="28">
        <f>SUM(H16:H20)-SUM(J16:J20)</f>
        <v>25340</v>
      </c>
      <c r="I21" s="23"/>
      <c r="J21" s="24"/>
      <c r="K21" s="77"/>
      <c r="L21" s="76"/>
      <c r="M21" s="28">
        <f>SUM(M16:M20)-SUM(O16:O20)</f>
        <v>27000</v>
      </c>
      <c r="N21" s="23"/>
      <c r="O21" s="24"/>
      <c r="P21" s="77"/>
      <c r="V21"/>
      <c r="W21"/>
      <c r="X21"/>
      <c r="Y21"/>
      <c r="Z21"/>
      <c r="AA21"/>
    </row>
    <row r="22" spans="2:27" ht="14.15" customHeight="1">
      <c r="B22" s="76"/>
      <c r="C22" s="100"/>
      <c r="D22" s="23"/>
      <c r="E22" s="24"/>
      <c r="F22" s="77"/>
      <c r="G22" s="76"/>
      <c r="H22" s="100"/>
      <c r="I22" s="23"/>
      <c r="J22" s="24"/>
      <c r="K22" s="77"/>
      <c r="L22" s="76"/>
      <c r="M22" s="100"/>
      <c r="N22" s="23"/>
      <c r="O22" s="24"/>
      <c r="P22" s="77"/>
      <c r="V22"/>
      <c r="W22"/>
      <c r="X22"/>
      <c r="Y22"/>
      <c r="Z22"/>
      <c r="AA22"/>
    </row>
    <row r="23" spans="2:27" ht="14.15" customHeight="1">
      <c r="B23" s="76"/>
      <c r="C23" s="18"/>
      <c r="D23" s="157" t="s">
        <v>25</v>
      </c>
      <c r="E23" s="18"/>
      <c r="F23" s="77"/>
      <c r="G23" s="76"/>
      <c r="H23" s="100"/>
      <c r="I23" s="23"/>
      <c r="J23" s="24"/>
      <c r="K23" s="77"/>
      <c r="L23" s="76"/>
      <c r="M23" s="100"/>
      <c r="N23" s="23"/>
      <c r="O23" s="24"/>
      <c r="P23" s="77"/>
      <c r="V23"/>
      <c r="W23"/>
      <c r="X23"/>
      <c r="Y23"/>
      <c r="Z23"/>
      <c r="AA23"/>
    </row>
    <row r="24" spans="2:27" ht="14.15" customHeight="1">
      <c r="B24" s="76"/>
      <c r="C24" s="21" t="s">
        <v>20</v>
      </c>
      <c r="D24" s="20"/>
      <c r="E24" s="20" t="s">
        <v>21</v>
      </c>
      <c r="F24" s="77"/>
      <c r="G24" s="76"/>
      <c r="H24" s="100"/>
      <c r="I24" s="23"/>
      <c r="J24" s="24"/>
      <c r="K24" s="77"/>
      <c r="L24" s="76"/>
      <c r="M24" s="100"/>
      <c r="N24" s="23"/>
      <c r="O24" s="24"/>
      <c r="P24" s="77"/>
      <c r="V24"/>
      <c r="W24"/>
      <c r="X24"/>
      <c r="Y24"/>
      <c r="Z24"/>
      <c r="AA24"/>
    </row>
    <row r="25" spans="2:27" ht="14.15" customHeight="1">
      <c r="B25" s="76"/>
      <c r="C25" s="94">
        <v>750000</v>
      </c>
      <c r="D25" s="23"/>
      <c r="E25" s="95"/>
      <c r="F25" s="77"/>
      <c r="G25" s="76"/>
      <c r="H25" s="100"/>
      <c r="I25" s="23"/>
      <c r="J25" s="24"/>
      <c r="K25" s="77"/>
      <c r="L25" s="76"/>
      <c r="M25" s="100"/>
      <c r="N25" s="23"/>
      <c r="O25" s="24"/>
      <c r="P25" s="77"/>
      <c r="V25"/>
      <c r="W25"/>
      <c r="X25"/>
      <c r="Y25"/>
      <c r="Z25"/>
      <c r="AA25"/>
    </row>
    <row r="26" spans="2:27" ht="14.15" customHeight="1">
      <c r="B26" s="76"/>
      <c r="C26" s="25"/>
      <c r="D26" s="23"/>
      <c r="E26" s="96"/>
      <c r="F26" s="77"/>
      <c r="G26" s="76"/>
      <c r="H26" s="100"/>
      <c r="I26" s="23"/>
      <c r="J26" s="24"/>
      <c r="K26" s="77"/>
      <c r="L26" s="76"/>
      <c r="M26" s="100"/>
      <c r="N26" s="23"/>
      <c r="O26" s="24"/>
      <c r="P26" s="77"/>
      <c r="V26"/>
      <c r="W26"/>
      <c r="X26"/>
      <c r="Y26"/>
      <c r="Z26"/>
      <c r="AA26"/>
    </row>
    <row r="27" spans="2:27" ht="14.15" customHeight="1">
      <c r="B27" s="76"/>
      <c r="C27" s="25"/>
      <c r="D27" s="23"/>
      <c r="E27" s="96"/>
      <c r="F27" s="77"/>
      <c r="G27" s="76"/>
      <c r="H27" s="100"/>
      <c r="I27" s="23"/>
      <c r="J27" s="24"/>
      <c r="K27" s="77"/>
      <c r="L27" s="76"/>
      <c r="M27" s="100"/>
      <c r="N27" s="23"/>
      <c r="O27" s="24"/>
      <c r="P27" s="77"/>
      <c r="V27"/>
      <c r="W27"/>
      <c r="X27"/>
      <c r="Y27"/>
      <c r="Z27"/>
      <c r="AA27"/>
    </row>
    <row r="28" spans="2:27" ht="14.15" customHeight="1">
      <c r="B28" s="76"/>
      <c r="C28" s="25"/>
      <c r="D28" s="23"/>
      <c r="E28" s="96"/>
      <c r="F28" s="77"/>
      <c r="G28" s="76"/>
      <c r="H28" s="100"/>
      <c r="I28" s="23"/>
      <c r="J28" s="24"/>
      <c r="K28" s="77"/>
      <c r="L28" s="76"/>
      <c r="M28" s="100"/>
      <c r="N28" s="23"/>
      <c r="O28" s="24"/>
      <c r="P28" s="77"/>
      <c r="V28"/>
      <c r="W28"/>
      <c r="X28"/>
      <c r="Y28"/>
      <c r="Z28"/>
      <c r="AA28"/>
    </row>
    <row r="29" spans="2:27" ht="14.15" customHeight="1">
      <c r="B29" s="76"/>
      <c r="C29" s="27"/>
      <c r="D29" s="23"/>
      <c r="E29" s="95"/>
      <c r="F29" s="77"/>
      <c r="G29" s="76"/>
      <c r="H29" s="100"/>
      <c r="I29" s="23"/>
      <c r="J29" s="24"/>
      <c r="K29" s="77"/>
      <c r="L29" s="76"/>
      <c r="M29" s="100"/>
      <c r="N29" s="23"/>
      <c r="O29" s="24"/>
      <c r="P29" s="77"/>
      <c r="V29"/>
      <c r="W29"/>
      <c r="X29"/>
      <c r="Y29"/>
      <c r="Z29"/>
      <c r="AA29"/>
    </row>
    <row r="30" spans="2:27" ht="14.15" customHeight="1">
      <c r="B30" s="76"/>
      <c r="C30" s="28">
        <f>SUM(C25:C29)-SUM(E25:E29)</f>
        <v>750000</v>
      </c>
      <c r="D30" s="23"/>
      <c r="E30" s="24"/>
      <c r="F30" s="77"/>
      <c r="G30" s="76"/>
      <c r="H30" s="100"/>
      <c r="I30" s="23"/>
      <c r="J30" s="24"/>
      <c r="K30" s="77"/>
      <c r="L30" s="76"/>
      <c r="M30" s="100"/>
      <c r="N30" s="23"/>
      <c r="O30" s="24"/>
      <c r="P30" s="77"/>
      <c r="V30"/>
      <c r="W30"/>
      <c r="X30"/>
      <c r="Y30"/>
      <c r="Z30"/>
      <c r="AA30"/>
    </row>
    <row r="31" spans="2:27" ht="14.15" customHeight="1">
      <c r="C31" s="30"/>
      <c r="D31" s="23"/>
      <c r="E31" s="24"/>
      <c r="F31" s="29"/>
      <c r="V31"/>
      <c r="W31"/>
      <c r="X31"/>
      <c r="Y31"/>
      <c r="Z31"/>
      <c r="AA31"/>
    </row>
    <row r="32" spans="2:27" ht="14.15" customHeight="1">
      <c r="B32" s="69"/>
      <c r="C32" s="70"/>
      <c r="D32" s="71"/>
      <c r="E32" s="70"/>
      <c r="F32" s="72"/>
      <c r="G32" s="73"/>
      <c r="H32" s="70"/>
      <c r="I32" s="74" t="s">
        <v>26</v>
      </c>
      <c r="J32" s="70"/>
      <c r="K32" s="69"/>
      <c r="L32" s="69"/>
      <c r="M32" s="70"/>
      <c r="N32" s="70"/>
      <c r="O32" s="70"/>
      <c r="P32" s="75"/>
      <c r="V32"/>
      <c r="W32"/>
      <c r="X32"/>
      <c r="Y32"/>
      <c r="Z32"/>
      <c r="AA32"/>
    </row>
    <row r="33" spans="2:27" ht="14.15" customHeight="1">
      <c r="V33"/>
      <c r="W33"/>
      <c r="X33"/>
      <c r="Y33"/>
      <c r="Z33"/>
      <c r="AA33"/>
    </row>
    <row r="34" spans="2:27" ht="14.15" customHeight="1">
      <c r="C34" s="18"/>
      <c r="D34" s="157" t="s">
        <v>27</v>
      </c>
      <c r="E34" s="18"/>
      <c r="H34" s="18"/>
      <c r="I34" s="157" t="s">
        <v>28</v>
      </c>
      <c r="J34" s="18"/>
      <c r="K34" s="78"/>
      <c r="L34" s="78"/>
      <c r="M34" s="20"/>
      <c r="N34" s="157" t="s">
        <v>29</v>
      </c>
      <c r="O34" s="18"/>
      <c r="V34"/>
      <c r="W34"/>
      <c r="X34"/>
      <c r="Y34"/>
      <c r="Z34"/>
      <c r="AA34"/>
    </row>
    <row r="35" spans="2:27" ht="14.15" customHeight="1">
      <c r="C35" s="21" t="s">
        <v>20</v>
      </c>
      <c r="D35" s="20"/>
      <c r="E35" s="20" t="s">
        <v>21</v>
      </c>
      <c r="F35" s="77"/>
      <c r="G35" s="76"/>
      <c r="H35" s="21" t="s">
        <v>20</v>
      </c>
      <c r="I35" s="22"/>
      <c r="J35" s="20" t="s">
        <v>21</v>
      </c>
      <c r="K35" s="77"/>
      <c r="L35" s="76"/>
      <c r="M35" s="21" t="s">
        <v>20</v>
      </c>
      <c r="N35" s="22"/>
      <c r="O35" s="20" t="s">
        <v>21</v>
      </c>
      <c r="P35" s="77"/>
    </row>
    <row r="36" spans="2:27" ht="14.15" customHeight="1">
      <c r="B36" s="76"/>
      <c r="C36" s="25"/>
      <c r="D36" s="23"/>
      <c r="E36" s="96">
        <v>576</v>
      </c>
      <c r="F36" s="97"/>
      <c r="G36" s="76"/>
      <c r="H36" s="25">
        <v>10000</v>
      </c>
      <c r="I36" s="23"/>
      <c r="J36" s="96">
        <v>34700</v>
      </c>
      <c r="K36" s="77"/>
      <c r="L36" s="76"/>
      <c r="M36" s="25"/>
      <c r="N36" s="23"/>
      <c r="O36" s="96">
        <v>560000</v>
      </c>
      <c r="P36" s="77"/>
      <c r="Q36" s="79"/>
    </row>
    <row r="37" spans="2:27" ht="14.15" customHeight="1">
      <c r="B37" s="76"/>
      <c r="C37" s="25"/>
      <c r="D37" s="23"/>
      <c r="E37" s="96">
        <v>120</v>
      </c>
      <c r="F37" s="97"/>
      <c r="G37" s="76"/>
      <c r="H37" s="25"/>
      <c r="I37" s="23"/>
      <c r="J37" s="96"/>
      <c r="K37" s="77"/>
      <c r="L37" s="76"/>
      <c r="M37" s="25"/>
      <c r="N37" s="23"/>
      <c r="O37" s="96"/>
      <c r="P37" s="77"/>
      <c r="Q37" s="79"/>
    </row>
    <row r="38" spans="2:27" ht="14.15" customHeight="1">
      <c r="B38" s="76"/>
      <c r="C38" s="25"/>
      <c r="D38" s="23"/>
      <c r="E38" s="96"/>
      <c r="F38" s="97"/>
      <c r="G38" s="76"/>
      <c r="H38" s="25"/>
      <c r="I38" s="23"/>
      <c r="J38" s="96"/>
      <c r="K38" s="77"/>
      <c r="L38" s="76"/>
      <c r="M38" s="25"/>
      <c r="N38" s="23"/>
      <c r="O38" s="96"/>
      <c r="P38" s="77"/>
      <c r="Q38" s="79"/>
    </row>
    <row r="39" spans="2:27" ht="14.15" customHeight="1">
      <c r="B39" s="76"/>
      <c r="C39" s="27"/>
      <c r="D39" s="23"/>
      <c r="E39" s="95"/>
      <c r="F39" s="97"/>
      <c r="G39" s="76"/>
      <c r="H39" s="27"/>
      <c r="I39" s="23"/>
      <c r="J39" s="95"/>
      <c r="K39" s="77"/>
      <c r="L39" s="76"/>
      <c r="M39" s="27"/>
      <c r="N39" s="23"/>
      <c r="O39" s="95"/>
      <c r="P39" s="77"/>
      <c r="Q39" s="79"/>
    </row>
    <row r="40" spans="2:27" ht="14.15" customHeight="1">
      <c r="B40" s="76"/>
      <c r="C40" s="27"/>
      <c r="D40" s="23"/>
      <c r="E40" s="95"/>
      <c r="F40" s="97"/>
      <c r="G40" s="76"/>
      <c r="H40" s="27"/>
      <c r="I40" s="23"/>
      <c r="J40" s="95"/>
      <c r="K40" s="77"/>
      <c r="L40" s="76"/>
      <c r="M40" s="27"/>
      <c r="N40" s="23"/>
      <c r="O40" s="95"/>
      <c r="P40" s="77"/>
      <c r="Q40" s="79"/>
    </row>
    <row r="41" spans="2:27" ht="14.15" customHeight="1">
      <c r="B41" s="76"/>
      <c r="C41" s="31"/>
      <c r="D41" s="32"/>
      <c r="E41" s="33">
        <f>SUM(E36:E40)-SUM(C36:C40)</f>
        <v>696</v>
      </c>
      <c r="F41" s="77"/>
      <c r="G41" s="76"/>
      <c r="H41" s="31"/>
      <c r="I41" s="32"/>
      <c r="J41" s="33">
        <f>SUM(J36:J40)-SUM(H36:H40)</f>
        <v>24700</v>
      </c>
      <c r="K41" s="77"/>
      <c r="L41" s="76"/>
      <c r="M41" s="31"/>
      <c r="N41" s="32"/>
      <c r="O41" s="33">
        <f>SUM(O36:O40)-SUM(M36:M40)</f>
        <v>560000</v>
      </c>
      <c r="P41" s="77"/>
      <c r="Q41" s="79"/>
    </row>
    <row r="42" spans="2:27" ht="14.15" customHeight="1">
      <c r="B42" s="76"/>
      <c r="C42" s="24"/>
      <c r="D42" s="34"/>
      <c r="E42" s="24"/>
      <c r="F42" s="77"/>
      <c r="G42" s="76"/>
      <c r="H42" s="24"/>
      <c r="I42" s="24"/>
      <c r="J42" s="24"/>
      <c r="K42" s="77"/>
      <c r="L42" s="76"/>
      <c r="M42" s="24"/>
      <c r="N42" s="24"/>
      <c r="O42" s="24"/>
      <c r="P42" s="77"/>
      <c r="Q42" s="79"/>
    </row>
    <row r="43" spans="2:27" ht="14.15" customHeight="1">
      <c r="B43" s="76"/>
      <c r="C43" s="35"/>
      <c r="D43" s="36"/>
      <c r="E43" s="35"/>
      <c r="F43" s="77"/>
      <c r="G43" s="76"/>
      <c r="H43" s="35"/>
      <c r="I43" s="36"/>
      <c r="J43" s="35"/>
      <c r="K43" s="77"/>
      <c r="L43" s="76"/>
      <c r="M43" s="18"/>
      <c r="N43" s="19" t="s">
        <v>30</v>
      </c>
      <c r="O43" s="18"/>
      <c r="P43" s="77"/>
      <c r="Q43" s="79"/>
    </row>
    <row r="44" spans="2:27" ht="14.15" customHeight="1">
      <c r="B44" s="76"/>
      <c r="C44" s="38"/>
      <c r="D44" s="38"/>
      <c r="E44" s="38"/>
      <c r="F44" s="77"/>
      <c r="G44" s="76"/>
      <c r="H44" s="38"/>
      <c r="I44" s="38"/>
      <c r="J44" s="38"/>
      <c r="K44" s="77"/>
      <c r="L44" s="76"/>
      <c r="M44" s="21" t="s">
        <v>20</v>
      </c>
      <c r="N44" s="20"/>
      <c r="O44" s="20" t="s">
        <v>21</v>
      </c>
      <c r="P44" s="77"/>
      <c r="Q44" s="79"/>
    </row>
    <row r="45" spans="2:27" ht="14.15" customHeight="1">
      <c r="B45" s="76"/>
      <c r="C45" s="39"/>
      <c r="D45" s="38"/>
      <c r="E45" s="40"/>
      <c r="F45" s="77"/>
      <c r="G45" s="76"/>
      <c r="H45" s="39"/>
      <c r="I45" s="38"/>
      <c r="J45" s="40"/>
      <c r="K45" s="77"/>
      <c r="L45" s="76"/>
      <c r="M45" s="25">
        <v>2000</v>
      </c>
      <c r="N45" s="23"/>
      <c r="O45" s="96">
        <v>238578</v>
      </c>
      <c r="P45" s="77"/>
      <c r="Q45" s="79"/>
    </row>
    <row r="46" spans="2:27" ht="14.15" customHeight="1">
      <c r="B46" s="76"/>
      <c r="C46" s="41"/>
      <c r="D46" s="23"/>
      <c r="E46" s="26"/>
      <c r="F46" s="77"/>
      <c r="G46" s="76"/>
      <c r="H46" s="41"/>
      <c r="I46" s="23"/>
      <c r="J46" s="26"/>
      <c r="K46" s="77"/>
      <c r="L46" s="76"/>
      <c r="M46" s="25">
        <v>150</v>
      </c>
      <c r="N46" s="23"/>
      <c r="O46" s="96">
        <v>5000</v>
      </c>
      <c r="P46" s="77"/>
      <c r="Q46" s="79"/>
    </row>
    <row r="47" spans="2:27" ht="14.15" customHeight="1">
      <c r="B47" s="76"/>
      <c r="C47" s="30"/>
      <c r="D47" s="23"/>
      <c r="E47" s="42"/>
      <c r="F47" s="77"/>
      <c r="G47" s="76"/>
      <c r="H47" s="30"/>
      <c r="I47" s="23"/>
      <c r="J47" s="42"/>
      <c r="K47" s="77"/>
      <c r="L47" s="76"/>
      <c r="M47" s="25">
        <v>300</v>
      </c>
      <c r="N47" s="23"/>
      <c r="O47" s="96">
        <v>15000</v>
      </c>
      <c r="P47" s="77"/>
      <c r="Q47" s="79"/>
    </row>
    <row r="48" spans="2:27" ht="14.15" customHeight="1">
      <c r="B48" s="76"/>
      <c r="C48" s="30"/>
      <c r="D48" s="23"/>
      <c r="E48" s="42"/>
      <c r="F48" s="77"/>
      <c r="G48" s="76"/>
      <c r="H48" s="30"/>
      <c r="I48" s="23"/>
      <c r="J48" s="42"/>
      <c r="K48" s="77"/>
      <c r="L48" s="76"/>
      <c r="M48" s="101">
        <v>500</v>
      </c>
      <c r="N48" s="23"/>
      <c r="O48" s="95">
        <v>15000</v>
      </c>
      <c r="P48" s="77"/>
      <c r="Q48" s="79"/>
    </row>
    <row r="49" spans="2:24" ht="14.15" customHeight="1">
      <c r="B49" s="76"/>
      <c r="C49" s="30"/>
      <c r="D49" s="23"/>
      <c r="E49" s="42"/>
      <c r="F49" s="77"/>
      <c r="G49" s="76"/>
      <c r="H49" s="30"/>
      <c r="I49" s="23"/>
      <c r="J49" s="42"/>
      <c r="K49" s="77"/>
      <c r="L49" s="76"/>
      <c r="M49" s="27"/>
      <c r="N49" s="23"/>
      <c r="O49" s="95">
        <v>2500</v>
      </c>
      <c r="P49" s="77"/>
    </row>
    <row r="50" spans="2:24" ht="14.15" customHeight="1">
      <c r="B50" s="76"/>
      <c r="C50" s="30"/>
      <c r="D50" s="23"/>
      <c r="E50" s="42"/>
      <c r="F50" s="77"/>
      <c r="G50" s="76"/>
      <c r="H50" s="30"/>
      <c r="I50" s="23"/>
      <c r="J50" s="42"/>
      <c r="K50" s="77"/>
      <c r="L50" s="76"/>
      <c r="M50" s="43"/>
      <c r="N50" s="32"/>
      <c r="O50" s="33">
        <f>SUM(O45:O49)-SUM(M45:M49)</f>
        <v>273128</v>
      </c>
      <c r="P50" s="77"/>
    </row>
    <row r="51" spans="2:24" ht="14.15" customHeight="1">
      <c r="B51" s="76"/>
      <c r="F51" s="77"/>
      <c r="G51" s="76"/>
      <c r="K51" s="77"/>
      <c r="L51" s="76"/>
      <c r="P51" s="77"/>
    </row>
    <row r="52" spans="2:24" ht="14.15" customHeight="1">
      <c r="B52" s="76"/>
      <c r="F52" s="77"/>
      <c r="G52" s="76"/>
      <c r="K52" s="77"/>
      <c r="L52" s="76"/>
      <c r="Q52" s="11" t="s">
        <v>31</v>
      </c>
      <c r="W52" s="44"/>
    </row>
    <row r="53" spans="2:24" ht="14.15" customHeight="1">
      <c r="B53" s="76"/>
      <c r="F53" s="77"/>
      <c r="G53" s="76"/>
      <c r="K53" s="77"/>
      <c r="L53" s="76"/>
      <c r="Q53" s="49" t="s">
        <v>32</v>
      </c>
      <c r="R53" s="50" t="s">
        <v>33</v>
      </c>
      <c r="S53" s="51" t="s">
        <v>34</v>
      </c>
      <c r="T53" s="52" t="s">
        <v>35</v>
      </c>
      <c r="U53" s="53" t="s">
        <v>36</v>
      </c>
      <c r="W53" s="45"/>
      <c r="X53" s="46"/>
    </row>
    <row r="54" spans="2:24" ht="14.15" customHeight="1">
      <c r="K54" s="77"/>
      <c r="Q54" s="54">
        <f>C12+H12+M12+C21+H21+M21+C30</f>
        <v>858524</v>
      </c>
      <c r="R54" s="38"/>
      <c r="S54" s="23">
        <f>E41+J41+O41</f>
        <v>585396</v>
      </c>
      <c r="T54" s="48"/>
      <c r="U54" s="60">
        <f>O50</f>
        <v>273128</v>
      </c>
      <c r="W54" s="45"/>
      <c r="X54" s="47"/>
    </row>
    <row r="55" spans="2:24" ht="14.15" customHeight="1">
      <c r="K55" s="77"/>
      <c r="Q55" s="55"/>
      <c r="R55" s="38"/>
      <c r="S55" s="44"/>
      <c r="T55" s="48"/>
      <c r="U55" s="56"/>
      <c r="W55" s="45"/>
      <c r="X55" s="47"/>
    </row>
    <row r="56" spans="2:24" ht="14.15" customHeight="1">
      <c r="Q56" s="54">
        <f>Q54</f>
        <v>858524</v>
      </c>
      <c r="R56" s="38" t="s">
        <v>33</v>
      </c>
      <c r="S56" s="23">
        <f>S54+U54</f>
        <v>858524</v>
      </c>
      <c r="T56" s="48"/>
      <c r="U56" s="56"/>
      <c r="W56" s="44"/>
      <c r="X56" s="44"/>
    </row>
    <row r="57" spans="2:24" ht="14.15" customHeight="1">
      <c r="Q57" s="55"/>
      <c r="R57" s="38"/>
      <c r="S57" s="44"/>
      <c r="T57" s="48"/>
      <c r="U57" s="56"/>
      <c r="W57" s="44"/>
    </row>
    <row r="58" spans="2:24" ht="14.15" customHeight="1">
      <c r="Q58" s="57"/>
      <c r="R58" s="20">
        <f>Q56-S56</f>
        <v>0</v>
      </c>
      <c r="S58" s="22"/>
      <c r="T58" s="58"/>
      <c r="U58" s="59"/>
      <c r="V58" s="48"/>
      <c r="W58" s="37"/>
    </row>
    <row r="59" spans="2:24" ht="14.15" customHeight="1">
      <c r="V59" s="48"/>
      <c r="W59" s="37"/>
    </row>
    <row r="60" spans="2:24" ht="14.15" customHeight="1">
      <c r="V60" s="48"/>
      <c r="W60" s="37"/>
    </row>
    <row r="61" spans="2:24" ht="14.15" customHeight="1">
      <c r="V61" s="48"/>
      <c r="W61" s="37"/>
    </row>
    <row r="62" spans="2:24" ht="14.15" customHeight="1">
      <c r="V62" s="38"/>
      <c r="W62" s="44"/>
    </row>
    <row r="63" spans="2:24" ht="14.15" customHeight="1"/>
    <row r="64" spans="2:24" ht="14.15" customHeight="1"/>
    <row r="65" ht="14.15" customHeight="1"/>
    <row r="66" ht="14.15" customHeight="1"/>
    <row r="67" ht="14.15" customHeight="1"/>
    <row r="68" ht="14.15" customHeight="1"/>
    <row r="69" ht="14.15" customHeight="1"/>
    <row r="70" ht="14.15" customHeight="1"/>
    <row r="71" ht="14.15" customHeight="1"/>
    <row r="72" ht="14.15" customHeight="1"/>
    <row r="73" ht="14.15" customHeight="1"/>
    <row r="74" ht="14.15" customHeight="1"/>
    <row r="75" ht="14.15" customHeight="1"/>
    <row r="76" ht="14.15" customHeight="1"/>
    <row r="77" ht="14.15" customHeight="1"/>
    <row r="78" ht="14.15" customHeight="1"/>
    <row r="79" ht="14.15" customHeight="1"/>
    <row r="80" ht="14.15" customHeight="1"/>
    <row r="81" ht="14.15" customHeight="1"/>
    <row r="82" ht="14.15" customHeight="1"/>
    <row r="83" ht="14.15" customHeight="1"/>
    <row r="84" ht="14.15" customHeight="1"/>
    <row r="85" ht="14.15" customHeight="1"/>
    <row r="86" ht="14.15" customHeight="1"/>
    <row r="87" ht="14.15" customHeight="1"/>
    <row r="88" ht="14.15" customHeight="1"/>
    <row r="89" ht="14.15" customHeight="1"/>
    <row r="90" ht="14.15" customHeight="1"/>
    <row r="91" ht="14.15" customHeight="1"/>
    <row r="92" ht="14.15" customHeight="1"/>
    <row r="93" ht="14.15" customHeight="1"/>
    <row r="94" ht="14.15" customHeight="1"/>
    <row r="95" ht="14.15" customHeight="1"/>
    <row r="96" ht="14.15" customHeight="1"/>
    <row r="97" ht="14.15" customHeight="1"/>
    <row r="98" ht="14.15" customHeight="1"/>
    <row r="99" ht="14.15" customHeight="1"/>
    <row r="100" ht="14.15" customHeight="1"/>
    <row r="101" ht="14.15" customHeight="1"/>
    <row r="102" ht="14.15" customHeight="1"/>
    <row r="103" ht="14.15" customHeight="1"/>
    <row r="104" ht="14.15" customHeight="1"/>
    <row r="105" ht="14.15" customHeight="1"/>
    <row r="106" ht="14.15" customHeight="1"/>
    <row r="107" ht="14.15" customHeight="1"/>
    <row r="108" ht="14.15" customHeight="1"/>
    <row r="109" ht="14.15" customHeight="1"/>
    <row r="110" ht="14.15" customHeight="1"/>
    <row r="111" ht="14.15" customHeight="1"/>
    <row r="112" ht="14.15" customHeight="1"/>
    <row r="113" ht="14.15" customHeight="1"/>
    <row r="114" ht="14.15" customHeight="1"/>
    <row r="115" ht="14.15" customHeight="1"/>
    <row r="116" ht="14.15" customHeight="1"/>
    <row r="117" ht="14.15" customHeight="1"/>
    <row r="118" ht="14.15" customHeight="1"/>
    <row r="119" ht="14.15" customHeight="1"/>
    <row r="120" ht="14.15" customHeight="1"/>
    <row r="121" ht="14.15" customHeight="1"/>
    <row r="122" ht="14.15" customHeight="1"/>
    <row r="123" ht="14.15" customHeight="1"/>
    <row r="124" ht="14.15" customHeight="1"/>
    <row r="125" ht="14.15" customHeight="1"/>
    <row r="126" ht="14.15" customHeight="1"/>
    <row r="127" ht="14.15" customHeight="1"/>
    <row r="128" ht="14.15" customHeight="1"/>
    <row r="129" ht="14.15" customHeight="1"/>
    <row r="130" ht="14.15" customHeight="1"/>
    <row r="131" ht="14.15" customHeight="1"/>
    <row r="132" ht="14.15" customHeight="1"/>
    <row r="133" ht="14.15" customHeight="1"/>
    <row r="134" ht="14.15" customHeight="1"/>
    <row r="135" ht="14.15" customHeight="1"/>
    <row r="136" ht="14.15" customHeight="1"/>
    <row r="137" ht="14.15" customHeight="1"/>
    <row r="138" ht="14.15" customHeight="1"/>
    <row r="139" ht="14.15" customHeight="1"/>
    <row r="140" ht="14.15" customHeight="1"/>
    <row r="141" ht="14.15" customHeight="1"/>
    <row r="142" ht="14.15" customHeight="1"/>
    <row r="143" ht="14.15" customHeight="1"/>
    <row r="144" ht="14.15" customHeight="1"/>
    <row r="145" ht="14.15" customHeight="1"/>
    <row r="146" ht="14.15" customHeight="1"/>
    <row r="147" ht="14.15" customHeight="1"/>
    <row r="148" ht="14.15" customHeight="1"/>
    <row r="149" ht="14.15" customHeight="1"/>
    <row r="150" ht="14.15" customHeight="1"/>
    <row r="151" ht="14.15" customHeight="1"/>
    <row r="152" ht="14.15" customHeight="1"/>
    <row r="153" ht="14.15" customHeight="1"/>
    <row r="154" ht="14.15" customHeight="1"/>
    <row r="155" ht="14.15" customHeight="1"/>
    <row r="156" ht="14.15" customHeight="1"/>
    <row r="157" ht="14.15" customHeight="1"/>
    <row r="158" ht="14.15" customHeight="1"/>
    <row r="159" ht="14.15" customHeight="1"/>
    <row r="160" ht="14.15" customHeight="1"/>
    <row r="161" ht="14.15" customHeight="1"/>
    <row r="162" ht="14.15" customHeight="1"/>
    <row r="163" ht="14.15" customHeight="1"/>
    <row r="164" ht="14.15" customHeight="1"/>
    <row r="165" ht="14.15" customHeight="1"/>
    <row r="166" ht="14.15" customHeight="1"/>
    <row r="167" ht="14.15" customHeight="1"/>
    <row r="168" ht="14.15" customHeight="1"/>
    <row r="169" ht="14.15" customHeight="1"/>
    <row r="170" ht="14.15" customHeight="1"/>
    <row r="171" ht="14.15" customHeight="1"/>
    <row r="172" ht="14.15" customHeight="1"/>
    <row r="173" ht="14.15" customHeight="1"/>
    <row r="174" ht="14.15" customHeight="1"/>
    <row r="175" ht="14.15" customHeight="1"/>
    <row r="176" ht="14.15" customHeight="1"/>
    <row r="177" ht="14.15" customHeight="1"/>
    <row r="178" ht="14.15" customHeight="1"/>
    <row r="179" ht="14.15" customHeight="1"/>
    <row r="180" ht="14.15" customHeight="1"/>
    <row r="181" ht="14.15" customHeight="1"/>
    <row r="182" ht="14.15" customHeight="1"/>
    <row r="183" ht="14.15" customHeight="1"/>
    <row r="184" ht="14.15" customHeight="1"/>
    <row r="185" ht="14.15" customHeight="1"/>
    <row r="186" ht="14.15" customHeight="1"/>
    <row r="187" ht="14.15" customHeight="1"/>
    <row r="188" ht="14.15" customHeight="1"/>
    <row r="189" ht="14.15" customHeight="1"/>
    <row r="190" ht="14.15" customHeight="1"/>
    <row r="191" ht="14.15" customHeight="1"/>
    <row r="192" ht="14.15" customHeight="1"/>
    <row r="193" ht="14.15" customHeight="1"/>
    <row r="194" ht="14.15" customHeight="1"/>
    <row r="195" ht="14.15" customHeight="1"/>
    <row r="196" ht="14.15" customHeight="1"/>
    <row r="197" ht="14.15" customHeight="1"/>
    <row r="198" ht="14.15" customHeight="1"/>
    <row r="199" ht="14.15" customHeight="1"/>
    <row r="200" ht="14.15" customHeight="1"/>
    <row r="201" ht="14.15" customHeight="1"/>
    <row r="202" ht="14.15" customHeight="1"/>
    <row r="203" ht="14.15" customHeight="1"/>
    <row r="204" ht="14.15" customHeight="1"/>
    <row r="205" ht="14.15" customHeight="1"/>
    <row r="206" ht="14.15" customHeight="1"/>
    <row r="207" ht="14.15" customHeight="1"/>
    <row r="208" ht="14.15" customHeight="1"/>
    <row r="209" ht="14.15" customHeight="1"/>
    <row r="210" ht="14.15" customHeight="1"/>
    <row r="211" ht="14.15" customHeight="1"/>
    <row r="212" ht="14.15" customHeight="1"/>
    <row r="213" ht="14.15" customHeight="1"/>
    <row r="214" ht="14.15" customHeight="1"/>
    <row r="215" ht="14.15" customHeight="1"/>
    <row r="216" ht="14.15" customHeight="1"/>
    <row r="217" ht="14.15" customHeight="1"/>
    <row r="218" ht="14.15" customHeight="1"/>
    <row r="219" ht="14.15" customHeight="1"/>
    <row r="220" ht="14.15" customHeight="1"/>
    <row r="221" ht="14.15" customHeight="1"/>
    <row r="222" ht="14.15" customHeight="1"/>
    <row r="223" ht="14.15" customHeight="1"/>
    <row r="224" ht="14.15" customHeight="1"/>
    <row r="225" ht="14.15" customHeight="1"/>
    <row r="226" ht="14.15" customHeight="1"/>
    <row r="227" ht="14.15" customHeight="1"/>
    <row r="228" ht="14.15" customHeight="1"/>
    <row r="229" ht="14.15" customHeight="1"/>
    <row r="230" ht="14.15" customHeight="1"/>
    <row r="231" ht="14.15" customHeight="1"/>
    <row r="232" ht="14.15" customHeight="1"/>
    <row r="233" ht="14.15" customHeight="1"/>
    <row r="234" ht="14.15" customHeight="1"/>
    <row r="235" ht="14.15" customHeight="1"/>
    <row r="236" ht="14.15" customHeight="1"/>
    <row r="237" ht="14.15" customHeight="1"/>
    <row r="238" ht="14.15" customHeight="1"/>
    <row r="239" ht="14.15" customHeight="1"/>
    <row r="240" ht="14.15" customHeight="1"/>
    <row r="241" ht="14.15" customHeight="1"/>
    <row r="242" ht="14.15" customHeight="1"/>
    <row r="243" ht="14.15" customHeight="1"/>
    <row r="244" ht="14.15" customHeight="1"/>
    <row r="245" ht="14.15" customHeight="1"/>
    <row r="246" ht="14.15" customHeight="1"/>
    <row r="247" ht="14.15" customHeight="1"/>
    <row r="248" ht="14.15" customHeight="1"/>
    <row r="249" ht="14.15" customHeight="1"/>
    <row r="250" ht="14.15" customHeight="1"/>
    <row r="251" ht="14.15" customHeight="1"/>
    <row r="252" ht="14.15" customHeight="1"/>
    <row r="253" ht="14.15" customHeight="1"/>
    <row r="254" ht="14.15" customHeight="1"/>
    <row r="255" ht="14.15" customHeight="1"/>
    <row r="256" ht="14.15" customHeight="1"/>
    <row r="257" ht="14.15" customHeight="1"/>
    <row r="258" ht="14.15" customHeight="1"/>
    <row r="259" ht="14.15" customHeight="1"/>
    <row r="260" ht="14.15" customHeight="1"/>
    <row r="261" ht="14.15" customHeight="1"/>
    <row r="262" ht="14.15" customHeight="1"/>
    <row r="263" ht="14.15" customHeight="1"/>
    <row r="264" ht="14.15" customHeight="1"/>
    <row r="265" ht="14.15" customHeight="1"/>
    <row r="266" ht="14.15" customHeight="1"/>
    <row r="267" ht="14.15" customHeight="1"/>
    <row r="268" ht="14.15" customHeight="1"/>
    <row r="269" ht="14.15" customHeight="1"/>
    <row r="270" ht="14.15" customHeight="1"/>
    <row r="271" ht="14.15" customHeight="1"/>
    <row r="272" ht="14.15" customHeight="1"/>
    <row r="273" ht="14.15" customHeight="1"/>
    <row r="274" ht="14.15" customHeight="1"/>
    <row r="275" ht="14.15" customHeight="1"/>
    <row r="276" ht="14.15" customHeight="1"/>
    <row r="277" ht="14.15" customHeight="1"/>
    <row r="278" ht="14.15" customHeight="1"/>
    <row r="279" ht="14.15" customHeight="1"/>
    <row r="280" ht="14.15" customHeight="1"/>
    <row r="281" ht="14.15" customHeight="1"/>
    <row r="282" ht="14.15" customHeight="1"/>
    <row r="283" ht="14.15" customHeight="1"/>
    <row r="284" ht="14.15" customHeight="1"/>
    <row r="285" ht="14.15" customHeight="1"/>
    <row r="286" ht="14.15" customHeight="1"/>
    <row r="287" ht="14.15" customHeight="1"/>
    <row r="288" ht="14.15" customHeight="1"/>
    <row r="289" ht="14.15" customHeight="1"/>
    <row r="290" ht="14.15" customHeight="1"/>
    <row r="291" ht="14.15" customHeight="1"/>
    <row r="292" ht="14.15" customHeight="1"/>
    <row r="293" ht="14.15" customHeight="1"/>
    <row r="294" ht="14.15" customHeight="1"/>
    <row r="295" ht="14.15" customHeight="1"/>
    <row r="296" ht="14.15" customHeight="1"/>
    <row r="297" ht="14.15" customHeight="1"/>
    <row r="298" ht="14.15" customHeight="1"/>
    <row r="299" ht="14.15" customHeight="1"/>
    <row r="300" ht="14.15" customHeight="1"/>
    <row r="301" ht="14.15" customHeight="1"/>
    <row r="302" ht="14.15" customHeight="1"/>
    <row r="303" ht="14.15" customHeight="1"/>
    <row r="304" ht="14.15" customHeight="1"/>
    <row r="305" ht="14.15" customHeight="1"/>
    <row r="306" ht="14.15" customHeight="1"/>
    <row r="307" ht="14.15" customHeight="1"/>
    <row r="308" ht="14.15" customHeight="1"/>
    <row r="309" ht="14.15" customHeight="1"/>
    <row r="310" ht="14.15" customHeight="1"/>
    <row r="311" ht="14.15" customHeight="1"/>
    <row r="312" ht="14.15" customHeight="1"/>
    <row r="313" ht="14.15" customHeight="1"/>
    <row r="314" ht="14.15" customHeight="1"/>
    <row r="315" ht="14.15" customHeight="1"/>
    <row r="316" ht="14.15" customHeight="1"/>
    <row r="317" ht="14.15" customHeight="1"/>
    <row r="318" ht="14.15" customHeight="1"/>
    <row r="319" ht="14.15" customHeight="1"/>
    <row r="320" ht="14.15" customHeight="1"/>
    <row r="321" ht="14.15" customHeight="1"/>
    <row r="322" ht="14.15" customHeight="1"/>
    <row r="323" ht="14.15" customHeight="1"/>
    <row r="324" ht="14.15" customHeight="1"/>
    <row r="325" ht="14.15" customHeight="1"/>
    <row r="326" ht="14.15" customHeight="1"/>
    <row r="327" ht="14.15" customHeight="1"/>
    <row r="328" ht="14.15" customHeight="1"/>
    <row r="329" ht="14.15" customHeight="1"/>
    <row r="330" ht="14.15" customHeight="1"/>
    <row r="331" ht="14.15" customHeight="1"/>
    <row r="332" ht="14.15" customHeight="1"/>
    <row r="333" ht="14.15" customHeight="1"/>
    <row r="334" ht="14.15" customHeight="1"/>
    <row r="335" ht="14.15" customHeight="1"/>
    <row r="336" ht="14.15" customHeight="1"/>
    <row r="337" ht="14.15" customHeight="1"/>
    <row r="338" ht="14.15" customHeight="1"/>
    <row r="339" ht="14.15" customHeight="1"/>
    <row r="340" ht="14.15" customHeight="1"/>
    <row r="341" ht="14.15" customHeight="1"/>
    <row r="342" ht="14.15" customHeight="1"/>
    <row r="343" ht="14.15" customHeight="1"/>
    <row r="344" ht="14.15" customHeight="1"/>
    <row r="345" ht="14.15" customHeight="1"/>
    <row r="346" ht="14.15" customHeight="1"/>
    <row r="347" ht="14.15" customHeight="1"/>
    <row r="348" ht="14.15" customHeight="1"/>
    <row r="349" ht="14.15" customHeight="1"/>
    <row r="350" ht="14.15" customHeight="1"/>
    <row r="351" ht="14.15" customHeight="1"/>
    <row r="352" ht="14.15" customHeight="1"/>
    <row r="353" ht="14.15" customHeight="1"/>
    <row r="354" ht="14.15" customHeight="1"/>
    <row r="355" ht="14.15" customHeight="1"/>
    <row r="356" ht="14.15" customHeight="1"/>
    <row r="357" ht="14.15" customHeight="1"/>
    <row r="358" ht="14.15" customHeight="1"/>
    <row r="359" ht="14.15" customHeight="1"/>
    <row r="360" ht="14.15" customHeight="1"/>
    <row r="361" ht="14.15" customHeight="1"/>
    <row r="362" ht="14.15" customHeight="1"/>
    <row r="363" ht="14.15" customHeight="1"/>
    <row r="364" ht="14.15" customHeight="1"/>
    <row r="365" ht="14.15" customHeight="1"/>
    <row r="366" ht="14.15" customHeight="1"/>
    <row r="367" ht="14.15" customHeight="1"/>
    <row r="368" ht="14.15" customHeight="1"/>
    <row r="369" ht="14.15" customHeight="1"/>
    <row r="370" ht="14.15" customHeight="1"/>
    <row r="371" ht="14.15" customHeight="1"/>
    <row r="372" ht="14.15" customHeight="1"/>
    <row r="373" ht="14.15" customHeight="1"/>
    <row r="374" ht="14.15" customHeight="1"/>
    <row r="375" ht="14.15" customHeight="1"/>
    <row r="376" ht="14.15" customHeight="1"/>
    <row r="377" ht="14.15" customHeight="1"/>
    <row r="378" ht="14.15" customHeight="1"/>
    <row r="379" ht="14.15" customHeight="1"/>
    <row r="380" ht="14.15" customHeight="1"/>
    <row r="381" ht="14.15" customHeight="1"/>
    <row r="382" ht="14.15" customHeight="1"/>
    <row r="383" ht="14.15" customHeight="1"/>
    <row r="384" ht="14.15" customHeight="1"/>
    <row r="385" ht="14.15" customHeight="1"/>
    <row r="386" ht="14.15" customHeight="1"/>
    <row r="387" ht="14.15" customHeight="1"/>
    <row r="388" ht="14.15" customHeight="1"/>
    <row r="389" ht="14.15" customHeight="1"/>
    <row r="390" ht="14.15" customHeight="1"/>
    <row r="391" ht="14.15" customHeight="1"/>
    <row r="392" ht="14.15" customHeight="1"/>
    <row r="393" ht="14.15" customHeight="1"/>
    <row r="394" ht="14.15" customHeight="1"/>
  </sheetData>
  <phoneticPr fontId="17"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showGridLines="0" zoomScaleNormal="100" workbookViewId="0">
      <selection activeCell="B18" sqref="B18"/>
    </sheetView>
  </sheetViews>
  <sheetFormatPr defaultColWidth="8.7265625" defaultRowHeight="12.5"/>
  <cols>
    <col min="1" max="1" width="0.54296875" style="11" customWidth="1"/>
    <col min="2" max="2" width="30.7265625" style="11" customWidth="1"/>
    <col min="3" max="3" width="11.453125" style="11" customWidth="1"/>
    <col min="4" max="4" width="0.453125" style="11" customWidth="1"/>
    <col min="5" max="5" width="11.453125" style="11" customWidth="1"/>
    <col min="6" max="6" width="0.453125" style="11" customWidth="1"/>
    <col min="7" max="7" width="8.7265625" style="11"/>
    <col min="8" max="8" width="8.7265625" style="11" customWidth="1"/>
    <col min="9" max="16384" width="8.7265625" style="11"/>
  </cols>
  <sheetData>
    <row r="1" spans="1:8">
      <c r="A1" s="44"/>
      <c r="B1" s="22"/>
      <c r="C1" s="22"/>
      <c r="D1" s="22"/>
      <c r="E1" s="22"/>
      <c r="F1" s="44"/>
    </row>
    <row r="2" spans="1:8">
      <c r="A2" s="43"/>
      <c r="C2" s="13"/>
      <c r="F2" s="55"/>
    </row>
    <row r="3" spans="1:8">
      <c r="A3" s="43"/>
      <c r="B3" s="159" t="s">
        <v>37</v>
      </c>
      <c r="C3" s="13"/>
      <c r="D3" s="160"/>
      <c r="F3" s="55"/>
    </row>
    <row r="4" spans="1:8" ht="13" customHeight="1">
      <c r="A4" s="43"/>
      <c r="B4" s="161" t="s">
        <v>38</v>
      </c>
      <c r="C4" s="13"/>
      <c r="D4" s="13"/>
      <c r="F4" s="55"/>
    </row>
    <row r="5" spans="1:8" ht="13" customHeight="1">
      <c r="A5" s="43"/>
      <c r="B5" s="161" t="s">
        <v>39</v>
      </c>
      <c r="C5" s="13"/>
      <c r="D5" s="13"/>
      <c r="F5" s="55"/>
      <c r="H5" s="11" t="s">
        <v>40</v>
      </c>
    </row>
    <row r="6" spans="1:8" ht="13" customHeight="1">
      <c r="A6" s="43"/>
      <c r="C6" s="22"/>
      <c r="D6" s="108"/>
      <c r="E6" s="162"/>
      <c r="F6" s="106"/>
    </row>
    <row r="7" spans="1:8" ht="13" customHeight="1">
      <c r="A7" s="43"/>
      <c r="B7" s="110"/>
      <c r="C7" s="163" t="s">
        <v>41</v>
      </c>
      <c r="D7" s="109"/>
      <c r="E7" s="164" t="s">
        <v>42</v>
      </c>
      <c r="F7" s="55"/>
    </row>
    <row r="8" spans="1:8" ht="13" customHeight="1">
      <c r="A8" s="43"/>
      <c r="B8" s="103" t="str">
        <f>'T-Account Ledger'!D4</f>
        <v>Bank</v>
      </c>
      <c r="C8" s="11">
        <f>'T-Account Ledger'!C12</f>
        <v>42264</v>
      </c>
      <c r="D8" s="104"/>
      <c r="E8" s="61"/>
      <c r="F8" s="55"/>
    </row>
    <row r="9" spans="1:8" ht="13" customHeight="1">
      <c r="A9" s="43"/>
      <c r="B9" s="103" t="str">
        <f>'T-Account Ledger'!I4</f>
        <v>A/R- Textile Vault Inc.</v>
      </c>
      <c r="C9" s="11">
        <f>'T-Account Ledger'!H12</f>
        <v>6527</v>
      </c>
      <c r="D9" s="104"/>
      <c r="E9" s="61"/>
      <c r="F9" s="55"/>
    </row>
    <row r="10" spans="1:8" ht="13" customHeight="1">
      <c r="A10" s="43"/>
      <c r="B10" s="103" t="str">
        <f>'T-Account Ledger'!N4</f>
        <v>A/R- Arobs Inc.</v>
      </c>
      <c r="C10" s="11">
        <f>'T-Account Ledger'!M12</f>
        <v>5000</v>
      </c>
      <c r="D10" s="103"/>
      <c r="F10" s="55"/>
    </row>
    <row r="11" spans="1:8" ht="13" customHeight="1">
      <c r="A11" s="43"/>
      <c r="B11" s="103" t="str">
        <f>'T-Account Ledger'!D14</f>
        <v>Supplies</v>
      </c>
      <c r="C11" s="11">
        <f>'T-Account Ledger'!C21</f>
        <v>2393</v>
      </c>
      <c r="D11" s="103"/>
      <c r="F11" s="55"/>
    </row>
    <row r="12" spans="1:8" ht="13" customHeight="1">
      <c r="A12" s="43"/>
      <c r="B12" s="103" t="str">
        <f>'T-Account Ledger'!I14</f>
        <v>Dyeing Equiptment</v>
      </c>
      <c r="C12" s="11">
        <f>'T-Account Ledger'!H21</f>
        <v>25340</v>
      </c>
      <c r="D12" s="103"/>
      <c r="F12" s="55"/>
    </row>
    <row r="13" spans="1:8" ht="13" customHeight="1">
      <c r="A13" s="43"/>
      <c r="B13" s="103" t="str">
        <f>'T-Account Ledger'!N14</f>
        <v>Automobile</v>
      </c>
      <c r="C13" s="11">
        <f>'T-Account Ledger'!M21</f>
        <v>27000</v>
      </c>
      <c r="D13" s="103"/>
      <c r="F13" s="55"/>
    </row>
    <row r="14" spans="1:8" ht="13" customHeight="1">
      <c r="A14" s="43"/>
      <c r="B14" s="103" t="str">
        <f>'T-Account Ledger'!D23</f>
        <v>Building</v>
      </c>
      <c r="C14" s="11">
        <f>'T-Account Ledger'!C30</f>
        <v>750000</v>
      </c>
      <c r="D14" s="103"/>
      <c r="F14" s="55"/>
    </row>
    <row r="15" spans="1:8" ht="13" customHeight="1">
      <c r="A15" s="43"/>
      <c r="B15" s="103" t="str">
        <f>'T-Account Ledger'!D34</f>
        <v>A/P- Enterprise Paper Co. Ltd.</v>
      </c>
      <c r="D15" s="104"/>
      <c r="E15" s="147">
        <f>'T-Account Ledger'!E41</f>
        <v>696</v>
      </c>
      <c r="F15" s="55"/>
    </row>
    <row r="16" spans="1:8" ht="13" customHeight="1">
      <c r="A16" s="43"/>
      <c r="B16" s="103" t="str">
        <f>'T-Account Ledger'!I34</f>
        <v>Bank Loan</v>
      </c>
      <c r="D16" s="104"/>
      <c r="E16" s="147">
        <f>'T-Account Ledger'!J41</f>
        <v>24700</v>
      </c>
      <c r="F16" s="107"/>
    </row>
    <row r="17" spans="1:6">
      <c r="A17" s="43"/>
      <c r="B17" s="103" t="str">
        <f>'T-Account Ledger'!N34</f>
        <v>Mortgage Payable</v>
      </c>
      <c r="D17" s="104"/>
      <c r="E17" s="147">
        <f>'T-Account Ledger'!O41</f>
        <v>560000</v>
      </c>
      <c r="F17" s="107"/>
    </row>
    <row r="18" spans="1:6">
      <c r="A18" s="43"/>
      <c r="B18" s="103" t="str">
        <f>'T-Account Ledger'!N43</f>
        <v>Capital</v>
      </c>
      <c r="D18" s="103"/>
      <c r="E18" s="148">
        <f>'T-Account Ledger'!O50</f>
        <v>273128</v>
      </c>
      <c r="F18" s="55"/>
    </row>
    <row r="19" spans="1:6" ht="13.5" thickBot="1">
      <c r="A19" s="43"/>
      <c r="B19" s="103"/>
      <c r="C19" s="165">
        <f>SUM(C8:C14)</f>
        <v>858524</v>
      </c>
      <c r="D19" s="111"/>
      <c r="E19" s="166">
        <f>SUM(E15:E18)</f>
        <v>858524</v>
      </c>
      <c r="F19" s="55"/>
    </row>
    <row r="20" spans="1:6" ht="13" thickTop="1">
      <c r="A20" s="43"/>
      <c r="B20" s="105"/>
      <c r="C20" s="22"/>
      <c r="D20" s="105"/>
      <c r="E20" s="102"/>
      <c r="F20" s="55"/>
    </row>
  </sheetData>
  <phoneticPr fontId="18"/>
  <pageMargins left="0.7" right="0.7" top="0.75" bottom="0.75" header="0.3" footer="0.3"/>
  <pageSetup orientation="portrait" horizontalDpi="4294967292" verticalDpi="429496729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topLeftCell="G1" zoomScaleNormal="100" workbookViewId="0">
      <selection activeCell="O10" sqref="O10"/>
    </sheetView>
  </sheetViews>
  <sheetFormatPr defaultColWidth="8.7265625" defaultRowHeight="12.5"/>
  <cols>
    <col min="1" max="5" width="8.7265625" customWidth="1"/>
    <col min="6" max="6" width="8.7265625" style="85" customWidth="1"/>
    <col min="7" max="7" width="0.453125" customWidth="1"/>
    <col min="8" max="8" width="35.7265625" customWidth="1"/>
    <col min="9" max="9" width="14.26953125" customWidth="1"/>
    <col min="10" max="10" width="0.453125" customWidth="1"/>
    <col min="11" max="11" width="35.7265625" customWidth="1"/>
    <col min="12" max="12" width="14.26953125" customWidth="1"/>
    <col min="13" max="13" width="0.453125" customWidth="1"/>
  </cols>
  <sheetData>
    <row r="1" spans="1:13" ht="13">
      <c r="A1" s="5"/>
      <c r="B1" s="2"/>
      <c r="C1" s="2"/>
      <c r="D1" s="8"/>
      <c r="E1" s="8"/>
      <c r="F1" s="80"/>
      <c r="G1" s="3"/>
      <c r="H1" s="2"/>
      <c r="I1" s="5"/>
      <c r="J1" s="5"/>
      <c r="K1" s="5"/>
    </row>
    <row r="2" spans="1:13" ht="14.5">
      <c r="A2" s="5"/>
      <c r="B2" s="2"/>
      <c r="C2" s="2"/>
      <c r="D2" s="8"/>
      <c r="E2" s="8"/>
      <c r="F2" s="80"/>
      <c r="G2" s="117"/>
      <c r="H2" s="129"/>
      <c r="I2" s="130"/>
      <c r="J2" s="131" t="s">
        <v>14</v>
      </c>
      <c r="K2" s="130"/>
      <c r="L2" s="130"/>
      <c r="M2" s="113"/>
    </row>
    <row r="3" spans="1:13" ht="14.5">
      <c r="A3" s="5"/>
      <c r="B3" s="2"/>
      <c r="C3" s="2"/>
      <c r="D3" s="8"/>
      <c r="E3" s="8"/>
      <c r="F3" s="80"/>
      <c r="G3" s="118"/>
      <c r="H3" s="132"/>
      <c r="I3" s="133"/>
      <c r="J3" s="134" t="s">
        <v>43</v>
      </c>
      <c r="K3" s="133"/>
      <c r="L3" s="133"/>
      <c r="M3" s="114"/>
    </row>
    <row r="4" spans="1:13" ht="14.5">
      <c r="A4" s="5"/>
      <c r="B4" s="2"/>
      <c r="C4" s="2"/>
      <c r="D4" s="2"/>
      <c r="E4" s="2"/>
      <c r="F4" s="80"/>
      <c r="G4" s="118"/>
      <c r="H4" s="132"/>
      <c r="I4" s="133"/>
      <c r="J4" s="134" t="s">
        <v>44</v>
      </c>
      <c r="K4" s="133"/>
      <c r="L4" s="133"/>
      <c r="M4" s="114"/>
    </row>
    <row r="5" spans="1:13" ht="2.25" customHeight="1">
      <c r="A5" s="5"/>
      <c r="B5" s="10"/>
      <c r="C5" s="4"/>
      <c r="D5" s="2"/>
      <c r="E5" s="2"/>
      <c r="F5" s="81"/>
      <c r="G5" s="119"/>
      <c r="H5" s="135"/>
      <c r="I5" s="136"/>
      <c r="J5" s="130"/>
      <c r="K5" s="136"/>
      <c r="L5" s="137"/>
      <c r="M5" s="114"/>
    </row>
    <row r="6" spans="1:13" ht="14.5">
      <c r="A6" s="5"/>
      <c r="B6" s="98"/>
      <c r="C6" s="99"/>
      <c r="D6" s="6"/>
      <c r="E6" s="6"/>
      <c r="F6" s="98"/>
      <c r="G6" s="120"/>
      <c r="H6" s="125" t="s">
        <v>45</v>
      </c>
      <c r="I6" s="138"/>
      <c r="J6" s="139"/>
      <c r="K6" s="126" t="s">
        <v>46</v>
      </c>
      <c r="L6" s="133"/>
      <c r="M6" s="114"/>
    </row>
    <row r="7" spans="1:13" ht="14.5">
      <c r="A7" s="5"/>
      <c r="B7" s="98"/>
      <c r="C7" s="98"/>
      <c r="D7" s="7"/>
      <c r="E7" s="7"/>
      <c r="F7" s="9"/>
      <c r="G7" s="121"/>
      <c r="H7" s="140" t="str">
        <f>'Trial Balance'!B8</f>
        <v>Bank</v>
      </c>
      <c r="I7" s="152">
        <f>'Trial Balance'!C8</f>
        <v>42264</v>
      </c>
      <c r="J7" s="139"/>
      <c r="K7" s="139" t="s">
        <v>47</v>
      </c>
      <c r="L7" s="133"/>
      <c r="M7" s="114"/>
    </row>
    <row r="8" spans="1:13" ht="14.5">
      <c r="A8" s="5"/>
      <c r="B8" s="9"/>
      <c r="C8" s="98"/>
      <c r="D8" s="7"/>
      <c r="E8" s="7"/>
      <c r="F8" s="9"/>
      <c r="G8" s="121"/>
      <c r="H8" s="142" t="s">
        <v>48</v>
      </c>
      <c r="I8" s="141"/>
      <c r="J8" s="139"/>
      <c r="K8" s="139" t="s">
        <v>49</v>
      </c>
      <c r="L8" s="153">
        <f>'Trial Balance'!E15</f>
        <v>696</v>
      </c>
      <c r="M8" s="114"/>
    </row>
    <row r="9" spans="1:13" ht="14.5">
      <c r="A9" s="5"/>
      <c r="B9" s="9"/>
      <c r="C9" s="98"/>
      <c r="D9" s="7"/>
      <c r="E9" s="7"/>
      <c r="F9" s="98"/>
      <c r="G9" s="121"/>
      <c r="H9" s="142" t="s">
        <v>50</v>
      </c>
      <c r="I9" s="141">
        <f>'Trial Balance'!C9</f>
        <v>6527</v>
      </c>
      <c r="J9" s="139"/>
      <c r="K9" s="139" t="str">
        <f>'Trial Balance'!B16</f>
        <v>Bank Loan</v>
      </c>
      <c r="L9" s="133">
        <f>'Trial Balance'!E16</f>
        <v>24700</v>
      </c>
      <c r="M9" s="114"/>
    </row>
    <row r="10" spans="1:13" ht="14.5">
      <c r="A10" s="5"/>
      <c r="B10" s="98"/>
      <c r="C10" s="98"/>
      <c r="D10" s="7"/>
      <c r="E10" s="7"/>
      <c r="F10" s="82"/>
      <c r="G10" s="115"/>
      <c r="H10" s="140" t="s">
        <v>51</v>
      </c>
      <c r="I10" s="141">
        <f>'Trial Balance'!C10</f>
        <v>5000</v>
      </c>
      <c r="J10" s="139"/>
      <c r="K10" s="139" t="str">
        <f>'Trial Balance'!B17</f>
        <v>Mortgage Payable</v>
      </c>
      <c r="L10" s="143">
        <f>'Trial Balance'!E17</f>
        <v>560000</v>
      </c>
      <c r="M10" s="114"/>
    </row>
    <row r="11" spans="1:13" ht="14.5">
      <c r="A11" s="5"/>
      <c r="B11" s="98"/>
      <c r="C11" s="98"/>
      <c r="D11" s="7"/>
      <c r="E11" s="7"/>
      <c r="F11" s="82"/>
      <c r="G11" s="115"/>
      <c r="H11" s="142" t="str">
        <f>'Trial Balance'!B11</f>
        <v>Supplies</v>
      </c>
      <c r="I11" s="141">
        <f>'Trial Balance'!C11</f>
        <v>2393</v>
      </c>
      <c r="J11" s="139"/>
      <c r="K11" s="124" t="s">
        <v>52</v>
      </c>
      <c r="L11" s="127">
        <f>SUM(L8:L10)</f>
        <v>585396</v>
      </c>
      <c r="M11" s="114"/>
    </row>
    <row r="12" spans="1:13" ht="14.5">
      <c r="A12" s="5"/>
      <c r="B12" s="98"/>
      <c r="C12" s="98"/>
      <c r="D12" s="7"/>
      <c r="E12" s="7"/>
      <c r="F12" s="81"/>
      <c r="G12" s="115"/>
      <c r="H12" s="142" t="str">
        <f>'Trial Balance'!B12</f>
        <v>Dyeing Equiptment</v>
      </c>
      <c r="I12" s="141">
        <f>'Trial Balance'!C12</f>
        <v>25340</v>
      </c>
      <c r="J12" s="139"/>
      <c r="K12" s="139"/>
      <c r="L12" s="133"/>
      <c r="M12" s="114"/>
    </row>
    <row r="13" spans="1:13" ht="14.5">
      <c r="A13" s="5"/>
      <c r="B13" s="7"/>
      <c r="C13" s="7"/>
      <c r="D13" s="7"/>
      <c r="E13" s="7"/>
      <c r="F13" s="82"/>
      <c r="G13" s="115"/>
      <c r="H13" s="142" t="str">
        <f>'Trial Balance'!B13</f>
        <v>Automobile</v>
      </c>
      <c r="I13" s="141">
        <f>'Trial Balance'!C13</f>
        <v>27000</v>
      </c>
      <c r="J13" s="139"/>
      <c r="K13" s="139"/>
      <c r="L13" s="133"/>
      <c r="M13" s="114"/>
    </row>
    <row r="14" spans="1:13" ht="14.5">
      <c r="A14" s="5"/>
      <c r="B14" s="1"/>
      <c r="C14" s="1"/>
      <c r="D14" s="6"/>
      <c r="E14" s="6"/>
      <c r="F14" s="83"/>
      <c r="G14" s="122"/>
      <c r="H14" s="140" t="str">
        <f>'Trial Balance'!B14</f>
        <v>Building</v>
      </c>
      <c r="I14" s="141">
        <f>'Trial Balance'!C14</f>
        <v>750000</v>
      </c>
      <c r="J14" s="139"/>
      <c r="K14" s="123" t="s">
        <v>53</v>
      </c>
      <c r="L14" s="133"/>
      <c r="M14" s="114"/>
    </row>
    <row r="15" spans="1:13" ht="14.5">
      <c r="A15" s="5"/>
      <c r="B15" s="5"/>
      <c r="C15" s="5"/>
      <c r="D15" s="5"/>
      <c r="E15" s="5"/>
      <c r="F15" s="84"/>
      <c r="G15" s="114"/>
      <c r="H15" s="139"/>
      <c r="I15" s="133"/>
      <c r="J15" s="139"/>
      <c r="K15" s="139" t="str">
        <f>'Trial Balance'!B18</f>
        <v>Capital</v>
      </c>
      <c r="L15" s="149">
        <f>I16-L11</f>
        <v>273128</v>
      </c>
      <c r="M15" s="114"/>
    </row>
    <row r="16" spans="1:13" ht="15" thickBot="1">
      <c r="A16" s="5"/>
      <c r="B16" s="5"/>
      <c r="C16" s="7"/>
      <c r="D16" s="7"/>
      <c r="E16" s="7"/>
      <c r="F16" s="82"/>
      <c r="G16" s="115"/>
      <c r="H16" s="128" t="s">
        <v>54</v>
      </c>
      <c r="I16" s="151">
        <f>SUM(I7:I14)</f>
        <v>858524</v>
      </c>
      <c r="J16" s="142"/>
      <c r="K16" s="128" t="s">
        <v>55</v>
      </c>
      <c r="L16" s="154">
        <f>L15+L11</f>
        <v>858524</v>
      </c>
      <c r="M16" s="115"/>
    </row>
    <row r="17" spans="1:13" ht="15" thickTop="1">
      <c r="A17" s="5"/>
      <c r="B17" s="5"/>
      <c r="C17" s="7"/>
      <c r="D17" s="7"/>
      <c r="E17" s="7"/>
      <c r="F17" s="82"/>
      <c r="G17" s="116"/>
      <c r="H17" s="144"/>
      <c r="I17" s="145"/>
      <c r="J17" s="144"/>
      <c r="K17" s="144"/>
      <c r="L17" s="146"/>
      <c r="M17" s="116"/>
    </row>
    <row r="18" spans="1:13" ht="13">
      <c r="A18" s="5"/>
      <c r="B18" s="5"/>
      <c r="C18" s="7"/>
      <c r="D18" s="7"/>
      <c r="E18" s="7"/>
      <c r="F18" s="82"/>
      <c r="G18" s="112"/>
      <c r="H18" s="112"/>
      <c r="I18" s="112"/>
      <c r="J18" s="112"/>
      <c r="K18" s="112"/>
      <c r="L18" s="112"/>
      <c r="M18" s="112"/>
    </row>
    <row r="19" spans="1:13" ht="13">
      <c r="C19" s="7"/>
      <c r="D19" s="7"/>
      <c r="E19" s="7"/>
      <c r="F19" s="82"/>
      <c r="G19" s="112"/>
      <c r="H19" s="112"/>
      <c r="I19" s="112"/>
      <c r="J19" s="112"/>
      <c r="K19" s="112"/>
      <c r="L19" s="112"/>
      <c r="M19" s="112"/>
    </row>
    <row r="20" spans="1:13" ht="13">
      <c r="C20" s="7"/>
      <c r="D20" s="7"/>
      <c r="E20" s="7"/>
      <c r="F20" s="82"/>
      <c r="G20" s="112"/>
      <c r="H20" s="112"/>
      <c r="I20" s="112"/>
      <c r="J20" s="112"/>
      <c r="K20" s="112"/>
      <c r="L20" s="112"/>
      <c r="M20" s="112"/>
    </row>
    <row r="21" spans="1:13" ht="13">
      <c r="C21" s="7"/>
      <c r="D21" s="7"/>
      <c r="E21" s="7"/>
      <c r="F21" s="82"/>
      <c r="G21" s="112"/>
      <c r="H21" s="112"/>
      <c r="I21" s="112"/>
      <c r="J21" s="112"/>
      <c r="K21" s="112"/>
      <c r="L21" s="112"/>
      <c r="M21" s="112"/>
    </row>
    <row r="22" spans="1:13" ht="13">
      <c r="C22" s="7"/>
      <c r="D22" s="7"/>
      <c r="E22" s="7"/>
      <c r="F22" s="82"/>
      <c r="G22" s="112"/>
      <c r="H22" s="112"/>
      <c r="I22" s="112"/>
      <c r="J22" s="112"/>
      <c r="K22" s="112"/>
      <c r="L22" s="112"/>
      <c r="M22" s="112"/>
    </row>
    <row r="23" spans="1:13" ht="13">
      <c r="C23" s="7"/>
      <c r="D23" s="7"/>
      <c r="E23" s="7"/>
      <c r="F23" s="82"/>
      <c r="G23" s="112"/>
      <c r="H23" s="112"/>
      <c r="I23" s="112"/>
      <c r="J23" s="112"/>
      <c r="K23" s="112"/>
      <c r="L23" s="112"/>
      <c r="M23" s="112"/>
    </row>
    <row r="24" spans="1:13" ht="13">
      <c r="C24" s="7"/>
      <c r="D24" s="7"/>
      <c r="E24" s="7"/>
      <c r="F24" s="82"/>
      <c r="G24" s="7"/>
      <c r="H24" s="7"/>
      <c r="I24" s="7"/>
      <c r="J24" s="7"/>
      <c r="K24" s="7"/>
      <c r="L24" s="7"/>
      <c r="M24" s="7"/>
    </row>
    <row r="25" spans="1:13" ht="13">
      <c r="C25" s="7"/>
      <c r="D25" s="7"/>
      <c r="E25" s="7"/>
      <c r="F25" s="82"/>
      <c r="G25" s="7"/>
      <c r="H25" s="7"/>
      <c r="I25" s="7"/>
      <c r="J25" s="7"/>
      <c r="K25" s="7"/>
      <c r="L25" s="7"/>
      <c r="M25" s="7"/>
    </row>
    <row r="26" spans="1:13" ht="13">
      <c r="C26" s="7"/>
      <c r="D26" s="7"/>
      <c r="E26" s="7"/>
      <c r="F26" s="82"/>
      <c r="G26" s="7"/>
      <c r="H26" s="7"/>
      <c r="I26" s="7"/>
      <c r="J26" s="7"/>
      <c r="K26" s="7"/>
      <c r="L26" s="7"/>
      <c r="M26" s="7"/>
    </row>
  </sheetData>
  <dataConsolidate topLabels="1"/>
  <phoneticPr fontId="18"/>
  <pageMargins left="0.7" right="0.7" top="0.75" bottom="0.75" header="0.3" footer="0.3"/>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C20"/>
  <sheetViews>
    <sheetView workbookViewId="0">
      <selection activeCell="C12" sqref="C12"/>
    </sheetView>
  </sheetViews>
  <sheetFormatPr defaultRowHeight="12.5"/>
  <sheetData>
    <row r="3" spans="3:3">
      <c r="C3" t="s">
        <v>56</v>
      </c>
    </row>
    <row r="5" spans="3:3">
      <c r="C5" t="s">
        <v>57</v>
      </c>
    </row>
    <row r="7" spans="3:3">
      <c r="C7" t="s">
        <v>58</v>
      </c>
    </row>
    <row r="9" spans="3:3">
      <c r="C9" t="s">
        <v>59</v>
      </c>
    </row>
    <row r="10" spans="3:3">
      <c r="C10" t="s">
        <v>60</v>
      </c>
    </row>
    <row r="12" spans="3:3">
      <c r="C12" t="s">
        <v>61</v>
      </c>
    </row>
    <row r="14" spans="3:3">
      <c r="C14" t="s">
        <v>62</v>
      </c>
    </row>
    <row r="16" spans="3:3">
      <c r="C16" t="s">
        <v>63</v>
      </c>
    </row>
    <row r="18" spans="3:3">
      <c r="C18" t="s">
        <v>64</v>
      </c>
    </row>
    <row r="20" spans="3:3">
      <c r="C20" t="s">
        <v>65</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4:G22"/>
  <sheetViews>
    <sheetView tabSelected="1" workbookViewId="0">
      <selection activeCell="I10" sqref="I10"/>
    </sheetView>
  </sheetViews>
  <sheetFormatPr defaultRowHeight="12.5"/>
  <sheetData>
    <row r="4" spans="2:2">
      <c r="B4" t="s">
        <v>66</v>
      </c>
    </row>
    <row r="6" spans="2:2" ht="13">
      <c r="B6" t="s">
        <v>67</v>
      </c>
    </row>
    <row r="8" spans="2:2">
      <c r="B8" t="s">
        <v>68</v>
      </c>
    </row>
    <row r="10" spans="2:2">
      <c r="B10" t="s">
        <v>69</v>
      </c>
    </row>
    <row r="12" spans="2:2">
      <c r="B12" t="s">
        <v>70</v>
      </c>
    </row>
    <row r="14" spans="2:2" ht="13">
      <c r="B14" s="86" t="s">
        <v>71</v>
      </c>
    </row>
    <row r="16" spans="2:2" ht="13">
      <c r="B16" t="s">
        <v>72</v>
      </c>
    </row>
    <row r="22" spans="7:7">
      <c r="G22" s="9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Transactions</vt:lpstr>
      <vt:lpstr>T-Account Ledger</vt:lpstr>
      <vt:lpstr>Trial Balance</vt:lpstr>
      <vt:lpstr>Balance Sheet</vt:lpstr>
      <vt:lpstr>Assignment Instructions</vt:lpstr>
      <vt:lpstr>Assignment Rubric</vt:lpstr>
      <vt:lpstr>Transactions!Print_Area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2019-07-25T01:03:54Z</dcterms:created>
  <dcterms:modified xsi:type="dcterms:W3CDTF">2019-07-25T01:03:59Z</dcterms:modified>
  <cp:category/>
  <cp:contentStatus/>
</cp:coreProperties>
</file>