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a6c808f88308e0/Documentos/GitHub/Planilha-Investimento/"/>
    </mc:Choice>
  </mc:AlternateContent>
  <xr:revisionPtr revIDLastSave="2" documentId="8_{DB5C4FF2-150F-4A23-BAB5-D92EBF6B4972}" xr6:coauthVersionLast="47" xr6:coauthVersionMax="47" xr10:uidLastSave="{F47B845E-DCF1-48D9-8602-07441C41D94C}"/>
  <bookViews>
    <workbookView xWindow="-38520" yWindow="3360" windowWidth="38640" windowHeight="15840" xr2:uid="{98AE7251-0285-4581-91DD-1E5EDE9424B9}"/>
  </bookViews>
  <sheets>
    <sheet name="Painel de Investimentos" sheetId="1" r:id="rId1"/>
    <sheet name="APOIO" sheetId="2" state="hidden" r:id="rId2"/>
  </sheets>
  <definedNames>
    <definedName name="aporte">'Painel de Investimentos'!$D$17</definedName>
    <definedName name="patrimonio">'Painel de Investimentos'!$D$20</definedName>
    <definedName name="qtd_anos">'Painel de Investimentos'!$D$18</definedName>
    <definedName name="rendimento_carteira">'Painel de Investimentos'!$D$13</definedName>
    <definedName name="taxa_mensal">'Painel de Investimentos'!$D$19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C32" i="1"/>
  <c r="C28" i="1"/>
  <c r="D28" i="1" s="1"/>
  <c r="C27" i="1"/>
  <c r="D27" i="1" s="1"/>
  <c r="C26" i="1"/>
  <c r="D26" i="1" s="1"/>
  <c r="C25" i="1"/>
  <c r="D25" i="1" s="1"/>
  <c r="C24" i="1"/>
  <c r="D24" i="1" s="1"/>
  <c r="D20" i="1"/>
  <c r="D21" i="1" s="1"/>
  <c r="D14" i="1"/>
  <c r="D38" i="1" l="1"/>
  <c r="D37" i="1"/>
  <c r="D36" i="1"/>
  <c r="D35" i="1"/>
  <c r="D40" i="1"/>
  <c r="D39" i="1"/>
  <c r="D41" i="1" l="1"/>
</calcChain>
</file>

<file path=xl/sharedStrings.xml><?xml version="1.0" encoding="utf-8"?>
<sst xmlns="http://schemas.openxmlformats.org/spreadsheetml/2006/main" count="87" uniqueCount="51">
  <si>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</si>
  <si>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</si>
  <si>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</si>
  <si>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</si>
  <si>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</si>
  <si>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</si>
  <si>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</si>
  <si>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</si>
  <si>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</si>
  <si>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</si>
  <si>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</si>
  <si>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</si>
  <si>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</si>
  <si>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</si>
  <si>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</si>
  <si>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</si>
  <si>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</si>
  <si>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</si>
  <si>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</si>
  <si>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</si>
  <si>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</si>
  <si>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</si>
  <si>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</si>
  <si>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</si>
  <si>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</si>
  <si>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</si>
  <si>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</si>
  <si>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</si>
  <si>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</si>
  <si>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</si>
  <si>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</si>
  <si>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CHAVE</t>
  </si>
  <si>
    <t>%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</si>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</sst>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48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0" fontId="5" fillId="3" borderId="1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 vertical="center"/>
    </xf>
    <xf numFmtId="164" fontId="8" fillId="0" borderId="6" xfId="1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8" fillId="4" borderId="12" xfId="0" applyNumberFormat="1" applyFont="1" applyFill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10" fillId="0" borderId="9" xfId="0" applyNumberFormat="1" applyFont="1" applyBorder="1" applyAlignment="1">
      <alignment horizontal="center"/>
    </xf>
    <xf numFmtId="8" fontId="10" fillId="6" borderId="9" xfId="0" applyNumberFormat="1" applyFont="1" applyFill="1" applyBorder="1" applyAlignment="1">
      <alignment horizontal="center"/>
    </xf>
    <xf numFmtId="8" fontId="10" fillId="6" borderId="12" xfId="0" applyNumberFormat="1" applyFont="1" applyFill="1" applyBorder="1" applyAlignment="1">
      <alignment horizontal="center"/>
    </xf>
    <xf numFmtId="9" fontId="0" fillId="0" borderId="0" xfId="0" applyNumberFormat="1"/>
    <xf numFmtId="0" fontId="12" fillId="5" borderId="3" xfId="0" applyFont="1" applyFill="1" applyBorder="1" applyAlignment="1">
      <alignment horizontal="center" vertical="center"/>
    </xf>
    <xf numFmtId="0" fontId="4" fillId="0" borderId="0" xfId="0" applyFont="1"/>
    <xf numFmtId="0" fontId="7" fillId="6" borderId="13" xfId="0" applyFont="1" applyFill="1" applyBorder="1" applyAlignment="1">
      <alignment horizontal="left" indent="3"/>
    </xf>
    <xf numFmtId="164" fontId="8" fillId="6" borderId="14" xfId="0" applyNumberFormat="1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0" fontId="7" fillId="6" borderId="16" xfId="0" applyFont="1" applyFill="1" applyBorder="1" applyAlignment="1">
      <alignment horizontal="left" indent="3"/>
    </xf>
    <xf numFmtId="164" fontId="8" fillId="6" borderId="17" xfId="0" applyNumberFormat="1" applyFont="1" applyFill="1" applyBorder="1" applyAlignment="1">
      <alignment horizontal="center"/>
    </xf>
    <xf numFmtId="164" fontId="8" fillId="6" borderId="18" xfId="0" applyNumberFormat="1" applyFont="1" applyFill="1" applyBorder="1" applyAlignment="1">
      <alignment horizontal="center"/>
    </xf>
    <xf numFmtId="0" fontId="7" fillId="6" borderId="19" xfId="0" applyFont="1" applyFill="1" applyBorder="1" applyAlignment="1">
      <alignment horizontal="left" indent="3"/>
    </xf>
    <xf numFmtId="164" fontId="8" fillId="6" borderId="20" xfId="0" applyNumberFormat="1" applyFont="1" applyFill="1" applyBorder="1" applyAlignment="1">
      <alignment horizontal="center"/>
    </xf>
    <xf numFmtId="164" fontId="8" fillId="6" borderId="21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11" fillId="6" borderId="7" xfId="0" applyFont="1" applyFill="1" applyBorder="1" applyAlignment="1">
      <alignment horizontal="left" indent="3"/>
    </xf>
    <xf numFmtId="0" fontId="11" fillId="6" borderId="8" xfId="0" applyFont="1" applyFill="1" applyBorder="1" applyAlignment="1">
      <alignment horizontal="left" indent="3"/>
    </xf>
    <xf numFmtId="0" fontId="11" fillId="6" borderId="10" xfId="0" applyFont="1" applyFill="1" applyBorder="1" applyAlignment="1">
      <alignment horizontal="left" indent="3"/>
    </xf>
    <xf numFmtId="0" fontId="11" fillId="6" borderId="11" xfId="0" applyFont="1" applyFill="1" applyBorder="1" applyAlignment="1">
      <alignment horizontal="left" indent="3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9" fillId="5" borderId="3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81-4FBD-9FF6-F66495747B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81-4FBD-9FF6-F66495747B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81-4FBD-9FF6-F66495747B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81-4FBD-9FF6-F66495747B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81-4FBD-9FF6-F66495747B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81-4FBD-9FF6-F66495747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'Painel de Investimentos'!$B$35:$B$40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'Painel de Investimentos'!$C$35:$C$40</c:f>
              <c:numCache>
                <c:formatCode>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0.05</c:v>
                </c:pt>
                <c:pt idx="3">
                  <c:v>0.05</c:v>
                </c:pt>
                <c:pt idx="4">
                  <c:v>0.08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3-449E-9B39-CDEBB9A48B3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81-4FBD-9FF6-F66495747B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81-4FBD-9FF6-F66495747B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181-4FBD-9FF6-F66495747B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181-4FBD-9FF6-F66495747B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181-4FBD-9FF6-F66495747B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181-4FBD-9FF6-F66495747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'Painel de Investimentos'!$B$35:$B$40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'Painel de Investimentos'!$D$35:$D$40</c:f>
              <c:numCache>
                <c:formatCode>"R$"\ #,##0.00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25</c:v>
                </c:pt>
                <c:pt idx="3">
                  <c:v>25</c:v>
                </c:pt>
                <c:pt idx="4">
                  <c:v>40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3-449E-9B39-CDEBB9A48B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4206342827079"/>
          <c:y val="0.26562335958005251"/>
          <c:w val="0.21251456973599955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41</xdr:row>
      <xdr:rowOff>97971</xdr:rowOff>
    </xdr:from>
    <xdr:to>
      <xdr:col>4</xdr:col>
      <xdr:colOff>28574</xdr:colOff>
      <xdr:row>54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9859D-61C7-4EA8-A0A6-EDD024FC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17547</xdr:colOff>
      <xdr:row>41</xdr:row>
      <xdr:rowOff>52138</xdr:rowOff>
    </xdr:from>
    <xdr:to>
      <xdr:col>3</xdr:col>
      <xdr:colOff>965639</xdr:colOff>
      <xdr:row>55</xdr:row>
      <xdr:rowOff>128338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9C68DA-2E24-DB80-4973-455A7D394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755431</xdr:colOff>
      <xdr:row>0</xdr:row>
      <xdr:rowOff>59121</xdr:rowOff>
    </xdr:from>
    <xdr:to>
      <xdr:col>3</xdr:col>
      <xdr:colOff>183930</xdr:colOff>
      <xdr:row>9</xdr:row>
      <xdr:rowOff>78827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1D1F058-D7B2-8B77-B851-BF988AF0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724" y="59121"/>
          <a:ext cx="3849413" cy="1734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C7ED-51AB-4414-9CFC-8B5625FE53BE}">
  <dimension ref="A1:H41"/>
  <sheetViews>
    <sheetView showGridLines="0" tabSelected="1" zoomScale="145" zoomScaleNormal="145" workbookViewId="0">
      <selection activeCell="H14" sqref="H14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9.42578125" bestFit="1" customWidth="1"/>
    <col min="4" max="4" width="15" customWidth="1"/>
    <col min="5" max="8" width="3.5703125" customWidth="1"/>
    <col min="9" max="16384" width="8.7109375" hidden="1"/>
  </cols>
  <sheetData>
    <row r="1" spans="2:4" ht="15" customHeight="1" x14ac:dyDescent="0.25">
      <c r="B1" s="42"/>
      <c r="C1" s="43"/>
      <c r="D1" s="43"/>
    </row>
    <row r="2" spans="2:4" ht="15" customHeight="1" x14ac:dyDescent="0.25">
      <c r="B2" s="43"/>
      <c r="C2" s="43"/>
      <c r="D2" s="43"/>
    </row>
    <row r="3" spans="2:4" ht="15" customHeight="1" x14ac:dyDescent="0.25">
      <c r="B3" s="43"/>
      <c r="C3" s="43"/>
      <c r="D3" s="43"/>
    </row>
    <row r="4" spans="2:4" ht="15" customHeight="1" x14ac:dyDescent="0.25">
      <c r="B4" s="43"/>
      <c r="C4" s="43"/>
      <c r="D4" s="43"/>
    </row>
    <row r="5" spans="2:4" ht="15" customHeight="1" x14ac:dyDescent="0.25">
      <c r="B5" s="43"/>
      <c r="C5" s="43"/>
      <c r="D5" s="43"/>
    </row>
    <row r="6" spans="2:4" ht="15" customHeight="1" x14ac:dyDescent="0.25">
      <c r="B6" s="43"/>
      <c r="C6" s="43"/>
      <c r="D6" s="43"/>
    </row>
    <row r="7" spans="2:4" ht="15" customHeight="1" x14ac:dyDescent="0.25">
      <c r="B7" s="43"/>
      <c r="C7" s="43"/>
      <c r="D7" s="43"/>
    </row>
    <row r="8" spans="2:4" ht="15" customHeight="1" x14ac:dyDescent="0.25">
      <c r="B8" s="43"/>
      <c r="C8" s="43"/>
      <c r="D8" s="43"/>
    </row>
    <row r="9" spans="2:4" ht="15" customHeight="1" x14ac:dyDescent="0.25">
      <c r="B9" s="43"/>
      <c r="C9" s="43"/>
      <c r="D9" s="43"/>
    </row>
    <row r="10" spans="2:4" ht="15.75" thickBot="1" x14ac:dyDescent="0.3"/>
    <row r="11" spans="2:4" ht="26.25" x14ac:dyDescent="0.3">
      <c r="B11" s="1" t="s">
        <v>0</v>
      </c>
      <c r="C11" s="2"/>
      <c r="D11" s="3"/>
    </row>
    <row r="12" spans="2:4" ht="17.25" x14ac:dyDescent="0.3">
      <c r="B12" s="44" t="s">
        <v>1</v>
      </c>
      <c r="C12" s="45"/>
      <c r="D12" s="4">
        <v>2300</v>
      </c>
    </row>
    <row r="13" spans="2:4" ht="17.25" x14ac:dyDescent="0.3">
      <c r="B13" s="34" t="s">
        <v>2</v>
      </c>
      <c r="C13" s="35"/>
      <c r="D13" s="5">
        <v>6.0000000000000001E-3</v>
      </c>
    </row>
    <row r="14" spans="2:4" ht="18" thickBot="1" x14ac:dyDescent="0.35">
      <c r="B14" s="46" t="s">
        <v>3</v>
      </c>
      <c r="C14" s="47"/>
      <c r="D14" s="6">
        <f>D12*30%</f>
        <v>690</v>
      </c>
    </row>
    <row r="15" spans="2:4" ht="15.75" thickBot="1" x14ac:dyDescent="0.3"/>
    <row r="16" spans="2:4" ht="28.5" customHeight="1" x14ac:dyDescent="0.25">
      <c r="B16" s="40" t="s">
        <v>4</v>
      </c>
      <c r="C16" s="41"/>
      <c r="D16" s="48"/>
    </row>
    <row r="17" spans="1:6" ht="17.25" x14ac:dyDescent="0.3">
      <c r="B17" s="44" t="s">
        <v>5</v>
      </c>
      <c r="C17" s="45"/>
      <c r="D17" s="7">
        <v>500</v>
      </c>
    </row>
    <row r="18" spans="1:6" ht="17.25" x14ac:dyDescent="0.3">
      <c r="B18" s="34" t="s">
        <v>6</v>
      </c>
      <c r="C18" s="35"/>
      <c r="D18" s="8">
        <v>5</v>
      </c>
    </row>
    <row r="19" spans="1:6" ht="17.25" x14ac:dyDescent="0.3">
      <c r="B19" s="34" t="s">
        <v>7</v>
      </c>
      <c r="C19" s="35"/>
      <c r="D19" s="9">
        <v>1.0789999999999999E-2</v>
      </c>
    </row>
    <row r="20" spans="1:6" ht="17.25" x14ac:dyDescent="0.3">
      <c r="B20" s="36" t="s">
        <v>8</v>
      </c>
      <c r="C20" s="37"/>
      <c r="D20" s="10">
        <f>FV(taxa_mensal,qtd_anos*12,aporte*-1)</f>
        <v>41888.456999243819</v>
      </c>
    </row>
    <row r="21" spans="1:6" ht="18" thickBot="1" x14ac:dyDescent="0.35">
      <c r="B21" s="38" t="s">
        <v>9</v>
      </c>
      <c r="C21" s="39"/>
      <c r="D21" s="11">
        <f>patrimonio*rendimento_carteira</f>
        <v>251.33074199546292</v>
      </c>
      <c r="F21" s="12"/>
    </row>
    <row r="22" spans="1:6" ht="15.75" thickBot="1" x14ac:dyDescent="0.3"/>
    <row r="23" spans="1:6" ht="30.75" x14ac:dyDescent="0.25">
      <c r="B23" s="40" t="s">
        <v>10</v>
      </c>
      <c r="C23" s="41"/>
      <c r="D23" s="13" t="s">
        <v>11</v>
      </c>
    </row>
    <row r="24" spans="1:6" ht="17.25" x14ac:dyDescent="0.3">
      <c r="A24" s="14">
        <v>2</v>
      </c>
      <c r="B24" s="15" t="s">
        <v>12</v>
      </c>
      <c r="C24" s="16">
        <f>FV($D$19,$A24*12,$D$17*-1)</f>
        <v>13613.813648822608</v>
      </c>
      <c r="D24" s="17">
        <f>C24*rendimento_carteira</f>
        <v>81.682881892935654</v>
      </c>
    </row>
    <row r="25" spans="1:6" ht="17.25" x14ac:dyDescent="0.3">
      <c r="A25" s="14">
        <v>5</v>
      </c>
      <c r="B25" s="18" t="s">
        <v>13</v>
      </c>
      <c r="C25" s="19">
        <f>FV($D$19,$A25*12,$D$17*-1)</f>
        <v>41888.456999243819</v>
      </c>
      <c r="D25" s="20">
        <f>C25*rendimento_carteira</f>
        <v>251.33074199546292</v>
      </c>
    </row>
    <row r="26" spans="1:6" ht="17.25" x14ac:dyDescent="0.3">
      <c r="A26" s="14">
        <v>10</v>
      </c>
      <c r="B26" s="18" t="s">
        <v>14</v>
      </c>
      <c r="C26" s="19">
        <f>FV($D$19,$A26*12,$D$17*-1)</f>
        <v>121642.1062650861</v>
      </c>
      <c r="D26" s="20">
        <f>C26*rendimento_carteira</f>
        <v>729.85263759051657</v>
      </c>
    </row>
    <row r="27" spans="1:6" ht="17.25" x14ac:dyDescent="0.3">
      <c r="A27" s="14">
        <v>20</v>
      </c>
      <c r="B27" s="18" t="s">
        <v>15</v>
      </c>
      <c r="C27" s="19">
        <f>FV($D$19,$A27*12,$D$17*-1)</f>
        <v>562599.20004854025</v>
      </c>
      <c r="D27" s="20">
        <f>C27*rendimento_carteira</f>
        <v>3375.5952002912418</v>
      </c>
    </row>
    <row r="28" spans="1:6" ht="18" thickBot="1" x14ac:dyDescent="0.35">
      <c r="A28" s="14">
        <v>30</v>
      </c>
      <c r="B28" s="21" t="s">
        <v>16</v>
      </c>
      <c r="C28" s="22">
        <f>FV($D$19,$A28*12,$D$17*-1)</f>
        <v>2161084.8275023573</v>
      </c>
      <c r="D28" s="23">
        <f>C28*rendimento_carteira</f>
        <v>12966.508965014144</v>
      </c>
    </row>
    <row r="31" spans="1:6" x14ac:dyDescent="0.25">
      <c r="B31" s="24" t="s">
        <v>17</v>
      </c>
      <c r="C31" s="25" t="s">
        <v>18</v>
      </c>
      <c r="D31" s="24"/>
    </row>
    <row r="32" spans="1:6" x14ac:dyDescent="0.25">
      <c r="B32" s="26" t="s">
        <v>19</v>
      </c>
      <c r="C32" s="27">
        <f>aporte</f>
        <v>500</v>
      </c>
      <c r="D32" s="26"/>
    </row>
    <row r="34" spans="2:4" x14ac:dyDescent="0.25">
      <c r="B34" s="28" t="s">
        <v>20</v>
      </c>
      <c r="C34" s="28" t="s">
        <v>21</v>
      </c>
      <c r="D34" s="28" t="s">
        <v>22</v>
      </c>
    </row>
    <row r="35" spans="2:4" x14ac:dyDescent="0.25">
      <c r="B35" s="29" t="s">
        <v>23</v>
      </c>
      <c r="C35" s="30">
        <f>VLOOKUP($C$31&amp;"-"&amp;B35,APOIO!$A:$D,4,FALSE)</f>
        <v>0.25</v>
      </c>
      <c r="D35" s="31">
        <f>C35*$C$32</f>
        <v>125</v>
      </c>
    </row>
    <row r="36" spans="2:4" x14ac:dyDescent="0.25">
      <c r="B36" s="29" t="s">
        <v>24</v>
      </c>
      <c r="C36" s="30">
        <f>VLOOKUP($C$31&amp;"-"&amp;B36,APOIO!$A:$D,4,FALSE)</f>
        <v>0.5</v>
      </c>
      <c r="D36" s="31">
        <f t="shared" ref="D36:D40" si="0">C36*$C$32</f>
        <v>250</v>
      </c>
    </row>
    <row r="37" spans="2:4" x14ac:dyDescent="0.25">
      <c r="B37" s="29" t="s">
        <v>25</v>
      </c>
      <c r="C37" s="30">
        <f>VLOOKUP($C$31&amp;"-"&amp;B37,APOIO!$A:$D,4,FALSE)</f>
        <v>0.05</v>
      </c>
      <c r="D37" s="31">
        <f t="shared" si="0"/>
        <v>25</v>
      </c>
    </row>
    <row r="38" spans="2:4" x14ac:dyDescent="0.25">
      <c r="B38" s="29" t="s">
        <v>26</v>
      </c>
      <c r="C38" s="30">
        <f>VLOOKUP($C$31&amp;"-"&amp;B38,APOIO!$A:$D,4,FALSE)</f>
        <v>0.05</v>
      </c>
      <c r="D38" s="31">
        <f t="shared" si="0"/>
        <v>25</v>
      </c>
    </row>
    <row r="39" spans="2:4" x14ac:dyDescent="0.25">
      <c r="B39" s="29" t="s">
        <v>27</v>
      </c>
      <c r="C39" s="30">
        <f>VLOOKUP($C$31&amp;"-"&amp;B39,APOIO!$A:$D,4,FALSE)</f>
        <v>0.08</v>
      </c>
      <c r="D39" s="31">
        <f t="shared" si="0"/>
        <v>40</v>
      </c>
    </row>
    <row r="40" spans="2:4" x14ac:dyDescent="0.25">
      <c r="B40" s="29" t="s">
        <v>28</v>
      </c>
      <c r="C40" s="30">
        <f>VLOOKUP($C$31&amp;"-"&amp;B40,APOIO!$A:$D,4,FALSE)</f>
        <v>7.0000000000000007E-2</v>
      </c>
      <c r="D40" s="31">
        <f t="shared" si="0"/>
        <v>35</v>
      </c>
    </row>
    <row r="41" spans="2:4" x14ac:dyDescent="0.25">
      <c r="B41" s="32"/>
      <c r="C41" s="32"/>
      <c r="D41" s="33">
        <f>SUM(D35:D40)</f>
        <v>500</v>
      </c>
    </row>
  </sheetData>
  <mergeCells count="11">
    <mergeCell ref="B19:C19"/>
    <mergeCell ref="B20:C20"/>
    <mergeCell ref="B21:C21"/>
    <mergeCell ref="B23:C23"/>
    <mergeCell ref="B1:D9"/>
    <mergeCell ref="B12:C12"/>
    <mergeCell ref="B13:C13"/>
    <mergeCell ref="B14:C14"/>
    <mergeCell ref="B16:D16"/>
    <mergeCell ref="B17:C17"/>
    <mergeCell ref="B18:C18"/>
  </mergeCells>
  <dataValidations disablePrompts="1" count="1">
    <dataValidation type="list" allowBlank="1" showInputMessage="1" showErrorMessage="1" sqref="C31" xr:uid="{FE092584-103F-4CFB-BB69-A26E5EA724B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91CB-A1B1-4265-B3DA-DF023C21EE1C}">
  <dimension ref="A1:D19"/>
  <sheetViews>
    <sheetView workbookViewId="0">
      <selection sqref="A1:D19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4.5703125" bestFit="1" customWidth="1"/>
  </cols>
  <sheetData>
    <row r="1" spans="1:4" x14ac:dyDescent="0.25">
      <c r="A1" t="s">
        <v>31</v>
      </c>
      <c r="B1" t="s">
        <v>17</v>
      </c>
      <c r="C1" t="s">
        <v>20</v>
      </c>
      <c r="D1" t="s">
        <v>32</v>
      </c>
    </row>
    <row r="2" spans="1:4" x14ac:dyDescent="0.25">
      <c r="A2" t="s">
        <v>33</v>
      </c>
      <c r="B2" t="s">
        <v>29</v>
      </c>
      <c r="C2" t="s">
        <v>23</v>
      </c>
      <c r="D2" s="12">
        <v>0.1</v>
      </c>
    </row>
    <row r="3" spans="1:4" x14ac:dyDescent="0.25">
      <c r="A3" t="s">
        <v>34</v>
      </c>
      <c r="B3" t="s">
        <v>29</v>
      </c>
      <c r="C3" t="s">
        <v>24</v>
      </c>
      <c r="D3" s="12">
        <v>0.7</v>
      </c>
    </row>
    <row r="4" spans="1:4" x14ac:dyDescent="0.25">
      <c r="A4" t="s">
        <v>35</v>
      </c>
      <c r="B4" t="s">
        <v>29</v>
      </c>
      <c r="C4" t="s">
        <v>25</v>
      </c>
      <c r="D4" s="12">
        <v>0.1</v>
      </c>
    </row>
    <row r="5" spans="1:4" x14ac:dyDescent="0.25">
      <c r="A5" t="s">
        <v>36</v>
      </c>
      <c r="B5" t="s">
        <v>29</v>
      </c>
      <c r="C5" t="s">
        <v>26</v>
      </c>
      <c r="D5" s="12">
        <v>0.1</v>
      </c>
    </row>
    <row r="6" spans="1:4" x14ac:dyDescent="0.25">
      <c r="A6" t="s">
        <v>37</v>
      </c>
      <c r="B6" t="s">
        <v>29</v>
      </c>
      <c r="C6" t="s">
        <v>27</v>
      </c>
      <c r="D6" s="12">
        <v>0</v>
      </c>
    </row>
    <row r="7" spans="1:4" x14ac:dyDescent="0.25">
      <c r="A7" t="s">
        <v>38</v>
      </c>
      <c r="B7" t="s">
        <v>29</v>
      </c>
      <c r="C7" t="s">
        <v>28</v>
      </c>
      <c r="D7" s="12">
        <v>0</v>
      </c>
    </row>
    <row r="8" spans="1:4" x14ac:dyDescent="0.25">
      <c r="A8" t="s">
        <v>39</v>
      </c>
      <c r="B8" t="s">
        <v>18</v>
      </c>
      <c r="C8" t="s">
        <v>23</v>
      </c>
      <c r="D8" s="12">
        <v>0.25</v>
      </c>
    </row>
    <row r="9" spans="1:4" x14ac:dyDescent="0.25">
      <c r="A9" t="s">
        <v>40</v>
      </c>
      <c r="B9" t="s">
        <v>18</v>
      </c>
      <c r="C9" t="s">
        <v>24</v>
      </c>
      <c r="D9" s="12">
        <v>0.5</v>
      </c>
    </row>
    <row r="10" spans="1:4" x14ac:dyDescent="0.25">
      <c r="A10" t="s">
        <v>41</v>
      </c>
      <c r="B10" t="s">
        <v>18</v>
      </c>
      <c r="C10" t="s">
        <v>25</v>
      </c>
      <c r="D10" s="12">
        <v>0.05</v>
      </c>
    </row>
    <row r="11" spans="1:4" x14ac:dyDescent="0.25">
      <c r="A11" t="s">
        <v>42</v>
      </c>
      <c r="B11" t="s">
        <v>18</v>
      </c>
      <c r="C11" t="s">
        <v>26</v>
      </c>
      <c r="D11" s="12">
        <v>0.05</v>
      </c>
    </row>
    <row r="12" spans="1:4" x14ac:dyDescent="0.25">
      <c r="A12" t="s">
        <v>43</v>
      </c>
      <c r="B12" t="s">
        <v>18</v>
      </c>
      <c r="C12" t="s">
        <v>27</v>
      </c>
      <c r="D12" s="12">
        <v>0.08</v>
      </c>
    </row>
    <row r="13" spans="1:4" x14ac:dyDescent="0.25">
      <c r="A13" t="s">
        <v>44</v>
      </c>
      <c r="B13" t="s">
        <v>18</v>
      </c>
      <c r="C13" t="s">
        <v>28</v>
      </c>
      <c r="D13" s="12">
        <v>7.0000000000000007E-2</v>
      </c>
    </row>
    <row r="14" spans="1:4" x14ac:dyDescent="0.25">
      <c r="A14" t="s">
        <v>45</v>
      </c>
      <c r="B14" t="s">
        <v>30</v>
      </c>
      <c r="C14" t="s">
        <v>23</v>
      </c>
      <c r="D14" s="12">
        <v>0.5</v>
      </c>
    </row>
    <row r="15" spans="1:4" x14ac:dyDescent="0.25">
      <c r="A15" t="s">
        <v>46</v>
      </c>
      <c r="B15" t="s">
        <v>30</v>
      </c>
      <c r="C15" t="s">
        <v>24</v>
      </c>
      <c r="D15" s="12">
        <v>0.1</v>
      </c>
    </row>
    <row r="16" spans="1:4" x14ac:dyDescent="0.25">
      <c r="A16" t="s">
        <v>47</v>
      </c>
      <c r="B16" t="s">
        <v>30</v>
      </c>
      <c r="C16" t="s">
        <v>25</v>
      </c>
      <c r="D16" s="12">
        <v>0.05</v>
      </c>
    </row>
    <row r="17" spans="1:4" x14ac:dyDescent="0.25">
      <c r="A17" t="s">
        <v>48</v>
      </c>
      <c r="B17" t="s">
        <v>30</v>
      </c>
      <c r="C17" t="s">
        <v>26</v>
      </c>
      <c r="D17" s="12">
        <v>0.05</v>
      </c>
    </row>
    <row r="18" spans="1:4" x14ac:dyDescent="0.25">
      <c r="A18" t="s">
        <v>49</v>
      </c>
      <c r="B18" t="s">
        <v>30</v>
      </c>
      <c r="C18" t="s">
        <v>27</v>
      </c>
      <c r="D18" s="12">
        <v>0.2</v>
      </c>
    </row>
    <row r="19" spans="1:4" x14ac:dyDescent="0.25">
      <c r="A19" t="s">
        <v>50</v>
      </c>
      <c r="B19" t="s">
        <v>30</v>
      </c>
      <c r="C19" t="s">
        <v>28</v>
      </c>
      <c r="D19" s="1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Painel de Investimentos</vt:lpstr>
      <vt:lpstr>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Cavallini</dc:creator>
  <cp:lastModifiedBy>Rodrigo Cavallini</cp:lastModifiedBy>
  <dcterms:created xsi:type="dcterms:W3CDTF">2025-05-25T19:44:25Z</dcterms:created>
  <dcterms:modified xsi:type="dcterms:W3CDTF">2025-05-25T20:54:32Z</dcterms:modified>
</cp:coreProperties>
</file>