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Project\CM_Coursework\"/>
    </mc:Choice>
  </mc:AlternateContent>
  <xr:revisionPtr revIDLastSave="0" documentId="13_ncr:1_{67B7E9C0-D141-4952-B5B0-96F24A307190}" xr6:coauthVersionLast="47" xr6:coauthVersionMax="47" xr10:uidLastSave="{00000000-0000-0000-0000-000000000000}"/>
  <bookViews>
    <workbookView xWindow="-120" yWindow="-120" windowWidth="20730" windowHeight="11040" activeTab="2" xr2:uid="{D7A0D25F-866F-4B75-8F2E-D3DA62F08E82}"/>
  </bookViews>
  <sheets>
    <sheet name="Approx &amp; Simmetric" sheetId="1" r:id="rId1"/>
    <sheet name="Lagrange" sheetId="5" r:id="rId2"/>
    <sheet name="Newt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7" l="1"/>
  <c r="N9" i="7"/>
  <c r="N10" i="7"/>
  <c r="N11" i="7"/>
  <c r="N7" i="7"/>
  <c r="K8" i="7"/>
  <c r="K16" i="5"/>
  <c r="K14" i="5"/>
  <c r="K12" i="5"/>
  <c r="K10" i="5"/>
  <c r="K8" i="5"/>
  <c r="J2" i="1"/>
  <c r="D2" i="1" s="1"/>
  <c r="K6" i="7"/>
  <c r="K5" i="7"/>
  <c r="K4" i="7"/>
  <c r="K3" i="7"/>
  <c r="K2" i="7"/>
  <c r="F13" i="7"/>
  <c r="D13" i="7"/>
  <c r="C16" i="7"/>
  <c r="C13" i="7"/>
  <c r="B16" i="7"/>
  <c r="B17" i="7"/>
  <c r="B15" i="7"/>
  <c r="B14" i="7"/>
  <c r="B13" i="7"/>
  <c r="F10" i="7"/>
  <c r="E10" i="7"/>
  <c r="D10" i="7"/>
  <c r="C10" i="7"/>
  <c r="C9" i="7"/>
  <c r="C14" i="7" s="1"/>
  <c r="D9" i="7"/>
  <c r="D14" i="7" s="1"/>
  <c r="E9" i="7"/>
  <c r="E14" i="7" s="1"/>
  <c r="F9" i="7"/>
  <c r="B9" i="7"/>
  <c r="H7" i="7"/>
  <c r="E2" i="7"/>
  <c r="E3" i="7"/>
  <c r="F2" i="7" s="1"/>
  <c r="E4" i="7"/>
  <c r="F3" i="7" s="1"/>
  <c r="D2" i="7"/>
  <c r="D3" i="7"/>
  <c r="D4" i="7"/>
  <c r="D5" i="7"/>
  <c r="B2" i="7"/>
  <c r="C2" i="7" s="1"/>
  <c r="B3" i="7"/>
  <c r="B4" i="7"/>
  <c r="B5" i="7"/>
  <c r="C5" i="7" s="1"/>
  <c r="B6" i="7"/>
  <c r="J5" i="5"/>
  <c r="C5" i="5"/>
  <c r="C4" i="5"/>
  <c r="C3" i="1"/>
  <c r="E13" i="7" l="1"/>
  <c r="L5" i="7"/>
  <c r="D15" i="7"/>
  <c r="L2" i="7"/>
  <c r="C15" i="7"/>
  <c r="L6" i="7"/>
  <c r="L4" i="7"/>
  <c r="E2" i="1"/>
  <c r="D7" i="1"/>
  <c r="D11" i="1"/>
  <c r="D3" i="1"/>
  <c r="D5" i="5" s="1"/>
  <c r="D4" i="5"/>
  <c r="C7" i="1"/>
  <c r="C11" i="1"/>
  <c r="E4" i="5"/>
  <c r="C11" i="5" s="1"/>
  <c r="E11" i="1"/>
  <c r="F2" i="1"/>
  <c r="E3" i="1"/>
  <c r="E5" i="5" s="1"/>
  <c r="E7" i="1"/>
  <c r="C9" i="5"/>
  <c r="G2" i="7"/>
  <c r="C6" i="7"/>
  <c r="C4" i="7"/>
  <c r="C3" i="7"/>
  <c r="C7" i="5"/>
  <c r="R4" i="7" l="1"/>
  <c r="L8" i="7"/>
  <c r="S4" i="7" s="1"/>
  <c r="Q4" i="7"/>
  <c r="L3" i="7"/>
  <c r="O4" i="7" s="1"/>
  <c r="F4" i="5"/>
  <c r="F7" i="1"/>
  <c r="G2" i="1"/>
  <c r="F11" i="1"/>
  <c r="F3" i="1"/>
  <c r="F5" i="5" s="1"/>
  <c r="P4" i="7" l="1"/>
  <c r="G7" i="1"/>
  <c r="G4" i="5"/>
  <c r="G11" i="1"/>
  <c r="G3" i="1"/>
  <c r="G5" i="5" s="1"/>
  <c r="C13" i="5"/>
  <c r="E12" i="5" a="1"/>
  <c r="E12" i="5" s="1"/>
  <c r="D8" i="5" a="1"/>
  <c r="D8" i="5" s="1"/>
  <c r="C12" i="5" a="1"/>
  <c r="C12" i="5" s="1"/>
  <c r="D12" i="5" a="1"/>
  <c r="D12" i="5" s="1"/>
  <c r="D10" i="5" a="1"/>
  <c r="D10" i="5" s="1"/>
  <c r="F12" i="5" a="1"/>
  <c r="F12" i="5" s="1"/>
  <c r="F14" i="5" a="1"/>
  <c r="F14" i="5" s="1"/>
  <c r="F8" i="5" a="1"/>
  <c r="F8" i="5" s="1"/>
  <c r="E8" i="5" a="1"/>
  <c r="E8" i="5" s="1"/>
  <c r="F10" i="5" a="1"/>
  <c r="F10" i="5" s="1"/>
  <c r="C10" i="5" a="1"/>
  <c r="C10" i="5" s="1"/>
  <c r="E10" i="5" a="1"/>
  <c r="E10" i="5" s="1"/>
  <c r="C20" i="5" l="1"/>
  <c r="G14" i="5" a="1"/>
  <c r="G14" i="5" s="1"/>
  <c r="G10" i="5" a="1"/>
  <c r="G10" i="5" s="1"/>
  <c r="I10" i="5" s="1"/>
  <c r="G12" i="5" a="1"/>
  <c r="G12" i="5" s="1"/>
  <c r="I12" i="5" s="1"/>
  <c r="N7" i="5" s="1"/>
  <c r="C15" i="5"/>
  <c r="G16" i="5" s="1" a="1"/>
  <c r="G16" i="5" s="1"/>
  <c r="G8" i="5" a="1"/>
  <c r="G8" i="5" s="1"/>
  <c r="C8" i="5" a="1"/>
  <c r="C8" i="5" s="1"/>
  <c r="I8" i="5" s="1"/>
  <c r="M7" i="5" s="1"/>
  <c r="D14" i="5" a="1"/>
  <c r="D14" i="5" s="1"/>
  <c r="C14" i="5" a="1"/>
  <c r="C14" i="5" s="1"/>
  <c r="E14" i="5" a="1"/>
  <c r="E14" i="5" s="1"/>
  <c r="D21" i="5" l="1" a="1"/>
  <c r="D21" i="5" s="1"/>
  <c r="C21" i="5" a="1"/>
  <c r="C21" i="5" s="1"/>
  <c r="E21" i="5" a="1"/>
  <c r="E21" i="5" s="1"/>
  <c r="F21" i="5" a="1"/>
  <c r="F21" i="5" s="1"/>
  <c r="I14" i="5"/>
  <c r="O7" i="5" s="1"/>
  <c r="G21" i="5" a="1"/>
  <c r="G21" i="5" s="1"/>
  <c r="D16" i="5" a="1"/>
  <c r="D16" i="5" s="1"/>
  <c r="E16" i="5" a="1"/>
  <c r="E16" i="5" s="1"/>
  <c r="C16" i="5" a="1"/>
  <c r="C16" i="5" s="1"/>
  <c r="F16" i="5" a="1"/>
  <c r="F16" i="5" s="1"/>
  <c r="I16" i="5" l="1"/>
  <c r="P7" i="5" s="1"/>
  <c r="I21" i="5"/>
  <c r="Q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<sst xmlns="http://schemas.openxmlformats.org/spreadsheetml/2006/main" count="41" uniqueCount="25">
  <si>
    <t>x</t>
  </si>
  <si>
    <t>y</t>
  </si>
  <si>
    <t>Дифференцирование при помощи приближенной формулы</t>
  </si>
  <si>
    <t>dx</t>
  </si>
  <si>
    <t>dx=</t>
  </si>
  <si>
    <t>Дифференцирование, при помощи симметричной формулы</t>
  </si>
  <si>
    <t>Дифференцирование через построение полинома Лагранжа</t>
  </si>
  <si>
    <t>f(x)</t>
  </si>
  <si>
    <t>Fn(x)</t>
  </si>
  <si>
    <t>При х=</t>
  </si>
  <si>
    <t>При x=</t>
  </si>
  <si>
    <t>dy</t>
  </si>
  <si>
    <t>d2y</t>
  </si>
  <si>
    <t>d3y</t>
  </si>
  <si>
    <t>d4y</t>
  </si>
  <si>
    <t>i</t>
  </si>
  <si>
    <t>h=</t>
  </si>
  <si>
    <t>i=</t>
  </si>
  <si>
    <t>i!=</t>
  </si>
  <si>
    <t>a0</t>
  </si>
  <si>
    <t>a1</t>
  </si>
  <si>
    <t>a2</t>
  </si>
  <si>
    <t>a3</t>
  </si>
  <si>
    <t>a4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</si>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</sst>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6" fontId="0" fillId="2" borderId="1" xfId="0" applyNumberFormat="1" applyFill="1" applyBorder="1"/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right" vertical="center"/>
    </xf>
    <xf numFmtId="1" fontId="0" fillId="0" borderId="0" xfId="0" applyNumberFormat="1"/>
    <xf numFmtId="0" fontId="0" fillId="0" borderId="0" xfId="0" applyFill="1"/>
    <xf numFmtId="0" fontId="2" fillId="0" borderId="0" xfId="0" applyFont="1" applyFill="1"/>
    <xf numFmtId="0" fontId="0" fillId="0" borderId="1" xfId="0" applyBorder="1"/>
    <xf numFmtId="0" fontId="2" fillId="0" borderId="0" xfId="0" applyFont="1" applyFill="1" applyBorder="1"/>
    <xf numFmtId="0" fontId="3" fillId="0" borderId="0" xfId="0" applyFont="1" applyBorder="1"/>
    <xf numFmtId="166" fontId="0" fillId="0" borderId="0" xfId="0" applyNumberFormat="1" applyBorder="1"/>
    <xf numFmtId="0" fontId="4" fillId="0" borderId="0" xfId="0" applyFont="1"/>
    <xf numFmtId="166" fontId="4" fillId="0" borderId="0" xfId="0" applyNumberFormat="1" applyFont="1" applyFill="1" applyBorder="1"/>
    <xf numFmtId="0" fontId="4" fillId="0" borderId="0" xfId="0" applyFont="1" applyBorder="1"/>
    <xf numFmtId="0" fontId="4" fillId="0" borderId="0" xfId="0" applyFont="1" applyFill="1" applyBorder="1"/>
    <xf numFmtId="166" fontId="4" fillId="0" borderId="0" xfId="0" applyNumberFormat="1" applyFont="1" applyBorder="1"/>
    <xf numFmtId="0" fontId="5" fillId="0" borderId="0" xfId="0" applyFont="1" applyBorder="1"/>
    <xf numFmtId="166" fontId="5" fillId="0" borderId="0" xfId="0" applyNumberFormat="1" applyFont="1" applyBorder="1"/>
    <xf numFmtId="166" fontId="0" fillId="0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166" fontId="0" fillId="0" borderId="1" xfId="0" applyNumberFormat="1" applyBorder="1"/>
    <xf numFmtId="166" fontId="1" fillId="0" borderId="0" xfId="0" applyNumberFormat="1" applyFont="1"/>
    <xf numFmtId="166" fontId="4" fillId="0" borderId="0" xfId="0" applyNumberFormat="1" applyFont="1"/>
    <xf numFmtId="166" fontId="2" fillId="3" borderId="0" xfId="0" applyNumberFormat="1" applyFont="1" applyFill="1" applyBorder="1"/>
    <xf numFmtId="0" fontId="2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'Approx &amp; Simmetric'!$C$2:$G$2</c:f>
              <c:numCache>
                <c:formatCode>0.000</c:formatCode>
                <c:ptCount val="5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</c:numCache>
            </c:numRef>
          </c:xVal>
          <c:yVal>
            <c:numRef>
              <c:f>'Approx &amp; Simmetric'!$C$7:$G$7</c:f>
              <c:numCache>
                <c:formatCode>0.000</c:formatCode>
                <c:ptCount val="5"/>
                <c:pt idx="0">
                  <c:v>1.2575638531195816</c:v>
                </c:pt>
                <c:pt idx="1">
                  <c:v>-0.86411119588619512</c:v>
                </c:pt>
                <c:pt idx="2">
                  <c:v>-1.5279173984470436</c:v>
                </c:pt>
                <c:pt idx="3">
                  <c:v>0.3860733141827456</c:v>
                </c:pt>
                <c:pt idx="4">
                  <c:v>1.6487077431880175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D7-48AB-9185-B16D0AC921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'Approx &amp; Simmetric'!$C$2:$G$2</c:f>
              <c:numCache>
                <c:formatCode>0.000</c:formatCode>
                <c:ptCount val="5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</c:numCache>
            </c:numRef>
          </c:xVal>
          <c:yVal>
            <c:numRef>
              <c:f>'Approx &amp; Simmetric'!$C$11:$G$11</c:f>
              <c:numCache>
                <c:formatCode>0.000</c:formatCode>
                <c:ptCount val="5"/>
                <c:pt idx="0">
                  <c:v>1.2575638531195816</c:v>
                </c:pt>
                <c:pt idx="1">
                  <c:v>0.19672632861669326</c:v>
                </c:pt>
                <c:pt idx="2">
                  <c:v>-1.1960142971666194</c:v>
                </c:pt>
                <c:pt idx="3">
                  <c:v>-0.57092204213214903</c:v>
                </c:pt>
                <c:pt idx="4">
                  <c:v>1.0173905286853815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D7-48AB-9185-B16D0AC921A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Lagrange!$C$4:$G$4</c:f>
              <c:numCache>
                <c:formatCode>0.000</c:formatCode>
                <c:ptCount val="5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</c:numCache>
            </c:numRef>
          </c:xVal>
          <c:yVal>
            <c:numRef>
              <c:f>Lagrange!$M$7:$Q$7</c:f>
              <c:numCache>
                <c:formatCode>0.000</c:formatCode>
                <c:ptCount val="5"/>
                <c:pt idx="0">
                  <c:v>1.2575638531195816</c:v>
                </c:pt>
                <c:pt idx="1">
                  <c:v>-0.86411119588619512</c:v>
                </c:pt>
                <c:pt idx="2">
                  <c:v>-1.5279173984470436</c:v>
                </c:pt>
                <c:pt idx="3">
                  <c:v>0.3860733141827456</c:v>
                </c:pt>
                <c:pt idx="4">
                  <c:v>5.9977890107488827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D7-48AB-9185-B16D0AC921A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'Approx &amp; Simmetric'!$C$2:$G$2</c:f>
              <c:numCache>
                <c:formatCode>0.000</c:formatCode>
                <c:ptCount val="5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</c:numCache>
            </c:numRef>
          </c:xVal>
          <c:yVal>
            <c:numRef>
              <c:f>Newton!$O$4:$S$4</c:f>
              <c:numCache>
                <c:formatCode>0\.000</c:formatCode>
                <c:ptCount val="5"/>
                <c:pt idx="0">
                  <c:v>1.2575638531195816</c:v>
                </c:pt>
                <c:pt idx="1">
                  <c:v>-0.86411119588619489</c:v>
                </c:pt>
                <c:pt idx="2">
                  <c:v>-7.0048552002115669E-2</c:v>
                </c:pt>
                <c:pt idx="3">
                  <c:v>10.359320197246076</c:v>
                </c:pt>
                <c:pt idx="4">
                  <c:v>37.143563464332651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CD7-48AB-9185-B16D0AC92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240463"/>
        <c:axId val="630239631"/>
      </c:scatterChart>
      <c:valAx>
        <c:axId val="63024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0239631"/>
        <c:crosses val="autoZero"/>
        <c:crossBetween val="midCat"/>
      </c:valAx>
      <c:valAx>
        <c:axId val="6302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024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195262</xdr:rowOff>
    </xdr:from>
    <xdr:to>
      <xdr:col>18</xdr:col>
      <xdr:colOff>304800</xdr:colOff>
      <xdr:row>18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6146825-0A62-415C-8720-87E9FF178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</xdr:colOff>
      <xdr:row>8</xdr:row>
      <xdr:rowOff>9524</xdr:rowOff>
    </xdr:from>
    <xdr:ext cx="296363" cy="181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DEC335-AEF9-4B37-9FA0-81378F6D9F9E}"/>
                </a:ext>
              </a:extLst>
            </xdr:cNvPr>
            <xdr:cNvSpPr txBox="1"/>
          </xdr:nvSpPr>
          <xdr:spPr>
            <a:xfrm>
              <a:off x="23812" y="1533524"/>
              <a:ext cx="296363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>
                            <a:solidFill>
                              <a:srgbClr val="836967"/>
                            </a:solidFill>
                            <a:latin typeface="+mn-lt"/>
                          </a:rPr>
                        </m:ctrlPr>
                      </m:sSupPr>
                      <m:e>
                        <m:r>
                          <a:rPr lang="ru-RU" sz="1100" i="1">
                            <a:latin typeface="+mn-lt"/>
                          </a:rPr>
                          <m:t>h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100" b="0" i="0">
                            <a:latin typeface="+mn-lt"/>
                          </a:rPr>
                          <m:t>i</m:t>
                        </m:r>
                      </m:sup>
                    </m:sSup>
                    <m:r>
                      <a:rPr lang="en-US" sz="1100" b="0" i="1">
                        <a:latin typeface="+mn-lt"/>
                      </a:rPr>
                      <m:t>=</m:t>
                    </m:r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DEC335-AEF9-4B37-9FA0-81378F6D9F9E}"/>
                </a:ext>
              </a:extLst>
            </xdr:cNvPr>
            <xdr:cNvSpPr txBox="1"/>
          </xdr:nvSpPr>
          <xdr:spPr>
            <a:xfrm>
              <a:off x="23812" y="1533524"/>
              <a:ext cx="296363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+mn-lt"/>
                </a:rPr>
                <a:t>ℎ</a:t>
              </a:r>
              <a:r>
                <a:rPr lang="ru-RU" sz="1100" i="0">
                  <a:solidFill>
                    <a:srgbClr val="836967"/>
                  </a:solidFill>
                  <a:latin typeface="+mn-lt"/>
                </a:rPr>
                <a:t>^</a:t>
              </a:r>
              <a:r>
                <a:rPr lang="en-US" sz="1100" b="0" i="0">
                  <a:latin typeface="+mn-lt"/>
                </a:rPr>
                <a:t>i=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572-8319-4E8E-A853-22FEE89417D8}">
  <sheetPr codeName="Лист1"/>
  <dimension ref="B2:J17"/>
  <sheetViews>
    <sheetView zoomScale="85" zoomScaleNormal="85" workbookViewId="0">
      <selection activeCell="U19" sqref="U19"/>
    </sheetView>
  </sheetViews>
  <sheetFormatPr defaultRowHeight="15" x14ac:dyDescent="0.25"/>
  <sheetData>
    <row r="2" spans="2:10" ht="30" customHeight="1" x14ac:dyDescent="0.25">
      <c r="B2" s="1" t="s">
        <v>0</v>
      </c>
      <c r="C2" s="13">
        <v>0</v>
      </c>
      <c r="D2" s="13">
        <f>C2+J2</f>
        <v>0.78539816339744828</v>
      </c>
      <c r="E2" s="13">
        <f>D2+J2</f>
        <v>1.5707963267948966</v>
      </c>
      <c r="F2" s="13">
        <f>E2+J2</f>
        <v>2.3561944901923448</v>
      </c>
      <c r="G2" s="13">
        <f>F2+J2</f>
        <v>3.1415926535897931</v>
      </c>
      <c r="I2" s="15" t="s">
        <v>4</v>
      </c>
      <c r="J2" s="15">
        <f>PI()/4</f>
        <v>0.78539816339744828</v>
      </c>
    </row>
    <row r="3" spans="2:10" ht="30" customHeight="1" x14ac:dyDescent="0.25">
      <c r="B3" s="1" t="s">
        <v>1</v>
      </c>
      <c r="C3" s="13">
        <f>SIN(1.8*C2)</f>
        <v>0</v>
      </c>
      <c r="D3" s="13">
        <f t="shared" ref="D3:G3" si="0">SIN(1.8*D2)</f>
        <v>0.98768834059513777</v>
      </c>
      <c r="E3" s="13">
        <f t="shared" si="0"/>
        <v>0.30901699437494751</v>
      </c>
      <c r="F3" s="13">
        <f t="shared" si="0"/>
        <v>-0.89100652418836779</v>
      </c>
      <c r="G3" s="13">
        <f t="shared" si="0"/>
        <v>-0.58778525229247336</v>
      </c>
    </row>
    <row r="4" spans="2:10" ht="15.75" thickBot="1" x14ac:dyDescent="0.3"/>
    <row r="5" spans="2:10" x14ac:dyDescent="0.25">
      <c r="B5" s="3"/>
      <c r="C5" s="4"/>
      <c r="D5" s="4"/>
      <c r="E5" s="4"/>
      <c r="F5" s="4"/>
      <c r="G5" s="4"/>
      <c r="H5" s="4"/>
      <c r="I5" s="4"/>
      <c r="J5" s="5"/>
    </row>
    <row r="6" spans="2:10" x14ac:dyDescent="0.25">
      <c r="B6" s="6"/>
      <c r="C6" s="7" t="s">
        <v>2</v>
      </c>
      <c r="D6" s="7"/>
      <c r="E6" s="7"/>
      <c r="F6" s="7"/>
      <c r="G6" s="7"/>
      <c r="H6" s="7"/>
      <c r="I6" s="7"/>
      <c r="J6" s="8"/>
    </row>
    <row r="7" spans="2:10" x14ac:dyDescent="0.25">
      <c r="B7" s="6"/>
      <c r="C7" s="12">
        <f>(SIN(1.8*(C2+$J$2))-SIN(1.8*C2))/$J$2</f>
        <v>1.2575638531195816</v>
      </c>
      <c r="D7" s="12">
        <f>(SIN(1.8*(D2+$J$2))-SIN(1.8*D2))/$J$2</f>
        <v>-0.86411119588619512</v>
      </c>
      <c r="E7" s="12">
        <f t="shared" ref="D7:H7" si="1">(SIN(1.8*(E2+$J$2))-SIN(1.8*E2))/$J$2</f>
        <v>-1.5279173984470436</v>
      </c>
      <c r="F7" s="12">
        <f t="shared" si="1"/>
        <v>0.3860733141827456</v>
      </c>
      <c r="G7" s="12">
        <f t="shared" si="1"/>
        <v>1.6487077431880175</v>
      </c>
      <c r="H7" s="7"/>
      <c r="I7" s="7"/>
      <c r="J7" s="8"/>
    </row>
    <row r="8" spans="2:10" ht="15.75" thickBot="1" x14ac:dyDescent="0.3">
      <c r="B8" s="9"/>
      <c r="C8" s="10"/>
      <c r="D8" s="10"/>
      <c r="E8" s="10"/>
      <c r="F8" s="10"/>
      <c r="G8" s="10"/>
      <c r="H8" s="10"/>
      <c r="I8" s="10"/>
      <c r="J8" s="11"/>
    </row>
    <row r="9" spans="2:10" x14ac:dyDescent="0.25">
      <c r="B9" s="3"/>
      <c r="C9" s="4"/>
      <c r="D9" s="4"/>
      <c r="E9" s="4"/>
      <c r="F9" s="4"/>
      <c r="G9" s="4"/>
      <c r="H9" s="4"/>
      <c r="I9" s="4"/>
      <c r="J9" s="5"/>
    </row>
    <row r="10" spans="2:10" x14ac:dyDescent="0.25">
      <c r="B10" s="6"/>
      <c r="C10" s="7" t="s">
        <v>5</v>
      </c>
      <c r="D10" s="7"/>
      <c r="E10" s="7"/>
      <c r="F10" s="7"/>
      <c r="G10" s="7"/>
      <c r="H10" s="7"/>
      <c r="I10" s="7"/>
      <c r="J10" s="8"/>
    </row>
    <row r="11" spans="2:10" x14ac:dyDescent="0.25">
      <c r="B11" s="6"/>
      <c r="C11" s="12">
        <f>(SIN(1.8*(C2+$J$2))-SIN(1.8*(C2-$J$2)))/(2*$J$2)</f>
        <v>1.2575638531195816</v>
      </c>
      <c r="D11" s="12">
        <f t="shared" ref="D11:G11" si="2">(SIN(1.8*(D2+$J$2))-SIN(1.8*(D2-$J$2)))/(2*$J$2)</f>
        <v>0.19672632861669326</v>
      </c>
      <c r="E11" s="12">
        <f t="shared" si="2"/>
        <v>-1.1960142971666194</v>
      </c>
      <c r="F11" s="12">
        <f t="shared" si="2"/>
        <v>-0.57092204213214903</v>
      </c>
      <c r="G11" s="12">
        <f t="shared" si="2"/>
        <v>1.0173905286853815</v>
      </c>
      <c r="H11" s="7"/>
      <c r="I11" s="7"/>
      <c r="J11" s="8"/>
    </row>
    <row r="12" spans="2:10" ht="15.75" thickBot="1" x14ac:dyDescent="0.3">
      <c r="B12" s="9"/>
      <c r="C12" s="10"/>
      <c r="D12" s="10"/>
      <c r="E12" s="10"/>
      <c r="F12" s="10"/>
      <c r="G12" s="10"/>
      <c r="H12" s="10"/>
      <c r="I12" s="10"/>
      <c r="J12" s="11"/>
    </row>
    <row r="17" spans="3:3" x14ac:dyDescent="0.25">
      <c r="C17" s="1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065-3C5F-40E8-878A-4D15E8D96164}">
  <dimension ref="B3:T39"/>
  <sheetViews>
    <sheetView topLeftCell="A3" workbookViewId="0">
      <selection activeCell="N18" sqref="N18"/>
    </sheetView>
  </sheetViews>
  <sheetFormatPr defaultRowHeight="15" x14ac:dyDescent="0.25"/>
  <sheetData>
    <row r="3" spans="2:20" x14ac:dyDescent="0.25">
      <c r="C3" t="s">
        <v>6</v>
      </c>
    </row>
    <row r="4" spans="2:20" ht="15.75" thickBot="1" x14ac:dyDescent="0.3">
      <c r="B4" t="s">
        <v>0</v>
      </c>
      <c r="C4" s="14">
        <f>'Approx &amp; Simmetric'!C2</f>
        <v>0</v>
      </c>
      <c r="D4" s="14">
        <f>'Approx &amp; Simmetric'!D2</f>
        <v>0.78539816339744828</v>
      </c>
      <c r="E4" s="14">
        <f>'Approx &amp; Simmetric'!E2</f>
        <v>1.5707963267948966</v>
      </c>
      <c r="F4" s="14">
        <f>'Approx &amp; Simmetric'!F2</f>
        <v>2.3561944901923448</v>
      </c>
      <c r="G4" s="14">
        <f>'Approx &amp; Simmetric'!G2</f>
        <v>3.1415926535897931</v>
      </c>
    </row>
    <row r="5" spans="2:20" x14ac:dyDescent="0.25">
      <c r="B5" t="s">
        <v>7</v>
      </c>
      <c r="C5" s="14">
        <f>'Approx &amp; Simmetric'!C3</f>
        <v>0</v>
      </c>
      <c r="D5" s="14">
        <f>'Approx &amp; Simmetric'!D3</f>
        <v>0.98768834059513777</v>
      </c>
      <c r="E5" s="14">
        <f>'Approx &amp; Simmetric'!E3</f>
        <v>0.30901699437494751</v>
      </c>
      <c r="F5" s="14">
        <f>'Approx &amp; Simmetric'!F3</f>
        <v>-0.89100652418836779</v>
      </c>
      <c r="G5" s="14">
        <f>'Approx &amp; Simmetric'!G3</f>
        <v>-0.58778525229247336</v>
      </c>
      <c r="I5" s="19" t="s">
        <v>3</v>
      </c>
      <c r="J5" s="19">
        <f>PI()/4</f>
        <v>0.78539816339744828</v>
      </c>
      <c r="L5" s="3"/>
      <c r="M5" s="4"/>
      <c r="N5" s="4"/>
      <c r="O5" s="4"/>
      <c r="P5" s="4"/>
      <c r="Q5" s="4"/>
      <c r="R5" s="4"/>
      <c r="S5" s="4"/>
      <c r="T5" s="5"/>
    </row>
    <row r="6" spans="2:20" x14ac:dyDescent="0.25">
      <c r="C6" s="14"/>
      <c r="L6" s="6"/>
      <c r="M6" s="7" t="s">
        <v>2</v>
      </c>
      <c r="N6" s="7"/>
      <c r="O6" s="7"/>
      <c r="P6" s="7"/>
      <c r="Q6" s="7"/>
      <c r="R6" s="7"/>
      <c r="S6" s="7"/>
      <c r="T6" s="8"/>
    </row>
    <row r="7" spans="2:20" x14ac:dyDescent="0.25">
      <c r="B7" s="23" t="s">
        <v>9</v>
      </c>
      <c r="C7" s="24">
        <f>C4</f>
        <v>0</v>
      </c>
      <c r="D7" s="25"/>
      <c r="E7" s="25"/>
      <c r="F7" s="25"/>
      <c r="G7" s="25"/>
      <c r="H7" s="25"/>
      <c r="I7" s="25"/>
      <c r="J7" s="25"/>
      <c r="K7" s="23"/>
      <c r="L7" s="6"/>
      <c r="M7" s="12">
        <f>(I10-I8)/J5</f>
        <v>1.2575638531195816</v>
      </c>
      <c r="N7" s="12">
        <f>(I12-I10)/J5</f>
        <v>-0.86411119588619512</v>
      </c>
      <c r="O7" s="12">
        <f>(I14-I12)/J5</f>
        <v>-1.5279173984470436</v>
      </c>
      <c r="P7" s="12">
        <f>(I16-I14)/J5</f>
        <v>0.3860733141827456</v>
      </c>
      <c r="Q7" s="12">
        <f>(I21-I16)/J5</f>
        <v>5.9977890107488827</v>
      </c>
      <c r="R7" s="7"/>
      <c r="S7" s="7"/>
      <c r="T7" s="8"/>
    </row>
    <row r="8" spans="2:20" ht="15.75" thickBot="1" x14ac:dyDescent="0.3">
      <c r="B8" s="25" t="s">
        <v>8</v>
      </c>
      <c r="C8" s="25" cm="1">
        <f t="array" ref="C8">PRODUCT(IF(C4-$C$4:$G$4=0,1,($C$7-$C$4:$G$4)/(C4-$C$4:$G$4)))</f>
        <v>1</v>
      </c>
      <c r="D8" s="25" cm="1">
        <f t="array" ref="D8">PRODUCT(IF(D4-$C$4:$G$4=0,1,($C$7-$C$4:$G$4)/(D4-$C$4:$G$4)))</f>
        <v>0</v>
      </c>
      <c r="E8" s="25" cm="1">
        <f t="array" ref="E8">PRODUCT(IF(E4-$C$4:$G$4=0,1,($C$7-$C$4:$G$4)/(E4-$C$4:$G$4)))</f>
        <v>0</v>
      </c>
      <c r="F8" s="25" cm="1">
        <f t="array" ref="F8">PRODUCT(IF(F4-$C$4:$G$4=0,1,($C$7-$C$4:$G$4)/(F4-$C$4:$G$4)))</f>
        <v>0</v>
      </c>
      <c r="G8" s="25" cm="1">
        <f t="array" ref="G8">PRODUCT(IF(G4-$C$4:$G$4=0,1,($C$7-$C$4:$G$4)/(G4-$C$4:$G$4)))</f>
        <v>0</v>
      </c>
      <c r="H8" s="25"/>
      <c r="I8" s="38">
        <f>SUMPRODUCT(C5:G5,C8:G8)</f>
        <v>0</v>
      </c>
      <c r="J8" s="25"/>
      <c r="K8" s="36">
        <f>C5-I8</f>
        <v>0</v>
      </c>
      <c r="L8" s="9"/>
      <c r="M8" s="10"/>
      <c r="N8" s="10"/>
      <c r="O8" s="10"/>
      <c r="P8" s="10"/>
      <c r="Q8" s="10"/>
      <c r="R8" s="10"/>
      <c r="S8" s="10"/>
      <c r="T8" s="11"/>
    </row>
    <row r="9" spans="2:20" x14ac:dyDescent="0.25">
      <c r="B9" s="23" t="s">
        <v>9</v>
      </c>
      <c r="C9" s="24">
        <f>D4</f>
        <v>0.78539816339744828</v>
      </c>
      <c r="D9" s="25"/>
      <c r="E9" s="25"/>
      <c r="F9" s="25"/>
      <c r="G9" s="25"/>
      <c r="H9" s="25"/>
      <c r="I9" s="25"/>
      <c r="J9" s="25"/>
      <c r="K9" s="23"/>
    </row>
    <row r="10" spans="2:20" x14ac:dyDescent="0.25">
      <c r="B10" s="25" t="s">
        <v>8</v>
      </c>
      <c r="C10" s="25" cm="1">
        <f t="array" ref="C10">PRODUCT(IF(C4-$C$4:$G$4=0,1,($C$9-$C$4:$G$4)/(C4-$C$4:$G$4)))</f>
        <v>0</v>
      </c>
      <c r="D10" s="25" cm="1">
        <f t="array" ref="D10">PRODUCT(IF(D4-$C$4:$G$4=0,1,($C$9-$C$4:$G$4)/(D4-$C$4:$G$4)))</f>
        <v>1</v>
      </c>
      <c r="E10" s="25" cm="1">
        <f t="array" ref="E10">PRODUCT(IF(E4-$C$4:$G$4=0,1,($C$9-$C$4:$G$4)/(E4-$C$4:$G$4)))</f>
        <v>0</v>
      </c>
      <c r="F10" s="25" cm="1">
        <f t="array" ref="F10">PRODUCT(IF(F4-$C$4:$G$4=0,1,($C$9-$C$4:$G$4)/(F4-$C$4:$G$4)))</f>
        <v>0</v>
      </c>
      <c r="G10" s="25" cm="1">
        <f t="array" ref="G10">PRODUCT(IF(G4-$C$4:$G$4=0,1,($C$9-$C$4:$G$4)/(G4-$C$4:$G$4)))</f>
        <v>0</v>
      </c>
      <c r="H10" s="25"/>
      <c r="I10" s="37">
        <f>SUMPRODUCT(C5:G5,C10:G10)</f>
        <v>0.98768834059513777</v>
      </c>
      <c r="J10" s="25"/>
      <c r="K10" s="36">
        <f>D5-I10</f>
        <v>0</v>
      </c>
    </row>
    <row r="11" spans="2:20" x14ac:dyDescent="0.25">
      <c r="B11" s="23" t="s">
        <v>9</v>
      </c>
      <c r="C11" s="24">
        <f>E4</f>
        <v>1.5707963267948966</v>
      </c>
      <c r="D11" s="25"/>
      <c r="E11" s="25"/>
      <c r="F11" s="25"/>
      <c r="G11" s="25"/>
      <c r="H11" s="25"/>
      <c r="I11" s="27"/>
      <c r="J11" s="25"/>
      <c r="K11" s="23"/>
    </row>
    <row r="12" spans="2:20" x14ac:dyDescent="0.25">
      <c r="B12" s="25" t="s">
        <v>8</v>
      </c>
      <c r="C12" s="25" cm="1">
        <f t="array" ref="C12">PRODUCT(IF(C4-$C$4:$G$4=0,1,($C$11-$C$4:$G$4)/(C4-$C$4:$G$4)))</f>
        <v>0</v>
      </c>
      <c r="D12" s="25" cm="1">
        <f t="array" ref="D12">PRODUCT(IF(D4-$C$4:$G$4=0,1,($C$11-$C$4:$G$4)/(D4-$C$4:$G$4)))</f>
        <v>0</v>
      </c>
      <c r="E12" s="25" cm="1">
        <f t="array" ref="E12">PRODUCT(IF(E4-$C$4:$G$4=0,1,($C$11-$C$4:$G$4)/(E4-$C$4:$G$4)))</f>
        <v>1</v>
      </c>
      <c r="F12" s="25" cm="1">
        <f t="array" ref="F12">PRODUCT(IF(F4-$C$4:$G$4=0,1,($C$11-$C$4:$G$4)/(F4-$C$4:$G$4)))</f>
        <v>0</v>
      </c>
      <c r="G12" s="25" cm="1">
        <f t="array" ref="G12">PRODUCT(IF(G4-$C$4:$G$4=0,1,($C$11-$C$4:$G$4)/(G4-$C$4:$G$4)))</f>
        <v>0</v>
      </c>
      <c r="H12" s="25"/>
      <c r="I12" s="37">
        <f>SUMPRODUCT(C5:G5,C12:G12)</f>
        <v>0.30901699437494751</v>
      </c>
      <c r="J12" s="25"/>
      <c r="K12" s="36">
        <f>E5-I12</f>
        <v>0</v>
      </c>
    </row>
    <row r="13" spans="2:20" x14ac:dyDescent="0.25">
      <c r="B13" s="23" t="s">
        <v>9</v>
      </c>
      <c r="C13" s="24">
        <f>F4</f>
        <v>2.3561944901923448</v>
      </c>
      <c r="D13" s="25"/>
      <c r="E13" s="25"/>
      <c r="F13" s="25"/>
      <c r="G13" s="25"/>
      <c r="H13" s="25"/>
      <c r="I13" s="27"/>
      <c r="J13" s="25"/>
      <c r="K13" s="23"/>
    </row>
    <row r="14" spans="2:20" x14ac:dyDescent="0.25">
      <c r="B14" s="25" t="s">
        <v>8</v>
      </c>
      <c r="C14" s="25" cm="1">
        <f t="array" ref="C14">PRODUCT(IF(C4-$C$4:$G$4=0,1,($C$13-$C$4:$G$4)/(C4-$C$4:$G$4)))</f>
        <v>0</v>
      </c>
      <c r="D14" s="25" cm="1">
        <f t="array" ref="D14">PRODUCT(IF(D4-$C$4:$G$4=0,1,($C$13-$C$4:$G$4)/(D4-$C$4:$G$4)))</f>
        <v>0</v>
      </c>
      <c r="E14" s="25" cm="1">
        <f t="array" ref="E14">PRODUCT(IF(E4-$C$4:$G$4=0,1,($C$13-$C$4:$G$4)/(E4-$C$4:$G$4)))</f>
        <v>0</v>
      </c>
      <c r="F14" s="25" cm="1">
        <f t="array" ref="F14">PRODUCT(IF(F4-$C$4:$G$4=0,1,($C$13-$C$4:$G$4)/(F4-$C$4:$G$4)))</f>
        <v>1</v>
      </c>
      <c r="G14" s="25" cm="1">
        <f t="array" ref="G14">PRODUCT(IF(G4-$C$4:$G$4=0,1,($C$13-$C$4:$G$4)/(G4-$C$4:$G$4)))</f>
        <v>0</v>
      </c>
      <c r="H14" s="25"/>
      <c r="I14" s="37">
        <f>SUMPRODUCT(C5:G5,C14:G14)</f>
        <v>-0.89100652418836779</v>
      </c>
      <c r="J14" s="25"/>
      <c r="K14" s="36">
        <f>F5-I14</f>
        <v>0</v>
      </c>
    </row>
    <row r="15" spans="2:20" x14ac:dyDescent="0.25">
      <c r="B15" s="23" t="s">
        <v>9</v>
      </c>
      <c r="C15" s="24">
        <f>G4</f>
        <v>3.1415926535897931</v>
      </c>
      <c r="D15" s="25"/>
      <c r="E15" s="25"/>
      <c r="F15" s="25"/>
      <c r="G15" s="25"/>
      <c r="H15" s="25"/>
      <c r="I15" s="27"/>
      <c r="J15" s="25"/>
      <c r="K15" s="23"/>
    </row>
    <row r="16" spans="2:20" x14ac:dyDescent="0.25">
      <c r="B16" s="25" t="s">
        <v>8</v>
      </c>
      <c r="C16" s="25" cm="1">
        <f t="array" ref="C16">PRODUCT(IF(C4-$C$4:$G$4=0,1,($C$15-$C$4:$G$4)/(C4-$C$4:$G$4)))</f>
        <v>0</v>
      </c>
      <c r="D16" s="25" cm="1">
        <f t="array" ref="D16">PRODUCT(IF(D4-$C$4:$G$4=0,1,($C$15-$C$4:$G$4)/(D4-$C$4:$G$4)))</f>
        <v>0</v>
      </c>
      <c r="E16" s="25" cm="1">
        <f t="array" ref="E16">PRODUCT(IF(E4-$C$4:$G$4=0,1,($C$15-$C$4:$G$4)/(E4-$C$4:$G$4)))</f>
        <v>0</v>
      </c>
      <c r="F16" s="25" cm="1">
        <f t="array" ref="F16">PRODUCT(IF(F4-$C$4:$G$4=0,1,($C$15-$C$4:$G$4)/(F4-$C$4:$G$4)))</f>
        <v>0</v>
      </c>
      <c r="G16" s="25" cm="1">
        <f t="array" ref="G16">PRODUCT(IF(G4-$C$4:$G$4=0,1,($C$15-$C$4:$G$4)/(G4-$C$4:$G$4)))</f>
        <v>1</v>
      </c>
      <c r="H16" s="25"/>
      <c r="I16" s="37">
        <f>SUMPRODUCT(C5:G5,C16:G16)</f>
        <v>-0.58778525229247336</v>
      </c>
      <c r="J16" s="25"/>
      <c r="K16" s="36">
        <f>G5-I16</f>
        <v>0</v>
      </c>
    </row>
    <row r="17" spans="2:11" x14ac:dyDescent="0.25">
      <c r="B17" s="25"/>
      <c r="C17" s="25"/>
      <c r="D17" s="25"/>
      <c r="E17" s="25"/>
      <c r="F17" s="26"/>
      <c r="G17" s="25"/>
      <c r="H17" s="25"/>
      <c r="I17" s="25"/>
      <c r="J17" s="25"/>
      <c r="K17" s="23"/>
    </row>
    <row r="18" spans="2:11" x14ac:dyDescent="0.25">
      <c r="B18" s="25"/>
      <c r="C18" s="25"/>
      <c r="D18" s="25"/>
      <c r="E18" s="25"/>
      <c r="F18" s="25"/>
      <c r="G18" s="26"/>
      <c r="H18" s="25"/>
      <c r="I18" s="25"/>
      <c r="J18" s="25"/>
      <c r="K18" s="23"/>
    </row>
    <row r="19" spans="2:1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3"/>
    </row>
    <row r="20" spans="2:11" x14ac:dyDescent="0.25">
      <c r="B20" s="28" t="s">
        <v>10</v>
      </c>
      <c r="C20" s="29">
        <f>G4+J5</f>
        <v>3.9269908169872414</v>
      </c>
      <c r="D20" s="28"/>
      <c r="E20" s="28"/>
      <c r="F20" s="28"/>
      <c r="G20" s="28"/>
      <c r="H20" s="28"/>
      <c r="I20" s="28"/>
      <c r="J20" s="25"/>
      <c r="K20" s="23"/>
    </row>
    <row r="21" spans="2:11" x14ac:dyDescent="0.25">
      <c r="B21" s="28" t="s">
        <v>8</v>
      </c>
      <c r="C21" s="28" cm="1">
        <f t="array" ref="C21">PRODUCT(IF(C4-$C$4:$G$4=0,1,($C$20-$C$4:$G$4)/(C4-$C$4:$G$4)))</f>
        <v>1</v>
      </c>
      <c r="D21" s="28" cm="1">
        <f t="array" ref="D21">PRODUCT(IF(D4-$C$4:$G$4=0,1,($C$20-$C$4:$G$4)/(D4-$C$4:$G$4)))</f>
        <v>-5</v>
      </c>
      <c r="E21" s="28" cm="1">
        <f t="array" ref="E21">PRODUCT(IF(E4-$C$4:$G$4=0,1,($C$20-$C$4:$G$4)/(E4-$C$4:$G$4)))</f>
        <v>10</v>
      </c>
      <c r="F21" s="28" cm="1">
        <f t="array" ref="F21">PRODUCT(IF(F4-$C$4:$G$4=0,1,($C$20-$C$4:$G$4)/(F4-$C$4:$G$4)))</f>
        <v>-10</v>
      </c>
      <c r="G21" s="28" cm="1">
        <f t="array" ref="G21">PRODUCT(IF(G4-$C$4:$G$4=0,1,($C$20-$C$4:$G$4)/(G4-$C$4:$G$4)))</f>
        <v>5</v>
      </c>
      <c r="H21" s="28"/>
      <c r="I21" s="24">
        <f>SUMPRODUCT(C5:G5,C21:G21)</f>
        <v>4.1228672211950972</v>
      </c>
      <c r="J21" s="25"/>
      <c r="K21" s="23"/>
    </row>
    <row r="22" spans="2:11" x14ac:dyDescent="0.25">
      <c r="B22" s="25"/>
      <c r="C22" s="25"/>
      <c r="D22" s="26"/>
      <c r="E22" s="25"/>
      <c r="F22" s="25"/>
      <c r="G22" s="25"/>
      <c r="H22" s="25"/>
      <c r="I22" s="25"/>
      <c r="J22" s="25"/>
      <c r="K22" s="23"/>
    </row>
    <row r="23" spans="2:11" x14ac:dyDescent="0.25">
      <c r="B23" s="25"/>
      <c r="C23" s="25"/>
      <c r="D23" s="25"/>
      <c r="E23" s="26"/>
      <c r="F23" s="25"/>
      <c r="G23" s="25"/>
      <c r="H23" s="25"/>
      <c r="I23" s="25"/>
      <c r="J23" s="25"/>
      <c r="K23" s="23"/>
    </row>
    <row r="24" spans="2:11" x14ac:dyDescent="0.25">
      <c r="B24" s="25"/>
      <c r="C24" s="25"/>
      <c r="D24" s="25"/>
      <c r="E24" s="25"/>
      <c r="F24" s="26"/>
      <c r="G24" s="25"/>
      <c r="H24" s="25"/>
      <c r="I24" s="25"/>
      <c r="J24" s="25"/>
      <c r="K24" s="23"/>
    </row>
    <row r="25" spans="2:11" x14ac:dyDescent="0.25">
      <c r="B25" s="25"/>
      <c r="C25" s="25"/>
      <c r="D25" s="25"/>
      <c r="E25" s="25"/>
      <c r="F25" s="25"/>
      <c r="G25" s="26"/>
      <c r="H25" s="25"/>
      <c r="I25" s="25"/>
      <c r="J25" s="25"/>
      <c r="K25" s="23"/>
    </row>
    <row r="26" spans="2:11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3"/>
    </row>
    <row r="27" spans="2:11" x14ac:dyDescent="0.25">
      <c r="B27" s="25"/>
      <c r="C27" s="27"/>
      <c r="D27" s="25"/>
      <c r="E27" s="25"/>
      <c r="F27" s="25"/>
      <c r="G27" s="25"/>
      <c r="H27" s="25"/>
      <c r="I27" s="25"/>
      <c r="J27" s="25"/>
      <c r="K27" s="23"/>
    </row>
    <row r="28" spans="2:11" x14ac:dyDescent="0.25">
      <c r="B28" s="25"/>
      <c r="C28" s="26"/>
      <c r="D28" s="25"/>
      <c r="E28" s="25"/>
      <c r="F28" s="25"/>
      <c r="G28" s="25"/>
      <c r="H28" s="25"/>
      <c r="I28" s="25"/>
      <c r="J28" s="25"/>
      <c r="K28" s="23"/>
    </row>
    <row r="29" spans="2:11" x14ac:dyDescent="0.25">
      <c r="B29" s="25"/>
      <c r="C29" s="25"/>
      <c r="D29" s="26"/>
      <c r="E29" s="25"/>
      <c r="F29" s="25"/>
      <c r="G29" s="25"/>
      <c r="H29" s="25"/>
      <c r="I29" s="25"/>
      <c r="J29" s="25"/>
      <c r="K29" s="23"/>
    </row>
    <row r="30" spans="2:11" x14ac:dyDescent="0.25">
      <c r="B30" s="25"/>
      <c r="C30" s="25"/>
      <c r="D30" s="25"/>
      <c r="E30" s="26"/>
      <c r="F30" s="25"/>
      <c r="G30" s="25"/>
      <c r="H30" s="25"/>
      <c r="I30" s="25"/>
      <c r="J30" s="25"/>
      <c r="K30" s="23"/>
    </row>
    <row r="31" spans="2:11" x14ac:dyDescent="0.25">
      <c r="B31" s="25"/>
      <c r="C31" s="25"/>
      <c r="D31" s="25"/>
      <c r="E31" s="25"/>
      <c r="F31" s="26"/>
      <c r="G31" s="25"/>
      <c r="H31" s="25"/>
      <c r="I31" s="25"/>
      <c r="J31" s="25"/>
      <c r="K31" s="23"/>
    </row>
    <row r="32" spans="2:11" x14ac:dyDescent="0.25">
      <c r="B32" s="25"/>
      <c r="C32" s="25"/>
      <c r="D32" s="25"/>
      <c r="E32" s="25"/>
      <c r="F32" s="25"/>
      <c r="G32" s="26"/>
      <c r="H32" s="25"/>
      <c r="I32" s="25"/>
      <c r="J32" s="25"/>
      <c r="K32" s="23"/>
    </row>
    <row r="33" spans="2:11" x14ac:dyDescent="0.25">
      <c r="B33" s="25"/>
      <c r="C33" s="25"/>
      <c r="D33" s="25"/>
      <c r="E33" s="25"/>
      <c r="F33" s="25"/>
      <c r="G33" s="25"/>
      <c r="H33" s="25"/>
      <c r="I33" s="25"/>
      <c r="J33" s="25"/>
      <c r="K33" s="23"/>
    </row>
    <row r="34" spans="2:11" x14ac:dyDescent="0.25">
      <c r="B34" s="2"/>
      <c r="C34" s="22"/>
      <c r="D34" s="2"/>
      <c r="E34" s="2"/>
      <c r="F34" s="2"/>
      <c r="G34" s="2"/>
      <c r="H34" s="2"/>
      <c r="I34" s="2"/>
      <c r="J34" s="2"/>
    </row>
    <row r="35" spans="2:11" x14ac:dyDescent="0.25">
      <c r="B35" s="2"/>
      <c r="C35" s="20"/>
      <c r="D35" s="2"/>
      <c r="E35" s="2"/>
      <c r="F35" s="2"/>
      <c r="G35" s="21"/>
      <c r="H35" s="2"/>
      <c r="I35" s="2"/>
      <c r="J35" s="2"/>
    </row>
    <row r="36" spans="2:11" x14ac:dyDescent="0.25">
      <c r="B36" s="2"/>
      <c r="C36" s="2"/>
      <c r="D36" s="20"/>
      <c r="E36" s="2"/>
      <c r="F36" s="2"/>
      <c r="G36" s="21"/>
      <c r="H36" s="2"/>
      <c r="I36" s="2"/>
      <c r="J36" s="2"/>
    </row>
    <row r="37" spans="2:11" x14ac:dyDescent="0.25">
      <c r="B37" s="2"/>
      <c r="C37" s="2"/>
      <c r="D37" s="2"/>
      <c r="E37" s="20"/>
      <c r="F37" s="2"/>
      <c r="G37" s="21"/>
      <c r="H37" s="2"/>
      <c r="I37" s="2"/>
      <c r="J37" s="2"/>
    </row>
    <row r="38" spans="2:11" x14ac:dyDescent="0.25">
      <c r="B38" s="2"/>
      <c r="C38" s="2"/>
      <c r="D38" s="2"/>
      <c r="E38" s="2"/>
      <c r="F38" s="20"/>
      <c r="G38" s="21"/>
      <c r="H38" s="2"/>
      <c r="I38" s="2"/>
      <c r="J38" s="2"/>
    </row>
    <row r="39" spans="2:11" x14ac:dyDescent="0.25">
      <c r="B39" s="2"/>
      <c r="C39" s="2"/>
      <c r="D39" s="2"/>
      <c r="E39" s="2"/>
      <c r="F39" s="21"/>
      <c r="G39" s="20"/>
      <c r="H39" s="2"/>
      <c r="I39" s="2"/>
      <c r="J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F34-A0C0-413C-A791-3D0C8FDC00A1}">
  <dimension ref="A1:V17"/>
  <sheetViews>
    <sheetView tabSelected="1" topLeftCell="D1" zoomScale="115" zoomScaleNormal="115" workbookViewId="0">
      <selection activeCell="Q14" sqref="Q14"/>
    </sheetView>
  </sheetViews>
  <sheetFormatPr defaultRowHeight="15" x14ac:dyDescent="0.25"/>
  <sheetData>
    <row r="1" spans="1:22" ht="15.75" thickBot="1" x14ac:dyDescent="0.3">
      <c r="A1" t="s">
        <v>15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J1" t="s">
        <v>15</v>
      </c>
      <c r="K1" t="s">
        <v>0</v>
      </c>
      <c r="L1" t="s">
        <v>24</v>
      </c>
    </row>
    <row r="2" spans="1:22" x14ac:dyDescent="0.25">
      <c r="A2">
        <v>0</v>
      </c>
      <c r="B2">
        <f>0</f>
        <v>0</v>
      </c>
      <c r="C2">
        <f>SIN(1.8*B2)</f>
        <v>0</v>
      </c>
      <c r="D2" s="30">
        <f>C3-C2</f>
        <v>0.98768834059513777</v>
      </c>
      <c r="E2" s="30">
        <f>D3-D2</f>
        <v>-1.6663596868153281</v>
      </c>
      <c r="F2" s="30">
        <f>E3-E2</f>
        <v>1.1450075144722032</v>
      </c>
      <c r="G2" s="30">
        <f>F3-F2</f>
        <v>0.87958944833013142</v>
      </c>
      <c r="J2">
        <v>1</v>
      </c>
      <c r="K2" s="16">
        <f>B2</f>
        <v>0</v>
      </c>
      <c r="L2" s="35">
        <f>$B$13+(K2-$B$2)*$C$13+(K2-$B$2)*(K2-$B$3)*$D$13+(K2-$B$2)*(K2-$B$3)*(K2-$B$4)*$E$13+(K2-$B$2)*(K2-$B$3)*(K2-$B$4)*(K2-$B$5)*$F$13</f>
        <v>0</v>
      </c>
      <c r="M2" s="14"/>
      <c r="N2" s="3"/>
      <c r="O2" s="4"/>
      <c r="P2" s="4"/>
      <c r="Q2" s="4"/>
      <c r="R2" s="4"/>
      <c r="S2" s="4"/>
      <c r="T2" s="4"/>
      <c r="U2" s="4"/>
      <c r="V2" s="5"/>
    </row>
    <row r="3" spans="1:22" x14ac:dyDescent="0.25">
      <c r="A3">
        <v>1</v>
      </c>
      <c r="B3" s="14">
        <f>PI()/4</f>
        <v>0.78539816339744828</v>
      </c>
      <c r="C3" s="14">
        <f t="shared" ref="C3:C6" si="0">SIN(1.8*B3)</f>
        <v>0.98768834059513777</v>
      </c>
      <c r="D3" s="30">
        <f t="shared" ref="D3:E5" si="1">C4-C3</f>
        <v>-0.67867134622019032</v>
      </c>
      <c r="E3" s="30">
        <f t="shared" si="1"/>
        <v>-0.52135217234312492</v>
      </c>
      <c r="F3" s="30">
        <f t="shared" ref="F3" si="2">E4-E3</f>
        <v>2.0245969628023346</v>
      </c>
      <c r="G3" s="17"/>
      <c r="J3">
        <v>2</v>
      </c>
      <c r="K3" s="14">
        <f>B3</f>
        <v>0.78539816339744828</v>
      </c>
      <c r="L3" s="35">
        <f>$B$13+(K3-$B$2)*$C$13+(K3-$B$2)*(K3-$B$3)*$D$13+(K3-$B$2)*(K3-$B$3)*(K3-$B$4)*$E$13+(K3-$B$2)*(K3-$B$3)*(K3-$B$4)*(K3-$B$5)*$F$13</f>
        <v>0.98768834059513777</v>
      </c>
      <c r="M3" s="14"/>
      <c r="N3" s="6"/>
      <c r="O3" s="7" t="s">
        <v>2</v>
      </c>
      <c r="P3" s="7"/>
      <c r="Q3" s="7"/>
      <c r="R3" s="7"/>
      <c r="S3" s="7"/>
      <c r="T3" s="7"/>
      <c r="U3" s="7"/>
      <c r="V3" s="8"/>
    </row>
    <row r="4" spans="1:22" x14ac:dyDescent="0.25">
      <c r="A4">
        <v>2</v>
      </c>
      <c r="B4" s="14">
        <f>PI()/2</f>
        <v>1.5707963267948966</v>
      </c>
      <c r="C4" s="14">
        <f t="shared" si="0"/>
        <v>0.30901699437494751</v>
      </c>
      <c r="D4" s="30">
        <f t="shared" si="1"/>
        <v>-1.2000235185633152</v>
      </c>
      <c r="E4" s="30">
        <f t="shared" si="1"/>
        <v>1.5032447904592097</v>
      </c>
      <c r="F4" s="17"/>
      <c r="G4" s="17"/>
      <c r="J4">
        <v>3</v>
      </c>
      <c r="K4" s="14">
        <f>B4</f>
        <v>1.5707963267948966</v>
      </c>
      <c r="L4" s="35">
        <f>$B$13+(K4-$B$2)*$C$13+(K4-$B$2)*(K4-$B$3)*$D$13+(K4-$B$2)*(K4-$B$3)*(K4-$B$4)*$E$13+(K4-$B$2)*(K4-$B$3)*(K4-$B$4)*(K4-$B$5)*$F$13</f>
        <v>0.30901699437494767</v>
      </c>
      <c r="M4" s="16"/>
      <c r="N4" s="6"/>
      <c r="O4" s="12">
        <f>(L3-L2)/H7</f>
        <v>1.2575638531195816</v>
      </c>
      <c r="P4" s="12">
        <f>(L4-L3)/H7</f>
        <v>-0.86411119588619489</v>
      </c>
      <c r="Q4" s="12">
        <f>(L5-L4)/H7</f>
        <v>-7.0048552002115669E-2</v>
      </c>
      <c r="R4" s="12">
        <f>(L6-L5)/H7</f>
        <v>10.359320197246076</v>
      </c>
      <c r="S4" s="12">
        <f>(L8-L6)/H7</f>
        <v>37.143563464332651</v>
      </c>
      <c r="T4" s="7"/>
      <c r="U4" s="7"/>
      <c r="V4" s="8"/>
    </row>
    <row r="5" spans="1:22" ht="15.75" thickBot="1" x14ac:dyDescent="0.3">
      <c r="A5">
        <v>3</v>
      </c>
      <c r="B5" s="14">
        <f>3*PI()/4</f>
        <v>2.3561944901923448</v>
      </c>
      <c r="C5" s="14">
        <f t="shared" si="0"/>
        <v>-0.89100652418836779</v>
      </c>
      <c r="D5" s="30">
        <f t="shared" si="1"/>
        <v>0.30322127189589443</v>
      </c>
      <c r="E5" s="17"/>
      <c r="F5" s="17"/>
      <c r="G5" s="17"/>
      <c r="J5">
        <v>4</v>
      </c>
      <c r="K5" s="14">
        <f>B5</f>
        <v>2.3561944901923448</v>
      </c>
      <c r="L5" s="35">
        <f>$B$13+(K5-$B$2)*$C$13+(K5-$B$2)*(K5-$B$3)*$D$13+(K5-$B$2)*(K5-$B$3)*(K5-$B$4)*$E$13+(K5-$B$2)*(K5-$B$3)*(K5-$B$4)*(K5-$B$5)*$F$13</f>
        <v>0.25400099028383538</v>
      </c>
      <c r="M5" s="14"/>
      <c r="N5" s="9"/>
      <c r="O5" s="10"/>
      <c r="P5" s="10"/>
      <c r="Q5" s="10"/>
      <c r="R5" s="10"/>
      <c r="S5" s="10"/>
      <c r="T5" s="10"/>
      <c r="U5" s="10"/>
      <c r="V5" s="11"/>
    </row>
    <row r="6" spans="1:22" x14ac:dyDescent="0.25">
      <c r="A6">
        <v>4</v>
      </c>
      <c r="B6" s="14">
        <f>PI()</f>
        <v>3.1415926535897931</v>
      </c>
      <c r="C6" s="30">
        <f t="shared" si="0"/>
        <v>-0.58778525229247336</v>
      </c>
      <c r="J6">
        <v>5</v>
      </c>
      <c r="K6" s="14">
        <f>B6</f>
        <v>3.1415926535897931</v>
      </c>
      <c r="L6" s="35">
        <f>$B$13+(K6-$B$2)*$C$13+(K6-$B$2)*(K6-$B$3)*$D$13+(K6-$B$2)*(K6-$B$3)*(K6-$B$4)*$E$13+(K6-$B$2)*(K6-$B$3)*(K6-$B$4)*(K6-$B$5)*$F$13</f>
        <v>8.3901920472469946</v>
      </c>
      <c r="M6" s="14"/>
      <c r="N6" s="14"/>
      <c r="O6" s="16"/>
    </row>
    <row r="7" spans="1:22" x14ac:dyDescent="0.25">
      <c r="G7" s="19" t="s">
        <v>16</v>
      </c>
      <c r="H7" s="34">
        <f>PI()/4</f>
        <v>0.78539816339744828</v>
      </c>
      <c r="N7" s="14">
        <f>C2-L2</f>
        <v>0</v>
      </c>
    </row>
    <row r="8" spans="1:22" x14ac:dyDescent="0.25">
      <c r="A8" t="s">
        <v>17</v>
      </c>
      <c r="B8">
        <v>0</v>
      </c>
      <c r="C8">
        <v>1</v>
      </c>
      <c r="D8">
        <v>2</v>
      </c>
      <c r="E8">
        <v>3</v>
      </c>
      <c r="F8">
        <v>4</v>
      </c>
      <c r="K8" s="14">
        <f>K6+H7</f>
        <v>3.9269908169872414</v>
      </c>
      <c r="L8" s="35">
        <f>$B$13+(K8-$B$2)*$C$13+(K8-$B$2)*(K8-$B$3)*$D$13+(K8-$B$2)*(K8-$B$3)*(K8-$B$4)*$E$13+(K8-$B$2)*(K8-$B$3)*(K8-$B$4)*(K8-$B$5)*$F$13</f>
        <v>37.56267857417042</v>
      </c>
      <c r="N8" s="14">
        <f t="shared" ref="N8:N11" si="3">C3-L3</f>
        <v>0</v>
      </c>
    </row>
    <row r="9" spans="1:22" x14ac:dyDescent="0.25">
      <c r="B9" s="16">
        <f>$H$7^B8</f>
        <v>1</v>
      </c>
      <c r="C9" s="14">
        <f>$H$7^C8</f>
        <v>0.78539816339744828</v>
      </c>
      <c r="D9" s="14">
        <f>$H$7^D8</f>
        <v>0.61685027506808487</v>
      </c>
      <c r="E9" s="14">
        <f>$H$7^E8</f>
        <v>0.48447307312968463</v>
      </c>
      <c r="F9" s="14">
        <f>$H$7^F8</f>
        <v>0.38050426185157199</v>
      </c>
      <c r="N9" s="14">
        <f t="shared" si="3"/>
        <v>0</v>
      </c>
    </row>
    <row r="10" spans="1:22" x14ac:dyDescent="0.25">
      <c r="A10" t="s">
        <v>18</v>
      </c>
      <c r="B10">
        <v>1</v>
      </c>
      <c r="C10">
        <f>B10*C8</f>
        <v>1</v>
      </c>
      <c r="D10">
        <f>C10*D8</f>
        <v>2</v>
      </c>
      <c r="E10">
        <f>D10*E8</f>
        <v>6</v>
      </c>
      <c r="F10">
        <f>E10*F8</f>
        <v>24</v>
      </c>
      <c r="N10" s="14">
        <f t="shared" si="3"/>
        <v>-1.1450075144722032</v>
      </c>
    </row>
    <row r="11" spans="1:22" x14ac:dyDescent="0.25">
      <c r="N11" s="14">
        <f t="shared" si="3"/>
        <v>-8.977977299539468</v>
      </c>
    </row>
    <row r="12" spans="1:22" x14ac:dyDescent="0.25">
      <c r="B12" s="19" t="s">
        <v>19</v>
      </c>
      <c r="C12" s="19" t="s">
        <v>20</v>
      </c>
      <c r="D12" s="19" t="s">
        <v>21</v>
      </c>
      <c r="E12" s="19" t="s">
        <v>22</v>
      </c>
      <c r="F12" s="19" t="s">
        <v>23</v>
      </c>
      <c r="N12" s="14"/>
    </row>
    <row r="13" spans="1:22" x14ac:dyDescent="0.25">
      <c r="B13" s="32">
        <f>C2</f>
        <v>0</v>
      </c>
      <c r="C13" s="2">
        <f>D2/C$8/C$9</f>
        <v>1.2575638531195816</v>
      </c>
      <c r="D13" s="2">
        <f>E2/D$8/D$9</f>
        <v>-1.3507002867360345</v>
      </c>
      <c r="E13" s="2">
        <f>F2/E$8/E$9</f>
        <v>0.78780265129114513</v>
      </c>
      <c r="F13" s="31">
        <f>G2/F$8/F$9</f>
        <v>0.57791037874974172</v>
      </c>
    </row>
    <row r="14" spans="1:22" x14ac:dyDescent="0.25">
      <c r="B14" s="32">
        <f>C3</f>
        <v>0.98768834059513777</v>
      </c>
      <c r="C14">
        <f t="shared" ref="C14:D17" si="4">D3/C$8/C$9</f>
        <v>-0.86411119588619512</v>
      </c>
      <c r="D14">
        <f t="shared" si="4"/>
        <v>-0.42259215357047597</v>
      </c>
      <c r="E14" s="31">
        <f t="shared" ref="E14" si="5">F3/E$8/E$9</f>
        <v>1.3929889847289729</v>
      </c>
    </row>
    <row r="15" spans="1:22" x14ac:dyDescent="0.25">
      <c r="B15" s="32">
        <f>C4</f>
        <v>0.30901699437494751</v>
      </c>
      <c r="C15">
        <f t="shared" si="4"/>
        <v>-1.5279173984470436</v>
      </c>
      <c r="D15" s="31">
        <f t="shared" si="4"/>
        <v>1.2184843317880412</v>
      </c>
    </row>
    <row r="16" spans="1:22" x14ac:dyDescent="0.25">
      <c r="B16" s="32">
        <f>C5</f>
        <v>-0.89100652418836779</v>
      </c>
      <c r="C16" s="31">
        <f t="shared" si="4"/>
        <v>0.3860733141827456</v>
      </c>
    </row>
    <row r="17" spans="2:2" x14ac:dyDescent="0.25">
      <c r="B17" s="33">
        <f>C6</f>
        <v>-0.58778525229247336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Approx &amp; Simmetric</vt:lpstr>
      <vt:lpstr>Lagrange</vt:lpstr>
      <vt:lpstr>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2022-05-23T23:57:23Z</dcterms:created>
  <dcterms:modified xsi:type="dcterms:W3CDTF">2022-05-24T13:14:55Z</dcterms:modified>
</cp:coreProperties>
</file>