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Engenharia Elétrica\10º Semestre\TCC\TCC - Rodolfo\Simulação\13Barras\OpenDSS\Bibliotecas\"/>
    </mc:Choice>
  </mc:AlternateContent>
  <xr:revisionPtr revIDLastSave="0" documentId="13_ncr:1_{FCB74811-ED52-4959-AB30-502EE7DB246F}" xr6:coauthVersionLast="43" xr6:coauthVersionMax="43" xr10:uidLastSave="{00000000-0000-0000-0000-000000000000}"/>
  <bookViews>
    <workbookView xWindow="1428" yWindow="1428" windowWidth="17280" windowHeight="8964" xr2:uid="{379F7B58-41C5-4059-BE28-BB79B6E39723}"/>
  </bookViews>
  <sheets>
    <sheet name="Cargas" sheetId="1" r:id="rId1"/>
    <sheet name="LoadShap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V17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" i="2"/>
  <c r="Z2" i="1"/>
  <c r="Z5" i="1"/>
  <c r="Z6" i="1"/>
  <c r="Z7" i="1"/>
  <c r="Z8" i="1"/>
  <c r="Z11" i="1"/>
  <c r="Z12" i="1"/>
  <c r="Z15" i="1"/>
  <c r="Z1" i="1"/>
  <c r="Y15" i="1"/>
  <c r="Y11" i="1"/>
  <c r="Y8" i="1"/>
  <c r="Y7" i="1"/>
  <c r="Y6" i="1"/>
  <c r="Y5" i="1"/>
  <c r="Y12" i="1"/>
  <c r="Y1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" i="1"/>
</calcChain>
</file>

<file path=xl/sharedStrings.xml><?xml version="1.0" encoding="utf-8"?>
<sst xmlns="http://schemas.openxmlformats.org/spreadsheetml/2006/main" count="196" uniqueCount="44">
  <si>
    <t>New</t>
  </si>
  <si>
    <t>Load.611</t>
  </si>
  <si>
    <t>Phases</t>
  </si>
  <si>
    <t>Conn</t>
  </si>
  <si>
    <t>Wye</t>
  </si>
  <si>
    <t>Model</t>
  </si>
  <si>
    <t>daily</t>
  </si>
  <si>
    <t>Residencial</t>
  </si>
  <si>
    <t>kV</t>
  </si>
  <si>
    <t>kW</t>
  </si>
  <si>
    <t>kvar</t>
  </si>
  <si>
    <t>Load.634a</t>
  </si>
  <si>
    <t>Load.634b</t>
  </si>
  <si>
    <t>Load.634c</t>
  </si>
  <si>
    <t>Load.645</t>
  </si>
  <si>
    <t>kv</t>
  </si>
  <si>
    <t>Load.646</t>
  </si>
  <si>
    <t>Delta</t>
  </si>
  <si>
    <t>Load.652</t>
  </si>
  <si>
    <t>Load.670a</t>
  </si>
  <si>
    <t>Load.670b</t>
  </si>
  <si>
    <t>Load.670c</t>
  </si>
  <si>
    <t>Load.671</t>
  </si>
  <si>
    <t>Load.675a</t>
  </si>
  <si>
    <t>Load.675b</t>
  </si>
  <si>
    <t>Load.675c</t>
  </si>
  <si>
    <t>Load.692</t>
  </si>
  <si>
    <t>Bus1=C611.3</t>
  </si>
  <si>
    <t>Bus1=C634.1</t>
  </si>
  <si>
    <t>Bus1=C634.2</t>
  </si>
  <si>
    <t>Bus1=C634.3</t>
  </si>
  <si>
    <t>Bus1=C645.2</t>
  </si>
  <si>
    <t>Bus1=C646.2.3</t>
  </si>
  <si>
    <t>Bus1=C652.1</t>
  </si>
  <si>
    <t>Bus1=C670.1</t>
  </si>
  <si>
    <t>Bus1=C670.2</t>
  </si>
  <si>
    <t>Bus1=C670.3</t>
  </si>
  <si>
    <t>Bus1=C671.1.2.3</t>
  </si>
  <si>
    <t>Bus1=C675.1</t>
  </si>
  <si>
    <t>Bus1=C675.2</t>
  </si>
  <si>
    <t>Bus1=C675.3</t>
  </si>
  <si>
    <t>Bus1=C692.3.1</t>
  </si>
  <si>
    <t>S</t>
  </si>
  <si>
    <t>Sobrecarga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</si>
</sst>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C93E-BAE5-4EEB-85BA-60FBD36BE271}">
  <dimension ref="A1:Z17"/>
  <sheetViews>
    <sheetView tabSelected="1" topLeftCell="F4" workbookViewId="0">
      <selection activeCell="W17" sqref="W17"/>
    </sheetView>
  </sheetViews>
  <sheetFormatPr defaultRowHeight="14.4" x14ac:dyDescent="0.3"/>
  <cols>
    <col min="1" max="1" width="8.33203125" style="1" customWidth="1"/>
    <col min="2" max="2" width="11" style="1" customWidth="1"/>
    <col min="3" max="3" width="12.5546875" style="1" customWidth="1"/>
    <col min="4" max="5" width="11" style="1" hidden="1" customWidth="1"/>
    <col min="6" max="6" width="11" style="1" customWidth="1"/>
    <col min="7" max="8" width="11" style="1" hidden="1" customWidth="1"/>
    <col min="9" max="9" width="13.44140625" style="1" customWidth="1"/>
    <col min="10" max="11" width="11" style="1" hidden="1" customWidth="1"/>
    <col min="12" max="12" width="13" style="1" customWidth="1"/>
    <col min="13" max="14" width="11" style="1" hidden="1" customWidth="1"/>
    <col min="15" max="15" width="18.33203125" style="1" customWidth="1"/>
    <col min="16" max="17" width="11" style="1" hidden="1" customWidth="1"/>
    <col min="18" max="18" width="13.109375" style="1" customWidth="1"/>
    <col min="19" max="22" width="11" style="1" customWidth="1"/>
    <col min="23" max="16384" width="8.88671875" style="1"/>
  </cols>
  <sheetData>
    <row r="1" spans="1:26" x14ac:dyDescent="0.3">
      <c r="A1" s="1" t="s">
        <v>0</v>
      </c>
      <c r="B1" s="1" t="s">
        <v>1</v>
      </c>
      <c r="C1" s="1" t="s">
        <v>27</v>
      </c>
      <c r="D1" s="1" t="s">
        <v>2</v>
      </c>
      <c r="E1" s="1">
        <v>1</v>
      </c>
      <c r="F1" s="1" t="str">
        <f>_xlfn.CONCAT(D1,"=",E1)</f>
        <v>Phases=1</v>
      </c>
      <c r="G1" s="1" t="s">
        <v>3</v>
      </c>
      <c r="H1" s="1" t="s">
        <v>4</v>
      </c>
      <c r="I1" s="1" t="str">
        <f>_xlfn.CONCAT(G1,"=",H1)</f>
        <v>Conn=Wye</v>
      </c>
      <c r="J1" s="1" t="s">
        <v>5</v>
      </c>
      <c r="K1" s="1">
        <v>5</v>
      </c>
      <c r="L1" s="1" t="str">
        <f>_xlfn.CONCAT(J1,"=",K1)</f>
        <v>Model=5</v>
      </c>
      <c r="M1" s="1" t="s">
        <v>6</v>
      </c>
      <c r="N1" s="1" t="s">
        <v>7</v>
      </c>
      <c r="O1" s="1" t="str">
        <f>_xlfn.CONCAT(M1,"=",N1)</f>
        <v>daily=Residencial</v>
      </c>
      <c r="P1" s="1" t="s">
        <v>8</v>
      </c>
      <c r="Q1" s="1">
        <v>0.22</v>
      </c>
      <c r="R1" s="1" t="str">
        <f>_xlfn.CONCAT(P1,"=",Q1)</f>
        <v>kV=0.22</v>
      </c>
      <c r="S1" s="1" t="s">
        <v>9</v>
      </c>
      <c r="T1" s="1">
        <v>170</v>
      </c>
      <c r="U1" s="1" t="s">
        <v>10</v>
      </c>
      <c r="V1" s="1">
        <v>80</v>
      </c>
      <c r="W1" s="1" t="s">
        <v>42</v>
      </c>
      <c r="X1" s="1">
        <f>ROUNDUP(SQRT(T1^2+V1^2),2)</f>
        <v>187.89</v>
      </c>
      <c r="Y1" s="1">
        <f>X1</f>
        <v>187.89</v>
      </c>
      <c r="Z1" s="1">
        <f>Y1*1.6</f>
        <v>300.62399999999997</v>
      </c>
    </row>
    <row r="2" spans="1:26" x14ac:dyDescent="0.3">
      <c r="A2" s="1" t="s">
        <v>0</v>
      </c>
      <c r="B2" s="1" t="s">
        <v>11</v>
      </c>
      <c r="C2" s="1" t="s">
        <v>28</v>
      </c>
      <c r="D2" s="1" t="s">
        <v>2</v>
      </c>
      <c r="E2" s="1">
        <v>1</v>
      </c>
      <c r="F2" s="1" t="str">
        <f t="shared" ref="F2:F15" si="0">_xlfn.CONCAT(D2,"=",E2)</f>
        <v>Phases=1</v>
      </c>
      <c r="G2" s="1" t="s">
        <v>3</v>
      </c>
      <c r="H2" s="1" t="s">
        <v>4</v>
      </c>
      <c r="I2" s="1" t="str">
        <f t="shared" ref="I2:I15" si="1">_xlfn.CONCAT(G2,"=",H2)</f>
        <v>Conn=Wye</v>
      </c>
      <c r="J2" s="1" t="s">
        <v>5</v>
      </c>
      <c r="K2" s="1">
        <v>1</v>
      </c>
      <c r="L2" s="1" t="str">
        <f t="shared" ref="L2:L15" si="2">_xlfn.CONCAT(J2,"=",K2)</f>
        <v>Model=1</v>
      </c>
      <c r="M2" s="1" t="s">
        <v>6</v>
      </c>
      <c r="N2" s="1" t="s">
        <v>7</v>
      </c>
      <c r="O2" s="1" t="str">
        <f t="shared" ref="O2:O15" si="3">_xlfn.CONCAT(M2,"=",N2)</f>
        <v>daily=Residencial</v>
      </c>
      <c r="P2" s="1" t="s">
        <v>8</v>
      </c>
      <c r="Q2" s="1">
        <v>0.22</v>
      </c>
      <c r="R2" s="1" t="str">
        <f t="shared" ref="R2:R15" si="4">_xlfn.CONCAT(P2,"=",Q2)</f>
        <v>kV=0.22</v>
      </c>
      <c r="S2" s="1" t="s">
        <v>9</v>
      </c>
      <c r="T2" s="1">
        <v>160</v>
      </c>
      <c r="U2" s="1" t="s">
        <v>10</v>
      </c>
      <c r="V2" s="1">
        <v>110</v>
      </c>
      <c r="W2" s="1" t="s">
        <v>42</v>
      </c>
      <c r="X2" s="1">
        <f t="shared" ref="X2:X15" si="5">ROUNDUP(SQRT(T2^2+V2^2),2)</f>
        <v>194.17</v>
      </c>
      <c r="Y2" s="4">
        <f>SUM(X2:X4)</f>
        <v>494.16999999999996</v>
      </c>
      <c r="Z2" s="4">
        <f t="shared" ref="Z2:Z15" si="6">Y2*1.6</f>
        <v>790.67200000000003</v>
      </c>
    </row>
    <row r="3" spans="1:26" x14ac:dyDescent="0.3">
      <c r="A3" s="1" t="s">
        <v>0</v>
      </c>
      <c r="B3" s="1" t="s">
        <v>12</v>
      </c>
      <c r="C3" s="1" t="s">
        <v>29</v>
      </c>
      <c r="D3" s="1" t="s">
        <v>2</v>
      </c>
      <c r="E3" s="1">
        <v>1</v>
      </c>
      <c r="F3" s="1" t="str">
        <f t="shared" si="0"/>
        <v>Phases=1</v>
      </c>
      <c r="G3" s="1" t="s">
        <v>3</v>
      </c>
      <c r="H3" s="1" t="s">
        <v>4</v>
      </c>
      <c r="I3" s="1" t="str">
        <f t="shared" si="1"/>
        <v>Conn=Wye</v>
      </c>
      <c r="J3" s="1" t="s">
        <v>5</v>
      </c>
      <c r="K3" s="1">
        <v>1</v>
      </c>
      <c r="L3" s="1" t="str">
        <f t="shared" si="2"/>
        <v>Model=1</v>
      </c>
      <c r="M3" s="1" t="s">
        <v>6</v>
      </c>
      <c r="N3" s="1" t="s">
        <v>7</v>
      </c>
      <c r="O3" s="1" t="str">
        <f t="shared" si="3"/>
        <v>daily=Residencial</v>
      </c>
      <c r="P3" s="1" t="s">
        <v>8</v>
      </c>
      <c r="Q3" s="1">
        <v>0.22</v>
      </c>
      <c r="R3" s="1" t="str">
        <f t="shared" si="4"/>
        <v>kV=0.22</v>
      </c>
      <c r="S3" s="1" t="s">
        <v>9</v>
      </c>
      <c r="T3" s="1">
        <v>120</v>
      </c>
      <c r="U3" s="1" t="s">
        <v>10</v>
      </c>
      <c r="V3" s="1">
        <v>90</v>
      </c>
      <c r="W3" s="1" t="s">
        <v>42</v>
      </c>
      <c r="X3" s="1">
        <f t="shared" si="5"/>
        <v>150</v>
      </c>
      <c r="Y3" s="4"/>
      <c r="Z3" s="4"/>
    </row>
    <row r="4" spans="1:26" x14ac:dyDescent="0.3">
      <c r="A4" s="1" t="s">
        <v>0</v>
      </c>
      <c r="B4" s="1" t="s">
        <v>13</v>
      </c>
      <c r="C4" s="1" t="s">
        <v>30</v>
      </c>
      <c r="D4" s="1" t="s">
        <v>2</v>
      </c>
      <c r="E4" s="1">
        <v>1</v>
      </c>
      <c r="F4" s="1" t="str">
        <f t="shared" si="0"/>
        <v>Phases=1</v>
      </c>
      <c r="G4" s="1" t="s">
        <v>3</v>
      </c>
      <c r="H4" s="1" t="s">
        <v>4</v>
      </c>
      <c r="I4" s="1" t="str">
        <f t="shared" si="1"/>
        <v>Conn=Wye</v>
      </c>
      <c r="J4" s="1" t="s">
        <v>5</v>
      </c>
      <c r="K4" s="1">
        <v>1</v>
      </c>
      <c r="L4" s="1" t="str">
        <f t="shared" si="2"/>
        <v>Model=1</v>
      </c>
      <c r="M4" s="1" t="s">
        <v>6</v>
      </c>
      <c r="N4" s="1" t="s">
        <v>7</v>
      </c>
      <c r="O4" s="1" t="str">
        <f t="shared" si="3"/>
        <v>daily=Residencial</v>
      </c>
      <c r="P4" s="1" t="s">
        <v>8</v>
      </c>
      <c r="Q4" s="1">
        <v>0.22</v>
      </c>
      <c r="R4" s="1" t="str">
        <f t="shared" si="4"/>
        <v>kV=0.22</v>
      </c>
      <c r="S4" s="1" t="s">
        <v>9</v>
      </c>
      <c r="T4" s="1">
        <v>120</v>
      </c>
      <c r="U4" s="1" t="s">
        <v>10</v>
      </c>
      <c r="V4" s="1">
        <v>90</v>
      </c>
      <c r="W4" s="1" t="s">
        <v>42</v>
      </c>
      <c r="X4" s="1">
        <f t="shared" si="5"/>
        <v>150</v>
      </c>
      <c r="Y4" s="4"/>
      <c r="Z4" s="4"/>
    </row>
    <row r="5" spans="1:26" x14ac:dyDescent="0.3">
      <c r="A5" s="1" t="s">
        <v>0</v>
      </c>
      <c r="B5" s="1" t="s">
        <v>14</v>
      </c>
      <c r="C5" s="1" t="s">
        <v>31</v>
      </c>
      <c r="D5" s="1" t="s">
        <v>2</v>
      </c>
      <c r="E5" s="1">
        <v>1</v>
      </c>
      <c r="F5" s="1" t="str">
        <f t="shared" si="0"/>
        <v>Phases=1</v>
      </c>
      <c r="G5" s="1" t="s">
        <v>3</v>
      </c>
      <c r="H5" s="1" t="s">
        <v>4</v>
      </c>
      <c r="I5" s="1" t="str">
        <f t="shared" si="1"/>
        <v>Conn=Wye</v>
      </c>
      <c r="J5" s="1" t="s">
        <v>5</v>
      </c>
      <c r="K5" s="1">
        <v>1</v>
      </c>
      <c r="L5" s="1" t="str">
        <f t="shared" si="2"/>
        <v>Model=1</v>
      </c>
      <c r="M5" s="1" t="s">
        <v>6</v>
      </c>
      <c r="N5" s="1" t="s">
        <v>7</v>
      </c>
      <c r="O5" s="1" t="str">
        <f t="shared" si="3"/>
        <v>daily=Residencial</v>
      </c>
      <c r="P5" s="1" t="s">
        <v>15</v>
      </c>
      <c r="Q5" s="1">
        <v>0.22</v>
      </c>
      <c r="R5" s="1" t="str">
        <f t="shared" si="4"/>
        <v>kv=0.22</v>
      </c>
      <c r="S5" s="1" t="s">
        <v>9</v>
      </c>
      <c r="T5" s="1">
        <v>170</v>
      </c>
      <c r="U5" s="1" t="s">
        <v>10</v>
      </c>
      <c r="V5" s="1">
        <v>125</v>
      </c>
      <c r="W5" s="1" t="s">
        <v>42</v>
      </c>
      <c r="X5" s="1">
        <f t="shared" si="5"/>
        <v>211.01</v>
      </c>
      <c r="Y5" s="1">
        <f t="shared" ref="Y5:Y7" si="7">X5</f>
        <v>211.01</v>
      </c>
      <c r="Z5" s="1">
        <f t="shared" si="6"/>
        <v>337.61599999999999</v>
      </c>
    </row>
    <row r="6" spans="1:26" x14ac:dyDescent="0.3">
      <c r="A6" s="1" t="s">
        <v>0</v>
      </c>
      <c r="B6" s="1" t="s">
        <v>16</v>
      </c>
      <c r="C6" s="1" t="s">
        <v>32</v>
      </c>
      <c r="D6" s="1" t="s">
        <v>2</v>
      </c>
      <c r="E6" s="1">
        <v>1</v>
      </c>
      <c r="F6" s="1" t="str">
        <f t="shared" si="0"/>
        <v>Phases=1</v>
      </c>
      <c r="G6" s="1" t="s">
        <v>3</v>
      </c>
      <c r="H6" s="1" t="s">
        <v>17</v>
      </c>
      <c r="I6" s="1" t="str">
        <f t="shared" si="1"/>
        <v>Conn=Delta</v>
      </c>
      <c r="J6" s="1" t="s">
        <v>5</v>
      </c>
      <c r="K6" s="1">
        <v>2</v>
      </c>
      <c r="L6" s="1" t="str">
        <f t="shared" si="2"/>
        <v>Model=2</v>
      </c>
      <c r="M6" s="1" t="s">
        <v>6</v>
      </c>
      <c r="N6" s="1" t="s">
        <v>7</v>
      </c>
      <c r="O6" s="1" t="str">
        <f t="shared" si="3"/>
        <v>daily=Residencial</v>
      </c>
      <c r="P6" s="1" t="s">
        <v>15</v>
      </c>
      <c r="Q6" s="1">
        <v>0.38</v>
      </c>
      <c r="R6" s="1" t="str">
        <f t="shared" si="4"/>
        <v>kv=0.38</v>
      </c>
      <c r="S6" s="1" t="s">
        <v>9</v>
      </c>
      <c r="T6" s="1">
        <v>230</v>
      </c>
      <c r="U6" s="1" t="s">
        <v>10</v>
      </c>
      <c r="V6" s="1">
        <v>132</v>
      </c>
      <c r="W6" s="1" t="s">
        <v>42</v>
      </c>
      <c r="X6" s="1">
        <f t="shared" si="5"/>
        <v>265.19</v>
      </c>
      <c r="Y6" s="1">
        <f t="shared" si="7"/>
        <v>265.19</v>
      </c>
      <c r="Z6" s="1">
        <f t="shared" si="6"/>
        <v>424.30400000000003</v>
      </c>
    </row>
    <row r="7" spans="1:26" x14ac:dyDescent="0.3">
      <c r="A7" s="1" t="s">
        <v>0</v>
      </c>
      <c r="B7" s="1" t="s">
        <v>18</v>
      </c>
      <c r="C7" s="1" t="s">
        <v>33</v>
      </c>
      <c r="D7" s="1" t="s">
        <v>2</v>
      </c>
      <c r="E7" s="1">
        <v>1</v>
      </c>
      <c r="F7" s="1" t="str">
        <f t="shared" si="0"/>
        <v>Phases=1</v>
      </c>
      <c r="G7" s="1" t="s">
        <v>3</v>
      </c>
      <c r="H7" s="1" t="s">
        <v>4</v>
      </c>
      <c r="I7" s="1" t="str">
        <f t="shared" si="1"/>
        <v>Conn=Wye</v>
      </c>
      <c r="J7" s="1" t="s">
        <v>5</v>
      </c>
      <c r="K7" s="1">
        <v>2</v>
      </c>
      <c r="L7" s="1" t="str">
        <f t="shared" si="2"/>
        <v>Model=2</v>
      </c>
      <c r="M7" s="1" t="s">
        <v>6</v>
      </c>
      <c r="N7" s="1" t="s">
        <v>7</v>
      </c>
      <c r="O7" s="1" t="str">
        <f t="shared" si="3"/>
        <v>daily=Residencial</v>
      </c>
      <c r="P7" s="1" t="s">
        <v>15</v>
      </c>
      <c r="Q7" s="1">
        <v>0.22</v>
      </c>
      <c r="R7" s="1" t="str">
        <f t="shared" si="4"/>
        <v>kv=0.22</v>
      </c>
      <c r="S7" s="1" t="s">
        <v>9</v>
      </c>
      <c r="T7" s="1">
        <v>128</v>
      </c>
      <c r="U7" s="1" t="s">
        <v>10</v>
      </c>
      <c r="V7" s="1">
        <v>86</v>
      </c>
      <c r="W7" s="1" t="s">
        <v>42</v>
      </c>
      <c r="X7" s="1">
        <f t="shared" si="5"/>
        <v>154.20999999999998</v>
      </c>
      <c r="Y7" s="1">
        <f t="shared" si="7"/>
        <v>154.20999999999998</v>
      </c>
      <c r="Z7" s="1">
        <f t="shared" si="6"/>
        <v>246.73599999999999</v>
      </c>
    </row>
    <row r="8" spans="1:26" x14ac:dyDescent="0.3">
      <c r="A8" s="1" t="s">
        <v>0</v>
      </c>
      <c r="B8" s="1" t="s">
        <v>19</v>
      </c>
      <c r="C8" s="1" t="s">
        <v>34</v>
      </c>
      <c r="D8" s="1" t="s">
        <v>2</v>
      </c>
      <c r="E8" s="1">
        <v>1</v>
      </c>
      <c r="F8" s="1" t="str">
        <f t="shared" si="0"/>
        <v>Phases=1</v>
      </c>
      <c r="G8" s="1" t="s">
        <v>3</v>
      </c>
      <c r="H8" s="1" t="s">
        <v>4</v>
      </c>
      <c r="I8" s="1" t="str">
        <f t="shared" si="1"/>
        <v>Conn=Wye</v>
      </c>
      <c r="J8" s="1" t="s">
        <v>5</v>
      </c>
      <c r="K8" s="1">
        <v>1</v>
      </c>
      <c r="L8" s="1" t="str">
        <f t="shared" si="2"/>
        <v>Model=1</v>
      </c>
      <c r="M8" s="1" t="s">
        <v>6</v>
      </c>
      <c r="N8" s="1" t="s">
        <v>7</v>
      </c>
      <c r="O8" s="1" t="str">
        <f t="shared" si="3"/>
        <v>daily=Residencial</v>
      </c>
      <c r="P8" s="1" t="s">
        <v>15</v>
      </c>
      <c r="Q8" s="1">
        <v>0.22</v>
      </c>
      <c r="R8" s="1" t="str">
        <f t="shared" si="4"/>
        <v>kv=0.22</v>
      </c>
      <c r="S8" s="1" t="s">
        <v>9</v>
      </c>
      <c r="T8" s="1">
        <v>17</v>
      </c>
      <c r="U8" s="1" t="s">
        <v>10</v>
      </c>
      <c r="V8" s="1">
        <v>10</v>
      </c>
      <c r="W8" s="1" t="s">
        <v>42</v>
      </c>
      <c r="X8" s="1">
        <f t="shared" si="5"/>
        <v>19.73</v>
      </c>
      <c r="Y8" s="4">
        <f>SUM(X8:X10)</f>
        <v>231.22</v>
      </c>
      <c r="Z8" s="4">
        <f t="shared" si="6"/>
        <v>369.952</v>
      </c>
    </row>
    <row r="9" spans="1:26" x14ac:dyDescent="0.3">
      <c r="A9" s="1" t="s">
        <v>0</v>
      </c>
      <c r="B9" s="1" t="s">
        <v>20</v>
      </c>
      <c r="C9" s="1" t="s">
        <v>35</v>
      </c>
      <c r="D9" s="1" t="s">
        <v>2</v>
      </c>
      <c r="E9" s="1">
        <v>1</v>
      </c>
      <c r="F9" s="1" t="str">
        <f t="shared" si="0"/>
        <v>Phases=1</v>
      </c>
      <c r="G9" s="1" t="s">
        <v>3</v>
      </c>
      <c r="H9" s="1" t="s">
        <v>4</v>
      </c>
      <c r="I9" s="1" t="str">
        <f t="shared" si="1"/>
        <v>Conn=Wye</v>
      </c>
      <c r="J9" s="1" t="s">
        <v>5</v>
      </c>
      <c r="K9" s="1">
        <v>1</v>
      </c>
      <c r="L9" s="1" t="str">
        <f t="shared" si="2"/>
        <v>Model=1</v>
      </c>
      <c r="M9" s="1" t="s">
        <v>6</v>
      </c>
      <c r="N9" s="1" t="s">
        <v>7</v>
      </c>
      <c r="O9" s="1" t="str">
        <f t="shared" si="3"/>
        <v>daily=Residencial</v>
      </c>
      <c r="P9" s="1" t="s">
        <v>15</v>
      </c>
      <c r="Q9" s="1">
        <v>0.22</v>
      </c>
      <c r="R9" s="1" t="str">
        <f t="shared" si="4"/>
        <v>kv=0.22</v>
      </c>
      <c r="S9" s="1" t="s">
        <v>9</v>
      </c>
      <c r="T9" s="1">
        <v>66</v>
      </c>
      <c r="U9" s="1" t="s">
        <v>10</v>
      </c>
      <c r="V9" s="1">
        <v>38</v>
      </c>
      <c r="W9" s="1" t="s">
        <v>42</v>
      </c>
      <c r="X9" s="1">
        <f t="shared" si="5"/>
        <v>76.160000000000011</v>
      </c>
      <c r="Y9" s="4"/>
      <c r="Z9" s="4"/>
    </row>
    <row r="10" spans="1:26" x14ac:dyDescent="0.3">
      <c r="A10" s="1" t="s">
        <v>0</v>
      </c>
      <c r="B10" s="1" t="s">
        <v>21</v>
      </c>
      <c r="C10" s="1" t="s">
        <v>36</v>
      </c>
      <c r="D10" s="1" t="s">
        <v>2</v>
      </c>
      <c r="E10" s="1">
        <v>1</v>
      </c>
      <c r="F10" s="1" t="str">
        <f t="shared" si="0"/>
        <v>Phases=1</v>
      </c>
      <c r="G10" s="1" t="s">
        <v>3</v>
      </c>
      <c r="H10" s="1" t="s">
        <v>4</v>
      </c>
      <c r="I10" s="1" t="str">
        <f t="shared" si="1"/>
        <v>Conn=Wye</v>
      </c>
      <c r="J10" s="1" t="s">
        <v>5</v>
      </c>
      <c r="K10" s="1">
        <v>1</v>
      </c>
      <c r="L10" s="1" t="str">
        <f t="shared" si="2"/>
        <v>Model=1</v>
      </c>
      <c r="M10" s="1" t="s">
        <v>6</v>
      </c>
      <c r="N10" s="1" t="s">
        <v>7</v>
      </c>
      <c r="O10" s="1" t="str">
        <f t="shared" si="3"/>
        <v>daily=Residencial</v>
      </c>
      <c r="P10" s="1" t="s">
        <v>15</v>
      </c>
      <c r="Q10" s="1">
        <v>0.22</v>
      </c>
      <c r="R10" s="1" t="str">
        <f t="shared" si="4"/>
        <v>kv=0.22</v>
      </c>
      <c r="S10" s="1" t="s">
        <v>9</v>
      </c>
      <c r="T10" s="1">
        <v>117</v>
      </c>
      <c r="U10" s="1" t="s">
        <v>10</v>
      </c>
      <c r="V10" s="1">
        <v>68</v>
      </c>
      <c r="W10" s="1" t="s">
        <v>42</v>
      </c>
      <c r="X10" s="1">
        <f t="shared" si="5"/>
        <v>135.32999999999998</v>
      </c>
      <c r="Y10" s="4"/>
      <c r="Z10" s="4"/>
    </row>
    <row r="11" spans="1:26" x14ac:dyDescent="0.3">
      <c r="A11" s="1" t="s">
        <v>0</v>
      </c>
      <c r="B11" s="1" t="s">
        <v>22</v>
      </c>
      <c r="C11" s="1" t="s">
        <v>37</v>
      </c>
      <c r="D11" s="1" t="s">
        <v>2</v>
      </c>
      <c r="E11" s="1">
        <v>3</v>
      </c>
      <c r="F11" s="1" t="str">
        <f t="shared" si="0"/>
        <v>Phases=3</v>
      </c>
      <c r="G11" s="1" t="s">
        <v>3</v>
      </c>
      <c r="H11" s="1" t="s">
        <v>17</v>
      </c>
      <c r="I11" s="1" t="str">
        <f t="shared" si="1"/>
        <v>Conn=Delta</v>
      </c>
      <c r="J11" s="1" t="s">
        <v>5</v>
      </c>
      <c r="K11" s="1">
        <v>1</v>
      </c>
      <c r="L11" s="1" t="str">
        <f t="shared" si="2"/>
        <v>Model=1</v>
      </c>
      <c r="M11" s="1" t="s">
        <v>6</v>
      </c>
      <c r="N11" s="1" t="s">
        <v>7</v>
      </c>
      <c r="O11" s="1" t="str">
        <f t="shared" si="3"/>
        <v>daily=Residencial</v>
      </c>
      <c r="P11" s="1" t="s">
        <v>15</v>
      </c>
      <c r="Q11" s="1">
        <v>0.38</v>
      </c>
      <c r="R11" s="1" t="str">
        <f t="shared" si="4"/>
        <v>kv=0.38</v>
      </c>
      <c r="S11" s="1" t="s">
        <v>9</v>
      </c>
      <c r="T11" s="1">
        <v>385</v>
      </c>
      <c r="U11" s="1" t="s">
        <v>10</v>
      </c>
      <c r="V11" s="1">
        <v>220</v>
      </c>
      <c r="W11" s="1" t="s">
        <v>42</v>
      </c>
      <c r="X11" s="1">
        <f t="shared" si="5"/>
        <v>443.43</v>
      </c>
      <c r="Y11" s="1">
        <f>X11</f>
        <v>443.43</v>
      </c>
      <c r="Z11" s="1">
        <f t="shared" si="6"/>
        <v>709.48800000000006</v>
      </c>
    </row>
    <row r="12" spans="1:26" x14ac:dyDescent="0.3">
      <c r="A12" s="1" t="s">
        <v>0</v>
      </c>
      <c r="B12" s="1" t="s">
        <v>23</v>
      </c>
      <c r="C12" s="1" t="s">
        <v>38</v>
      </c>
      <c r="D12" s="1" t="s">
        <v>2</v>
      </c>
      <c r="E12" s="1">
        <v>1</v>
      </c>
      <c r="F12" s="1" t="str">
        <f t="shared" si="0"/>
        <v>Phases=1</v>
      </c>
      <c r="G12" s="1" t="s">
        <v>3</v>
      </c>
      <c r="H12" s="1" t="s">
        <v>4</v>
      </c>
      <c r="I12" s="1" t="str">
        <f t="shared" si="1"/>
        <v>Conn=Wye</v>
      </c>
      <c r="J12" s="1" t="s">
        <v>5</v>
      </c>
      <c r="K12" s="1">
        <v>1</v>
      </c>
      <c r="L12" s="1" t="str">
        <f t="shared" si="2"/>
        <v>Model=1</v>
      </c>
      <c r="M12" s="1" t="s">
        <v>6</v>
      </c>
      <c r="N12" s="1" t="s">
        <v>7</v>
      </c>
      <c r="O12" s="1" t="str">
        <f t="shared" si="3"/>
        <v>daily=Residencial</v>
      </c>
      <c r="P12" s="1" t="s">
        <v>15</v>
      </c>
      <c r="Q12" s="1">
        <v>0.22</v>
      </c>
      <c r="R12" s="1" t="str">
        <f t="shared" si="4"/>
        <v>kv=0.22</v>
      </c>
      <c r="S12" s="1" t="s">
        <v>9</v>
      </c>
      <c r="T12" s="1">
        <v>485</v>
      </c>
      <c r="U12" s="1" t="s">
        <v>10</v>
      </c>
      <c r="V12" s="1">
        <v>190</v>
      </c>
      <c r="W12" s="1" t="s">
        <v>42</v>
      </c>
      <c r="X12" s="1">
        <f t="shared" si="5"/>
        <v>520.89</v>
      </c>
      <c r="Y12" s="4">
        <f>SUM(X12:X14)</f>
        <v>970.81000000000006</v>
      </c>
      <c r="Z12" s="4">
        <f t="shared" si="6"/>
        <v>1553.2960000000003</v>
      </c>
    </row>
    <row r="13" spans="1:26" x14ac:dyDescent="0.3">
      <c r="A13" s="1" t="s">
        <v>0</v>
      </c>
      <c r="B13" s="1" t="s">
        <v>24</v>
      </c>
      <c r="C13" s="1" t="s">
        <v>39</v>
      </c>
      <c r="D13" s="1" t="s">
        <v>2</v>
      </c>
      <c r="E13" s="1">
        <v>1</v>
      </c>
      <c r="F13" s="1" t="str">
        <f t="shared" si="0"/>
        <v>Phases=1</v>
      </c>
      <c r="G13" s="1" t="s">
        <v>3</v>
      </c>
      <c r="H13" s="1" t="s">
        <v>4</v>
      </c>
      <c r="I13" s="1" t="str">
        <f t="shared" si="1"/>
        <v>Conn=Wye</v>
      </c>
      <c r="J13" s="1" t="s">
        <v>5</v>
      </c>
      <c r="K13" s="1">
        <v>1</v>
      </c>
      <c r="L13" s="1" t="str">
        <f t="shared" si="2"/>
        <v>Model=1</v>
      </c>
      <c r="M13" s="1" t="s">
        <v>6</v>
      </c>
      <c r="N13" s="1" t="s">
        <v>7</v>
      </c>
      <c r="O13" s="1" t="str">
        <f t="shared" si="3"/>
        <v>daily=Residencial</v>
      </c>
      <c r="P13" s="1" t="s">
        <v>15</v>
      </c>
      <c r="Q13" s="1">
        <v>0.22</v>
      </c>
      <c r="R13" s="1" t="str">
        <f t="shared" si="4"/>
        <v>kv=0.22</v>
      </c>
      <c r="S13" s="1" t="s">
        <v>9</v>
      </c>
      <c r="T13" s="1">
        <v>68</v>
      </c>
      <c r="U13" s="1" t="s">
        <v>10</v>
      </c>
      <c r="V13" s="1">
        <v>60</v>
      </c>
      <c r="W13" s="1" t="s">
        <v>42</v>
      </c>
      <c r="X13" s="1">
        <f t="shared" si="5"/>
        <v>90.690000000000012</v>
      </c>
      <c r="Y13" s="4"/>
      <c r="Z13" s="4"/>
    </row>
    <row r="14" spans="1:26" x14ac:dyDescent="0.3">
      <c r="A14" s="1" t="s">
        <v>0</v>
      </c>
      <c r="B14" s="1" t="s">
        <v>25</v>
      </c>
      <c r="C14" s="1" t="s">
        <v>40</v>
      </c>
      <c r="D14" s="1" t="s">
        <v>2</v>
      </c>
      <c r="E14" s="1">
        <v>1</v>
      </c>
      <c r="F14" s="1" t="str">
        <f t="shared" si="0"/>
        <v>Phases=1</v>
      </c>
      <c r="G14" s="1" t="s">
        <v>3</v>
      </c>
      <c r="H14" s="1" t="s">
        <v>4</v>
      </c>
      <c r="I14" s="1" t="str">
        <f t="shared" si="1"/>
        <v>Conn=Wye</v>
      </c>
      <c r="J14" s="1" t="s">
        <v>5</v>
      </c>
      <c r="K14" s="1">
        <v>1</v>
      </c>
      <c r="L14" s="1" t="str">
        <f t="shared" si="2"/>
        <v>Model=1</v>
      </c>
      <c r="M14" s="1" t="s">
        <v>6</v>
      </c>
      <c r="N14" s="1" t="s">
        <v>7</v>
      </c>
      <c r="O14" s="1" t="str">
        <f t="shared" si="3"/>
        <v>daily=Residencial</v>
      </c>
      <c r="P14" s="1" t="s">
        <v>15</v>
      </c>
      <c r="Q14" s="1">
        <v>0.22</v>
      </c>
      <c r="R14" s="1" t="str">
        <f t="shared" si="4"/>
        <v>kv=0.22</v>
      </c>
      <c r="S14" s="1" t="s">
        <v>9</v>
      </c>
      <c r="T14" s="1">
        <v>290</v>
      </c>
      <c r="U14" s="1" t="s">
        <v>10</v>
      </c>
      <c r="V14" s="1">
        <v>212</v>
      </c>
      <c r="W14" s="1" t="s">
        <v>42</v>
      </c>
      <c r="X14" s="1">
        <f t="shared" si="5"/>
        <v>359.23</v>
      </c>
      <c r="Y14" s="4"/>
      <c r="Z14" s="4"/>
    </row>
    <row r="15" spans="1:26" x14ac:dyDescent="0.3">
      <c r="A15" s="1" t="s">
        <v>0</v>
      </c>
      <c r="B15" s="1" t="s">
        <v>26</v>
      </c>
      <c r="C15" s="1" t="s">
        <v>41</v>
      </c>
      <c r="D15" s="1" t="s">
        <v>2</v>
      </c>
      <c r="E15" s="1">
        <v>1</v>
      </c>
      <c r="F15" s="1" t="str">
        <f t="shared" si="0"/>
        <v>Phases=1</v>
      </c>
      <c r="G15" s="1" t="s">
        <v>3</v>
      </c>
      <c r="H15" s="1" t="s">
        <v>17</v>
      </c>
      <c r="I15" s="1" t="str">
        <f t="shared" si="1"/>
        <v>Conn=Delta</v>
      </c>
      <c r="J15" s="1" t="s">
        <v>5</v>
      </c>
      <c r="K15" s="1">
        <v>5</v>
      </c>
      <c r="L15" s="1" t="str">
        <f t="shared" si="2"/>
        <v>Model=5</v>
      </c>
      <c r="M15" s="1" t="s">
        <v>6</v>
      </c>
      <c r="N15" s="1" t="s">
        <v>7</v>
      </c>
      <c r="O15" s="1" t="str">
        <f t="shared" si="3"/>
        <v>daily=Residencial</v>
      </c>
      <c r="P15" s="1" t="s">
        <v>15</v>
      </c>
      <c r="Q15" s="1">
        <v>0.38</v>
      </c>
      <c r="R15" s="1" t="str">
        <f t="shared" si="4"/>
        <v>kv=0.38</v>
      </c>
      <c r="S15" s="1" t="s">
        <v>9</v>
      </c>
      <c r="T15" s="1">
        <v>170</v>
      </c>
      <c r="U15" s="1" t="s">
        <v>10</v>
      </c>
      <c r="V15" s="1">
        <v>151</v>
      </c>
      <c r="W15" s="1" t="s">
        <v>42</v>
      </c>
      <c r="X15" s="1">
        <f t="shared" si="5"/>
        <v>227.38</v>
      </c>
      <c r="Y15" s="1">
        <f>X15</f>
        <v>227.38</v>
      </c>
      <c r="Z15" s="1">
        <f t="shared" si="6"/>
        <v>363.80799999999999</v>
      </c>
    </row>
    <row r="17" spans="22:24" x14ac:dyDescent="0.3">
      <c r="V17" s="1">
        <f>SUM(T12:T14)</f>
        <v>843</v>
      </c>
      <c r="W17" s="2"/>
      <c r="X17" s="2">
        <f t="shared" ref="W17:X17" si="8">SUM(V12:V14)</f>
        <v>462</v>
      </c>
    </row>
  </sheetData>
  <mergeCells count="6">
    <mergeCell ref="Y2:Y4"/>
    <mergeCell ref="Y8:Y10"/>
    <mergeCell ref="Y12:Y14"/>
    <mergeCell ref="Z2:Z4"/>
    <mergeCell ref="Z8:Z10"/>
    <mergeCell ref="Z12:Z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9157-9859-4AB8-8138-3001FF194ECB}">
  <dimension ref="A1:H24"/>
  <sheetViews>
    <sheetView workbookViewId="0">
      <selection sqref="A1:A1048576"/>
    </sheetView>
  </sheetViews>
  <sheetFormatPr defaultRowHeight="14.4" x14ac:dyDescent="0.3"/>
  <cols>
    <col min="3" max="3" width="8.88671875" customWidth="1"/>
    <col min="7" max="7" width="11.6640625" customWidth="1"/>
  </cols>
  <sheetData>
    <row r="1" spans="1:8" x14ac:dyDescent="0.3">
      <c r="A1">
        <v>1</v>
      </c>
      <c r="B1">
        <v>0.69</v>
      </c>
      <c r="C1" s="3">
        <f>ROUNDUP(B1/MAX(B:B)*$H$1,4)</f>
        <v>0.3921</v>
      </c>
      <c r="G1" t="s">
        <v>43</v>
      </c>
      <c r="H1">
        <v>1</v>
      </c>
    </row>
    <row r="2" spans="1:8" x14ac:dyDescent="0.3">
      <c r="A2">
        <v>2</v>
      </c>
      <c r="B2">
        <v>0.50999998999999996</v>
      </c>
      <c r="C2" s="3">
        <f t="shared" ref="C2:C24" si="0">ROUNDUP(B2/MAX(B:B)*$H$1,4)</f>
        <v>0.2898</v>
      </c>
    </row>
    <row r="3" spans="1:8" x14ac:dyDescent="0.3">
      <c r="A3">
        <v>3</v>
      </c>
      <c r="B3">
        <v>0.44999999000000002</v>
      </c>
      <c r="C3" s="3">
        <f t="shared" si="0"/>
        <v>0.25569999999999998</v>
      </c>
    </row>
    <row r="4" spans="1:8" x14ac:dyDescent="0.3">
      <c r="A4">
        <v>4</v>
      </c>
      <c r="B4">
        <v>0.41999998999999999</v>
      </c>
      <c r="C4" s="3">
        <f t="shared" si="0"/>
        <v>0.2387</v>
      </c>
    </row>
    <row r="5" spans="1:8" x14ac:dyDescent="0.3">
      <c r="A5">
        <v>5</v>
      </c>
      <c r="B5">
        <v>0.55000000999999998</v>
      </c>
      <c r="C5" s="3">
        <f t="shared" si="0"/>
        <v>0.31259999999999999</v>
      </c>
    </row>
    <row r="6" spans="1:8" x14ac:dyDescent="0.3">
      <c r="A6">
        <v>6</v>
      </c>
      <c r="B6">
        <v>0.85000001999999997</v>
      </c>
      <c r="C6" s="3">
        <f t="shared" si="0"/>
        <v>0.48299999999999998</v>
      </c>
    </row>
    <row r="7" spans="1:8" x14ac:dyDescent="0.3">
      <c r="A7">
        <v>7</v>
      </c>
      <c r="B7">
        <v>1.0199999799999999</v>
      </c>
      <c r="C7" s="3">
        <f t="shared" si="0"/>
        <v>0.5796</v>
      </c>
    </row>
    <row r="8" spans="1:8" x14ac:dyDescent="0.3">
      <c r="A8">
        <v>8</v>
      </c>
      <c r="B8">
        <v>0.80000000999999998</v>
      </c>
      <c r="C8" s="3">
        <f t="shared" si="0"/>
        <v>0.4546</v>
      </c>
    </row>
    <row r="9" spans="1:8" x14ac:dyDescent="0.3">
      <c r="A9">
        <v>9</v>
      </c>
      <c r="B9">
        <v>0.89999998000000003</v>
      </c>
      <c r="C9" s="3">
        <f t="shared" si="0"/>
        <v>0.51139999999999997</v>
      </c>
    </row>
    <row r="10" spans="1:8" x14ac:dyDescent="0.3">
      <c r="A10">
        <v>10</v>
      </c>
      <c r="B10">
        <v>0.91000002999999996</v>
      </c>
      <c r="C10" s="3">
        <f t="shared" si="0"/>
        <v>0.5171</v>
      </c>
    </row>
    <row r="11" spans="1:8" x14ac:dyDescent="0.3">
      <c r="A11">
        <v>11</v>
      </c>
      <c r="B11">
        <v>1.02999997</v>
      </c>
      <c r="C11" s="3">
        <f t="shared" si="0"/>
        <v>0.58530000000000004</v>
      </c>
    </row>
    <row r="12" spans="1:8" x14ac:dyDescent="0.3">
      <c r="A12">
        <v>12</v>
      </c>
      <c r="B12">
        <v>1.0399999600000001</v>
      </c>
      <c r="C12" s="3">
        <f t="shared" si="0"/>
        <v>0.59099999999999997</v>
      </c>
    </row>
    <row r="13" spans="1:8" x14ac:dyDescent="0.3">
      <c r="A13">
        <v>13</v>
      </c>
      <c r="B13">
        <v>1.11000001</v>
      </c>
      <c r="C13" s="3">
        <f t="shared" si="0"/>
        <v>0.63070000000000004</v>
      </c>
    </row>
    <row r="14" spans="1:8" x14ac:dyDescent="0.3">
      <c r="A14">
        <v>14</v>
      </c>
      <c r="B14">
        <v>0.98000001999999997</v>
      </c>
      <c r="C14" s="3">
        <f t="shared" si="0"/>
        <v>0.55689999999999995</v>
      </c>
    </row>
    <row r="15" spans="1:8" x14ac:dyDescent="0.3">
      <c r="A15">
        <v>15</v>
      </c>
      <c r="B15">
        <v>0.94</v>
      </c>
      <c r="C15" s="3">
        <f t="shared" si="0"/>
        <v>0.53410000000000002</v>
      </c>
    </row>
    <row r="16" spans="1:8" x14ac:dyDescent="0.3">
      <c r="A16">
        <v>16</v>
      </c>
      <c r="B16">
        <v>0.94</v>
      </c>
      <c r="C16" s="3">
        <f t="shared" si="0"/>
        <v>0.53410000000000002</v>
      </c>
    </row>
    <row r="17" spans="1:3" x14ac:dyDescent="0.3">
      <c r="A17">
        <v>17</v>
      </c>
      <c r="B17">
        <v>1.02999997</v>
      </c>
      <c r="C17" s="3">
        <f t="shared" si="0"/>
        <v>0.58530000000000004</v>
      </c>
    </row>
    <row r="18" spans="1:3" x14ac:dyDescent="0.3">
      <c r="A18">
        <v>18</v>
      </c>
      <c r="B18">
        <v>1.2699999799999999</v>
      </c>
      <c r="C18" s="3">
        <f t="shared" si="0"/>
        <v>0.72160000000000002</v>
      </c>
    </row>
    <row r="19" spans="1:3" x14ac:dyDescent="0.3">
      <c r="A19">
        <v>19</v>
      </c>
      <c r="B19">
        <v>1.5199999799999999</v>
      </c>
      <c r="C19" s="3">
        <f t="shared" si="0"/>
        <v>0.86370000000000002</v>
      </c>
    </row>
    <row r="20" spans="1:3" x14ac:dyDescent="0.3">
      <c r="A20">
        <v>20</v>
      </c>
      <c r="B20">
        <v>1.5900000299999999</v>
      </c>
      <c r="C20" s="3">
        <f t="shared" si="0"/>
        <v>0.90349999999999997</v>
      </c>
    </row>
    <row r="21" spans="1:3" x14ac:dyDescent="0.3">
      <c r="A21">
        <v>21</v>
      </c>
      <c r="B21">
        <v>1.7599999900000001</v>
      </c>
      <c r="C21" s="3">
        <f t="shared" si="0"/>
        <v>1</v>
      </c>
    </row>
    <row r="22" spans="1:3" x14ac:dyDescent="0.3">
      <c r="A22">
        <v>22</v>
      </c>
      <c r="B22">
        <v>1.5099999900000001</v>
      </c>
      <c r="C22" s="3">
        <f t="shared" si="0"/>
        <v>0.85799999999999998</v>
      </c>
    </row>
    <row r="23" spans="1:3" x14ac:dyDescent="0.3">
      <c r="A23">
        <v>23</v>
      </c>
      <c r="B23">
        <v>1.2999999499999999</v>
      </c>
      <c r="C23" s="3">
        <f t="shared" si="0"/>
        <v>0.73870000000000002</v>
      </c>
    </row>
    <row r="24" spans="1:3" x14ac:dyDescent="0.3">
      <c r="A24">
        <v>24</v>
      </c>
      <c r="B24">
        <v>0.89999998000000003</v>
      </c>
      <c r="C24" s="3">
        <f t="shared" si="0"/>
        <v>0.51139999999999997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Cargas</vt:lpstr>
      <vt:lpstr>LoadShapes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 Londero</cp:lastModifiedBy>
  <dcterms:created xsi:type="dcterms:W3CDTF">2019-05-03T00:59:59Z</dcterms:created>
  <dcterms:modified xsi:type="dcterms:W3CDTF">2019-05-03T02:47:24Z</dcterms:modified>
</cp:coreProperties>
</file>