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f5ea6b64b302b667/Desktop/"/>
    </mc:Choice>
  </mc:AlternateContent>
  <xr:revisionPtr revIDLastSave="0" documentId="8_{B81DEF2B-39BF-40B5-A01D-A8BC687455D4}" xr6:coauthVersionLast="47" xr6:coauthVersionMax="47" xr10:uidLastSave="{00000000-0000-0000-0000-000000000000}"/>
  <bookViews>
    <workbookView xWindow="-108" yWindow="-108" windowWidth="23256" windowHeight="12456" xr2:uid="{A1D632D0-80EB-4452-9205-66B23215244B}"/>
  </bookViews>
  <sheets>
    <sheet name="OD Growth Curve" sheetId="2" r:id="rId1"/>
    <sheet name="PAGE Sampling" sheetId="11" r:id="rId2"/>
    <sheet name="IPTG Induction + Temp Change" sheetId="5" r:id="rId3"/>
    <sheet name="Time outside shaker" sheetId="9" r:id="rId4"/>
    <sheet name="Protein Weight Data" sheetId="6" r:id="rId5"/>
    <sheet name="Bradford Assay" sheetId="7" r:id="rId6"/>
    <sheet name="Protein Estimation" sheetId="8" r:id="rId7"/>
    <sheet name="96 well reference table_FL" sheetId="3" r:id="rId8"/>
    <sheet name="Fluorescence Readings" sheetId="4" r:id="rId9"/>
    <sheet name="SDS PAGE" sheetId="10" r:id="rId10"/>
    <sheet name="Plasmid Retention"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9" l="1"/>
  <c r="D5" i="9"/>
  <c r="D4" i="9"/>
  <c r="D3" i="9"/>
  <c r="C8" i="8"/>
  <c r="D37" i="7"/>
  <c r="D36" i="7"/>
  <c r="E36" i="7" s="1"/>
  <c r="C7" i="8" s="1"/>
  <c r="B36" i="7"/>
  <c r="D35" i="7"/>
  <c r="E35" i="7" s="1"/>
  <c r="C6" i="8" s="1"/>
  <c r="B35" i="7"/>
  <c r="D34" i="7"/>
  <c r="E34" i="7" s="1"/>
  <c r="C5" i="8" s="1"/>
  <c r="B34" i="7"/>
  <c r="D33" i="7"/>
  <c r="E33" i="7" s="1"/>
  <c r="C4" i="8" s="1"/>
  <c r="B33" i="7"/>
  <c r="D29" i="7"/>
  <c r="E29" i="7" s="1"/>
  <c r="B29" i="7"/>
  <c r="D28" i="7"/>
  <c r="E28" i="7" s="1"/>
  <c r="B28" i="7"/>
  <c r="D27" i="7"/>
  <c r="E27" i="7" s="1"/>
  <c r="B27" i="7"/>
  <c r="D26" i="7"/>
  <c r="E26" i="7" s="1"/>
  <c r="B26" i="7"/>
  <c r="D25" i="7"/>
  <c r="E25" i="7" s="1"/>
  <c r="B25" i="7"/>
  <c r="D21" i="7"/>
  <c r="E21" i="7" s="1"/>
  <c r="B21" i="7"/>
  <c r="D20" i="7"/>
  <c r="E20" i="7" s="1"/>
  <c r="B20" i="7"/>
  <c r="D19" i="7"/>
  <c r="E19" i="7" s="1"/>
  <c r="B19" i="7"/>
  <c r="D18" i="7"/>
  <c r="E18" i="7" s="1"/>
  <c r="B18" i="7"/>
  <c r="D17" i="7"/>
  <c r="E17" i="7" s="1"/>
  <c r="B17" i="7"/>
  <c r="D35" i="6"/>
  <c r="D34" i="6"/>
  <c r="D33" i="6"/>
  <c r="D32" i="6"/>
  <c r="D36" i="6" s="1"/>
  <c r="D28" i="6"/>
  <c r="D27" i="6"/>
  <c r="D26" i="6"/>
  <c r="D25" i="6"/>
  <c r="D21" i="6"/>
  <c r="D20" i="6"/>
  <c r="D19" i="6"/>
  <c r="D18" i="6"/>
  <c r="D14" i="6"/>
  <c r="D13" i="6"/>
  <c r="D12" i="6"/>
  <c r="D11" i="6"/>
  <c r="D7" i="6"/>
  <c r="D6" i="6"/>
  <c r="D5" i="6"/>
  <c r="D4" i="6"/>
  <c r="D29" i="6" l="1"/>
  <c r="C9" i="8"/>
  <c r="D22" i="6"/>
  <c r="D15" i="6"/>
  <c r="D8" i="6"/>
</calcChain>
</file>

<file path=xl/sharedStrings.xml><?xml version="1.0" encoding="utf-8"?>
<sst xmlns="http://schemas.openxmlformats.org/spreadsheetml/2006/main" count="429" uniqueCount="256">
  <si>
    <t>Optical Density Graph</t>
  </si>
  <si>
    <t>Real Time</t>
  </si>
  <si>
    <t>Time Interval (min)</t>
  </si>
  <si>
    <t>Flask 1 (Dhanyal)</t>
  </si>
  <si>
    <t>Flask 2 (Numan)</t>
  </si>
  <si>
    <t>Flask 3 (Baffle) (Simeon)</t>
  </si>
  <si>
    <t>Flask 4 (Baffle) (Yifan)</t>
  </si>
  <si>
    <t>Fermentor</t>
  </si>
  <si>
    <t xml:space="preserve"> </t>
  </si>
  <si>
    <t>A</t>
  </si>
  <si>
    <t>F1-CC:-2</t>
  </si>
  <si>
    <t>F2-CC:-2</t>
  </si>
  <si>
    <t>F3-CC:-2</t>
  </si>
  <si>
    <t>F4-CC:-2</t>
  </si>
  <si>
    <t>FERM-CC:-2</t>
  </si>
  <si>
    <t>Buffer A</t>
  </si>
  <si>
    <t>F1-SN:-2</t>
  </si>
  <si>
    <t>F2-SN:-2</t>
  </si>
  <si>
    <t>F3-SN:-2</t>
  </si>
  <si>
    <t>F4-SN:-2</t>
  </si>
  <si>
    <t>FERM-SN:-2</t>
  </si>
  <si>
    <t>B</t>
  </si>
  <si>
    <t>F1-CC:-3</t>
  </si>
  <si>
    <t>F2-CC:-3</t>
  </si>
  <si>
    <t>F3-CC:-3</t>
  </si>
  <si>
    <t>F4-CC:-3</t>
  </si>
  <si>
    <t>FERM-CC:-3</t>
  </si>
  <si>
    <t>F1-SN:-3</t>
  </si>
  <si>
    <t>F2-SN:-3</t>
  </si>
  <si>
    <t>F3-SN:-3</t>
  </si>
  <si>
    <t>F4-SN:-3</t>
  </si>
  <si>
    <t>FERM-SN:-3</t>
  </si>
  <si>
    <t>C</t>
  </si>
  <si>
    <t>F1-CC:-4</t>
  </si>
  <si>
    <t>F2-CC:-4</t>
  </si>
  <si>
    <t>F3-CC:-4</t>
  </si>
  <si>
    <t>F4-CC:-4</t>
  </si>
  <si>
    <t>FERM-CC:-4</t>
  </si>
  <si>
    <t>F1-SN:-4</t>
  </si>
  <si>
    <t>F2-SN:-4</t>
  </si>
  <si>
    <t>F3-SN:-4</t>
  </si>
  <si>
    <t>F4-SN:-4</t>
  </si>
  <si>
    <t>FERM-SN:-4</t>
  </si>
  <si>
    <t>D</t>
  </si>
  <si>
    <t>E</t>
  </si>
  <si>
    <t>F1-:FT-2</t>
  </si>
  <si>
    <t>F2-FT:-2</t>
  </si>
  <si>
    <t>F3-FT:-2</t>
  </si>
  <si>
    <t>F4-FT:-2</t>
  </si>
  <si>
    <t>FERM-FT:-2</t>
  </si>
  <si>
    <t>F1-PP:-2</t>
  </si>
  <si>
    <t>F2-PP:-2</t>
  </si>
  <si>
    <t>F3-PP:-2</t>
  </si>
  <si>
    <t>F4-PP:-2</t>
  </si>
  <si>
    <t>FERM-PP:-2</t>
  </si>
  <si>
    <t>F</t>
  </si>
  <si>
    <t>F1-:FT-3</t>
  </si>
  <si>
    <t>F2-FT:-3</t>
  </si>
  <si>
    <t>F3-FT:-3</t>
  </si>
  <si>
    <t>F4-FT:-3</t>
  </si>
  <si>
    <t>FERM-FT:-3</t>
  </si>
  <si>
    <t>F1-PP;-3</t>
  </si>
  <si>
    <t>F2-PP:-3</t>
  </si>
  <si>
    <t>F3-PP:-3</t>
  </si>
  <si>
    <t>F4-PP:-3</t>
  </si>
  <si>
    <t>FERM-PP:-3</t>
  </si>
  <si>
    <t>G</t>
  </si>
  <si>
    <t>F1-:FT-4</t>
  </si>
  <si>
    <t>F2-FT:-4</t>
  </si>
  <si>
    <t>F3-FT:-4</t>
  </si>
  <si>
    <t>F4-FT:-4</t>
  </si>
  <si>
    <t>FERM-FT:-4</t>
  </si>
  <si>
    <t>F1-PP:-4</t>
  </si>
  <si>
    <t>F2-PP:-4</t>
  </si>
  <si>
    <t>F3-PP:-4</t>
  </si>
  <si>
    <t>F4-PP:-4</t>
  </si>
  <si>
    <t>FERM-PP:-4</t>
  </si>
  <si>
    <t>H</t>
  </si>
  <si>
    <t>User: USER</t>
  </si>
  <si>
    <t>Path: C:\Program Files (x86)\BMG\CLARIOstar\User\Data\</t>
  </si>
  <si>
    <t>Test run no.: 2542</t>
  </si>
  <si>
    <t>Test name: QUICK FI</t>
  </si>
  <si>
    <t>Date: 25/02/2022</t>
  </si>
  <si>
    <t>Time: 16:20:38</t>
  </si>
  <si>
    <t>Fluorescence (FI)</t>
  </si>
  <si>
    <t>Raw Data (470-15/515-20)</t>
  </si>
  <si>
    <t>Fermenter</t>
  </si>
  <si>
    <t>flask 1</t>
  </si>
  <si>
    <t>flask 3</t>
  </si>
  <si>
    <t>flask 4</t>
  </si>
  <si>
    <t>flask 2</t>
  </si>
  <si>
    <t>Flask 1</t>
  </si>
  <si>
    <t>Total Protein</t>
  </si>
  <si>
    <t>Flask 2</t>
  </si>
  <si>
    <t>Flask 3</t>
  </si>
  <si>
    <t>Flask 4</t>
  </si>
  <si>
    <t>Ferm</t>
  </si>
  <si>
    <t>Cuvette </t>
  </si>
  <si>
    <t>Volume of BSA (μl) </t>
  </si>
  <si>
    <t>Volume of water (μl) </t>
  </si>
  <si>
    <t>Mass of BSA (μg) </t>
  </si>
  <si>
    <t>Absorbance</t>
  </si>
  <si>
    <t>1 </t>
  </si>
  <si>
    <t>0 </t>
  </si>
  <si>
    <t>50 </t>
  </si>
  <si>
    <t>2 </t>
  </si>
  <si>
    <t>5 </t>
  </si>
  <si>
    <t>45 </t>
  </si>
  <si>
    <t>0.01 </t>
  </si>
  <si>
    <t>3 </t>
  </si>
  <si>
    <t>10 </t>
  </si>
  <si>
    <t>40 </t>
  </si>
  <si>
    <t>0.02 </t>
  </si>
  <si>
    <t>4 </t>
  </si>
  <si>
    <t>15 </t>
  </si>
  <si>
    <t>35 </t>
  </si>
  <si>
    <t>0.03 </t>
  </si>
  <si>
    <t>20 </t>
  </si>
  <si>
    <t>30 </t>
  </si>
  <si>
    <t>0.04 </t>
  </si>
  <si>
    <t>6 </t>
  </si>
  <si>
    <t>25 </t>
  </si>
  <si>
    <t>0.05 </t>
  </si>
  <si>
    <t>7 </t>
  </si>
  <si>
    <t>0.06 </t>
  </si>
  <si>
    <t>8 </t>
  </si>
  <si>
    <t>0.08 </t>
  </si>
  <si>
    <t>9 </t>
  </si>
  <si>
    <t>0.100 </t>
  </si>
  <si>
    <t>Crude Cell</t>
  </si>
  <si>
    <t>Mass of Protein (μg) </t>
  </si>
  <si>
    <t>Absorbance (DF 20)</t>
  </si>
  <si>
    <t>Multiplied by DF</t>
  </si>
  <si>
    <t>Supernatent</t>
  </si>
  <si>
    <t>Pure Protein</t>
  </si>
  <si>
    <t xml:space="preserve">Mass of protein calc for 1ml (μg) </t>
  </si>
  <si>
    <t>Amount of protein (ml)</t>
  </si>
  <si>
    <t>Volume (ml)</t>
  </si>
  <si>
    <t>Mass of Protein (micrograms)</t>
  </si>
  <si>
    <t>Shake Flasks were kept outside incubater shaker because the shaker temperature had to be lowered till 25C and we had inoculated the media at 20 min intervals. The time period for which each shaker was on bench:</t>
  </si>
  <si>
    <t>Flask</t>
  </si>
  <si>
    <t>Time when removed from shaker</t>
  </si>
  <si>
    <t>Time when added back in the shaker</t>
  </si>
  <si>
    <t>Time Period it was on bench (mins)</t>
  </si>
  <si>
    <t>Type</t>
  </si>
  <si>
    <t>Time</t>
  </si>
  <si>
    <t>Centrifuge Tube Weight (gm)</t>
  </si>
  <si>
    <t>Centrifuge Tube + Wet Pellet (gm)</t>
  </si>
  <si>
    <t>Wet Pellet weight (Calculated) (gm)</t>
  </si>
  <si>
    <t>Wet Pellet Weight</t>
  </si>
  <si>
    <t>Tube 1</t>
  </si>
  <si>
    <t>Tube 2</t>
  </si>
  <si>
    <t>Tube 3</t>
  </si>
  <si>
    <t>Tube 4</t>
  </si>
  <si>
    <t>y = 0.0265x - 0.0136</t>
  </si>
  <si>
    <t>Standard Reference Chart</t>
  </si>
  <si>
    <t xml:space="preserve">Linear Graph Equation: </t>
  </si>
  <si>
    <t xml:space="preserve">Mass of protein calculated (μg) </t>
  </si>
  <si>
    <t>Absorbance (DF=20)</t>
  </si>
  <si>
    <t>Legend</t>
  </si>
  <si>
    <t>F1,F2,F3,F4</t>
  </si>
  <si>
    <t>Flasks</t>
  </si>
  <si>
    <t>CC</t>
  </si>
  <si>
    <t>SN</t>
  </si>
  <si>
    <t>Supernatant</t>
  </si>
  <si>
    <t>FT</t>
  </si>
  <si>
    <t>Flow Through in Affinity Chromatography</t>
  </si>
  <si>
    <t>PP</t>
  </si>
  <si>
    <t xml:space="preserve">Control </t>
  </si>
  <si>
    <t>IPTG and Temperature</t>
  </si>
  <si>
    <t xml:space="preserve">Temperature Change Time </t>
  </si>
  <si>
    <t>Gel 1</t>
  </si>
  <si>
    <t>Lane 1</t>
  </si>
  <si>
    <t>Lane 2</t>
  </si>
  <si>
    <t>Lane 3</t>
  </si>
  <si>
    <t>Lane 4</t>
  </si>
  <si>
    <t>Lane 5</t>
  </si>
  <si>
    <t>Lane 6</t>
  </si>
  <si>
    <t>Lane 7</t>
  </si>
  <si>
    <t>Lane 8</t>
  </si>
  <si>
    <t>Lane 9</t>
  </si>
  <si>
    <t>Lane 10</t>
  </si>
  <si>
    <t>Gel 2</t>
  </si>
  <si>
    <t>Gel 3</t>
  </si>
  <si>
    <t>Gel 4</t>
  </si>
  <si>
    <t>Ladder</t>
  </si>
  <si>
    <t>P.I F1</t>
  </si>
  <si>
    <t>P.I F2</t>
  </si>
  <si>
    <t>P.I F3</t>
  </si>
  <si>
    <t>P.I F4</t>
  </si>
  <si>
    <t>P.I Ferm</t>
  </si>
  <si>
    <t>F1 (In.Sol.Frac)</t>
  </si>
  <si>
    <t>F2 (Sol.Frac)</t>
  </si>
  <si>
    <t>F1 (Sol.Frac)</t>
  </si>
  <si>
    <t>F2 (In.Sol.Frac)</t>
  </si>
  <si>
    <t>3 h F1</t>
  </si>
  <si>
    <t>3 h F2</t>
  </si>
  <si>
    <t>3 h F3</t>
  </si>
  <si>
    <t>3 h F4</t>
  </si>
  <si>
    <t>F3 (In.Sol.Frac)</t>
  </si>
  <si>
    <t>F3 (Sol.Frac)</t>
  </si>
  <si>
    <t>F4 (In.Sol.Frac)</t>
  </si>
  <si>
    <t>F4 (Sol.Frac)</t>
  </si>
  <si>
    <t>O/N F1</t>
  </si>
  <si>
    <t>O/N F2</t>
  </si>
  <si>
    <t>O/N F3</t>
  </si>
  <si>
    <t>O/N F4</t>
  </si>
  <si>
    <t>O/N Ferm</t>
  </si>
  <si>
    <t>Ferm (In.Sol.Frac)</t>
  </si>
  <si>
    <t>Ferm (Sol.Frac)</t>
  </si>
  <si>
    <t>P.P F1</t>
  </si>
  <si>
    <t>P.P F2</t>
  </si>
  <si>
    <t>P.P F3</t>
  </si>
  <si>
    <t>P.P F4</t>
  </si>
  <si>
    <t>P.P Ferm</t>
  </si>
  <si>
    <t>SDS PAGE Well Loading Reference</t>
  </si>
  <si>
    <t>Gel 5*</t>
  </si>
  <si>
    <t>*Gel 4 distingerated during electrophoresis and hence it was re-run on Gel 5</t>
  </si>
  <si>
    <t>P.I</t>
  </si>
  <si>
    <t>Prior to IPTG addition</t>
  </si>
  <si>
    <t>Sol. Frac</t>
  </si>
  <si>
    <t>Soluble Fraction of Protein Sample</t>
  </si>
  <si>
    <t>In.Sol Frac</t>
  </si>
  <si>
    <t>Insoluble Fraction of Protein Sample</t>
  </si>
  <si>
    <t xml:space="preserve">3 h </t>
  </si>
  <si>
    <t>3hrs Post IPTG Addition</t>
  </si>
  <si>
    <t>O/N</t>
  </si>
  <si>
    <t>Samples taken after Overnight incubation</t>
  </si>
  <si>
    <t>P.P</t>
  </si>
  <si>
    <t>Purified Protein</t>
  </si>
  <si>
    <t>96 Well Fluorescence Plate Reference</t>
  </si>
  <si>
    <t>Vessel</t>
  </si>
  <si>
    <t>Prior to Induction</t>
  </si>
  <si>
    <t xml:space="preserve">3h Post Induction </t>
  </si>
  <si>
    <t>IPTG addition Time (Estimated)</t>
  </si>
  <si>
    <t>Due to time constriants, 3h post induction samples of Flask 1,2,3 &amp; 4 were taken approximately 1.5h post induction</t>
  </si>
  <si>
    <t>Overnight (Next Day)</t>
  </si>
  <si>
    <t xml:space="preserve">SDS PAGE Sampling Time </t>
  </si>
  <si>
    <t>Media</t>
  </si>
  <si>
    <t>LB</t>
  </si>
  <si>
    <t>LB+Ab</t>
  </si>
  <si>
    <t>Lysogeny broth</t>
  </si>
  <si>
    <t>Ab</t>
  </si>
  <si>
    <t>Antibiotic (carbenicillin)</t>
  </si>
  <si>
    <t>Plasmid Retention Count</t>
  </si>
  <si>
    <r>
      <t>* Due to wrong approach of preparing media in large flask and diluting it in smaller bottles, most of the plates could not solidify. Due to unavailibility of plates only 10</t>
    </r>
    <r>
      <rPr>
        <vertAlign val="superscript"/>
        <sz val="11"/>
        <color theme="1"/>
        <rFont val="Calibri"/>
        <family val="2"/>
        <scheme val="minor"/>
      </rPr>
      <t>-6</t>
    </r>
    <r>
      <rPr>
        <sz val="11"/>
        <color theme="1"/>
        <rFont val="Calibri"/>
        <family val="2"/>
        <scheme val="minor"/>
      </rPr>
      <t xml:space="preserve"> conc was plated</t>
    </r>
  </si>
  <si>
    <t>** Error in Antibiotic addition concentration resulted in 0.01 mg/ml concentration in each plate</t>
  </si>
  <si>
    <t>Overnight</t>
  </si>
  <si>
    <t xml:space="preserve">*** Prior to induction and 3h post induction plates had </t>
  </si>
  <si>
    <t>Prior Induction</t>
  </si>
  <si>
    <r>
      <t>10</t>
    </r>
    <r>
      <rPr>
        <vertAlign val="superscript"/>
        <sz val="11"/>
        <color theme="1"/>
        <rFont val="Calibri"/>
        <family val="2"/>
        <scheme val="minor"/>
      </rPr>
      <t>-5</t>
    </r>
  </si>
  <si>
    <r>
      <t>10</t>
    </r>
    <r>
      <rPr>
        <vertAlign val="superscript"/>
        <sz val="11"/>
        <color theme="1"/>
        <rFont val="Calibri"/>
        <family val="2"/>
        <scheme val="minor"/>
      </rPr>
      <t>-6</t>
    </r>
  </si>
  <si>
    <t>3h Post Induction</t>
  </si>
  <si>
    <t>&lt;200</t>
  </si>
  <si>
    <t>&lt;250</t>
  </si>
  <si>
    <t>Dilutions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</si>
</sst>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3"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1"/>
      <name val="Calibri"/>
      <family val="2"/>
      <scheme val="minor"/>
    </font>
    <font>
      <sz val="12"/>
      <name val="Calibri"/>
      <family val="2"/>
    </font>
    <font>
      <sz val="11"/>
      <color rgb="FF444444"/>
      <name val="Calibri"/>
      <family val="2"/>
      <charset val="1"/>
    </font>
    <font>
      <b/>
      <sz val="11"/>
      <name val="Calibri"/>
      <family val="2"/>
      <scheme val="minor"/>
    </font>
    <font>
      <sz val="8"/>
      <name val="Calibri"/>
      <family val="2"/>
      <scheme val="minor"/>
    </font>
    <font>
      <b/>
      <sz val="12"/>
      <name val="Calibri"/>
      <family val="2"/>
    </font>
    <font>
      <b/>
      <sz val="11"/>
      <name val="Calibri"/>
      <family val="2"/>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s>
  <cellStyleXfs count="1">
    <xf numFmtId="0" fontId="0" fillId="0" borderId="0"/>
  </cellStyleXfs>
  <cellXfs count="105">
    <xf numFmtId="0" fontId="0" fillId="0" borderId="0" xfId="0"/>
    <xf numFmtId="0" fontId="3" fillId="0" borderId="1" xfId="0" applyFont="1" applyBorder="1"/>
    <xf numFmtId="20" fontId="4" fillId="2" borderId="1" xfId="0" applyNumberFormat="1" applyFont="1" applyFill="1" applyBorder="1"/>
    <xf numFmtId="20" fontId="0" fillId="0" borderId="1" xfId="0" applyNumberFormat="1" applyBorder="1"/>
    <xf numFmtId="0" fontId="0" fillId="0" borderId="1" xfId="0" applyBorder="1"/>
    <xf numFmtId="0" fontId="0" fillId="0" borderId="2" xfId="0" applyBorder="1"/>
    <xf numFmtId="164" fontId="0" fillId="0" borderId="0" xfId="0" applyNumberFormat="1"/>
    <xf numFmtId="0" fontId="5" fillId="0" borderId="1" xfId="0" applyFont="1" applyBorder="1" applyAlignment="1">
      <alignment horizontal="left" vertical="center" wrapText="1"/>
    </xf>
    <xf numFmtId="2" fontId="0" fillId="0" borderId="1" xfId="0" applyNumberFormat="1" applyBorder="1"/>
    <xf numFmtId="0" fontId="0" fillId="0" borderId="3" xfId="0" applyBorder="1"/>
    <xf numFmtId="2" fontId="0" fillId="0" borderId="0" xfId="0" applyNumberFormat="1"/>
    <xf numFmtId="0" fontId="3" fillId="0" borderId="1" xfId="0" applyFont="1" applyFill="1" applyBorder="1"/>
    <xf numFmtId="0" fontId="0" fillId="0" borderId="1" xfId="0" applyFill="1" applyBorder="1"/>
    <xf numFmtId="0" fontId="1" fillId="0" borderId="1" xfId="0" applyFont="1" applyBorder="1"/>
    <xf numFmtId="0" fontId="0" fillId="0" borderId="0" xfId="0" applyAlignment="1"/>
    <xf numFmtId="0" fontId="0" fillId="0" borderId="7" xfId="0" applyBorder="1"/>
    <xf numFmtId="0" fontId="1" fillId="0" borderId="8" xfId="0" applyFont="1" applyBorder="1"/>
    <xf numFmtId="0" fontId="1" fillId="0" borderId="9" xfId="0" applyFont="1" applyBorder="1"/>
    <xf numFmtId="0" fontId="0" fillId="0" borderId="10" xfId="0" applyBorder="1"/>
    <xf numFmtId="0" fontId="0" fillId="0" borderId="11" xfId="0" applyBorder="1"/>
    <xf numFmtId="0" fontId="1" fillId="0" borderId="12" xfId="0" applyFont="1" applyBorder="1"/>
    <xf numFmtId="0" fontId="0" fillId="0" borderId="13" xfId="0" applyBorder="1"/>
    <xf numFmtId="0" fontId="0" fillId="0" borderId="14" xfId="0" applyBorder="1"/>
    <xf numFmtId="0" fontId="0" fillId="0" borderId="16" xfId="0" applyBorder="1" applyAlignment="1">
      <alignment horizontal="center"/>
    </xf>
    <xf numFmtId="0" fontId="7" fillId="0" borderId="19" xfId="0" applyFont="1" applyBorder="1" applyAlignment="1">
      <alignment horizontal="center" vertical="center" readingOrder="1"/>
    </xf>
    <xf numFmtId="0" fontId="9" fillId="0" borderId="16"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9" fillId="0" borderId="21" xfId="0" applyFont="1" applyBorder="1" applyAlignment="1">
      <alignment horizontal="left" vertical="center" wrapText="1"/>
    </xf>
    <xf numFmtId="0" fontId="1" fillId="0" borderId="22" xfId="0" applyFont="1" applyBorder="1"/>
    <xf numFmtId="0" fontId="1" fillId="0" borderId="23" xfId="0" applyFont="1" applyBorder="1"/>
    <xf numFmtId="2" fontId="6" fillId="0" borderId="24" xfId="0" quotePrefix="1" applyNumberFormat="1" applyFont="1" applyBorder="1"/>
    <xf numFmtId="0" fontId="0" fillId="0" borderId="12" xfId="0" applyBorder="1"/>
    <xf numFmtId="2" fontId="0" fillId="0" borderId="13" xfId="0" applyNumberFormat="1" applyBorder="1"/>
    <xf numFmtId="0" fontId="0" fillId="0" borderId="25" xfId="0" applyBorder="1"/>
    <xf numFmtId="0" fontId="0" fillId="0" borderId="26" xfId="0" applyBorder="1"/>
    <xf numFmtId="2" fontId="6" fillId="0" borderId="27" xfId="0" quotePrefix="1" applyNumberFormat="1" applyFont="1" applyBorder="1"/>
    <xf numFmtId="0" fontId="0" fillId="0" borderId="15" xfId="0" applyBorder="1"/>
    <xf numFmtId="0" fontId="0" fillId="0" borderId="16" xfId="0" applyBorder="1"/>
    <xf numFmtId="0" fontId="0" fillId="0" borderId="22" xfId="0" applyBorder="1"/>
    <xf numFmtId="2" fontId="1" fillId="0" borderId="23" xfId="0" applyNumberFormat="1" applyFont="1" applyBorder="1"/>
    <xf numFmtId="0" fontId="0" fillId="0" borderId="9" xfId="0" applyBorder="1"/>
    <xf numFmtId="0" fontId="0" fillId="0" borderId="12" xfId="0" applyFill="1" applyBorder="1"/>
    <xf numFmtId="0" fontId="0" fillId="0" borderId="14" xfId="0" applyFill="1" applyBorder="1"/>
    <xf numFmtId="0" fontId="0" fillId="0" borderId="32" xfId="0" applyBorder="1"/>
    <xf numFmtId="0" fontId="0" fillId="0" borderId="23" xfId="0" applyBorder="1"/>
    <xf numFmtId="0" fontId="0" fillId="0" borderId="33" xfId="0" applyBorder="1"/>
    <xf numFmtId="0" fontId="0" fillId="0" borderId="24" xfId="0" applyBorder="1"/>
    <xf numFmtId="0" fontId="0" fillId="0" borderId="34" xfId="0" applyBorder="1"/>
    <xf numFmtId="0" fontId="0" fillId="0" borderId="27" xfId="0" applyBorder="1"/>
    <xf numFmtId="0" fontId="0" fillId="0" borderId="36" xfId="0" applyBorder="1"/>
    <xf numFmtId="0" fontId="0" fillId="0" borderId="37" xfId="0" applyBorder="1"/>
    <xf numFmtId="0" fontId="1" fillId="0" borderId="35" xfId="0" applyFont="1" applyBorder="1"/>
    <xf numFmtId="0" fontId="0" fillId="0" borderId="1" xfId="0" applyFont="1" applyBorder="1"/>
    <xf numFmtId="0" fontId="4" fillId="0" borderId="1" xfId="0" applyFont="1" applyFill="1" applyBorder="1"/>
    <xf numFmtId="0" fontId="4" fillId="2" borderId="1" xfId="0" applyFont="1" applyFill="1" applyBorder="1"/>
    <xf numFmtId="20" fontId="4" fillId="0" borderId="1" xfId="0" applyNumberFormat="1" applyFont="1" applyBorder="1"/>
    <xf numFmtId="0" fontId="4" fillId="0" borderId="1" xfId="0" applyFont="1" applyBorder="1"/>
    <xf numFmtId="20" fontId="4" fillId="0" borderId="0" xfId="0" applyNumberFormat="1" applyFont="1"/>
    <xf numFmtId="0" fontId="1" fillId="0" borderId="0" xfId="0" applyFont="1" applyAlignment="1"/>
    <xf numFmtId="0" fontId="0" fillId="0" borderId="10" xfId="0" applyFont="1" applyBorder="1"/>
    <xf numFmtId="0" fontId="0" fillId="0" borderId="11" xfId="0" applyFont="1" applyBorder="1"/>
    <xf numFmtId="0" fontId="0" fillId="0" borderId="12" xfId="0" applyFont="1" applyBorder="1"/>
    <xf numFmtId="0" fontId="0" fillId="0" borderId="13" xfId="0" applyFont="1" applyBorder="1"/>
    <xf numFmtId="0" fontId="0" fillId="0" borderId="14" xfId="0" applyFont="1" applyBorder="1"/>
    <xf numFmtId="0" fontId="1" fillId="0" borderId="10" xfId="0" applyFont="1" applyBorder="1"/>
    <xf numFmtId="0" fontId="1" fillId="0" borderId="11" xfId="0" applyFont="1" applyBorder="1"/>
    <xf numFmtId="0" fontId="1" fillId="0" borderId="14" xfId="0" applyFont="1" applyBorder="1"/>
    <xf numFmtId="0" fontId="0" fillId="0" borderId="0" xfId="0" applyBorder="1"/>
    <xf numFmtId="2" fontId="0" fillId="0" borderId="10" xfId="0" applyNumberFormat="1" applyBorder="1"/>
    <xf numFmtId="0" fontId="0" fillId="0" borderId="0" xfId="0" quotePrefix="1" applyNumberFormat="1" applyBorder="1" applyAlignment="1"/>
    <xf numFmtId="0" fontId="2" fillId="0" borderId="0" xfId="0" applyFont="1" applyAlignment="1">
      <alignment horizontal="center"/>
    </xf>
    <xf numFmtId="0" fontId="3" fillId="0" borderId="0" xfId="0" applyFont="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xf>
    <xf numFmtId="0" fontId="1" fillId="0" borderId="15"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20" xfId="0" applyFont="1" applyBorder="1" applyAlignment="1">
      <alignment horizontal="center"/>
    </xf>
    <xf numFmtId="0" fontId="10" fillId="0" borderId="17"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9" fillId="0" borderId="28" xfId="0" applyFont="1" applyBorder="1" applyAlignment="1">
      <alignment horizontal="center" vertical="center" wrapText="1"/>
    </xf>
    <xf numFmtId="0" fontId="9" fillId="0" borderId="0" xfId="0" applyFont="1" applyBorder="1" applyAlignment="1">
      <alignment horizontal="center" vertical="center" wrapText="1"/>
    </xf>
    <xf numFmtId="0" fontId="1" fillId="0" borderId="29" xfId="0" applyFont="1" applyBorder="1" applyAlignment="1">
      <alignment horizontal="center"/>
    </xf>
    <xf numFmtId="0" fontId="1" fillId="0" borderId="30" xfId="0" applyFont="1" applyBorder="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0" borderId="7" xfId="0" applyFont="1" applyBorder="1" applyAlignment="1">
      <alignment horizontal="center"/>
    </xf>
    <xf numFmtId="0" fontId="1" fillId="0" borderId="31" xfId="0" applyFont="1" applyBorder="1" applyAlignment="1">
      <alignment horizontal="center"/>
    </xf>
    <xf numFmtId="0" fontId="1" fillId="0" borderId="16" xfId="0" applyFont="1" applyBorder="1" applyAlignment="1">
      <alignment horizontal="center"/>
    </xf>
    <xf numFmtId="0" fontId="1" fillId="0" borderId="9" xfId="0" applyFont="1" applyBorder="1" applyAlignment="1">
      <alignment horizontal="center"/>
    </xf>
    <xf numFmtId="0" fontId="12" fillId="0" borderId="0" xfId="0" applyFont="1" applyAlignment="1">
      <alignment horizontal="center"/>
    </xf>
    <xf numFmtId="0" fontId="1" fillId="0" borderId="11" xfId="0" applyFont="1" applyBorder="1" applyAlignment="1">
      <alignment horizontal="center"/>
    </xf>
    <xf numFmtId="0" fontId="1" fillId="0" borderId="38" xfId="0" applyFont="1" applyBorder="1" applyAlignment="1">
      <alignment horizontal="center"/>
    </xf>
    <xf numFmtId="0" fontId="1" fillId="0" borderId="39" xfId="0" applyFont="1" applyBorder="1" applyAlignment="1">
      <alignment horizontal="center"/>
    </xf>
    <xf numFmtId="0" fontId="1" fillId="0" borderId="40" xfId="0" applyFont="1" applyBorder="1" applyAlignment="1">
      <alignment horizontal="center"/>
    </xf>
    <xf numFmtId="0" fontId="0" fillId="0" borderId="10" xfId="0" quotePrefix="1" applyNumberFormat="1" applyBorder="1" applyAlignment="1">
      <alignment horizontal="center"/>
    </xf>
    <xf numFmtId="0" fontId="0" fillId="0" borderId="12" xfId="0" quotePrefix="1" applyNumberFormat="1" applyBorder="1" applyAlignment="1">
      <alignment horizontal="center"/>
    </xf>
    <xf numFmtId="0" fontId="1" fillId="0" borderId="41" xfId="0" applyFont="1" applyBorder="1" applyAlignment="1">
      <alignment horizontal="center"/>
    </xf>
    <xf numFmtId="0" fontId="1"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3B31-A3E1-4A86-AB1B-41B15BE013F4}">
  <dimension ref="A1:O20"/>
  <sheetViews>
    <sheetView tabSelected="1" zoomScale="85" zoomScaleNormal="85" workbookViewId="0">
      <selection activeCell="F25" sqref="F25"/>
    </sheetView>
  </sheetViews>
  <sheetFormatPr defaultRowHeight="14.4" x14ac:dyDescent="0.3"/>
  <cols>
    <col min="1" max="1" width="10.33203125" bestFit="1" customWidth="1"/>
    <col min="2" max="2" width="19.109375" bestFit="1" customWidth="1"/>
    <col min="3" max="3" width="17" bestFit="1" customWidth="1"/>
    <col min="4" max="4" width="10.33203125" bestFit="1" customWidth="1"/>
    <col min="5" max="5" width="19.109375" bestFit="1" customWidth="1"/>
    <col min="6" max="6" width="16.109375" bestFit="1" customWidth="1"/>
    <col min="7" max="7" width="10.33203125" bestFit="1" customWidth="1"/>
    <col min="8" max="8" width="19.109375" bestFit="1" customWidth="1"/>
    <col min="9" max="9" width="23.77734375" bestFit="1" customWidth="1"/>
    <col min="10" max="10" width="10.33203125" bestFit="1" customWidth="1"/>
    <col min="11" max="11" width="19.109375" bestFit="1" customWidth="1"/>
    <col min="12" max="12" width="21.44140625" bestFit="1" customWidth="1"/>
    <col min="13" max="13" width="10.33203125" bestFit="1" customWidth="1"/>
    <col min="14" max="14" width="19.109375" bestFit="1" customWidth="1"/>
    <col min="15" max="15" width="11.109375" bestFit="1" customWidth="1"/>
  </cols>
  <sheetData>
    <row r="1" spans="1:15" ht="21" x14ac:dyDescent="0.4">
      <c r="A1" s="74" t="s">
        <v>0</v>
      </c>
      <c r="B1" s="74"/>
      <c r="C1" s="74"/>
      <c r="D1" s="74"/>
      <c r="E1" s="74"/>
      <c r="F1" s="74"/>
      <c r="G1" s="74"/>
      <c r="H1" s="74"/>
      <c r="I1" s="74"/>
      <c r="J1" s="74"/>
      <c r="K1" s="74"/>
      <c r="L1" s="74"/>
      <c r="M1" s="74"/>
      <c r="N1" s="74"/>
      <c r="O1" s="74"/>
    </row>
    <row r="3" spans="1:15" ht="15.6" x14ac:dyDescent="0.3">
      <c r="A3" s="1" t="s">
        <v>1</v>
      </c>
      <c r="B3" s="11" t="s">
        <v>2</v>
      </c>
      <c r="C3" s="11" t="s">
        <v>3</v>
      </c>
      <c r="D3" s="1" t="s">
        <v>1</v>
      </c>
      <c r="E3" s="11" t="s">
        <v>2</v>
      </c>
      <c r="F3" s="11" t="s">
        <v>4</v>
      </c>
      <c r="G3" s="1" t="s">
        <v>1</v>
      </c>
      <c r="H3" s="11" t="s">
        <v>2</v>
      </c>
      <c r="I3" s="11" t="s">
        <v>5</v>
      </c>
      <c r="J3" s="1" t="s">
        <v>1</v>
      </c>
      <c r="K3" s="11" t="s">
        <v>2</v>
      </c>
      <c r="L3" s="11" t="s">
        <v>6</v>
      </c>
      <c r="M3" s="1" t="s">
        <v>1</v>
      </c>
      <c r="N3" s="11" t="s">
        <v>2</v>
      </c>
      <c r="O3" s="11" t="s">
        <v>7</v>
      </c>
    </row>
    <row r="4" spans="1:15" x14ac:dyDescent="0.3">
      <c r="A4" s="2">
        <v>0.4145833333333333</v>
      </c>
      <c r="B4" s="57">
        <v>0</v>
      </c>
      <c r="C4" s="57">
        <v>8.9999999999999993E-3</v>
      </c>
      <c r="D4" s="2">
        <v>0.43055555555555558</v>
      </c>
      <c r="E4" s="57">
        <v>0</v>
      </c>
      <c r="F4" s="57">
        <v>2.8000000000000001E-2</v>
      </c>
      <c r="G4" s="2">
        <v>0.44375000000000003</v>
      </c>
      <c r="H4" s="57">
        <v>0</v>
      </c>
      <c r="I4" s="57">
        <v>3.7999999999999999E-2</v>
      </c>
      <c r="J4" s="2">
        <v>0.46249999999999997</v>
      </c>
      <c r="K4" s="57">
        <v>0</v>
      </c>
      <c r="L4" s="57">
        <v>1.7999999999999999E-2</v>
      </c>
      <c r="M4" s="2">
        <v>0.49583333333333335</v>
      </c>
      <c r="N4" s="57">
        <v>0</v>
      </c>
      <c r="O4" s="57">
        <v>7.0000000000000007E-2</v>
      </c>
    </row>
    <row r="5" spans="1:15" x14ac:dyDescent="0.3">
      <c r="A5" s="2">
        <v>0.45694444444444443</v>
      </c>
      <c r="B5" s="57">
        <v>60</v>
      </c>
      <c r="C5" s="57">
        <v>1.4999999999999999E-2</v>
      </c>
      <c r="D5" s="2">
        <v>0.47291666666666665</v>
      </c>
      <c r="E5" s="57">
        <v>60</v>
      </c>
      <c r="F5" s="57">
        <v>0.04</v>
      </c>
      <c r="G5" s="2">
        <v>0.4861111111111111</v>
      </c>
      <c r="H5" s="57">
        <v>60</v>
      </c>
      <c r="I5" s="57">
        <v>3.5999999999999997E-2</v>
      </c>
      <c r="J5" s="2">
        <v>0.50416666666666665</v>
      </c>
      <c r="K5" s="57">
        <v>60</v>
      </c>
      <c r="L5" s="57">
        <v>2.5999999999999999E-2</v>
      </c>
      <c r="M5" s="2">
        <v>0.53819444444444442</v>
      </c>
      <c r="N5" s="57">
        <v>60</v>
      </c>
      <c r="O5" s="57">
        <v>0.156</v>
      </c>
    </row>
    <row r="6" spans="1:15" x14ac:dyDescent="0.3">
      <c r="A6" s="2">
        <v>0.50624999999999998</v>
      </c>
      <c r="B6" s="57">
        <v>130</v>
      </c>
      <c r="C6" s="57">
        <v>5.8000000000000003E-2</v>
      </c>
      <c r="D6" s="2">
        <v>0.51458333333333328</v>
      </c>
      <c r="E6" s="57">
        <v>120</v>
      </c>
      <c r="F6" s="57">
        <v>5.2999999999999999E-2</v>
      </c>
      <c r="G6" s="2">
        <v>0.52777777777777779</v>
      </c>
      <c r="H6" s="57">
        <v>120</v>
      </c>
      <c r="I6" s="57">
        <v>4.1000000000000002E-2</v>
      </c>
      <c r="J6" s="2">
        <v>0.54583333333333328</v>
      </c>
      <c r="K6" s="57">
        <v>120</v>
      </c>
      <c r="L6" s="57">
        <v>7.0999999999999994E-2</v>
      </c>
      <c r="M6" s="2">
        <v>0.57986111111111105</v>
      </c>
      <c r="N6" s="57">
        <v>120</v>
      </c>
      <c r="O6" s="57">
        <v>0.42699999999999999</v>
      </c>
    </row>
    <row r="7" spans="1:15" x14ac:dyDescent="0.3">
      <c r="A7" s="2">
        <v>0.54791666666666672</v>
      </c>
      <c r="B7" s="57">
        <v>190</v>
      </c>
      <c r="C7" s="57">
        <v>0.125</v>
      </c>
      <c r="D7" s="2">
        <v>0.55625000000000002</v>
      </c>
      <c r="E7" s="57">
        <v>180</v>
      </c>
      <c r="F7" s="57">
        <v>0.1</v>
      </c>
      <c r="G7" s="2">
        <v>0.56944444444444442</v>
      </c>
      <c r="H7" s="57">
        <v>180</v>
      </c>
      <c r="I7" s="57">
        <v>0.11600000000000001</v>
      </c>
      <c r="J7" s="2">
        <v>0.58750000000000002</v>
      </c>
      <c r="K7" s="57">
        <v>180</v>
      </c>
      <c r="L7" s="57">
        <v>0.12</v>
      </c>
      <c r="M7" s="2">
        <v>0.58680555555555558</v>
      </c>
      <c r="N7" s="57">
        <v>130</v>
      </c>
      <c r="O7" s="57">
        <v>0.66</v>
      </c>
    </row>
    <row r="8" spans="1:15" x14ac:dyDescent="0.3">
      <c r="A8" s="2">
        <v>0.58958333333333335</v>
      </c>
      <c r="B8" s="57">
        <v>250</v>
      </c>
      <c r="C8" s="57">
        <v>0.309</v>
      </c>
      <c r="D8" s="2">
        <v>0.59791666666666665</v>
      </c>
      <c r="E8" s="57">
        <v>240</v>
      </c>
      <c r="F8" s="57">
        <v>0.30499999999999999</v>
      </c>
      <c r="G8" s="2">
        <v>0.61111111111111105</v>
      </c>
      <c r="H8" s="57">
        <v>240</v>
      </c>
      <c r="I8" s="57">
        <v>0.33900000000000002</v>
      </c>
      <c r="J8" s="2">
        <v>0.62916666666666665</v>
      </c>
      <c r="K8" s="57">
        <v>240</v>
      </c>
      <c r="L8" s="57">
        <v>0.38</v>
      </c>
      <c r="M8" s="2">
        <v>0.62847222222222221</v>
      </c>
      <c r="N8" s="57">
        <v>190</v>
      </c>
      <c r="O8" s="57">
        <v>0.78900000000000003</v>
      </c>
    </row>
    <row r="9" spans="1:15" x14ac:dyDescent="0.3">
      <c r="A9" s="2">
        <v>0.60347222222222219</v>
      </c>
      <c r="B9" s="57">
        <v>270</v>
      </c>
      <c r="C9" s="57">
        <v>0.39900000000000002</v>
      </c>
      <c r="D9" s="2">
        <v>0.6118055555555556</v>
      </c>
      <c r="E9" s="57">
        <v>260</v>
      </c>
      <c r="F9" s="57">
        <v>0.39900000000000002</v>
      </c>
      <c r="G9" s="2">
        <v>0.63194444444444442</v>
      </c>
      <c r="H9" s="57">
        <v>270</v>
      </c>
      <c r="I9" s="57">
        <v>0.51900000000000002</v>
      </c>
      <c r="J9" s="2">
        <v>0.65694444444444444</v>
      </c>
      <c r="K9" s="57">
        <v>280</v>
      </c>
      <c r="L9" s="57">
        <v>0.64</v>
      </c>
      <c r="M9" s="2">
        <v>0.67013888888888884</v>
      </c>
      <c r="N9" s="57">
        <v>290</v>
      </c>
      <c r="O9" s="57">
        <v>1.0980000000000001</v>
      </c>
    </row>
    <row r="10" spans="1:15" x14ac:dyDescent="0.3">
      <c r="A10" s="2">
        <v>0.61041666666666672</v>
      </c>
      <c r="B10" s="57">
        <v>280</v>
      </c>
      <c r="C10" s="57">
        <v>0.45300000000000001</v>
      </c>
      <c r="D10" s="2">
        <v>0.62569444444444444</v>
      </c>
      <c r="E10" s="57">
        <v>280</v>
      </c>
      <c r="F10" s="57">
        <v>0.51200000000000001</v>
      </c>
      <c r="G10" s="2">
        <v>0.64236111111111105</v>
      </c>
      <c r="H10" s="57">
        <v>285</v>
      </c>
      <c r="I10" s="57">
        <v>0.64200000000000002</v>
      </c>
      <c r="J10" s="2">
        <v>0.66388888888888886</v>
      </c>
      <c r="K10" s="57">
        <v>290</v>
      </c>
      <c r="L10" s="57">
        <v>0.69099999999999995</v>
      </c>
      <c r="M10" s="2">
        <v>0.71944444444444444</v>
      </c>
      <c r="N10" s="57">
        <v>360</v>
      </c>
      <c r="O10" s="57">
        <v>1.4059999999999999</v>
      </c>
    </row>
    <row r="11" spans="1:15" x14ac:dyDescent="0.3">
      <c r="A11" s="2">
        <v>0.62430555555555556</v>
      </c>
      <c r="B11" s="57">
        <v>300</v>
      </c>
      <c r="C11" s="57">
        <v>0.57799999999999996</v>
      </c>
      <c r="D11" s="2">
        <v>0.63958333333333328</v>
      </c>
      <c r="E11" s="57">
        <v>300</v>
      </c>
      <c r="F11" s="57">
        <v>0.628</v>
      </c>
      <c r="G11" s="2">
        <v>0.64930555555555558</v>
      </c>
      <c r="H11" s="57">
        <v>295</v>
      </c>
      <c r="I11" s="57">
        <v>0.69699999999999995</v>
      </c>
      <c r="J11" s="2">
        <v>0.71250000000000002</v>
      </c>
      <c r="K11" s="57">
        <v>360</v>
      </c>
      <c r="L11" s="57">
        <v>1.06</v>
      </c>
      <c r="M11" s="2">
        <v>0.38611111111111113</v>
      </c>
      <c r="N11" s="57">
        <v>960</v>
      </c>
      <c r="O11" s="57">
        <v>1.61</v>
      </c>
    </row>
    <row r="12" spans="1:15" x14ac:dyDescent="0.3">
      <c r="A12" s="2">
        <v>0.62777777777777777</v>
      </c>
      <c r="B12" s="57">
        <v>305</v>
      </c>
      <c r="C12" s="57">
        <v>0.6</v>
      </c>
      <c r="D12" s="2">
        <v>0.6430555555555556</v>
      </c>
      <c r="E12" s="57">
        <v>305</v>
      </c>
      <c r="F12" s="57">
        <v>0.63200000000000001</v>
      </c>
      <c r="G12" s="2">
        <v>0.69236111111111109</v>
      </c>
      <c r="H12" s="57">
        <v>357</v>
      </c>
      <c r="I12" s="57">
        <v>0.79400000000000004</v>
      </c>
      <c r="J12" s="2">
        <v>0.73333333333333339</v>
      </c>
      <c r="K12" s="57">
        <v>390</v>
      </c>
      <c r="L12" s="57">
        <v>1.2230000000000001</v>
      </c>
      <c r="M12" s="2" t="s">
        <v>8</v>
      </c>
      <c r="N12" s="57"/>
      <c r="O12" s="57"/>
    </row>
    <row r="13" spans="1:15" x14ac:dyDescent="0.3">
      <c r="A13" s="2">
        <v>0.63472222222222219</v>
      </c>
      <c r="B13" s="57">
        <v>315</v>
      </c>
      <c r="C13" s="57">
        <v>0.61899999999999999</v>
      </c>
      <c r="D13" s="2">
        <v>0.65347222222222223</v>
      </c>
      <c r="E13" s="57">
        <v>320</v>
      </c>
      <c r="F13" s="57">
        <v>0.66</v>
      </c>
      <c r="G13" s="2">
        <v>0.71736111111111101</v>
      </c>
      <c r="H13" s="57">
        <v>393</v>
      </c>
      <c r="I13" s="57">
        <v>1.0549999999999999</v>
      </c>
      <c r="J13" s="2">
        <v>0.39930555555555558</v>
      </c>
      <c r="K13" s="57">
        <v>959</v>
      </c>
      <c r="L13" s="57">
        <v>1.873</v>
      </c>
      <c r="M13" s="2"/>
      <c r="N13" s="57"/>
      <c r="O13" s="57"/>
    </row>
    <row r="14" spans="1:15" x14ac:dyDescent="0.3">
      <c r="A14" s="2">
        <v>0.64166666666666672</v>
      </c>
      <c r="B14" s="57">
        <v>325</v>
      </c>
      <c r="C14" s="57">
        <v>0.64100000000000001</v>
      </c>
      <c r="D14" s="2">
        <v>0.66041666666666665</v>
      </c>
      <c r="E14" s="57">
        <v>330</v>
      </c>
      <c r="F14" s="57">
        <v>0.68899999999999995</v>
      </c>
      <c r="G14" s="2">
        <v>0.40277777777777773</v>
      </c>
      <c r="H14" s="57">
        <v>987</v>
      </c>
      <c r="I14" s="57">
        <v>1.9990000000000001</v>
      </c>
      <c r="J14" s="2"/>
      <c r="K14" s="57"/>
      <c r="L14" s="57"/>
      <c r="M14" s="2"/>
      <c r="N14" s="57"/>
      <c r="O14" s="57"/>
    </row>
    <row r="15" spans="1:15" x14ac:dyDescent="0.3">
      <c r="A15" s="2">
        <v>0.64861111111111114</v>
      </c>
      <c r="B15" s="57">
        <v>335</v>
      </c>
      <c r="C15" s="57">
        <v>0.66500000000000004</v>
      </c>
      <c r="D15" s="2">
        <v>0.70763888888888893</v>
      </c>
      <c r="E15" s="57">
        <v>398</v>
      </c>
      <c r="F15" s="57">
        <v>0.92800000000000005</v>
      </c>
      <c r="G15" s="58"/>
      <c r="H15" s="57"/>
      <c r="I15" s="57"/>
      <c r="J15" s="2"/>
      <c r="K15" s="57"/>
      <c r="L15" s="57"/>
      <c r="M15" s="2"/>
      <c r="N15" s="57"/>
      <c r="O15" s="57"/>
    </row>
    <row r="16" spans="1:15" x14ac:dyDescent="0.3">
      <c r="A16" s="2">
        <v>0.65208333333333335</v>
      </c>
      <c r="B16" s="57">
        <v>340</v>
      </c>
      <c r="C16" s="57">
        <v>0.69599999999999995</v>
      </c>
      <c r="D16" s="2">
        <v>0.7284722222222223</v>
      </c>
      <c r="E16" s="57">
        <v>428</v>
      </c>
      <c r="F16" s="57">
        <v>1.0129999999999999</v>
      </c>
      <c r="G16" s="58"/>
      <c r="H16" s="57"/>
      <c r="I16" s="57"/>
      <c r="J16" s="2"/>
      <c r="K16" s="57"/>
      <c r="L16" s="57"/>
      <c r="M16" s="2"/>
      <c r="N16" s="57"/>
      <c r="O16" s="57"/>
    </row>
    <row r="17" spans="1:15" x14ac:dyDescent="0.3">
      <c r="A17" s="59">
        <v>0.7006944444444444</v>
      </c>
      <c r="B17" s="60">
        <v>410</v>
      </c>
      <c r="C17" s="60">
        <v>0.85599999999999998</v>
      </c>
      <c r="D17" s="59">
        <v>0.39583333333333331</v>
      </c>
      <c r="E17" s="60">
        <v>959</v>
      </c>
      <c r="F17" s="60">
        <v>1.889</v>
      </c>
      <c r="G17" s="60"/>
      <c r="H17" s="60"/>
      <c r="I17" s="60"/>
      <c r="J17" s="60"/>
      <c r="K17" s="60"/>
      <c r="L17" s="60"/>
      <c r="M17" s="60"/>
      <c r="N17" s="60"/>
      <c r="O17" s="60"/>
    </row>
    <row r="18" spans="1:15" x14ac:dyDescent="0.3">
      <c r="A18" s="59">
        <v>0.72152777777777777</v>
      </c>
      <c r="B18" s="60">
        <v>440</v>
      </c>
      <c r="C18" s="60">
        <v>1.02</v>
      </c>
      <c r="D18" s="60"/>
      <c r="E18" s="60"/>
      <c r="F18" s="60"/>
      <c r="G18" s="60"/>
      <c r="H18" s="60"/>
      <c r="I18" s="60"/>
      <c r="J18" s="60"/>
      <c r="K18" s="60"/>
      <c r="L18" s="60"/>
      <c r="M18" s="60"/>
      <c r="N18" s="60"/>
      <c r="O18" s="60"/>
    </row>
    <row r="19" spans="1:15" x14ac:dyDescent="0.3">
      <c r="A19" s="61">
        <v>0.39305555555555555</v>
      </c>
      <c r="B19" s="60">
        <v>967</v>
      </c>
      <c r="C19" s="60">
        <v>1.923</v>
      </c>
      <c r="D19" s="60"/>
      <c r="E19" s="60"/>
      <c r="F19" s="60"/>
      <c r="G19" s="60"/>
      <c r="H19" s="60"/>
      <c r="I19" s="60"/>
      <c r="J19" s="60"/>
      <c r="K19" s="60"/>
      <c r="L19" s="60"/>
      <c r="M19" s="60"/>
      <c r="N19" s="60"/>
      <c r="O19" s="60"/>
    </row>
    <row r="20" spans="1:15" x14ac:dyDescent="0.3">
      <c r="A20" s="60"/>
      <c r="B20" s="60"/>
      <c r="C20" s="60"/>
      <c r="D20" s="60"/>
      <c r="E20" s="60"/>
      <c r="F20" s="60"/>
      <c r="G20" s="60"/>
      <c r="H20" s="60"/>
      <c r="I20" s="60"/>
      <c r="J20" s="60"/>
      <c r="K20" s="60"/>
      <c r="L20" s="60"/>
      <c r="M20" s="60"/>
      <c r="N20" s="60"/>
      <c r="O20" s="60"/>
    </row>
  </sheetData>
  <mergeCells count="1">
    <mergeCell ref="A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8ED32-04FF-43B4-97CE-B1F95138FD9C}">
  <dimension ref="A1:D11"/>
  <sheetViews>
    <sheetView workbookViewId="0">
      <selection activeCell="L16" sqref="L16"/>
    </sheetView>
  </sheetViews>
  <sheetFormatPr defaultRowHeight="14.4" x14ac:dyDescent="0.3"/>
  <cols>
    <col min="1" max="1" width="9.6640625" customWidth="1"/>
    <col min="2" max="2" width="15.33203125" bestFit="1" customWidth="1"/>
    <col min="3" max="3" width="15.6640625" bestFit="1" customWidth="1"/>
    <col min="4" max="4" width="18.109375" bestFit="1" customWidth="1"/>
  </cols>
  <sheetData>
    <row r="1" spans="1:4" ht="15.6" x14ac:dyDescent="0.3">
      <c r="A1" s="75" t="s">
        <v>237</v>
      </c>
      <c r="B1" s="75"/>
      <c r="C1" s="75"/>
      <c r="D1" s="75"/>
    </row>
    <row r="3" spans="1:4" x14ac:dyDescent="0.3">
      <c r="A3" s="62" t="s">
        <v>235</v>
      </c>
      <c r="B3" s="14"/>
      <c r="C3" s="14"/>
      <c r="D3" s="14"/>
    </row>
    <row r="5" spans="1:4" x14ac:dyDescent="0.3">
      <c r="A5" s="13" t="s">
        <v>231</v>
      </c>
      <c r="B5" s="76" t="s">
        <v>145</v>
      </c>
      <c r="C5" s="76"/>
      <c r="D5" s="76"/>
    </row>
    <row r="6" spans="1:4" x14ac:dyDescent="0.3">
      <c r="A6" s="13"/>
      <c r="B6" s="13" t="s">
        <v>232</v>
      </c>
      <c r="C6" s="13" t="s">
        <v>233</v>
      </c>
      <c r="D6" s="13" t="s">
        <v>236</v>
      </c>
    </row>
    <row r="7" spans="1:4" x14ac:dyDescent="0.3">
      <c r="A7" s="4" t="s">
        <v>91</v>
      </c>
      <c r="B7" s="3">
        <v>0.65208333333333335</v>
      </c>
      <c r="C7" s="3">
        <v>0.72152777777777777</v>
      </c>
      <c r="D7" s="3">
        <v>0.39305555555555555</v>
      </c>
    </row>
    <row r="8" spans="1:4" x14ac:dyDescent="0.3">
      <c r="A8" s="4" t="s">
        <v>93</v>
      </c>
      <c r="B8" s="3">
        <v>0.66041666666666665</v>
      </c>
      <c r="C8" s="3">
        <v>0.7284722222222223</v>
      </c>
      <c r="D8" s="3">
        <v>0.39583333333333331</v>
      </c>
    </row>
    <row r="9" spans="1:4" x14ac:dyDescent="0.3">
      <c r="A9" s="4" t="s">
        <v>94</v>
      </c>
      <c r="B9" s="3">
        <v>0.64930555555555558</v>
      </c>
      <c r="C9" s="3">
        <v>0.71736111111111101</v>
      </c>
      <c r="D9" s="3">
        <v>0.40277777777777773</v>
      </c>
    </row>
    <row r="10" spans="1:4" x14ac:dyDescent="0.3">
      <c r="A10" s="4" t="s">
        <v>95</v>
      </c>
      <c r="B10" s="3">
        <v>0.66388888888888886</v>
      </c>
      <c r="C10" s="3">
        <v>0.73333333333333339</v>
      </c>
      <c r="D10" s="3">
        <v>0.39930555555555558</v>
      </c>
    </row>
    <row r="11" spans="1:4" x14ac:dyDescent="0.3">
      <c r="A11" s="12" t="s">
        <v>86</v>
      </c>
      <c r="B11" s="3">
        <v>0.58680555555555558</v>
      </c>
      <c r="C11" s="3">
        <v>0.71944444444444444</v>
      </c>
      <c r="D11" s="3">
        <v>0.38611111111111113</v>
      </c>
    </row>
  </sheetData>
  <mergeCells count="2">
    <mergeCell ref="A1:D1"/>
    <mergeCell ref="B5:D5"/>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18668-15CE-41B7-A9B8-1CC3E6A13E88}">
  <dimension ref="A1:C8"/>
  <sheetViews>
    <sheetView workbookViewId="0">
      <selection activeCell="C13" sqref="C13"/>
    </sheetView>
  </sheetViews>
  <sheetFormatPr defaultRowHeight="14.4" x14ac:dyDescent="0.3"/>
  <cols>
    <col min="1" max="1" width="12.88671875" bestFit="1" customWidth="1"/>
    <col min="2" max="2" width="27.44140625" bestFit="1" customWidth="1"/>
    <col min="3" max="3" width="23.21875" bestFit="1" customWidth="1"/>
  </cols>
  <sheetData>
    <row r="1" spans="1:3" x14ac:dyDescent="0.3">
      <c r="A1" s="77" t="s">
        <v>169</v>
      </c>
      <c r="B1" s="77"/>
      <c r="C1" s="77"/>
    </row>
    <row r="3" spans="1:3" x14ac:dyDescent="0.3">
      <c r="A3" s="13" t="s">
        <v>144</v>
      </c>
      <c r="B3" s="13" t="s">
        <v>234</v>
      </c>
      <c r="C3" s="13" t="s">
        <v>170</v>
      </c>
    </row>
    <row r="4" spans="1:3" x14ac:dyDescent="0.3">
      <c r="A4" s="4" t="s">
        <v>86</v>
      </c>
      <c r="B4" s="3">
        <v>0.59375</v>
      </c>
      <c r="C4" s="3">
        <v>0.625</v>
      </c>
    </row>
    <row r="5" spans="1:3" x14ac:dyDescent="0.3">
      <c r="A5" s="4" t="s">
        <v>87</v>
      </c>
      <c r="B5" s="3">
        <v>0.65902777777777777</v>
      </c>
      <c r="C5" s="3">
        <v>0.67569444444444438</v>
      </c>
    </row>
    <row r="6" spans="1:3" x14ac:dyDescent="0.3">
      <c r="A6" s="4" t="s">
        <v>90</v>
      </c>
      <c r="B6" s="3">
        <v>0.66597222222222219</v>
      </c>
      <c r="C6" s="3">
        <v>0.67569444444444438</v>
      </c>
    </row>
    <row r="7" spans="1:3" x14ac:dyDescent="0.3">
      <c r="A7" s="4" t="s">
        <v>88</v>
      </c>
      <c r="B7" s="3">
        <v>0.65277777777777779</v>
      </c>
      <c r="C7" s="3">
        <v>0.67569444444444438</v>
      </c>
    </row>
    <row r="8" spans="1:3" x14ac:dyDescent="0.3">
      <c r="A8" s="4" t="s">
        <v>89</v>
      </c>
      <c r="B8" s="3">
        <v>0.67083333333333339</v>
      </c>
      <c r="C8" s="3">
        <v>0.67569444444444438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B61B-BD46-4FFA-9A3F-2BFB4BB1DD3C}">
  <dimension ref="A1:T6"/>
  <sheetViews>
    <sheetView workbookViewId="0">
      <selection activeCell="C9" sqref="C9"/>
    </sheetView>
  </sheetViews>
  <sheetFormatPr defaultRowHeight="14.4" x14ac:dyDescent="0.3"/>
  <cols>
    <col min="1" max="1" width="5.109375" bestFit="1" customWidth="1"/>
    <col min="2" max="2" width="29.21875" bestFit="1" customWidth="1"/>
    <col min="3" max="3" width="32.21875" bestFit="1" customWidth="1"/>
    <col min="4" max="4" width="30.88671875" bestFit="1" customWidth="1"/>
  </cols>
  <sheetData>
    <row r="1" spans="1:20" x14ac:dyDescent="0.3">
      <c r="A1" s="14" t="s">
        <v>139</v>
      </c>
      <c r="B1" s="14"/>
      <c r="C1" s="14"/>
      <c r="D1" s="14"/>
      <c r="E1" s="14"/>
      <c r="F1" s="14"/>
      <c r="G1" s="14"/>
      <c r="H1" s="14"/>
      <c r="I1" s="14"/>
      <c r="J1" s="14"/>
      <c r="K1" s="14"/>
      <c r="L1" s="14"/>
      <c r="M1" s="14"/>
      <c r="N1" s="14"/>
      <c r="O1" s="14"/>
      <c r="P1" s="14"/>
      <c r="Q1" s="14"/>
      <c r="R1" s="14"/>
      <c r="S1" s="14"/>
      <c r="T1" s="14"/>
    </row>
    <row r="2" spans="1:20" x14ac:dyDescent="0.3">
      <c r="A2" s="13" t="s">
        <v>140</v>
      </c>
      <c r="B2" s="13" t="s">
        <v>141</v>
      </c>
      <c r="C2" s="13" t="s">
        <v>142</v>
      </c>
      <c r="D2" s="13" t="s">
        <v>143</v>
      </c>
    </row>
    <row r="3" spans="1:20" x14ac:dyDescent="0.3">
      <c r="A3" s="4">
        <v>1</v>
      </c>
      <c r="B3" s="3">
        <v>0.65208333333333335</v>
      </c>
      <c r="C3" s="3">
        <v>0.67569444444444438</v>
      </c>
      <c r="D3" s="3">
        <f>C3-B3</f>
        <v>2.3611111111111027E-2</v>
      </c>
    </row>
    <row r="4" spans="1:20" x14ac:dyDescent="0.3">
      <c r="A4" s="4">
        <v>2</v>
      </c>
      <c r="B4" s="3">
        <v>0.66041666666666665</v>
      </c>
      <c r="C4" s="3">
        <v>0.67569444444444438</v>
      </c>
      <c r="D4" s="3">
        <f>C4-B4</f>
        <v>1.5277777777777724E-2</v>
      </c>
    </row>
    <row r="5" spans="1:20" x14ac:dyDescent="0.3">
      <c r="A5" s="4">
        <v>3</v>
      </c>
      <c r="B5" s="3">
        <v>0.64930555555555558</v>
      </c>
      <c r="C5" s="3">
        <v>0.67569444444444438</v>
      </c>
      <c r="D5" s="3">
        <f>C5-B5</f>
        <v>2.6388888888888795E-2</v>
      </c>
    </row>
    <row r="6" spans="1:20" x14ac:dyDescent="0.3">
      <c r="A6" s="4">
        <v>4</v>
      </c>
      <c r="B6" s="3">
        <v>0.66388888888888886</v>
      </c>
      <c r="C6" s="3">
        <v>0.67569444444444438</v>
      </c>
      <c r="D6" s="3">
        <f>C6-B6</f>
        <v>1.1805555555555514E-2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4F0B-8B08-4FDA-8F01-F85BF59DAC36}">
  <dimension ref="A1:D36"/>
  <sheetViews>
    <sheetView zoomScaleNormal="100" workbookViewId="0">
      <selection activeCell="G26" sqref="G26"/>
    </sheetView>
  </sheetViews>
  <sheetFormatPr defaultColWidth="14.44140625" defaultRowHeight="14.4" x14ac:dyDescent="0.3"/>
  <cols>
    <col min="1" max="1" width="11.77734375" bestFit="1" customWidth="1"/>
    <col min="2" max="2" width="25.77734375" bestFit="1" customWidth="1"/>
    <col min="3" max="3" width="29.88671875" bestFit="1" customWidth="1"/>
    <col min="4" max="4" width="31.21875" bestFit="1" customWidth="1"/>
    <col min="6" max="6" width="14.88671875" bestFit="1" customWidth="1"/>
    <col min="7" max="7" width="11.88671875" bestFit="1" customWidth="1"/>
    <col min="11" max="11" width="9" bestFit="1" customWidth="1"/>
    <col min="12" max="12" width="20" bestFit="1" customWidth="1"/>
  </cols>
  <sheetData>
    <row r="1" spans="1:4" x14ac:dyDescent="0.3">
      <c r="A1" s="78" t="s">
        <v>149</v>
      </c>
      <c r="B1" s="78"/>
      <c r="C1" s="78"/>
      <c r="D1" s="78"/>
    </row>
    <row r="2" spans="1:4" ht="15" thickBot="1" x14ac:dyDescent="0.35">
      <c r="A2" s="80" t="s">
        <v>91</v>
      </c>
      <c r="B2" s="81"/>
      <c r="C2" s="81"/>
      <c r="D2" s="82"/>
    </row>
    <row r="3" spans="1:4" x14ac:dyDescent="0.3">
      <c r="A3" s="15"/>
      <c r="B3" s="16" t="s">
        <v>146</v>
      </c>
      <c r="C3" s="16" t="s">
        <v>147</v>
      </c>
      <c r="D3" s="17" t="s">
        <v>148</v>
      </c>
    </row>
    <row r="4" spans="1:4" x14ac:dyDescent="0.3">
      <c r="A4" s="18" t="s">
        <v>150</v>
      </c>
      <c r="B4" s="4">
        <v>13.28</v>
      </c>
      <c r="C4" s="4">
        <v>13.82</v>
      </c>
      <c r="D4" s="19">
        <f>C4-B4</f>
        <v>0.54000000000000092</v>
      </c>
    </row>
    <row r="5" spans="1:4" x14ac:dyDescent="0.3">
      <c r="A5" s="18" t="s">
        <v>151</v>
      </c>
      <c r="B5" s="4">
        <v>13.09</v>
      </c>
      <c r="C5" s="4">
        <v>13.74</v>
      </c>
      <c r="D5" s="19">
        <f t="shared" ref="D5" si="0">C5-B5</f>
        <v>0.65000000000000036</v>
      </c>
    </row>
    <row r="6" spans="1:4" x14ac:dyDescent="0.3">
      <c r="A6" s="18" t="s">
        <v>152</v>
      </c>
      <c r="B6" s="4">
        <v>13.34</v>
      </c>
      <c r="C6" s="4">
        <v>13.76</v>
      </c>
      <c r="D6" s="19">
        <f>C6-B6</f>
        <v>0.41999999999999993</v>
      </c>
    </row>
    <row r="7" spans="1:4" x14ac:dyDescent="0.3">
      <c r="A7" s="18" t="s">
        <v>153</v>
      </c>
      <c r="B7" s="4">
        <v>13.21</v>
      </c>
      <c r="C7" s="4">
        <v>13.66</v>
      </c>
      <c r="D7" s="19">
        <f>C7-B7</f>
        <v>0.44999999999999929</v>
      </c>
    </row>
    <row r="8" spans="1:4" ht="15" thickBot="1" x14ac:dyDescent="0.35">
      <c r="A8" s="20" t="s">
        <v>92</v>
      </c>
      <c r="B8" s="21"/>
      <c r="C8" s="21"/>
      <c r="D8" s="22">
        <f>SUM(D4:D7)</f>
        <v>2.0600000000000005</v>
      </c>
    </row>
    <row r="9" spans="1:4" ht="15" thickBot="1" x14ac:dyDescent="0.35">
      <c r="A9" s="79" t="s">
        <v>93</v>
      </c>
      <c r="B9" s="79"/>
      <c r="C9" s="79"/>
      <c r="D9" s="79"/>
    </row>
    <row r="10" spans="1:4" x14ac:dyDescent="0.3">
      <c r="A10" s="23"/>
      <c r="B10" s="16" t="s">
        <v>146</v>
      </c>
      <c r="C10" s="16" t="s">
        <v>147</v>
      </c>
      <c r="D10" s="17" t="s">
        <v>148</v>
      </c>
    </row>
    <row r="11" spans="1:4" x14ac:dyDescent="0.3">
      <c r="A11" s="18" t="s">
        <v>150</v>
      </c>
      <c r="B11" s="4">
        <v>13.25</v>
      </c>
      <c r="C11" s="4">
        <v>13.73</v>
      </c>
      <c r="D11" s="19">
        <f t="shared" ref="D11:D35" si="1">C11-B11</f>
        <v>0.48000000000000043</v>
      </c>
    </row>
    <row r="12" spans="1:4" x14ac:dyDescent="0.3">
      <c r="A12" s="18" t="s">
        <v>151</v>
      </c>
      <c r="B12" s="4">
        <v>13.22</v>
      </c>
      <c r="C12" s="4">
        <v>13.72</v>
      </c>
      <c r="D12" s="19">
        <f t="shared" si="1"/>
        <v>0.5</v>
      </c>
    </row>
    <row r="13" spans="1:4" x14ac:dyDescent="0.3">
      <c r="A13" s="18" t="s">
        <v>152</v>
      </c>
      <c r="B13" s="4">
        <v>13.15</v>
      </c>
      <c r="C13" s="4">
        <v>13.57</v>
      </c>
      <c r="D13" s="19">
        <f t="shared" si="1"/>
        <v>0.41999999999999993</v>
      </c>
    </row>
    <row r="14" spans="1:4" x14ac:dyDescent="0.3">
      <c r="A14" s="18" t="s">
        <v>153</v>
      </c>
      <c r="B14" s="4">
        <v>13.04</v>
      </c>
      <c r="C14" s="4">
        <v>13.46</v>
      </c>
      <c r="D14" s="19">
        <f t="shared" si="1"/>
        <v>0.42000000000000171</v>
      </c>
    </row>
    <row r="15" spans="1:4" ht="15" thickBot="1" x14ac:dyDescent="0.35">
      <c r="A15" s="20" t="s">
        <v>92</v>
      </c>
      <c r="B15" s="21"/>
      <c r="C15" s="21"/>
      <c r="D15" s="22">
        <f>SUM(D11:D14)</f>
        <v>1.8200000000000021</v>
      </c>
    </row>
    <row r="16" spans="1:4" ht="15" thickBot="1" x14ac:dyDescent="0.35">
      <c r="A16" s="79" t="s">
        <v>94</v>
      </c>
      <c r="B16" s="79"/>
      <c r="C16" s="79"/>
      <c r="D16" s="79"/>
    </row>
    <row r="17" spans="1:4" x14ac:dyDescent="0.3">
      <c r="A17" s="23"/>
      <c r="B17" s="16" t="s">
        <v>146</v>
      </c>
      <c r="C17" s="16" t="s">
        <v>147</v>
      </c>
      <c r="D17" s="17" t="s">
        <v>148</v>
      </c>
    </row>
    <row r="18" spans="1:4" x14ac:dyDescent="0.3">
      <c r="A18" s="18" t="s">
        <v>150</v>
      </c>
      <c r="B18" s="4">
        <v>13.22</v>
      </c>
      <c r="C18" s="4">
        <v>13.62</v>
      </c>
      <c r="D18" s="19">
        <f t="shared" si="1"/>
        <v>0.39999999999999858</v>
      </c>
    </row>
    <row r="19" spans="1:4" x14ac:dyDescent="0.3">
      <c r="A19" s="18" t="s">
        <v>151</v>
      </c>
      <c r="B19" s="4">
        <v>13.3</v>
      </c>
      <c r="C19" s="4">
        <v>13.75</v>
      </c>
      <c r="D19" s="19">
        <f t="shared" si="1"/>
        <v>0.44999999999999929</v>
      </c>
    </row>
    <row r="20" spans="1:4" x14ac:dyDescent="0.3">
      <c r="A20" s="18" t="s">
        <v>152</v>
      </c>
      <c r="B20" s="4">
        <v>13.25</v>
      </c>
      <c r="C20" s="4">
        <v>13.79</v>
      </c>
      <c r="D20" s="19">
        <f t="shared" si="1"/>
        <v>0.53999999999999915</v>
      </c>
    </row>
    <row r="21" spans="1:4" x14ac:dyDescent="0.3">
      <c r="A21" s="18" t="s">
        <v>153</v>
      </c>
      <c r="B21" s="4">
        <v>13.03</v>
      </c>
      <c r="C21" s="4">
        <v>13.43</v>
      </c>
      <c r="D21" s="19">
        <f t="shared" si="1"/>
        <v>0.40000000000000036</v>
      </c>
    </row>
    <row r="22" spans="1:4" ht="15" thickBot="1" x14ac:dyDescent="0.35">
      <c r="A22" s="20" t="s">
        <v>92</v>
      </c>
      <c r="B22" s="21"/>
      <c r="C22" s="21"/>
      <c r="D22" s="22">
        <f>SUM(D18:D21)</f>
        <v>1.7899999999999974</v>
      </c>
    </row>
    <row r="23" spans="1:4" ht="15" thickBot="1" x14ac:dyDescent="0.35">
      <c r="A23" s="79" t="s">
        <v>95</v>
      </c>
      <c r="B23" s="79"/>
      <c r="C23" s="79"/>
      <c r="D23" s="79"/>
    </row>
    <row r="24" spans="1:4" x14ac:dyDescent="0.3">
      <c r="A24" s="23"/>
      <c r="B24" s="16" t="s">
        <v>146</v>
      </c>
      <c r="C24" s="16" t="s">
        <v>147</v>
      </c>
      <c r="D24" s="17" t="s">
        <v>148</v>
      </c>
    </row>
    <row r="25" spans="1:4" x14ac:dyDescent="0.3">
      <c r="A25" s="18" t="s">
        <v>150</v>
      </c>
      <c r="B25" s="4">
        <v>13.17</v>
      </c>
      <c r="C25" s="4">
        <v>13.59</v>
      </c>
      <c r="D25" s="19">
        <f t="shared" si="1"/>
        <v>0.41999999999999993</v>
      </c>
    </row>
    <row r="26" spans="1:4" x14ac:dyDescent="0.3">
      <c r="A26" s="18" t="s">
        <v>151</v>
      </c>
      <c r="B26" s="4">
        <v>13.06</v>
      </c>
      <c r="C26" s="4">
        <v>13.49</v>
      </c>
      <c r="D26" s="19">
        <f t="shared" si="1"/>
        <v>0.42999999999999972</v>
      </c>
    </row>
    <row r="27" spans="1:4" x14ac:dyDescent="0.3">
      <c r="A27" s="18" t="s">
        <v>152</v>
      </c>
      <c r="B27" s="4">
        <v>13.07</v>
      </c>
      <c r="C27" s="4">
        <v>13.69</v>
      </c>
      <c r="D27" s="19">
        <f t="shared" si="1"/>
        <v>0.61999999999999922</v>
      </c>
    </row>
    <row r="28" spans="1:4" x14ac:dyDescent="0.3">
      <c r="A28" s="18" t="s">
        <v>153</v>
      </c>
      <c r="B28" s="4">
        <v>13.26</v>
      </c>
      <c r="C28" s="4">
        <v>13.71</v>
      </c>
      <c r="D28" s="19">
        <f t="shared" si="1"/>
        <v>0.45000000000000107</v>
      </c>
    </row>
    <row r="29" spans="1:4" ht="15" thickBot="1" x14ac:dyDescent="0.35">
      <c r="A29" s="20" t="s">
        <v>92</v>
      </c>
      <c r="B29" s="21"/>
      <c r="C29" s="21"/>
      <c r="D29" s="22">
        <f>SUM(D25:D28)</f>
        <v>1.92</v>
      </c>
    </row>
    <row r="30" spans="1:4" ht="15" thickBot="1" x14ac:dyDescent="0.35">
      <c r="A30" s="79" t="s">
        <v>86</v>
      </c>
      <c r="B30" s="79"/>
      <c r="C30" s="79"/>
      <c r="D30" s="79"/>
    </row>
    <row r="31" spans="1:4" x14ac:dyDescent="0.3">
      <c r="A31" s="23"/>
      <c r="B31" s="16" t="s">
        <v>146</v>
      </c>
      <c r="C31" s="16" t="s">
        <v>147</v>
      </c>
      <c r="D31" s="17" t="s">
        <v>148</v>
      </c>
    </row>
    <row r="32" spans="1:4" x14ac:dyDescent="0.3">
      <c r="A32" s="18" t="s">
        <v>150</v>
      </c>
      <c r="B32" s="4">
        <v>13.28</v>
      </c>
      <c r="C32" s="4">
        <v>13.62</v>
      </c>
      <c r="D32" s="19">
        <f t="shared" si="1"/>
        <v>0.33999999999999986</v>
      </c>
    </row>
    <row r="33" spans="1:4" x14ac:dyDescent="0.3">
      <c r="A33" s="18" t="s">
        <v>151</v>
      </c>
      <c r="B33" s="4">
        <v>13.16</v>
      </c>
      <c r="C33" s="4">
        <v>13.58</v>
      </c>
      <c r="D33" s="19">
        <f t="shared" si="1"/>
        <v>0.41999999999999993</v>
      </c>
    </row>
    <row r="34" spans="1:4" x14ac:dyDescent="0.3">
      <c r="A34" s="18" t="s">
        <v>152</v>
      </c>
      <c r="B34" s="4">
        <v>13.15</v>
      </c>
      <c r="C34" s="4">
        <v>13.58</v>
      </c>
      <c r="D34" s="19">
        <f t="shared" si="1"/>
        <v>0.42999999999999972</v>
      </c>
    </row>
    <row r="35" spans="1:4" x14ac:dyDescent="0.3">
      <c r="A35" s="18" t="s">
        <v>153</v>
      </c>
      <c r="B35" s="4">
        <v>13.05</v>
      </c>
      <c r="C35" s="4">
        <v>13.45</v>
      </c>
      <c r="D35" s="19">
        <f t="shared" si="1"/>
        <v>0.39999999999999858</v>
      </c>
    </row>
    <row r="36" spans="1:4" ht="15" thickBot="1" x14ac:dyDescent="0.35">
      <c r="A36" s="20" t="s">
        <v>92</v>
      </c>
      <c r="B36" s="21"/>
      <c r="C36" s="21"/>
      <c r="D36" s="22">
        <f>SUM(D32:D35)</f>
        <v>1.5899999999999981</v>
      </c>
    </row>
  </sheetData>
  <mergeCells count="6">
    <mergeCell ref="A1:D1"/>
    <mergeCell ref="A9:D9"/>
    <mergeCell ref="A16:D16"/>
    <mergeCell ref="A23:D23"/>
    <mergeCell ref="A30:D30"/>
    <mergeCell ref="A2:D2"/>
  </mergeCells>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9365-9ED9-4799-95DE-B684EF0C06AD}">
  <dimension ref="A1:E37"/>
  <sheetViews>
    <sheetView zoomScale="70" zoomScaleNormal="70" workbookViewId="0">
      <selection activeCell="D16" sqref="D16"/>
    </sheetView>
  </sheetViews>
  <sheetFormatPr defaultColWidth="13.44140625" defaultRowHeight="14.4" x14ac:dyDescent="0.3"/>
  <cols>
    <col min="1" max="1" width="8.88671875" bestFit="1" customWidth="1"/>
    <col min="2" max="2" width="14.88671875" bestFit="1" customWidth="1"/>
    <col min="3" max="3" width="12.33203125" bestFit="1" customWidth="1"/>
    <col min="4" max="4" width="15.33203125" bestFit="1" customWidth="1"/>
    <col min="5" max="5" width="29.77734375" bestFit="1" customWidth="1"/>
    <col min="7" max="7" width="16.88671875" bestFit="1" customWidth="1"/>
  </cols>
  <sheetData>
    <row r="1" spans="1:5" ht="15" thickBot="1" x14ac:dyDescent="0.35">
      <c r="A1" s="83" t="s">
        <v>155</v>
      </c>
      <c r="B1" s="83"/>
      <c r="C1" s="83"/>
      <c r="D1" s="83"/>
      <c r="E1" s="83"/>
    </row>
    <row r="2" spans="1:5" ht="31.2" x14ac:dyDescent="0.3">
      <c r="A2" s="25" t="s">
        <v>97</v>
      </c>
      <c r="B2" s="26" t="s">
        <v>98</v>
      </c>
      <c r="C2" s="26" t="s">
        <v>99</v>
      </c>
      <c r="D2" s="26" t="s">
        <v>100</v>
      </c>
      <c r="E2" s="27" t="s">
        <v>101</v>
      </c>
    </row>
    <row r="3" spans="1:5" ht="15.6" x14ac:dyDescent="0.3">
      <c r="A3" s="28" t="s">
        <v>102</v>
      </c>
      <c r="B3" s="7" t="s">
        <v>103</v>
      </c>
      <c r="C3" s="7" t="s">
        <v>104</v>
      </c>
      <c r="D3" s="7" t="s">
        <v>103</v>
      </c>
      <c r="E3" s="19">
        <v>2.1000000000000001E-2</v>
      </c>
    </row>
    <row r="4" spans="1:5" ht="15.6" x14ac:dyDescent="0.3">
      <c r="A4" s="28" t="s">
        <v>105</v>
      </c>
      <c r="B4" s="7" t="s">
        <v>106</v>
      </c>
      <c r="C4" s="7" t="s">
        <v>107</v>
      </c>
      <c r="D4" s="7" t="s">
        <v>108</v>
      </c>
      <c r="E4" s="19">
        <v>4.2000000000000003E-2</v>
      </c>
    </row>
    <row r="5" spans="1:5" ht="15.6" x14ac:dyDescent="0.3">
      <c r="A5" s="28" t="s">
        <v>109</v>
      </c>
      <c r="B5" s="7" t="s">
        <v>110</v>
      </c>
      <c r="C5" s="7" t="s">
        <v>111</v>
      </c>
      <c r="D5" s="7" t="s">
        <v>112</v>
      </c>
      <c r="E5" s="19">
        <v>6.7000000000000004E-2</v>
      </c>
    </row>
    <row r="6" spans="1:5" ht="15.6" x14ac:dyDescent="0.3">
      <c r="A6" s="28" t="s">
        <v>113</v>
      </c>
      <c r="B6" s="7" t="s">
        <v>114</v>
      </c>
      <c r="C6" s="7" t="s">
        <v>115</v>
      </c>
      <c r="D6" s="7" t="s">
        <v>116</v>
      </c>
      <c r="E6" s="19">
        <v>8.1000000000000003E-2</v>
      </c>
    </row>
    <row r="7" spans="1:5" ht="15.6" x14ac:dyDescent="0.3">
      <c r="A7" s="28" t="s">
        <v>106</v>
      </c>
      <c r="B7" s="7" t="s">
        <v>117</v>
      </c>
      <c r="C7" s="7" t="s">
        <v>118</v>
      </c>
      <c r="D7" s="7" t="s">
        <v>119</v>
      </c>
      <c r="E7" s="19">
        <v>0.121</v>
      </c>
    </row>
    <row r="8" spans="1:5" ht="15.6" x14ac:dyDescent="0.3">
      <c r="A8" s="28" t="s">
        <v>120</v>
      </c>
      <c r="B8" s="7" t="s">
        <v>121</v>
      </c>
      <c r="C8" s="7" t="s">
        <v>121</v>
      </c>
      <c r="D8" s="7" t="s">
        <v>122</v>
      </c>
      <c r="E8" s="19">
        <v>0.13500000000000001</v>
      </c>
    </row>
    <row r="9" spans="1:5" ht="15.6" x14ac:dyDescent="0.3">
      <c r="A9" s="28" t="s">
        <v>123</v>
      </c>
      <c r="B9" s="7" t="s">
        <v>118</v>
      </c>
      <c r="C9" s="7" t="s">
        <v>117</v>
      </c>
      <c r="D9" s="7" t="s">
        <v>124</v>
      </c>
      <c r="E9" s="19">
        <v>0.16300000000000001</v>
      </c>
    </row>
    <row r="10" spans="1:5" ht="15.6" x14ac:dyDescent="0.3">
      <c r="A10" s="28" t="s">
        <v>125</v>
      </c>
      <c r="B10" s="7" t="s">
        <v>111</v>
      </c>
      <c r="C10" s="7" t="s">
        <v>110</v>
      </c>
      <c r="D10" s="7" t="s">
        <v>126</v>
      </c>
      <c r="E10" s="19">
        <v>0.20399999999999999</v>
      </c>
    </row>
    <row r="11" spans="1:5" ht="16.2" thickBot="1" x14ac:dyDescent="0.35">
      <c r="A11" s="29" t="s">
        <v>127</v>
      </c>
      <c r="B11" s="30" t="s">
        <v>104</v>
      </c>
      <c r="C11" s="30" t="s">
        <v>103</v>
      </c>
      <c r="D11" s="30" t="s">
        <v>128</v>
      </c>
      <c r="E11" s="22">
        <v>0.23499999999999999</v>
      </c>
    </row>
    <row r="12" spans="1:5" ht="15" thickBot="1" x14ac:dyDescent="0.35"/>
    <row r="13" spans="1:5" ht="15" thickBot="1" x14ac:dyDescent="0.35">
      <c r="A13" s="84" t="s">
        <v>156</v>
      </c>
      <c r="B13" s="85"/>
      <c r="C13" s="85"/>
      <c r="D13" s="85"/>
      <c r="E13" s="24" t="s">
        <v>154</v>
      </c>
    </row>
    <row r="15" spans="1:5" ht="16.2" thickBot="1" x14ac:dyDescent="0.35">
      <c r="A15" s="86" t="s">
        <v>129</v>
      </c>
      <c r="B15" s="87"/>
      <c r="C15" s="87"/>
      <c r="D15" s="87"/>
      <c r="E15" s="87"/>
    </row>
    <row r="16" spans="1:5" ht="31.2" x14ac:dyDescent="0.3">
      <c r="A16" s="25" t="s">
        <v>97</v>
      </c>
      <c r="B16" s="26" t="s">
        <v>130</v>
      </c>
      <c r="C16" s="31" t="s">
        <v>158</v>
      </c>
      <c r="D16" s="32" t="s">
        <v>132</v>
      </c>
      <c r="E16" s="33" t="s">
        <v>157</v>
      </c>
    </row>
    <row r="17" spans="1:5" x14ac:dyDescent="0.3">
      <c r="A17" s="18">
        <v>1</v>
      </c>
      <c r="B17" s="8">
        <f>(C17+0.0136)/0.0265</f>
        <v>12.28679245283019</v>
      </c>
      <c r="C17" s="9">
        <v>0.312</v>
      </c>
      <c r="D17" s="5">
        <f>C17*20</f>
        <v>6.24</v>
      </c>
      <c r="E17" s="34">
        <f>(D17+0.0136)/0.0265</f>
        <v>235.98490566037739</v>
      </c>
    </row>
    <row r="18" spans="1:5" x14ac:dyDescent="0.3">
      <c r="A18" s="18">
        <v>2</v>
      </c>
      <c r="B18" s="8">
        <f>(C18+0.0136)/0.0265</f>
        <v>13.154716981132077</v>
      </c>
      <c r="C18" s="9">
        <v>0.33500000000000002</v>
      </c>
      <c r="D18" s="5">
        <f t="shared" ref="D18:D21" si="0">C18*20</f>
        <v>6.7</v>
      </c>
      <c r="E18" s="34">
        <f t="shared" ref="E18:E21" si="1">(D18+0.0136)/0.0265</f>
        <v>253.34339622641511</v>
      </c>
    </row>
    <row r="19" spans="1:5" x14ac:dyDescent="0.3">
      <c r="A19" s="18">
        <v>3</v>
      </c>
      <c r="B19" s="8">
        <f>(C19+0.0136)/0.0265</f>
        <v>13.456603773584908</v>
      </c>
      <c r="C19" s="9">
        <v>0.34300000000000003</v>
      </c>
      <c r="D19" s="5">
        <f t="shared" si="0"/>
        <v>6.86</v>
      </c>
      <c r="E19" s="34">
        <f t="shared" si="1"/>
        <v>259.38113207547173</v>
      </c>
    </row>
    <row r="20" spans="1:5" x14ac:dyDescent="0.3">
      <c r="A20" s="18">
        <v>4</v>
      </c>
      <c r="B20" s="8">
        <f>(C20+0.0136)/0.0265</f>
        <v>13.79622641509434</v>
      </c>
      <c r="C20" s="9">
        <v>0.35199999999999998</v>
      </c>
      <c r="D20" s="5">
        <f t="shared" si="0"/>
        <v>7.0399999999999991</v>
      </c>
      <c r="E20" s="34">
        <f t="shared" si="1"/>
        <v>266.17358490566039</v>
      </c>
    </row>
    <row r="21" spans="1:5" ht="15" thickBot="1" x14ac:dyDescent="0.35">
      <c r="A21" s="35">
        <v>5</v>
      </c>
      <c r="B21" s="36">
        <f>(C21+0.0136)/0.0265</f>
        <v>10.475471698113209</v>
      </c>
      <c r="C21" s="37">
        <v>0.26400000000000001</v>
      </c>
      <c r="D21" s="38">
        <f t="shared" si="0"/>
        <v>5.28</v>
      </c>
      <c r="E21" s="39">
        <f t="shared" si="1"/>
        <v>199.75849056603775</v>
      </c>
    </row>
    <row r="22" spans="1:5" x14ac:dyDescent="0.3">
      <c r="B22" s="40"/>
      <c r="C22" s="40"/>
      <c r="E22" s="10"/>
    </row>
    <row r="23" spans="1:5" ht="15" thickBot="1" x14ac:dyDescent="0.35">
      <c r="A23" s="88" t="s">
        <v>133</v>
      </c>
      <c r="B23" s="89"/>
      <c r="C23" s="89"/>
      <c r="D23" s="89"/>
      <c r="E23" s="89"/>
    </row>
    <row r="24" spans="1:5" ht="31.2" x14ac:dyDescent="0.3">
      <c r="A24" s="25" t="s">
        <v>97</v>
      </c>
      <c r="B24" s="26" t="s">
        <v>130</v>
      </c>
      <c r="C24" s="31" t="s">
        <v>158</v>
      </c>
      <c r="D24" s="32" t="s">
        <v>132</v>
      </c>
      <c r="E24" s="43" t="s">
        <v>157</v>
      </c>
    </row>
    <row r="25" spans="1:5" x14ac:dyDescent="0.3">
      <c r="A25" s="18">
        <v>1</v>
      </c>
      <c r="B25" s="8">
        <f>(C25+0.0136)/0.0265</f>
        <v>9.9471698113207552</v>
      </c>
      <c r="C25" s="4">
        <v>0.25</v>
      </c>
      <c r="D25" s="5">
        <f>C25*20</f>
        <v>5</v>
      </c>
      <c r="E25" s="34">
        <f>(D25+0.0136)/0.0265</f>
        <v>189.1924528301887</v>
      </c>
    </row>
    <row r="26" spans="1:5" x14ac:dyDescent="0.3">
      <c r="A26" s="18">
        <v>2</v>
      </c>
      <c r="B26" s="8">
        <f>(C26+0.0136)/0.0265</f>
        <v>10.4</v>
      </c>
      <c r="C26" s="4">
        <v>0.26200000000000001</v>
      </c>
      <c r="D26" s="5">
        <f t="shared" ref="D26:D29" si="2">C26*20</f>
        <v>5.24</v>
      </c>
      <c r="E26" s="34">
        <f t="shared" ref="E26:E29" si="3">(D26+0.0136)/0.0265</f>
        <v>198.2490566037736</v>
      </c>
    </row>
    <row r="27" spans="1:5" x14ac:dyDescent="0.3">
      <c r="A27" s="18">
        <v>3</v>
      </c>
      <c r="B27" s="8">
        <f>(C27+0.0136)/0.0265</f>
        <v>11.494339622641508</v>
      </c>
      <c r="C27" s="4">
        <v>0.29099999999999998</v>
      </c>
      <c r="D27" s="5">
        <f t="shared" si="2"/>
        <v>5.8199999999999994</v>
      </c>
      <c r="E27" s="34">
        <f t="shared" si="3"/>
        <v>220.13584905660377</v>
      </c>
    </row>
    <row r="28" spans="1:5" x14ac:dyDescent="0.3">
      <c r="A28" s="18">
        <v>4</v>
      </c>
      <c r="B28" s="8">
        <f>(C28+0.0136)/0.0265</f>
        <v>10.852830188679247</v>
      </c>
      <c r="C28" s="4">
        <v>0.27400000000000002</v>
      </c>
      <c r="D28" s="5">
        <f t="shared" si="2"/>
        <v>5.48</v>
      </c>
      <c r="E28" s="34">
        <f t="shared" si="3"/>
        <v>207.30566037735852</v>
      </c>
    </row>
    <row r="29" spans="1:5" ht="15" thickBot="1" x14ac:dyDescent="0.35">
      <c r="A29" s="35">
        <v>5</v>
      </c>
      <c r="B29" s="36">
        <f>(C29+0.0136)/0.0265</f>
        <v>0.92830188679245274</v>
      </c>
      <c r="C29" s="21">
        <v>1.0999999999999999E-2</v>
      </c>
      <c r="D29" s="38">
        <f t="shared" si="2"/>
        <v>0.21999999999999997</v>
      </c>
      <c r="E29" s="39">
        <f t="shared" si="3"/>
        <v>8.8150943396226413</v>
      </c>
    </row>
    <row r="30" spans="1:5" x14ac:dyDescent="0.3">
      <c r="E30" s="10"/>
    </row>
    <row r="31" spans="1:5" ht="15" thickBot="1" x14ac:dyDescent="0.35">
      <c r="A31" s="88" t="s">
        <v>134</v>
      </c>
      <c r="B31" s="89"/>
      <c r="C31" s="89"/>
      <c r="D31" s="89"/>
      <c r="E31" s="89"/>
    </row>
    <row r="32" spans="1:5" ht="31.2" x14ac:dyDescent="0.3">
      <c r="A32" s="25" t="s">
        <v>97</v>
      </c>
      <c r="B32" s="26" t="s">
        <v>130</v>
      </c>
      <c r="C32" s="31" t="s">
        <v>131</v>
      </c>
      <c r="D32" s="32" t="s">
        <v>132</v>
      </c>
      <c r="E32" s="43" t="s">
        <v>135</v>
      </c>
    </row>
    <row r="33" spans="1:5" x14ac:dyDescent="0.3">
      <c r="A33" s="18">
        <v>1</v>
      </c>
      <c r="B33" s="8">
        <f>(C33+0.0136)/0.0265</f>
        <v>6.1358490566037736</v>
      </c>
      <c r="C33" s="4">
        <v>0.14899999999999999</v>
      </c>
      <c r="D33" s="5">
        <f>C33*20</f>
        <v>2.98</v>
      </c>
      <c r="E33" s="34">
        <f>(D33+0.0136)/0.0265</f>
        <v>112.96603773584906</v>
      </c>
    </row>
    <row r="34" spans="1:5" x14ac:dyDescent="0.3">
      <c r="A34" s="18">
        <v>2</v>
      </c>
      <c r="B34" s="8">
        <f>(C34+0.0136)/0.0265</f>
        <v>7.9471698113207552</v>
      </c>
      <c r="C34" s="4">
        <v>0.19700000000000001</v>
      </c>
      <c r="D34" s="5">
        <f t="shared" ref="D34:D37" si="4">C34*20</f>
        <v>3.9400000000000004</v>
      </c>
      <c r="E34" s="34">
        <f t="shared" ref="E34:E36" si="5">(D34+0.0136)/0.0265</f>
        <v>149.1924528301887</v>
      </c>
    </row>
    <row r="35" spans="1:5" x14ac:dyDescent="0.3">
      <c r="A35" s="18">
        <v>3</v>
      </c>
      <c r="B35" s="8">
        <f>(C35+0.0136)/0.0265</f>
        <v>6.2490566037735853</v>
      </c>
      <c r="C35" s="4">
        <v>0.152</v>
      </c>
      <c r="D35" s="5">
        <f t="shared" si="4"/>
        <v>3.04</v>
      </c>
      <c r="E35" s="34">
        <f t="shared" si="5"/>
        <v>115.23018867924529</v>
      </c>
    </row>
    <row r="36" spans="1:5" x14ac:dyDescent="0.3">
      <c r="A36" s="18">
        <v>4</v>
      </c>
      <c r="B36" s="8">
        <f>(C36+0.0136)/0.0265</f>
        <v>7.192452830188679</v>
      </c>
      <c r="C36" s="4">
        <v>0.17699999999999999</v>
      </c>
      <c r="D36" s="5">
        <f t="shared" si="4"/>
        <v>3.54</v>
      </c>
      <c r="E36" s="34">
        <f t="shared" si="5"/>
        <v>134.09811320754716</v>
      </c>
    </row>
    <row r="37" spans="1:5" ht="15" thickBot="1" x14ac:dyDescent="0.35">
      <c r="A37" s="35">
        <v>5</v>
      </c>
      <c r="B37" s="36">
        <v>0</v>
      </c>
      <c r="C37" s="21">
        <v>0</v>
      </c>
      <c r="D37" s="38">
        <f t="shared" si="4"/>
        <v>0</v>
      </c>
      <c r="E37" s="39">
        <v>0</v>
      </c>
    </row>
  </sheetData>
  <mergeCells count="5">
    <mergeCell ref="A1:E1"/>
    <mergeCell ref="A13:D13"/>
    <mergeCell ref="A15:E15"/>
    <mergeCell ref="A23:E23"/>
    <mergeCell ref="A31:E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3D7A2-79F1-43D0-8C03-527C321F8AC8}">
  <dimension ref="A1:C9"/>
  <sheetViews>
    <sheetView workbookViewId="0">
      <selection activeCell="C4" sqref="C4"/>
    </sheetView>
  </sheetViews>
  <sheetFormatPr defaultRowHeight="14.4" x14ac:dyDescent="0.3"/>
  <cols>
    <col min="1" max="1" width="21.6640625" bestFit="1" customWidth="1"/>
    <col min="2" max="2" width="11.88671875" bestFit="1" customWidth="1"/>
    <col min="3" max="3" width="25.21875" bestFit="1" customWidth="1"/>
  </cols>
  <sheetData>
    <row r="1" spans="1:3" x14ac:dyDescent="0.3">
      <c r="A1" s="90" t="s">
        <v>136</v>
      </c>
      <c r="B1" s="90"/>
      <c r="C1" s="90"/>
    </row>
    <row r="3" spans="1:3" x14ac:dyDescent="0.3">
      <c r="A3" s="4"/>
      <c r="B3" s="4" t="s">
        <v>137</v>
      </c>
      <c r="C3" s="4" t="s">
        <v>138</v>
      </c>
    </row>
    <row r="4" spans="1:3" x14ac:dyDescent="0.3">
      <c r="A4" s="4" t="s">
        <v>91</v>
      </c>
      <c r="B4" s="4">
        <v>7</v>
      </c>
      <c r="C4" s="8">
        <f>B4*'Bradford Assay'!E33</f>
        <v>790.76226415094334</v>
      </c>
    </row>
    <row r="5" spans="1:3" x14ac:dyDescent="0.3">
      <c r="A5" s="4" t="s">
        <v>93</v>
      </c>
      <c r="B5" s="4">
        <v>7</v>
      </c>
      <c r="C5" s="8">
        <f>B5*'Bradford Assay'!E34</f>
        <v>1044.3471698113208</v>
      </c>
    </row>
    <row r="6" spans="1:3" x14ac:dyDescent="0.3">
      <c r="A6" s="4" t="s">
        <v>94</v>
      </c>
      <c r="B6" s="4">
        <v>7</v>
      </c>
      <c r="C6" s="8">
        <f>B6*'Bradford Assay'!E35</f>
        <v>806.61132075471698</v>
      </c>
    </row>
    <row r="7" spans="1:3" x14ac:dyDescent="0.3">
      <c r="A7" s="4" t="s">
        <v>95</v>
      </c>
      <c r="B7" s="4">
        <v>7.2</v>
      </c>
      <c r="C7" s="8">
        <f>B7*'Bradford Assay'!E36</f>
        <v>965.50641509433956</v>
      </c>
    </row>
    <row r="8" spans="1:3" x14ac:dyDescent="0.3">
      <c r="A8" s="4" t="s">
        <v>86</v>
      </c>
      <c r="B8" s="4">
        <v>1.5</v>
      </c>
      <c r="C8" s="8">
        <f>B8*'Bradford Assay'!E37</f>
        <v>0</v>
      </c>
    </row>
    <row r="9" spans="1:3" x14ac:dyDescent="0.3">
      <c r="A9" s="4"/>
      <c r="B9" s="4" t="s">
        <v>92</v>
      </c>
      <c r="C9" s="8">
        <f>SUM(C4:C8)</f>
        <v>3607.2271698113204</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853AB-E55D-4CD3-838D-214285345066}">
  <dimension ref="A1:Q11"/>
  <sheetViews>
    <sheetView workbookViewId="0">
      <selection activeCell="J17" sqref="J17"/>
    </sheetView>
  </sheetViews>
  <sheetFormatPr defaultRowHeight="14.4" x14ac:dyDescent="0.3"/>
  <cols>
    <col min="6" max="6" width="11.44140625" bestFit="1" customWidth="1"/>
    <col min="13" max="13" width="11.44140625" bestFit="1" customWidth="1"/>
    <col min="16" max="16" width="9.88671875" bestFit="1" customWidth="1"/>
    <col min="17" max="17" width="35" bestFit="1" customWidth="1"/>
  </cols>
  <sheetData>
    <row r="1" spans="1:17" x14ac:dyDescent="0.3">
      <c r="A1" s="90" t="s">
        <v>230</v>
      </c>
      <c r="B1" s="90"/>
      <c r="C1" s="90"/>
      <c r="D1" s="90"/>
      <c r="E1" s="90"/>
      <c r="F1" s="90"/>
      <c r="G1" s="90"/>
      <c r="H1" s="90"/>
      <c r="I1" s="90"/>
      <c r="J1" s="90"/>
      <c r="K1" s="90"/>
      <c r="L1" s="90"/>
      <c r="M1" s="90"/>
    </row>
    <row r="3" spans="1:17" ht="15" thickBot="1" x14ac:dyDescent="0.35">
      <c r="B3">
        <v>1</v>
      </c>
      <c r="C3">
        <v>2</v>
      </c>
      <c r="D3">
        <v>3</v>
      </c>
      <c r="E3">
        <v>4</v>
      </c>
      <c r="F3">
        <v>5</v>
      </c>
      <c r="G3">
        <v>6</v>
      </c>
      <c r="H3">
        <v>7</v>
      </c>
      <c r="I3">
        <v>8</v>
      </c>
      <c r="J3">
        <v>9</v>
      </c>
      <c r="K3">
        <v>10</v>
      </c>
      <c r="L3">
        <v>11</v>
      </c>
      <c r="M3">
        <v>12</v>
      </c>
      <c r="P3" s="91" t="s">
        <v>159</v>
      </c>
      <c r="Q3" s="91"/>
    </row>
    <row r="4" spans="1:17" x14ac:dyDescent="0.3">
      <c r="A4" t="s">
        <v>9</v>
      </c>
      <c r="B4" s="47" t="s">
        <v>10</v>
      </c>
      <c r="C4" s="42" t="s">
        <v>11</v>
      </c>
      <c r="D4" s="42" t="s">
        <v>12</v>
      </c>
      <c r="E4" s="42" t="s">
        <v>13</v>
      </c>
      <c r="F4" s="42" t="s">
        <v>14</v>
      </c>
      <c r="G4" s="42" t="s">
        <v>15</v>
      </c>
      <c r="H4" s="42" t="s">
        <v>15</v>
      </c>
      <c r="I4" s="42" t="s">
        <v>16</v>
      </c>
      <c r="J4" s="42" t="s">
        <v>17</v>
      </c>
      <c r="K4" s="42" t="s">
        <v>18</v>
      </c>
      <c r="L4" s="42" t="s">
        <v>19</v>
      </c>
      <c r="M4" s="48" t="s">
        <v>20</v>
      </c>
      <c r="P4" s="41" t="s">
        <v>160</v>
      </c>
      <c r="Q4" s="44" t="s">
        <v>161</v>
      </c>
    </row>
    <row r="5" spans="1:17" x14ac:dyDescent="0.3">
      <c r="A5" t="s">
        <v>21</v>
      </c>
      <c r="B5" s="49" t="s">
        <v>22</v>
      </c>
      <c r="C5" s="5" t="s">
        <v>23</v>
      </c>
      <c r="D5" s="5" t="s">
        <v>24</v>
      </c>
      <c r="E5" s="5" t="s">
        <v>25</v>
      </c>
      <c r="F5" s="5" t="s">
        <v>26</v>
      </c>
      <c r="G5" s="5" t="s">
        <v>15</v>
      </c>
      <c r="H5" s="5" t="s">
        <v>15</v>
      </c>
      <c r="I5" s="5" t="s">
        <v>27</v>
      </c>
      <c r="J5" s="5" t="s">
        <v>28</v>
      </c>
      <c r="K5" s="5" t="s">
        <v>29</v>
      </c>
      <c r="L5" s="5" t="s">
        <v>30</v>
      </c>
      <c r="M5" s="50" t="s">
        <v>31</v>
      </c>
      <c r="P5" s="18" t="s">
        <v>96</v>
      </c>
      <c r="Q5" s="19" t="s">
        <v>86</v>
      </c>
    </row>
    <row r="6" spans="1:17" x14ac:dyDescent="0.3">
      <c r="A6" t="s">
        <v>32</v>
      </c>
      <c r="B6" s="49" t="s">
        <v>33</v>
      </c>
      <c r="C6" s="5" t="s">
        <v>34</v>
      </c>
      <c r="D6" s="5" t="s">
        <v>35</v>
      </c>
      <c r="E6" s="5" t="s">
        <v>36</v>
      </c>
      <c r="F6" s="5" t="s">
        <v>37</v>
      </c>
      <c r="G6" s="5" t="s">
        <v>15</v>
      </c>
      <c r="H6" s="5" t="s">
        <v>15</v>
      </c>
      <c r="I6" s="5" t="s">
        <v>38</v>
      </c>
      <c r="J6" s="5" t="s">
        <v>39</v>
      </c>
      <c r="K6" s="5" t="s">
        <v>40</v>
      </c>
      <c r="L6" s="5" t="s">
        <v>41</v>
      </c>
      <c r="M6" s="50" t="s">
        <v>42</v>
      </c>
      <c r="P6" s="18" t="s">
        <v>162</v>
      </c>
      <c r="Q6" s="19" t="s">
        <v>129</v>
      </c>
    </row>
    <row r="7" spans="1:17" x14ac:dyDescent="0.3">
      <c r="A7" t="s">
        <v>43</v>
      </c>
      <c r="B7" s="49"/>
      <c r="C7" s="5"/>
      <c r="D7" s="5"/>
      <c r="E7" s="5"/>
      <c r="F7" s="5"/>
      <c r="G7" s="5"/>
      <c r="H7" s="5"/>
      <c r="I7" s="5"/>
      <c r="J7" s="5"/>
      <c r="K7" s="5"/>
      <c r="L7" s="5"/>
      <c r="M7" s="50"/>
      <c r="P7" s="18" t="s">
        <v>163</v>
      </c>
      <c r="Q7" s="19" t="s">
        <v>164</v>
      </c>
    </row>
    <row r="8" spans="1:17" x14ac:dyDescent="0.3">
      <c r="A8" t="s">
        <v>44</v>
      </c>
      <c r="B8" s="49" t="s">
        <v>45</v>
      </c>
      <c r="C8" s="5" t="s">
        <v>46</v>
      </c>
      <c r="D8" s="5" t="s">
        <v>47</v>
      </c>
      <c r="E8" s="5" t="s">
        <v>48</v>
      </c>
      <c r="F8" s="5" t="s">
        <v>49</v>
      </c>
      <c r="G8" s="5" t="s">
        <v>15</v>
      </c>
      <c r="H8" s="5" t="s">
        <v>15</v>
      </c>
      <c r="I8" s="5" t="s">
        <v>50</v>
      </c>
      <c r="J8" s="5" t="s">
        <v>51</v>
      </c>
      <c r="K8" s="5" t="s">
        <v>52</v>
      </c>
      <c r="L8" s="5" t="s">
        <v>53</v>
      </c>
      <c r="M8" s="50" t="s">
        <v>54</v>
      </c>
      <c r="P8" s="18" t="s">
        <v>165</v>
      </c>
      <c r="Q8" s="19" t="s">
        <v>166</v>
      </c>
    </row>
    <row r="9" spans="1:17" x14ac:dyDescent="0.3">
      <c r="A9" t="s">
        <v>55</v>
      </c>
      <c r="B9" s="49" t="s">
        <v>56</v>
      </c>
      <c r="C9" s="5" t="s">
        <v>57</v>
      </c>
      <c r="D9" s="5" t="s">
        <v>58</v>
      </c>
      <c r="E9" s="5" t="s">
        <v>59</v>
      </c>
      <c r="F9" s="5" t="s">
        <v>60</v>
      </c>
      <c r="G9" s="5" t="s">
        <v>15</v>
      </c>
      <c r="H9" s="5" t="s">
        <v>15</v>
      </c>
      <c r="I9" s="5" t="s">
        <v>61</v>
      </c>
      <c r="J9" s="5" t="s">
        <v>62</v>
      </c>
      <c r="K9" s="5" t="s">
        <v>63</v>
      </c>
      <c r="L9" s="5" t="s">
        <v>64</v>
      </c>
      <c r="M9" s="50" t="s">
        <v>65</v>
      </c>
      <c r="P9" s="18" t="s">
        <v>167</v>
      </c>
      <c r="Q9" s="19" t="s">
        <v>134</v>
      </c>
    </row>
    <row r="10" spans="1:17" ht="15" thickBot="1" x14ac:dyDescent="0.35">
      <c r="A10" t="s">
        <v>66</v>
      </c>
      <c r="B10" s="49" t="s">
        <v>67</v>
      </c>
      <c r="C10" s="5" t="s">
        <v>68</v>
      </c>
      <c r="D10" s="5" t="s">
        <v>69</v>
      </c>
      <c r="E10" s="5" t="s">
        <v>70</v>
      </c>
      <c r="F10" s="5" t="s">
        <v>71</v>
      </c>
      <c r="G10" s="5" t="s">
        <v>15</v>
      </c>
      <c r="H10" s="5" t="s">
        <v>15</v>
      </c>
      <c r="I10" s="5" t="s">
        <v>72</v>
      </c>
      <c r="J10" s="5" t="s">
        <v>73</v>
      </c>
      <c r="K10" s="5" t="s">
        <v>74</v>
      </c>
      <c r="L10" s="5" t="s">
        <v>75</v>
      </c>
      <c r="M10" s="50" t="s">
        <v>76</v>
      </c>
      <c r="P10" s="45" t="s">
        <v>15</v>
      </c>
      <c r="Q10" s="46" t="s">
        <v>168</v>
      </c>
    </row>
    <row r="11" spans="1:17" ht="15" thickBot="1" x14ac:dyDescent="0.35">
      <c r="A11" t="s">
        <v>77</v>
      </c>
      <c r="B11" s="51"/>
      <c r="C11" s="38"/>
      <c r="D11" s="38"/>
      <c r="E11" s="38"/>
      <c r="F11" s="38"/>
      <c r="G11" s="38"/>
      <c r="H11" s="38"/>
      <c r="I11" s="38"/>
      <c r="J11" s="38"/>
      <c r="K11" s="38"/>
      <c r="L11" s="38"/>
      <c r="M11" s="52"/>
    </row>
  </sheetData>
  <mergeCells count="2">
    <mergeCell ref="P3:Q3"/>
    <mergeCell ref="A1:M1"/>
  </mergeCells>
  <pageMargins left="0.7" right="0.7" top="0.75" bottom="0.75" header="0.3" footer="0.3"/>
  <pageSetup scale="0" firstPageNumber="0" fitToWidth="0" fitToHeight="0" orientation="landscape"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12F5-82B0-4A44-B732-41D62BBF0868}">
  <dimension ref="A1:AA16"/>
  <sheetViews>
    <sheetView workbookViewId="0">
      <selection activeCell="O17" sqref="O17"/>
    </sheetView>
  </sheetViews>
  <sheetFormatPr defaultRowHeight="14.4" x14ac:dyDescent="0.3"/>
  <cols>
    <col min="1" max="1" width="4" customWidth="1"/>
  </cols>
  <sheetData>
    <row r="1" spans="1:27" x14ac:dyDescent="0.3">
      <c r="A1" t="s">
        <v>78</v>
      </c>
      <c r="B1" t="s">
        <v>79</v>
      </c>
      <c r="C1" t="s">
        <v>80</v>
      </c>
    </row>
    <row r="2" spans="1:27" x14ac:dyDescent="0.3">
      <c r="A2" t="s">
        <v>81</v>
      </c>
      <c r="B2" t="s">
        <v>82</v>
      </c>
      <c r="C2" t="s">
        <v>83</v>
      </c>
    </row>
    <row r="4" spans="1:27" x14ac:dyDescent="0.3">
      <c r="A4" t="s">
        <v>84</v>
      </c>
    </row>
    <row r="6" spans="1:27" x14ac:dyDescent="0.3">
      <c r="A6" t="s">
        <v>85</v>
      </c>
    </row>
    <row r="8" spans="1:27" x14ac:dyDescent="0.3">
      <c r="B8">
        <v>1</v>
      </c>
      <c r="C8">
        <v>2</v>
      </c>
      <c r="D8">
        <v>3</v>
      </c>
      <c r="E8">
        <v>4</v>
      </c>
      <c r="F8">
        <v>5</v>
      </c>
      <c r="G8">
        <v>6</v>
      </c>
      <c r="H8">
        <v>7</v>
      </c>
      <c r="I8">
        <v>8</v>
      </c>
      <c r="J8">
        <v>9</v>
      </c>
      <c r="K8">
        <v>10</v>
      </c>
      <c r="L8">
        <v>11</v>
      </c>
      <c r="M8">
        <v>12</v>
      </c>
    </row>
    <row r="9" spans="1:27" x14ac:dyDescent="0.3">
      <c r="A9" t="s">
        <v>9</v>
      </c>
      <c r="B9">
        <v>143180</v>
      </c>
      <c r="C9">
        <v>135198</v>
      </c>
      <c r="D9">
        <v>181635</v>
      </c>
      <c r="E9">
        <v>148679</v>
      </c>
      <c r="F9">
        <v>537</v>
      </c>
      <c r="G9">
        <v>30</v>
      </c>
      <c r="H9">
        <v>32</v>
      </c>
      <c r="I9">
        <v>141940</v>
      </c>
      <c r="J9">
        <v>129754</v>
      </c>
      <c r="K9">
        <v>166620</v>
      </c>
      <c r="L9">
        <v>142905</v>
      </c>
      <c r="M9">
        <v>70</v>
      </c>
      <c r="P9" s="6"/>
      <c r="Q9" s="6"/>
      <c r="R9" s="6"/>
      <c r="S9" s="6"/>
      <c r="T9" s="6"/>
      <c r="U9" s="6"/>
      <c r="V9" s="6"/>
      <c r="W9" s="6"/>
      <c r="X9" s="6"/>
      <c r="Y9" s="6"/>
      <c r="Z9" s="6"/>
      <c r="AA9" s="6"/>
    </row>
    <row r="10" spans="1:27" x14ac:dyDescent="0.3">
      <c r="A10" t="s">
        <v>21</v>
      </c>
      <c r="B10">
        <v>10876</v>
      </c>
      <c r="C10">
        <v>8071</v>
      </c>
      <c r="D10">
        <v>12361</v>
      </c>
      <c r="E10">
        <v>8137</v>
      </c>
      <c r="F10">
        <v>73</v>
      </c>
      <c r="G10">
        <v>33</v>
      </c>
      <c r="H10">
        <v>39</v>
      </c>
      <c r="I10">
        <v>8543</v>
      </c>
      <c r="J10">
        <v>6262</v>
      </c>
      <c r="K10">
        <v>12400</v>
      </c>
      <c r="L10">
        <v>6568</v>
      </c>
      <c r="M10">
        <v>34</v>
      </c>
      <c r="P10" s="6"/>
      <c r="Q10" s="6"/>
      <c r="R10" s="6"/>
      <c r="S10" s="6"/>
      <c r="T10" s="6"/>
      <c r="U10" s="6"/>
      <c r="V10" s="6"/>
      <c r="W10" s="6"/>
      <c r="X10" s="6"/>
      <c r="Y10" s="6"/>
      <c r="Z10" s="6"/>
      <c r="AA10" s="6"/>
    </row>
    <row r="11" spans="1:27" x14ac:dyDescent="0.3">
      <c r="A11" t="s">
        <v>32</v>
      </c>
      <c r="B11">
        <v>345</v>
      </c>
      <c r="C11">
        <v>362</v>
      </c>
      <c r="D11">
        <v>504</v>
      </c>
      <c r="E11">
        <v>442</v>
      </c>
      <c r="F11">
        <v>28</v>
      </c>
      <c r="G11">
        <v>32</v>
      </c>
      <c r="H11">
        <v>27</v>
      </c>
      <c r="I11">
        <v>494</v>
      </c>
      <c r="J11">
        <v>343</v>
      </c>
      <c r="K11">
        <v>526</v>
      </c>
      <c r="L11">
        <v>474</v>
      </c>
      <c r="M11">
        <v>28</v>
      </c>
      <c r="P11" s="6"/>
      <c r="Q11" s="6"/>
      <c r="R11" s="6"/>
      <c r="S11" s="6"/>
      <c r="T11" s="6"/>
      <c r="U11" s="6"/>
      <c r="V11" s="6"/>
      <c r="W11" s="6"/>
      <c r="X11" s="6"/>
      <c r="Y11" s="6"/>
      <c r="Z11" s="6"/>
      <c r="AA11" s="6"/>
    </row>
    <row r="12" spans="1:27" x14ac:dyDescent="0.3">
      <c r="A12" t="s">
        <v>43</v>
      </c>
      <c r="B12">
        <v>19</v>
      </c>
      <c r="C12">
        <v>18</v>
      </c>
      <c r="D12">
        <v>19</v>
      </c>
      <c r="E12">
        <v>16</v>
      </c>
      <c r="F12">
        <v>17</v>
      </c>
      <c r="G12">
        <v>17</v>
      </c>
      <c r="H12">
        <v>20</v>
      </c>
      <c r="I12">
        <v>15</v>
      </c>
      <c r="J12">
        <v>18</v>
      </c>
      <c r="K12">
        <v>21</v>
      </c>
      <c r="L12">
        <v>22</v>
      </c>
      <c r="M12">
        <v>21</v>
      </c>
      <c r="P12" s="6"/>
      <c r="Q12" s="6"/>
      <c r="R12" s="6"/>
      <c r="S12" s="6"/>
      <c r="T12" s="6"/>
      <c r="U12" s="6"/>
      <c r="V12" s="6"/>
      <c r="W12" s="6"/>
      <c r="X12" s="6"/>
      <c r="Y12" s="6"/>
      <c r="Z12" s="6"/>
      <c r="AA12" s="6"/>
    </row>
    <row r="13" spans="1:27" x14ac:dyDescent="0.3">
      <c r="A13" t="s">
        <v>44</v>
      </c>
      <c r="B13">
        <v>354</v>
      </c>
      <c r="C13">
        <v>486</v>
      </c>
      <c r="D13">
        <v>403</v>
      </c>
      <c r="E13">
        <v>370</v>
      </c>
      <c r="F13">
        <v>40</v>
      </c>
      <c r="G13">
        <v>23</v>
      </c>
      <c r="H13">
        <v>28</v>
      </c>
      <c r="I13">
        <v>111895</v>
      </c>
      <c r="J13">
        <v>97022</v>
      </c>
      <c r="K13">
        <v>120069</v>
      </c>
      <c r="L13">
        <v>105295</v>
      </c>
      <c r="M13">
        <v>37</v>
      </c>
      <c r="P13" s="6"/>
      <c r="Q13" s="6"/>
      <c r="R13" s="6"/>
      <c r="S13" s="6"/>
      <c r="T13" s="6"/>
      <c r="U13" s="6"/>
      <c r="V13" s="6"/>
      <c r="W13" s="6"/>
      <c r="X13" s="6"/>
      <c r="Y13" s="6"/>
      <c r="Z13" s="6"/>
      <c r="AA13" s="6"/>
    </row>
    <row r="14" spans="1:27" x14ac:dyDescent="0.3">
      <c r="A14" t="s">
        <v>55</v>
      </c>
      <c r="B14">
        <v>32</v>
      </c>
      <c r="C14">
        <v>40</v>
      </c>
      <c r="D14">
        <v>48</v>
      </c>
      <c r="E14">
        <v>39</v>
      </c>
      <c r="F14">
        <v>35</v>
      </c>
      <c r="G14">
        <v>30</v>
      </c>
      <c r="H14">
        <v>24</v>
      </c>
      <c r="I14">
        <v>3605</v>
      </c>
      <c r="J14">
        <v>3324</v>
      </c>
      <c r="K14">
        <v>3061</v>
      </c>
      <c r="L14">
        <v>2667</v>
      </c>
      <c r="M14">
        <v>34</v>
      </c>
      <c r="P14" s="6"/>
      <c r="Q14" s="6"/>
      <c r="R14" s="6"/>
      <c r="S14" s="6"/>
      <c r="T14" s="6"/>
      <c r="U14" s="6"/>
      <c r="V14" s="6"/>
      <c r="W14" s="6"/>
      <c r="X14" s="6"/>
      <c r="Y14" s="6"/>
      <c r="Z14" s="6"/>
      <c r="AA14" s="6"/>
    </row>
    <row r="15" spans="1:27" x14ac:dyDescent="0.3">
      <c r="A15" t="s">
        <v>66</v>
      </c>
      <c r="B15">
        <v>25</v>
      </c>
      <c r="C15">
        <v>33</v>
      </c>
      <c r="D15">
        <v>26</v>
      </c>
      <c r="E15">
        <v>33</v>
      </c>
      <c r="F15">
        <v>37</v>
      </c>
      <c r="G15">
        <v>22</v>
      </c>
      <c r="H15">
        <v>31</v>
      </c>
      <c r="I15">
        <v>299</v>
      </c>
      <c r="J15">
        <v>310</v>
      </c>
      <c r="K15">
        <v>315</v>
      </c>
      <c r="L15">
        <v>221</v>
      </c>
      <c r="M15">
        <v>26</v>
      </c>
      <c r="P15" s="6"/>
      <c r="Q15" s="6"/>
      <c r="R15" s="6"/>
      <c r="S15" s="6"/>
      <c r="T15" s="6"/>
      <c r="U15" s="6"/>
      <c r="V15" s="6"/>
      <c r="W15" s="6"/>
      <c r="X15" s="6"/>
      <c r="Y15" s="6"/>
      <c r="Z15" s="6"/>
      <c r="AA15" s="6"/>
    </row>
    <row r="16" spans="1:27" x14ac:dyDescent="0.3">
      <c r="A16" t="s">
        <v>77</v>
      </c>
      <c r="B16">
        <v>17</v>
      </c>
      <c r="C16">
        <v>24</v>
      </c>
      <c r="D16">
        <v>18</v>
      </c>
      <c r="E16">
        <v>24</v>
      </c>
      <c r="F16">
        <v>23</v>
      </c>
      <c r="G16">
        <v>21</v>
      </c>
      <c r="H16">
        <v>23</v>
      </c>
      <c r="I16">
        <v>18</v>
      </c>
      <c r="J16">
        <v>16</v>
      </c>
      <c r="K16">
        <v>20</v>
      </c>
      <c r="L16">
        <v>22</v>
      </c>
      <c r="M16">
        <v>28</v>
      </c>
      <c r="P16" s="6"/>
      <c r="Q16" s="6"/>
      <c r="R16" s="6"/>
      <c r="S16" s="6"/>
      <c r="T16" s="6"/>
      <c r="U16" s="6"/>
      <c r="V16" s="6"/>
      <c r="W16" s="6"/>
      <c r="X16" s="6"/>
      <c r="Y16" s="6"/>
      <c r="Z16" s="6"/>
      <c r="AA16" s="6"/>
    </row>
  </sheetData>
  <conditionalFormatting sqref="D17:O24">
    <cfRule type="colorScale" priority="6">
      <colorScale>
        <cfvo type="min"/>
        <cfvo type="percentile" val="50"/>
        <cfvo type="max"/>
        <color rgb="FFF8696B"/>
        <color rgb="FFFFEB84"/>
        <color rgb="FF63BE7B"/>
      </colorScale>
    </cfRule>
  </conditionalFormatting>
  <conditionalFormatting sqref="P9:AA16">
    <cfRule type="colorScale" priority="2">
      <colorScale>
        <cfvo type="min"/>
        <cfvo type="percentile" val="50"/>
        <cfvo type="max"/>
        <color theme="0"/>
        <color theme="9" tint="0.79998168889431442"/>
        <color rgb="FF79FE0C"/>
      </colorScale>
    </cfRule>
    <cfRule type="colorScale" priority="3">
      <colorScale>
        <cfvo type="min"/>
        <cfvo type="percentile" val="50"/>
        <cfvo type="max"/>
        <color theme="0"/>
        <color rgb="FFFFEB84"/>
        <color rgb="FF63BE7B"/>
      </colorScale>
    </cfRule>
    <cfRule type="colorScale" priority="4">
      <colorScale>
        <cfvo type="min"/>
        <cfvo type="max"/>
        <color theme="7" tint="0.79998168889431442"/>
        <color rgb="FF79FE0C"/>
      </colorScale>
    </cfRule>
    <cfRule type="colorScale" priority="5">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82E51-F9C3-46CE-ADC1-B38F343D43BC}">
  <dimension ref="A1:L12"/>
  <sheetViews>
    <sheetView zoomScale="85" zoomScaleNormal="85" workbookViewId="0">
      <selection activeCell="M21" sqref="M21"/>
    </sheetView>
  </sheetViews>
  <sheetFormatPr defaultRowHeight="14.4" x14ac:dyDescent="0.3"/>
  <cols>
    <col min="1" max="1" width="7.33203125" bestFit="1" customWidth="1"/>
    <col min="2" max="2" width="13.109375" bestFit="1" customWidth="1"/>
    <col min="3" max="3" width="7.33203125" bestFit="1" customWidth="1"/>
    <col min="4" max="4" width="13.109375" bestFit="1" customWidth="1"/>
    <col min="5" max="5" width="7.33203125" bestFit="1" customWidth="1"/>
    <col min="6" max="6" width="15.33203125" bestFit="1" customWidth="1"/>
    <col min="7" max="7" width="7.33203125" bestFit="1" customWidth="1"/>
    <col min="8" max="9" width="8.109375" bestFit="1" customWidth="1"/>
    <col min="10" max="10" width="63.21875" bestFit="1" customWidth="1"/>
    <col min="12" max="12" width="36.88671875" bestFit="1" customWidth="1"/>
  </cols>
  <sheetData>
    <row r="1" spans="1:12" ht="15" thickBot="1" x14ac:dyDescent="0.35">
      <c r="A1" s="90" t="s">
        <v>215</v>
      </c>
      <c r="B1" s="90"/>
      <c r="C1" s="90"/>
      <c r="D1" s="90"/>
      <c r="E1" s="90"/>
      <c r="F1" s="90"/>
      <c r="G1" s="90"/>
      <c r="H1" s="90"/>
      <c r="I1" s="90"/>
    </row>
    <row r="2" spans="1:12" x14ac:dyDescent="0.3">
      <c r="A2" s="94" t="s">
        <v>171</v>
      </c>
      <c r="B2" s="95"/>
      <c r="C2" s="94" t="s">
        <v>182</v>
      </c>
      <c r="D2" s="95"/>
      <c r="E2" s="94" t="s">
        <v>183</v>
      </c>
      <c r="F2" s="95"/>
      <c r="G2" s="94" t="s">
        <v>184</v>
      </c>
      <c r="H2" s="95"/>
      <c r="I2" s="55" t="s">
        <v>216</v>
      </c>
      <c r="K2" s="92" t="s">
        <v>159</v>
      </c>
      <c r="L2" s="93"/>
    </row>
    <row r="3" spans="1:12" x14ac:dyDescent="0.3">
      <c r="A3" s="18" t="s">
        <v>172</v>
      </c>
      <c r="B3" s="19" t="s">
        <v>185</v>
      </c>
      <c r="C3" s="18" t="s">
        <v>172</v>
      </c>
      <c r="D3" s="19" t="s">
        <v>195</v>
      </c>
      <c r="E3" s="18" t="s">
        <v>172</v>
      </c>
      <c r="F3" s="19" t="s">
        <v>185</v>
      </c>
      <c r="G3" s="18" t="s">
        <v>172</v>
      </c>
      <c r="H3" s="19" t="s">
        <v>185</v>
      </c>
      <c r="I3" s="53"/>
      <c r="K3" s="18" t="s">
        <v>218</v>
      </c>
      <c r="L3" s="19" t="s">
        <v>219</v>
      </c>
    </row>
    <row r="4" spans="1:12" x14ac:dyDescent="0.3">
      <c r="A4" s="18" t="s">
        <v>173</v>
      </c>
      <c r="B4" s="19" t="s">
        <v>186</v>
      </c>
      <c r="C4" s="18" t="s">
        <v>173</v>
      </c>
      <c r="D4" s="19" t="s">
        <v>196</v>
      </c>
      <c r="E4" s="18" t="s">
        <v>173</v>
      </c>
      <c r="F4" s="19" t="s">
        <v>203</v>
      </c>
      <c r="G4" s="18" t="s">
        <v>173</v>
      </c>
      <c r="H4" s="19" t="s">
        <v>210</v>
      </c>
      <c r="I4" s="53" t="s">
        <v>210</v>
      </c>
      <c r="K4" s="18" t="s">
        <v>220</v>
      </c>
      <c r="L4" s="19" t="s">
        <v>221</v>
      </c>
    </row>
    <row r="5" spans="1:12" x14ac:dyDescent="0.3">
      <c r="A5" s="18" t="s">
        <v>174</v>
      </c>
      <c r="B5" s="19" t="s">
        <v>187</v>
      </c>
      <c r="C5" s="18" t="s">
        <v>174</v>
      </c>
      <c r="D5" s="19" t="s">
        <v>197</v>
      </c>
      <c r="E5" s="18" t="s">
        <v>174</v>
      </c>
      <c r="F5" s="19" t="s">
        <v>204</v>
      </c>
      <c r="G5" s="18" t="s">
        <v>174</v>
      </c>
      <c r="H5" s="19" t="s">
        <v>211</v>
      </c>
      <c r="I5" s="53" t="s">
        <v>211</v>
      </c>
      <c r="K5" s="18" t="s">
        <v>222</v>
      </c>
      <c r="L5" s="19" t="s">
        <v>223</v>
      </c>
    </row>
    <row r="6" spans="1:12" x14ac:dyDescent="0.3">
      <c r="A6" s="18" t="s">
        <v>175</v>
      </c>
      <c r="B6" s="19" t="s">
        <v>188</v>
      </c>
      <c r="C6" s="18" t="s">
        <v>175</v>
      </c>
      <c r="D6" s="19" t="s">
        <v>198</v>
      </c>
      <c r="E6" s="18" t="s">
        <v>175</v>
      </c>
      <c r="F6" s="19" t="s">
        <v>205</v>
      </c>
      <c r="G6" s="18" t="s">
        <v>175</v>
      </c>
      <c r="H6" s="19" t="s">
        <v>212</v>
      </c>
      <c r="I6" s="53" t="s">
        <v>212</v>
      </c>
      <c r="K6" s="18" t="s">
        <v>224</v>
      </c>
      <c r="L6" s="19" t="s">
        <v>225</v>
      </c>
    </row>
    <row r="7" spans="1:12" x14ac:dyDescent="0.3">
      <c r="A7" s="18" t="s">
        <v>176</v>
      </c>
      <c r="B7" s="19" t="s">
        <v>189</v>
      </c>
      <c r="C7" s="18" t="s">
        <v>176</v>
      </c>
      <c r="D7" s="19" t="s">
        <v>185</v>
      </c>
      <c r="E7" s="18" t="s">
        <v>176</v>
      </c>
      <c r="F7" s="19" t="s">
        <v>206</v>
      </c>
      <c r="G7" s="18" t="s">
        <v>176</v>
      </c>
      <c r="H7" s="19" t="s">
        <v>213</v>
      </c>
      <c r="I7" s="53" t="s">
        <v>213</v>
      </c>
      <c r="K7" s="18" t="s">
        <v>226</v>
      </c>
      <c r="L7" s="19" t="s">
        <v>227</v>
      </c>
    </row>
    <row r="8" spans="1:12" ht="15" thickBot="1" x14ac:dyDescent="0.35">
      <c r="A8" s="18" t="s">
        <v>177</v>
      </c>
      <c r="B8" s="19" t="s">
        <v>190</v>
      </c>
      <c r="C8" s="18" t="s">
        <v>177</v>
      </c>
      <c r="D8" s="19" t="s">
        <v>191</v>
      </c>
      <c r="E8" s="18" t="s">
        <v>177</v>
      </c>
      <c r="F8" s="19" t="s">
        <v>207</v>
      </c>
      <c r="G8" s="18" t="s">
        <v>177</v>
      </c>
      <c r="H8" s="19" t="s">
        <v>214</v>
      </c>
      <c r="I8" s="53" t="s">
        <v>214</v>
      </c>
      <c r="K8" s="35" t="s">
        <v>228</v>
      </c>
      <c r="L8" s="22" t="s">
        <v>229</v>
      </c>
    </row>
    <row r="9" spans="1:12" x14ac:dyDescent="0.3">
      <c r="A9" s="18" t="s">
        <v>178</v>
      </c>
      <c r="B9" s="19"/>
      <c r="C9" s="18" t="s">
        <v>178</v>
      </c>
      <c r="D9" s="19" t="s">
        <v>199</v>
      </c>
      <c r="E9" s="18" t="s">
        <v>178</v>
      </c>
      <c r="F9" s="19" t="s">
        <v>208</v>
      </c>
      <c r="G9" s="18" t="s">
        <v>178</v>
      </c>
      <c r="H9" s="19"/>
      <c r="I9" s="53" t="s">
        <v>185</v>
      </c>
    </row>
    <row r="10" spans="1:12" x14ac:dyDescent="0.3">
      <c r="A10" s="18" t="s">
        <v>179</v>
      </c>
      <c r="B10" s="19" t="s">
        <v>193</v>
      </c>
      <c r="C10" s="18" t="s">
        <v>179</v>
      </c>
      <c r="D10" s="19" t="s">
        <v>200</v>
      </c>
      <c r="E10" s="18" t="s">
        <v>179</v>
      </c>
      <c r="F10" s="19" t="s">
        <v>209</v>
      </c>
      <c r="G10" s="18" t="s">
        <v>179</v>
      </c>
      <c r="H10" s="19"/>
      <c r="I10" s="53"/>
    </row>
    <row r="11" spans="1:12" x14ac:dyDescent="0.3">
      <c r="A11" s="18" t="s">
        <v>180</v>
      </c>
      <c r="B11" s="19" t="s">
        <v>194</v>
      </c>
      <c r="C11" s="18" t="s">
        <v>180</v>
      </c>
      <c r="D11" s="19" t="s">
        <v>201</v>
      </c>
      <c r="E11" s="18" t="s">
        <v>180</v>
      </c>
      <c r="F11" s="19"/>
      <c r="G11" s="18" t="s">
        <v>180</v>
      </c>
      <c r="H11" s="19"/>
      <c r="I11" s="53"/>
    </row>
    <row r="12" spans="1:12" ht="15" thickBot="1" x14ac:dyDescent="0.35">
      <c r="A12" s="35" t="s">
        <v>181</v>
      </c>
      <c r="B12" s="22" t="s">
        <v>192</v>
      </c>
      <c r="C12" s="35" t="s">
        <v>181</v>
      </c>
      <c r="D12" s="22" t="s">
        <v>202</v>
      </c>
      <c r="E12" s="35" t="s">
        <v>181</v>
      </c>
      <c r="F12" s="22"/>
      <c r="G12" s="35" t="s">
        <v>181</v>
      </c>
      <c r="H12" s="22"/>
      <c r="I12" s="54"/>
      <c r="J12" t="s">
        <v>217</v>
      </c>
    </row>
  </sheetData>
  <mergeCells count="6">
    <mergeCell ref="A1:I1"/>
    <mergeCell ref="K2:L2"/>
    <mergeCell ref="A2:B2"/>
    <mergeCell ref="C2:D2"/>
    <mergeCell ref="E2:F2"/>
    <mergeCell ref="G2:H2"/>
  </mergeCells>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D01C1-7CB8-4BA4-A05F-673D4CCE29AE}">
  <dimension ref="A1:G31"/>
  <sheetViews>
    <sheetView workbookViewId="0">
      <selection activeCell="H5" sqref="H5"/>
    </sheetView>
  </sheetViews>
  <sheetFormatPr defaultRowHeight="14.4" x14ac:dyDescent="0.3"/>
  <cols>
    <col min="1" max="1" width="10.5546875" customWidth="1"/>
    <col min="2" max="2" width="13.6640625" customWidth="1"/>
    <col min="3" max="3" width="6.5546875" customWidth="1"/>
    <col min="6" max="6" width="9.44140625" bestFit="1" customWidth="1"/>
    <col min="7" max="7" width="9.6640625" bestFit="1" customWidth="1"/>
  </cols>
  <sheetData>
    <row r="1" spans="1:7" ht="18" x14ac:dyDescent="0.35">
      <c r="A1" s="96" t="s">
        <v>244</v>
      </c>
      <c r="B1" s="96"/>
      <c r="C1" s="96"/>
      <c r="D1" s="96"/>
      <c r="E1" s="96"/>
      <c r="F1" s="96"/>
      <c r="G1" s="96"/>
    </row>
    <row r="2" spans="1:7" ht="15" thickBot="1" x14ac:dyDescent="0.35"/>
    <row r="3" spans="1:7" x14ac:dyDescent="0.3">
      <c r="A3" s="92" t="s">
        <v>249</v>
      </c>
      <c r="B3" s="103"/>
      <c r="C3" s="103"/>
      <c r="D3" s="103"/>
      <c r="E3" s="103"/>
      <c r="F3" s="103"/>
      <c r="G3" s="93"/>
    </row>
    <row r="4" spans="1:7" x14ac:dyDescent="0.3">
      <c r="A4" s="68" t="s">
        <v>255</v>
      </c>
      <c r="B4" s="13" t="s">
        <v>238</v>
      </c>
      <c r="C4" s="76" t="s">
        <v>231</v>
      </c>
      <c r="D4" s="76"/>
      <c r="E4" s="76"/>
      <c r="F4" s="76"/>
      <c r="G4" s="97"/>
    </row>
    <row r="5" spans="1:7" x14ac:dyDescent="0.3">
      <c r="A5" s="72"/>
      <c r="B5" s="13"/>
      <c r="C5" s="13" t="s">
        <v>91</v>
      </c>
      <c r="D5" s="13" t="s">
        <v>93</v>
      </c>
      <c r="E5" s="13" t="s">
        <v>94</v>
      </c>
      <c r="F5" s="13" t="s">
        <v>95</v>
      </c>
      <c r="G5" s="69" t="s">
        <v>86</v>
      </c>
    </row>
    <row r="6" spans="1:7" ht="16.2" customHeight="1" x14ac:dyDescent="0.3">
      <c r="A6" s="101" t="s">
        <v>250</v>
      </c>
      <c r="B6" s="56" t="s">
        <v>239</v>
      </c>
      <c r="C6" s="56" t="s">
        <v>254</v>
      </c>
      <c r="D6" s="56">
        <v>0</v>
      </c>
      <c r="E6" s="56" t="s">
        <v>254</v>
      </c>
      <c r="F6" s="56" t="s">
        <v>253</v>
      </c>
      <c r="G6" s="64">
        <v>264</v>
      </c>
    </row>
    <row r="7" spans="1:7" x14ac:dyDescent="0.3">
      <c r="A7" s="101"/>
      <c r="B7" s="56" t="s">
        <v>240</v>
      </c>
      <c r="C7" s="56" t="s">
        <v>254</v>
      </c>
      <c r="D7" s="56" t="s">
        <v>254</v>
      </c>
      <c r="E7" s="56" t="s">
        <v>254</v>
      </c>
      <c r="F7" s="56" t="s">
        <v>253</v>
      </c>
      <c r="G7" s="64">
        <v>292</v>
      </c>
    </row>
    <row r="8" spans="1:7" ht="16.2" customHeight="1" x14ac:dyDescent="0.3">
      <c r="A8" s="101" t="s">
        <v>251</v>
      </c>
      <c r="B8" s="56" t="s">
        <v>239</v>
      </c>
      <c r="C8" s="56">
        <v>0</v>
      </c>
      <c r="D8" s="56">
        <v>0</v>
      </c>
      <c r="E8" s="56">
        <v>65</v>
      </c>
      <c r="F8" s="56">
        <v>59</v>
      </c>
      <c r="G8" s="64">
        <v>0</v>
      </c>
    </row>
    <row r="9" spans="1:7" ht="15" thickBot="1" x14ac:dyDescent="0.35">
      <c r="A9" s="102"/>
      <c r="B9" s="66" t="s">
        <v>240</v>
      </c>
      <c r="C9" s="66">
        <v>54</v>
      </c>
      <c r="D9" s="66">
        <v>0</v>
      </c>
      <c r="E9" s="66">
        <v>45</v>
      </c>
      <c r="F9" s="66">
        <v>17</v>
      </c>
      <c r="G9" s="67">
        <v>0</v>
      </c>
    </row>
    <row r="10" spans="1:7" ht="15" thickBot="1" x14ac:dyDescent="0.35"/>
    <row r="11" spans="1:7" x14ac:dyDescent="0.3">
      <c r="A11" s="92" t="s">
        <v>252</v>
      </c>
      <c r="B11" s="103"/>
      <c r="C11" s="103"/>
      <c r="D11" s="103"/>
      <c r="E11" s="103"/>
      <c r="F11" s="103"/>
      <c r="G11" s="93"/>
    </row>
    <row r="12" spans="1:7" x14ac:dyDescent="0.3">
      <c r="A12" s="68" t="s">
        <v>255</v>
      </c>
      <c r="B12" s="13" t="s">
        <v>238</v>
      </c>
      <c r="C12" s="76" t="s">
        <v>231</v>
      </c>
      <c r="D12" s="76"/>
      <c r="E12" s="76"/>
      <c r="F12" s="76"/>
      <c r="G12" s="97"/>
    </row>
    <row r="13" spans="1:7" x14ac:dyDescent="0.3">
      <c r="A13" s="72"/>
      <c r="B13" s="13"/>
      <c r="C13" s="13" t="s">
        <v>91</v>
      </c>
      <c r="D13" s="13" t="s">
        <v>93</v>
      </c>
      <c r="E13" s="13" t="s">
        <v>94</v>
      </c>
      <c r="F13" s="13" t="s">
        <v>95</v>
      </c>
      <c r="G13" s="69" t="s">
        <v>86</v>
      </c>
    </row>
    <row r="14" spans="1:7" x14ac:dyDescent="0.3">
      <c r="A14" s="101" t="s">
        <v>250</v>
      </c>
      <c r="B14" s="56" t="s">
        <v>239</v>
      </c>
      <c r="C14" s="56">
        <v>12</v>
      </c>
      <c r="D14" s="56">
        <v>15</v>
      </c>
      <c r="E14" s="56">
        <v>19</v>
      </c>
      <c r="F14" s="56">
        <v>20</v>
      </c>
      <c r="G14" s="64">
        <v>0</v>
      </c>
    </row>
    <row r="15" spans="1:7" x14ac:dyDescent="0.3">
      <c r="A15" s="101"/>
      <c r="B15" s="56" t="s">
        <v>240</v>
      </c>
      <c r="C15" s="56">
        <v>0</v>
      </c>
      <c r="D15" s="56">
        <v>0</v>
      </c>
      <c r="E15" s="56">
        <v>0</v>
      </c>
      <c r="F15" s="56">
        <v>0</v>
      </c>
      <c r="G15" s="64">
        <v>0</v>
      </c>
    </row>
    <row r="16" spans="1:7" x14ac:dyDescent="0.3">
      <c r="A16" s="101" t="s">
        <v>251</v>
      </c>
      <c r="B16" s="56" t="s">
        <v>239</v>
      </c>
      <c r="C16" s="56">
        <v>16</v>
      </c>
      <c r="D16" s="56">
        <v>0</v>
      </c>
      <c r="E16" s="56">
        <v>0</v>
      </c>
      <c r="F16" s="56">
        <v>44</v>
      </c>
      <c r="G16" s="64">
        <v>3</v>
      </c>
    </row>
    <row r="17" spans="1:7" ht="14.4" customHeight="1" thickBot="1" x14ac:dyDescent="0.35">
      <c r="A17" s="102"/>
      <c r="B17" s="66" t="s">
        <v>240</v>
      </c>
      <c r="C17" s="66">
        <v>24</v>
      </c>
      <c r="D17" s="66">
        <v>28</v>
      </c>
      <c r="E17" s="66">
        <v>83</v>
      </c>
      <c r="F17" s="66">
        <v>14</v>
      </c>
      <c r="G17" s="67">
        <v>6</v>
      </c>
    </row>
    <row r="18" spans="1:7" ht="16.2" customHeight="1" thickBot="1" x14ac:dyDescent="0.35"/>
    <row r="19" spans="1:7" x14ac:dyDescent="0.3">
      <c r="A19" s="94" t="s">
        <v>247</v>
      </c>
      <c r="B19" s="104"/>
      <c r="C19" s="104"/>
      <c r="D19" s="104"/>
      <c r="E19" s="104"/>
      <c r="F19" s="104"/>
      <c r="G19" s="95"/>
    </row>
    <row r="20" spans="1:7" x14ac:dyDescent="0.3">
      <c r="A20" s="68" t="s">
        <v>255</v>
      </c>
      <c r="B20" s="13" t="s">
        <v>238</v>
      </c>
      <c r="C20" s="76" t="s">
        <v>231</v>
      </c>
      <c r="D20" s="76"/>
      <c r="E20" s="76"/>
      <c r="F20" s="76"/>
      <c r="G20" s="97"/>
    </row>
    <row r="21" spans="1:7" x14ac:dyDescent="0.3">
      <c r="A21" s="18"/>
      <c r="B21" s="13"/>
      <c r="C21" s="13" t="s">
        <v>91</v>
      </c>
      <c r="D21" s="13" t="s">
        <v>93</v>
      </c>
      <c r="E21" s="13" t="s">
        <v>94</v>
      </c>
      <c r="F21" s="13" t="s">
        <v>95</v>
      </c>
      <c r="G21" s="69" t="s">
        <v>86</v>
      </c>
    </row>
    <row r="22" spans="1:7" x14ac:dyDescent="0.3">
      <c r="A22" s="101" t="s">
        <v>251</v>
      </c>
      <c r="B22" s="56" t="s">
        <v>239</v>
      </c>
      <c r="C22" s="56">
        <v>12</v>
      </c>
      <c r="D22" s="56">
        <v>15</v>
      </c>
      <c r="E22" s="56">
        <v>19</v>
      </c>
      <c r="F22" s="56">
        <v>20</v>
      </c>
      <c r="G22" s="64">
        <v>0</v>
      </c>
    </row>
    <row r="23" spans="1:7" ht="15" thickBot="1" x14ac:dyDescent="0.35">
      <c r="A23" s="102"/>
      <c r="B23" s="66" t="s">
        <v>240</v>
      </c>
      <c r="C23" s="66">
        <v>0</v>
      </c>
      <c r="D23" s="66">
        <v>0</v>
      </c>
      <c r="E23" s="66">
        <v>0</v>
      </c>
      <c r="F23" s="66">
        <v>0</v>
      </c>
      <c r="G23" s="67">
        <v>0</v>
      </c>
    </row>
    <row r="24" spans="1:7" x14ac:dyDescent="0.3">
      <c r="A24" s="73"/>
      <c r="B24" s="71"/>
      <c r="C24" s="71"/>
      <c r="D24" s="71"/>
      <c r="E24" s="71"/>
      <c r="F24" s="71"/>
      <c r="G24" s="71"/>
    </row>
    <row r="25" spans="1:7" ht="16.2" x14ac:dyDescent="0.3">
      <c r="A25" t="s">
        <v>245</v>
      </c>
    </row>
    <row r="26" spans="1:7" x14ac:dyDescent="0.3">
      <c r="A26" t="s">
        <v>246</v>
      </c>
    </row>
    <row r="27" spans="1:7" x14ac:dyDescent="0.3">
      <c r="A27" t="s">
        <v>248</v>
      </c>
    </row>
    <row r="28" spans="1:7" ht="15" thickBot="1" x14ac:dyDescent="0.35"/>
    <row r="29" spans="1:7" x14ac:dyDescent="0.3">
      <c r="A29" s="98" t="s">
        <v>159</v>
      </c>
      <c r="B29" s="99"/>
      <c r="C29" s="100"/>
    </row>
    <row r="30" spans="1:7" x14ac:dyDescent="0.3">
      <c r="A30" s="63" t="s">
        <v>239</v>
      </c>
      <c r="B30" s="56" t="s">
        <v>241</v>
      </c>
      <c r="C30" s="69"/>
    </row>
    <row r="31" spans="1:7" ht="15" thickBot="1" x14ac:dyDescent="0.35">
      <c r="A31" s="65" t="s">
        <v>242</v>
      </c>
      <c r="B31" s="66" t="s">
        <v>243</v>
      </c>
      <c r="C31" s="70"/>
    </row>
  </sheetData>
  <mergeCells count="13">
    <mergeCell ref="A1:G1"/>
    <mergeCell ref="C20:G20"/>
    <mergeCell ref="A29:C29"/>
    <mergeCell ref="C4:G4"/>
    <mergeCell ref="A6:A7"/>
    <mergeCell ref="A8:A9"/>
    <mergeCell ref="A3:G3"/>
    <mergeCell ref="A22:A23"/>
    <mergeCell ref="A11:G11"/>
    <mergeCell ref="C12:G12"/>
    <mergeCell ref="A14:A15"/>
    <mergeCell ref="A16:A17"/>
    <mergeCell ref="A19:G19"/>
  </mergeCells>
  <phoneticPr fontId="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24447BD77D1F4AB2324D8F6F5BF2E6" ma:contentTypeVersion="13" ma:contentTypeDescription="Create a new document." ma:contentTypeScope="" ma:versionID="0e825634e906f572a5eacb9cb3d566c8">
  <xsd:schema xmlns:xsd="http://www.w3.org/2001/XMLSchema" xmlns:xs="http://www.w3.org/2001/XMLSchema" xmlns:p="http://schemas.microsoft.com/office/2006/metadata/properties" xmlns:ns3="2dd46c47-06b0-4a50-b78f-8abce2fae7a5" xmlns:ns4="46715210-e6c3-4eca-8675-f906fa2a9ce0" targetNamespace="http://schemas.microsoft.com/office/2006/metadata/properties" ma:root="true" ma:fieldsID="b233c504b3d4196d9db9d4d65f966814" ns3:_="" ns4:_="">
    <xsd:import namespace="2dd46c47-06b0-4a50-b78f-8abce2fae7a5"/>
    <xsd:import namespace="46715210-e6c3-4eca-8675-f906fa2a9ce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46c47-06b0-4a50-b78f-8abce2fae7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715210-e6c3-4eca-8675-f906fa2a9ce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FDFE6E-97E1-46D2-9F74-AACE525EC452}">
  <ds:schemaRefs>
    <ds:schemaRef ds:uri="46715210-e6c3-4eca-8675-f906fa2a9ce0"/>
    <ds:schemaRef ds:uri="2dd46c47-06b0-4a50-b78f-8abce2fae7a5"/>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26871774-EC25-48DA-A054-8C06BD7A0A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46c47-06b0-4a50-b78f-8abce2fae7a5"/>
    <ds:schemaRef ds:uri="46715210-e6c3-4eca-8675-f906fa2a9c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59886C-5815-438F-90A6-74A8C80D4E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OD Growth Curve</vt:lpstr>
      <vt:lpstr>PAGE Sampling</vt:lpstr>
      <vt:lpstr>IPTG Induction + Temp Change</vt:lpstr>
      <vt:lpstr>Time outside shaker</vt:lpstr>
      <vt:lpstr>Protein Weight Data</vt:lpstr>
      <vt:lpstr>Bradford Assay</vt:lpstr>
      <vt:lpstr>Protein Estimation</vt:lpstr>
      <vt:lpstr>96 well reference table_FL</vt:lpstr>
      <vt:lpstr>Fluorescence Readings</vt:lpstr>
      <vt:lpstr>SDS PAGE</vt:lpstr>
      <vt:lpstr>Plasmid Retention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Rodhan Patke</dc:creator>
  <cp:lastModifiedBy>Rodhan Patke</cp:lastModifiedBy>
  <cp:lastPrinted>2022-03-01T21:11:58Z</cp:lastPrinted>
  <dcterms:created xsi:type="dcterms:W3CDTF">2022-02-28T15:35:30Z</dcterms:created>
  <dcterms:modified xsi:type="dcterms:W3CDTF">2022-03-01T21:12:17Z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0x0101005724447BD77D1F4AB2324D8F6F5BF2E6</vt:lpwstr>
  </property>
</Properties>
</file>