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usalvarezcastellanos/Desktop/IF/Septimo/Finanzas Cuantitativas/"/>
    </mc:Choice>
  </mc:AlternateContent>
  <xr:revisionPtr revIDLastSave="0" documentId="13_ncr:1_{102191EA-C154-F149-B121-283F354D205A}" xr6:coauthVersionLast="36" xr6:coauthVersionMax="36" xr10:uidLastSave="{00000000-0000-0000-0000-000000000000}"/>
  <bookViews>
    <workbookView xWindow="680" yWindow="460" windowWidth="27640" windowHeight="16240" xr2:uid="{EAB83E76-21F6-5249-8F01-742C31BCBEE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3" i="1" l="1"/>
  <c r="I2" i="1"/>
  <c r="D7" i="1"/>
  <c r="F4" i="1"/>
  <c r="E4" i="1"/>
  <c r="F5" i="1"/>
  <c r="I5" i="1" l="1"/>
  <c r="E5" i="1" l="1"/>
  <c r="D6" i="1" s="1"/>
  <c r="D8" i="1" l="1"/>
  <c r="E9" i="1"/>
  <c r="F9" i="1" s="1"/>
  <c r="I7" i="1" l="1"/>
  <c r="D15" i="1"/>
  <c r="I9" i="1" l="1"/>
  <c r="I8" i="1"/>
  <c r="I10" i="1" s="1"/>
</calcChain>
</file>

<file path=xl/sharedStrings.xml><?xml version="1.0" encoding="utf-8"?>
<sst xmlns="http://schemas.openxmlformats.org/spreadsheetml/2006/main" count="19" uniqueCount="18">
  <si>
    <t>IRR</t>
  </si>
  <si>
    <t>NPV</t>
  </si>
  <si>
    <t xml:space="preserve">DECISION OVER INCREMENTAL </t>
  </si>
  <si>
    <t>Net Incremental</t>
  </si>
  <si>
    <t>PV</t>
  </si>
  <si>
    <t>Cash Flow</t>
  </si>
  <si>
    <t>Payback time</t>
  </si>
  <si>
    <t>PI</t>
  </si>
  <si>
    <t>S0</t>
  </si>
  <si>
    <t>K</t>
  </si>
  <si>
    <t>T</t>
  </si>
  <si>
    <t>r-cont</t>
  </si>
  <si>
    <t>sigma</t>
  </si>
  <si>
    <t>d1</t>
  </si>
  <si>
    <t>d2</t>
  </si>
  <si>
    <t>N(d1)</t>
  </si>
  <si>
    <t>N(d2)</t>
  </si>
  <si>
    <t>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</si>
</sst>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00_);_(&quot;$&quot;* \(#,##0.00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7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1" xfId="0" applyBorder="1"/>
    <xf numFmtId="10" fontId="0" fillId="0" borderId="0" xfId="0" applyNumberFormat="1"/>
    <xf numFmtId="0" fontId="2" fillId="2" borderId="0" xfId="0" applyFont="1" applyFill="1" applyAlignment="1"/>
    <xf numFmtId="164" fontId="3" fillId="0" borderId="2" xfId="2" applyNumberFormat="1" applyBorder="1"/>
  </cellXfs>
  <cellStyles count="3">
    <cellStyle name="Moneda" xfId="1" builtinId="4"/>
    <cellStyle name="Normal" xfId="0" builtinId="0"/>
    <cellStyle name="Normal 2" xfId="2" xr:uid="{24D36B9D-338D-3741-87BF-93888A40B0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E26E3-2B09-684D-8FE4-98CF10D2A9F9}">
  <dimension ref="B2:I15"/>
  <sheetViews>
    <sheetView tabSelected="1" zoomScale="140" workbookViewId="0">
      <selection activeCell="I12" sqref="I12"/>
    </sheetView>
  </sheetViews>
  <sheetFormatPr baseColWidth="10" defaultRowHeight="16" x14ac:dyDescent="0.2"/>
  <cols>
    <col min="4" max="4" width="14.5" bestFit="1" customWidth="1"/>
    <col min="5" max="6" width="15.5" bestFit="1" customWidth="1"/>
    <col min="9" max="9" width="18.5" customWidth="1"/>
  </cols>
  <sheetData>
    <row r="2" spans="2:9" x14ac:dyDescent="0.2">
      <c r="C2" s="5" t="s">
        <v>2</v>
      </c>
      <c r="D2" s="5"/>
      <c r="E2" s="5"/>
      <c r="F2" s="5"/>
      <c r="H2" t="s">
        <v>8</v>
      </c>
      <c r="I2" s="2">
        <f>SUM(F5:F5)</f>
        <v>16071428.571428571</v>
      </c>
    </row>
    <row r="3" spans="2:9" x14ac:dyDescent="0.2">
      <c r="B3">
        <v>0.12</v>
      </c>
      <c r="C3" s="3"/>
      <c r="E3">
        <v>0</v>
      </c>
      <c r="F3">
        <v>1</v>
      </c>
      <c r="H3" t="s">
        <v>9</v>
      </c>
      <c r="I3">
        <f>(-E5)*(1+B3)^1</f>
        <v>13440000.000000002</v>
      </c>
    </row>
    <row r="4" spans="2:9" x14ac:dyDescent="0.2">
      <c r="C4" t="s">
        <v>3</v>
      </c>
      <c r="E4" s="2">
        <f>-12000000</f>
        <v>-12000000</v>
      </c>
      <c r="F4" s="2">
        <f>18000000</f>
        <v>18000000</v>
      </c>
      <c r="H4" t="s">
        <v>10</v>
      </c>
      <c r="I4">
        <v>1</v>
      </c>
    </row>
    <row r="5" spans="2:9" x14ac:dyDescent="0.2">
      <c r="C5" t="s">
        <v>4</v>
      </c>
      <c r="E5" s="1">
        <f>E4*(1/(1+($B$3/1)))^(E3*1)</f>
        <v>-12000000</v>
      </c>
      <c r="F5" s="1">
        <f>F4*(1/(1+($B$3/1)))^(F3*1)</f>
        <v>16071428.571428571</v>
      </c>
      <c r="G5" s="1"/>
      <c r="H5" t="s">
        <v>11</v>
      </c>
      <c r="I5">
        <f>B3</f>
        <v>0.12</v>
      </c>
    </row>
    <row r="6" spans="2:9" x14ac:dyDescent="0.2">
      <c r="C6" t="s">
        <v>1</v>
      </c>
      <c r="D6" s="1">
        <f>SUM(E5:F5)</f>
        <v>4071428.5714285709</v>
      </c>
      <c r="H6" t="s">
        <v>12</v>
      </c>
      <c r="I6">
        <v>0.3</v>
      </c>
    </row>
    <row r="7" spans="2:9" x14ac:dyDescent="0.2">
      <c r="C7" t="s">
        <v>0</v>
      </c>
      <c r="D7" s="4">
        <f>IRR(E4:F4)</f>
        <v>0.5</v>
      </c>
      <c r="H7" t="s">
        <v>13</v>
      </c>
      <c r="I7">
        <f>(LN(I2/I3)+(I5+I6*I6*0.5)*I4)/(I6*SQRT(I4))</f>
        <v>1.1460257916471932</v>
      </c>
    </row>
    <row r="8" spans="2:9" x14ac:dyDescent="0.2">
      <c r="C8" t="s">
        <v>1</v>
      </c>
      <c r="D8" s="2">
        <f>NPV(B3,F4:F4)+E4</f>
        <v>4071428.571428569</v>
      </c>
      <c r="H8" t="s">
        <v>14</v>
      </c>
      <c r="I8">
        <f>I7-(I6*SQRT(I4))</f>
        <v>0.84602579164719316</v>
      </c>
    </row>
    <row r="9" spans="2:9" x14ac:dyDescent="0.2">
      <c r="C9" t="s">
        <v>5</v>
      </c>
      <c r="E9" s="2">
        <f>+E4</f>
        <v>-12000000</v>
      </c>
      <c r="F9" s="2">
        <f>E9+F4</f>
        <v>6000000</v>
      </c>
      <c r="H9" t="s">
        <v>15</v>
      </c>
      <c r="I9">
        <f>NORMDIST(I7,0,1,1)</f>
        <v>0.87410775977304822</v>
      </c>
    </row>
    <row r="10" spans="2:9" x14ac:dyDescent="0.2">
      <c r="F10">
        <v>1</v>
      </c>
      <c r="H10" t="s">
        <v>16</v>
      </c>
      <c r="I10">
        <f>NORMDIST(I8,0,1,1)</f>
        <v>0.8012308218346319</v>
      </c>
    </row>
    <row r="11" spans="2:9" x14ac:dyDescent="0.2">
      <c r="C11" t="s">
        <v>6</v>
      </c>
      <c r="H11" t="s">
        <v>17</v>
      </c>
      <c r="I11" s="6">
        <f>+I2*I9-I3*EXP(-I5*I4)*I10</f>
        <v>4497320.2337757032</v>
      </c>
    </row>
    <row r="15" spans="2:9" x14ac:dyDescent="0.2">
      <c r="C15" t="s">
        <v>7</v>
      </c>
      <c r="D15">
        <f>D6/E4</f>
        <v>-0.33928571428571425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ALVAREZ CASTELLANOS, JESUS</dc:creator>
  <cp:lastModifiedBy>ALVAREZ CASTELLANOS, JESUS</cp:lastModifiedBy>
  <dcterms:created xsi:type="dcterms:W3CDTF">2020-10-27T02:45:11Z</dcterms:created>
  <dcterms:modified xsi:type="dcterms:W3CDTF">2020-11-04T23:25:54Z</dcterms:modified>
</cp:coreProperties>
</file>