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dos\Documents\ITESO\7MO sEMESTRE\Finanzas Cuantitativas\Finanzas_Cuantitativas\"/>
    </mc:Choice>
  </mc:AlternateContent>
  <xr:revisionPtr revIDLastSave="0" documentId="13_ncr:1_{B691598A-5DF0-47CA-A114-609D8F94B415}" xr6:coauthVersionLast="45" xr6:coauthVersionMax="45" xr10:uidLastSave="{00000000-0000-0000-0000-000000000000}"/>
  <bookViews>
    <workbookView xWindow="-120" yWindow="-120" windowWidth="29040" windowHeight="15840" xr2:uid="{300AAA76-09AD-488E-A46C-E66E76E4AA6C}"/>
  </bookViews>
  <sheets>
    <sheet name="4.1" sheetId="1" r:id="rId1"/>
    <sheet name="4.2" sheetId="2" r:id="rId2"/>
    <sheet name="4.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1" i="3" l="1"/>
  <c r="E7" i="3"/>
  <c r="D8" i="2"/>
  <c r="D7" i="2"/>
  <c r="B11" i="2"/>
  <c r="B10" i="2"/>
  <c r="B8" i="2"/>
  <c r="D17" i="1"/>
  <c r="F15" i="1"/>
  <c r="G15" i="1" s="1"/>
  <c r="F14" i="1"/>
  <c r="G14" i="1" s="1"/>
  <c r="F13" i="1"/>
  <c r="G13" i="1" s="1"/>
  <c r="F12" i="1"/>
  <c r="G12" i="1" s="1"/>
  <c r="F11" i="1"/>
  <c r="G11" i="1" s="1"/>
  <c r="F10" i="1"/>
  <c r="G10" i="1" s="1"/>
  <c r="F9" i="1"/>
  <c r="G9" i="1" s="1"/>
  <c r="F8" i="1"/>
  <c r="G8" i="1" s="1"/>
  <c r="F7" i="1"/>
  <c r="G7" i="1" s="1"/>
  <c r="E7" i="1"/>
  <c r="E8" i="1"/>
  <c r="E9" i="1"/>
  <c r="E10" i="1"/>
  <c r="E11" i="1"/>
  <c r="E12" i="1"/>
  <c r="E13" i="1"/>
  <c r="E14" i="1"/>
  <c r="E15" i="1"/>
  <c r="D18" i="1" l="1"/>
  <c r="D19" i="1" s="1"/>
</calcChain>
</file>

<file path=xl/sharedStrings.xml><?xml version="1.0" encoding="utf-8"?>
<sst xmlns="http://schemas.openxmlformats.org/spreadsheetml/2006/main" count="41" uniqueCount="34">
  <si>
    <t>Cash flow</t>
  </si>
  <si>
    <t>Probability</t>
  </si>
  <si>
    <t>5 year estimation</t>
  </si>
  <si>
    <t>A</t>
  </si>
  <si>
    <t>B</t>
  </si>
  <si>
    <t>EV</t>
  </si>
  <si>
    <t>Sq Diff</t>
  </si>
  <si>
    <t>C</t>
  </si>
  <si>
    <t>Valor Esperado</t>
  </si>
  <si>
    <t>Varianza</t>
  </si>
  <si>
    <t>Desv Estand</t>
  </si>
  <si>
    <t>Sq Diff Prob</t>
  </si>
  <si>
    <t>Prob</t>
  </si>
  <si>
    <t xml:space="preserve">NPV </t>
  </si>
  <si>
    <t>Expected Value</t>
  </si>
  <si>
    <t>Investment</t>
  </si>
  <si>
    <t>Expected Return</t>
  </si>
  <si>
    <t>Exp. Returns</t>
  </si>
  <si>
    <t>Company A</t>
  </si>
  <si>
    <t>Company B</t>
  </si>
  <si>
    <t>buys</t>
  </si>
  <si>
    <t xml:space="preserve">Company B </t>
  </si>
  <si>
    <t>ASSETS</t>
  </si>
  <si>
    <t>DEBT</t>
  </si>
  <si>
    <t>WILL PAY</t>
  </si>
  <si>
    <t>SHARES</t>
  </si>
  <si>
    <t>million</t>
  </si>
  <si>
    <t>PPS</t>
  </si>
  <si>
    <t>COMPANY A WILL PAY UP TO 1 USD PER SHARE</t>
  </si>
  <si>
    <t>Rodolfo</t>
  </si>
  <si>
    <t>Ariadna</t>
  </si>
  <si>
    <t>Jesús</t>
  </si>
  <si>
    <t>Romina</t>
  </si>
  <si>
    <t>USD per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</si>
</sst>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164" formatCode="0.000"/>
    <numFmt numFmtId="168" formatCode="_-&quot;$&quot;* #,##0_-;\-&quot;$&quot;* #,##0_-;_-&quot;$&quot;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4">
    <xf numFmtId="0" fontId="0" fillId="0" borderId="0" xfId="0"/>
    <xf numFmtId="164" fontId="0" fillId="0" borderId="0" xfId="0" applyNumberFormat="1"/>
    <xf numFmtId="168" fontId="0" fillId="0" borderId="0" xfId="1" applyNumberFormat="1" applyFont="1"/>
    <xf numFmtId="9" fontId="0" fillId="0" borderId="0" xfId="0" applyNumberFormat="1"/>
    <xf numFmtId="9" fontId="0" fillId="0" borderId="0" xfId="2" applyFont="1"/>
    <xf numFmtId="0" fontId="0" fillId="2" borderId="0" xfId="0" applyFill="1"/>
    <xf numFmtId="0" fontId="2" fillId="2" borderId="0" xfId="0" applyFont="1" applyFill="1"/>
    <xf numFmtId="164" fontId="2" fillId="2" borderId="0" xfId="0" applyNumberFormat="1" applyFont="1" applyFill="1"/>
    <xf numFmtId="0" fontId="0" fillId="3" borderId="0" xfId="0" applyFill="1"/>
    <xf numFmtId="168" fontId="0" fillId="3" borderId="0" xfId="1" applyNumberFormat="1" applyFont="1" applyFill="1"/>
    <xf numFmtId="44" fontId="2" fillId="3" borderId="0" xfId="1" applyFont="1" applyFill="1"/>
    <xf numFmtId="9" fontId="2" fillId="3" borderId="0" xfId="2" applyFont="1" applyFill="1"/>
    <xf numFmtId="0" fontId="0" fillId="4" borderId="1" xfId="0" applyFill="1" applyBorder="1"/>
    <xf numFmtId="0" fontId="0" fillId="4" borderId="2" xfId="0" applyFill="1" applyBorder="1" applyAlignment="1">
      <alignment horizontal="center"/>
    </xf>
    <xf numFmtId="0" fontId="0" fillId="4" borderId="2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0" xfId="0" applyFill="1" applyBorder="1"/>
    <xf numFmtId="0" fontId="0" fillId="4" borderId="5" xfId="0" applyFill="1" applyBorder="1"/>
    <xf numFmtId="0" fontId="2" fillId="5" borderId="0" xfId="0" applyFont="1" applyFill="1" applyBorder="1"/>
    <xf numFmtId="0" fontId="0" fillId="5" borderId="0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8" xfId="0" applyFill="1" applyBorder="1"/>
  </cellXfs>
  <cellStyles count="3">
    <cellStyle name="Moneda" xfId="1" builtinId="4"/>
    <cellStyle name="Normal" xfId="0" builtinId="0"/>
    <cellStyle name="Porcentaje" xfId="2" builtinId="5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8" formatCode="_-&quot;$&quot;* #,##0_-;\-&quot;$&quot;* #,##0_-;_-&quot;$&quot;* &quot;-&quot;??_-;_-@_-"/>
    </dxf>
    <dxf>
      <numFmt numFmtId="13" formatCode="0%"/>
    </dxf>
    <dxf>
      <numFmt numFmtId="164" formatCode="0.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B88E4B5-EAC1-4CC9-91C8-9FF0FE681AB7}" name="Tabla1" displayName="Tabla1" ref="C6:G15" totalsRowShown="0">
  <autoFilter ref="C6:G15" xr:uid="{7AF17E97-DA54-494F-A464-3745D10E0923}"/>
  <tableColumns count="5">
    <tableColumn id="1" xr3:uid="{F1DD34AC-D85A-4B24-870B-D46219F0AA37}" name="Cash flow"/>
    <tableColumn id="2" xr3:uid="{7164BEA3-28A3-46AD-ACCF-16D16DE798BD}" name="Probability"/>
    <tableColumn id="3" xr3:uid="{B3B9D4CF-0DE5-4A40-84A8-8CC9C8C050CD}" name="EV">
      <calculatedColumnFormula>+D7*C7</calculatedColumnFormula>
    </tableColumn>
    <tableColumn id="4" xr3:uid="{0B82EA06-172E-4D98-86FA-A93FE3D14A42}" name="Sq Diff">
      <calculatedColumnFormula>+(C7-$D$17)^2</calculatedColumnFormula>
    </tableColumn>
    <tableColumn id="5" xr3:uid="{0B8D5633-32C9-458A-93F8-770CB64F9F54}" name="Sq Diff Prob" dataDxfId="3">
      <calculatedColumnFormula>+F7*D7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639502D-A6B6-4DF1-A0DB-12840D116A90}" name="Tabla2" displayName="Tabla2" ref="B6:D8" totalsRowShown="0">
  <autoFilter ref="B6:D8" xr:uid="{313503B3-D7CE-4124-AC46-F9D5DF6BD1AE}"/>
  <tableColumns count="3">
    <tableColumn id="1" xr3:uid="{DDD7206C-C722-442A-AF2F-7CBC7F11AD6C}" name="Prob" dataDxfId="2">
      <calculatedColumnFormula>1-B6</calculatedColumnFormula>
    </tableColumn>
    <tableColumn id="2" xr3:uid="{A98F281B-5221-4781-AA18-348731F88FC7}" name="NPV " dataDxfId="1" dataCellStyle="Moneda"/>
    <tableColumn id="3" xr3:uid="{7B9BA602-5768-4B55-8043-18F55C4333DB}" name="Exp. Returns" dataDxfId="0" dataCellStyle="Porcentaje">
      <calculatedColumnFormula>+C7/$C$4</calculatedColumnFormula>
    </tableColumn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D0C0E-28FF-43F4-A94A-F0D2E98BD5C8}">
  <dimension ref="B2:G19"/>
  <sheetViews>
    <sheetView tabSelected="1" workbookViewId="0">
      <selection activeCell="F28" sqref="F28"/>
    </sheetView>
  </sheetViews>
  <sheetFormatPr baseColWidth="10" defaultRowHeight="15" x14ac:dyDescent="0.25"/>
  <cols>
    <col min="3" max="3" width="11.7109375" customWidth="1"/>
    <col min="4" max="4" width="12.85546875" customWidth="1"/>
    <col min="5" max="5" width="14.28515625" bestFit="1" customWidth="1"/>
    <col min="7" max="7" width="13.5703125" customWidth="1"/>
  </cols>
  <sheetData>
    <row r="2" spans="2:7" x14ac:dyDescent="0.25">
      <c r="B2" s="5" t="s">
        <v>30</v>
      </c>
      <c r="C2" s="5" t="s">
        <v>31</v>
      </c>
      <c r="D2" s="5" t="s">
        <v>29</v>
      </c>
      <c r="E2" s="5" t="s">
        <v>32</v>
      </c>
    </row>
    <row r="5" spans="2:7" x14ac:dyDescent="0.25">
      <c r="C5" t="s">
        <v>2</v>
      </c>
    </row>
    <row r="6" spans="2:7" x14ac:dyDescent="0.25">
      <c r="C6" t="s">
        <v>0</v>
      </c>
      <c r="D6" t="s">
        <v>1</v>
      </c>
      <c r="E6" t="s">
        <v>5</v>
      </c>
      <c r="F6" t="s">
        <v>6</v>
      </c>
      <c r="G6" t="s">
        <v>11</v>
      </c>
    </row>
    <row r="7" spans="2:7" x14ac:dyDescent="0.25">
      <c r="C7">
        <v>20</v>
      </c>
      <c r="D7">
        <v>0.04</v>
      </c>
      <c r="E7">
        <f>+D7*C7</f>
        <v>0.8</v>
      </c>
      <c r="F7">
        <f>+(C7-$D$17)^2</f>
        <v>100</v>
      </c>
      <c r="G7" s="1">
        <f>+F7*D7</f>
        <v>4</v>
      </c>
    </row>
    <row r="8" spans="2:7" x14ac:dyDescent="0.25">
      <c r="C8">
        <v>17.5</v>
      </c>
      <c r="D8">
        <v>0.06</v>
      </c>
      <c r="E8">
        <f t="shared" ref="E8:E15" si="0">+D8*C8</f>
        <v>1.05</v>
      </c>
      <c r="F8">
        <f>+(C8-$D$17)^2</f>
        <v>56.25</v>
      </c>
      <c r="G8" s="1">
        <f t="shared" ref="G8:G15" si="1">+F8*D8</f>
        <v>3.375</v>
      </c>
    </row>
    <row r="9" spans="2:7" x14ac:dyDescent="0.25">
      <c r="C9">
        <v>15</v>
      </c>
      <c r="D9">
        <v>0.12</v>
      </c>
      <c r="E9">
        <f t="shared" si="0"/>
        <v>1.7999999999999998</v>
      </c>
      <c r="F9">
        <f>+(C9-$D$17)^2</f>
        <v>25</v>
      </c>
      <c r="G9" s="1">
        <f t="shared" si="1"/>
        <v>3</v>
      </c>
    </row>
    <row r="10" spans="2:7" x14ac:dyDescent="0.25">
      <c r="C10">
        <v>12.5</v>
      </c>
      <c r="D10">
        <v>0.18</v>
      </c>
      <c r="E10">
        <f t="shared" si="0"/>
        <v>2.25</v>
      </c>
      <c r="F10">
        <f>+(C10-$D$17)^2</f>
        <v>6.25</v>
      </c>
      <c r="G10" s="1">
        <f t="shared" si="1"/>
        <v>1.125</v>
      </c>
    </row>
    <row r="11" spans="2:7" x14ac:dyDescent="0.25">
      <c r="C11">
        <v>10</v>
      </c>
      <c r="D11">
        <v>0.2</v>
      </c>
      <c r="E11">
        <f t="shared" si="0"/>
        <v>2</v>
      </c>
      <c r="F11">
        <f>+(C11-$D$17)^2</f>
        <v>0</v>
      </c>
      <c r="G11" s="1">
        <f t="shared" si="1"/>
        <v>0</v>
      </c>
    </row>
    <row r="12" spans="2:7" x14ac:dyDescent="0.25">
      <c r="C12">
        <v>7.5</v>
      </c>
      <c r="D12">
        <v>0.18</v>
      </c>
      <c r="E12">
        <f t="shared" si="0"/>
        <v>1.3499999999999999</v>
      </c>
      <c r="F12">
        <f>+(C12-$D$17)^2</f>
        <v>6.25</v>
      </c>
      <c r="G12" s="1">
        <f t="shared" si="1"/>
        <v>1.125</v>
      </c>
    </row>
    <row r="13" spans="2:7" x14ac:dyDescent="0.25">
      <c r="C13">
        <v>5</v>
      </c>
      <c r="D13">
        <v>0.12</v>
      </c>
      <c r="E13">
        <f t="shared" si="0"/>
        <v>0.6</v>
      </c>
      <c r="F13">
        <f>+(C13-$D$17)^2</f>
        <v>25</v>
      </c>
      <c r="G13" s="1">
        <f t="shared" si="1"/>
        <v>3</v>
      </c>
    </row>
    <row r="14" spans="2:7" x14ac:dyDescent="0.25">
      <c r="C14">
        <v>2.5</v>
      </c>
      <c r="D14">
        <v>0.06</v>
      </c>
      <c r="E14">
        <f t="shared" si="0"/>
        <v>0.15</v>
      </c>
      <c r="F14">
        <f>+(C14-$D$17)^2</f>
        <v>56.25</v>
      </c>
      <c r="G14" s="1">
        <f t="shared" si="1"/>
        <v>3.375</v>
      </c>
    </row>
    <row r="15" spans="2:7" x14ac:dyDescent="0.25">
      <c r="C15">
        <v>0</v>
      </c>
      <c r="D15">
        <v>0.04</v>
      </c>
      <c r="E15">
        <f t="shared" si="0"/>
        <v>0</v>
      </c>
      <c r="F15">
        <f>+(C15-$D$17)^2</f>
        <v>100</v>
      </c>
      <c r="G15" s="1">
        <f t="shared" si="1"/>
        <v>4</v>
      </c>
    </row>
    <row r="17" spans="3:5" x14ac:dyDescent="0.25">
      <c r="C17" s="5" t="s">
        <v>3</v>
      </c>
      <c r="D17" s="6">
        <f>+SUM(E7:E15)</f>
        <v>10</v>
      </c>
      <c r="E17" s="5" t="s">
        <v>8</v>
      </c>
    </row>
    <row r="18" spans="3:5" x14ac:dyDescent="0.25">
      <c r="C18" s="5" t="s">
        <v>4</v>
      </c>
      <c r="D18" s="7">
        <f>+SUM(G7:G15)</f>
        <v>23</v>
      </c>
      <c r="E18" s="5" t="s">
        <v>9</v>
      </c>
    </row>
    <row r="19" spans="3:5" x14ac:dyDescent="0.25">
      <c r="C19" s="5" t="s">
        <v>7</v>
      </c>
      <c r="D19" s="6">
        <f>+SQRT(D18)</f>
        <v>4.7958315233127191</v>
      </c>
      <c r="E19" s="5" t="s">
        <v>10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200DF-4731-4173-85E4-026D18C6C7A4}">
  <dimension ref="B4:D11"/>
  <sheetViews>
    <sheetView workbookViewId="0">
      <selection activeCell="D20" sqref="D20"/>
    </sheetView>
  </sheetViews>
  <sheetFormatPr baseColWidth="10" defaultRowHeight="15" x14ac:dyDescent="0.25"/>
  <cols>
    <col min="2" max="2" width="14.140625" bestFit="1" customWidth="1"/>
    <col min="3" max="3" width="14.7109375" bestFit="1" customWidth="1"/>
    <col min="4" max="4" width="14.140625" customWidth="1"/>
  </cols>
  <sheetData>
    <row r="4" spans="2:4" x14ac:dyDescent="0.25">
      <c r="B4" s="8" t="s">
        <v>15</v>
      </c>
      <c r="C4" s="9">
        <v>1000000</v>
      </c>
    </row>
    <row r="6" spans="2:4" x14ac:dyDescent="0.25">
      <c r="B6" t="s">
        <v>12</v>
      </c>
      <c r="C6" t="s">
        <v>13</v>
      </c>
      <c r="D6" t="s">
        <v>17</v>
      </c>
    </row>
    <row r="7" spans="2:4" x14ac:dyDescent="0.25">
      <c r="B7" s="3">
        <v>0.2</v>
      </c>
      <c r="C7" s="2">
        <v>-100000</v>
      </c>
      <c r="D7" s="4">
        <f>+C7/$C$4</f>
        <v>-0.1</v>
      </c>
    </row>
    <row r="8" spans="2:4" x14ac:dyDescent="0.25">
      <c r="B8" s="3">
        <f>1-B7</f>
        <v>0.8</v>
      </c>
      <c r="C8" s="2">
        <v>200000</v>
      </c>
      <c r="D8" s="4">
        <f>+C8/$C$4</f>
        <v>0.2</v>
      </c>
    </row>
    <row r="10" spans="2:4" x14ac:dyDescent="0.25">
      <c r="B10" s="10">
        <f>+SUMPRODUCT(B7:B8,C7:C8)</f>
        <v>140000</v>
      </c>
      <c r="C10" s="8" t="s">
        <v>14</v>
      </c>
    </row>
    <row r="11" spans="2:4" x14ac:dyDescent="0.25">
      <c r="B11" s="11">
        <f>+B10/C4</f>
        <v>0.14000000000000001</v>
      </c>
      <c r="C11" s="8" t="s">
        <v>16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2AA69-4B25-4EB8-AE35-0CD57AB76017}">
  <dimension ref="C2:F13"/>
  <sheetViews>
    <sheetView workbookViewId="0">
      <selection activeCell="J10" sqref="J10"/>
    </sheetView>
  </sheetViews>
  <sheetFormatPr baseColWidth="10" defaultRowHeight="15" x14ac:dyDescent="0.25"/>
  <cols>
    <col min="6" max="6" width="12.85546875" bestFit="1" customWidth="1"/>
  </cols>
  <sheetData>
    <row r="2" spans="3:6" ht="15.75" thickBot="1" x14ac:dyDescent="0.3"/>
    <row r="3" spans="3:6" x14ac:dyDescent="0.25">
      <c r="C3" s="12" t="s">
        <v>18</v>
      </c>
      <c r="D3" s="13" t="s">
        <v>20</v>
      </c>
      <c r="E3" s="14" t="s">
        <v>19</v>
      </c>
      <c r="F3" s="15"/>
    </row>
    <row r="4" spans="3:6" x14ac:dyDescent="0.25">
      <c r="C4" s="16"/>
      <c r="D4" s="17"/>
      <c r="E4" s="17"/>
      <c r="F4" s="18"/>
    </row>
    <row r="5" spans="3:6" x14ac:dyDescent="0.25">
      <c r="C5" s="16" t="s">
        <v>21</v>
      </c>
      <c r="D5" s="17" t="s">
        <v>22</v>
      </c>
      <c r="E5" s="17">
        <v>20</v>
      </c>
      <c r="F5" s="18" t="s">
        <v>26</v>
      </c>
    </row>
    <row r="6" spans="3:6" x14ac:dyDescent="0.25">
      <c r="C6" s="16" t="s">
        <v>21</v>
      </c>
      <c r="D6" s="17" t="s">
        <v>23</v>
      </c>
      <c r="E6" s="17">
        <v>15</v>
      </c>
      <c r="F6" s="18" t="s">
        <v>26</v>
      </c>
    </row>
    <row r="7" spans="3:6" x14ac:dyDescent="0.25">
      <c r="C7" s="16" t="s">
        <v>18</v>
      </c>
      <c r="D7" s="17" t="s">
        <v>24</v>
      </c>
      <c r="E7" s="19">
        <f>+E5-E6</f>
        <v>5</v>
      </c>
      <c r="F7" s="18" t="s">
        <v>26</v>
      </c>
    </row>
    <row r="8" spans="3:6" x14ac:dyDescent="0.25">
      <c r="C8" s="16"/>
      <c r="D8" s="17"/>
      <c r="E8" s="17"/>
      <c r="F8" s="18"/>
    </row>
    <row r="9" spans="3:6" x14ac:dyDescent="0.25">
      <c r="C9" s="16" t="s">
        <v>19</v>
      </c>
      <c r="D9" s="17" t="s">
        <v>25</v>
      </c>
      <c r="E9" s="17">
        <v>5</v>
      </c>
      <c r="F9" s="18" t="s">
        <v>26</v>
      </c>
    </row>
    <row r="10" spans="3:6" x14ac:dyDescent="0.25">
      <c r="C10" s="16"/>
      <c r="D10" s="17"/>
      <c r="E10" s="17"/>
      <c r="F10" s="18"/>
    </row>
    <row r="11" spans="3:6" x14ac:dyDescent="0.25">
      <c r="C11" s="16" t="s">
        <v>19</v>
      </c>
      <c r="D11" s="17" t="s">
        <v>27</v>
      </c>
      <c r="E11" s="20">
        <f>+E7/E9</f>
        <v>1</v>
      </c>
      <c r="F11" s="18" t="s">
        <v>33</v>
      </c>
    </row>
    <row r="12" spans="3:6" x14ac:dyDescent="0.25">
      <c r="C12" s="16"/>
      <c r="D12" s="17"/>
      <c r="E12" s="17"/>
      <c r="F12" s="18"/>
    </row>
    <row r="13" spans="3:6" ht="15.75" thickBot="1" x14ac:dyDescent="0.3">
      <c r="C13" s="21" t="s">
        <v>28</v>
      </c>
      <c r="D13" s="22"/>
      <c r="E13" s="22"/>
      <c r="F13" s="2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4.1</vt:lpstr>
      <vt:lpstr>4.2</vt:lpstr>
      <vt:lpstr>4.3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Rodo Slay</dc:creator>
  <cp:lastModifiedBy>Rodo Slay</cp:lastModifiedBy>
  <dcterms:created xsi:type="dcterms:W3CDTF">2020-09-08T18:07:56Z</dcterms:created>
  <dcterms:modified xsi:type="dcterms:W3CDTF">2020-09-08T18:36:37Z</dcterms:modified>
</cp:coreProperties>
</file>